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ividend_Projects\DIVIDEND DASHBOARD\data\"/>
    </mc:Choice>
  </mc:AlternateContent>
  <xr:revisionPtr revIDLastSave="0" documentId="13_ncr:1_{DE6DFBA9-63AA-4AB5-B31D-D6F762E35E98}" xr6:coauthVersionLast="47" xr6:coauthVersionMax="47" xr10:uidLastSave="{00000000-0000-0000-0000-000000000000}"/>
  <bookViews>
    <workbookView xWindow="-120" yWindow="-120" windowWidth="29040" windowHeight="15720" xr2:uid="{00000000-000D-0000-FFFF-FFFF00000000}"/>
  </bookViews>
  <sheets>
    <sheet name="current_holdings" sheetId="5" r:id="rId1"/>
    <sheet name="closed_trades" sheetId="7" r:id="rId2"/>
    <sheet name="indices" sheetId="6" r:id="rId3"/>
    <sheet name="dividend_info" sheetId="1" r:id="rId4"/>
    <sheet name="2023" sheetId="2" r:id="rId5"/>
    <sheet name="2022" sheetId="3" r:id="rId6"/>
    <sheet name="2021"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5" l="1" a="1"/>
  <c r="G3" i="5" s="1"/>
  <c r="L9" i="5"/>
  <c r="L26" i="5"/>
  <c r="L13" i="5"/>
  <c r="L7" i="5"/>
  <c r="L24" i="5"/>
  <c r="L25" i="5"/>
  <c r="L18" i="5"/>
  <c r="L17" i="5"/>
  <c r="L20" i="5"/>
  <c r="L23" i="5"/>
  <c r="L31" i="5"/>
  <c r="L10" i="5"/>
  <c r="L29" i="5"/>
  <c r="L34" i="5"/>
  <c r="L37" i="5"/>
  <c r="L33" i="5"/>
  <c r="L35" i="5"/>
  <c r="L41" i="5"/>
  <c r="L36" i="5"/>
  <c r="L30" i="5"/>
  <c r="L38" i="5"/>
  <c r="L40" i="5"/>
  <c r="L42" i="5"/>
  <c r="L44" i="5"/>
  <c r="L39" i="5"/>
  <c r="L47" i="5"/>
  <c r="L49" i="5"/>
  <c r="L48" i="5"/>
  <c r="L53" i="5"/>
  <c r="L54" i="5"/>
  <c r="L45" i="5"/>
  <c r="L16" i="5"/>
  <c r="L43" i="5"/>
  <c r="L28" i="5"/>
  <c r="L46" i="5"/>
  <c r="L52" i="5"/>
  <c r="L6" i="5"/>
  <c r="L19" i="5"/>
  <c r="L27" i="5"/>
  <c r="L21" i="5"/>
  <c r="L11" i="5"/>
  <c r="L51" i="5"/>
  <c r="L32" i="5"/>
  <c r="L50" i="5"/>
  <c r="L22" i="5"/>
  <c r="L4" i="5"/>
  <c r="L15" i="5"/>
  <c r="L14" i="5"/>
  <c r="L3" i="5"/>
  <c r="L8" i="5"/>
  <c r="L5" i="5"/>
  <c r="L2" i="5"/>
  <c r="L12" i="5"/>
  <c r="D2" i="5" a="1"/>
  <c r="D2" i="5" s="1"/>
  <c r="E2" i="5" a="1"/>
  <c r="E2" i="5" s="1"/>
  <c r="F2" i="5" a="1"/>
  <c r="F2" i="5" s="1"/>
  <c r="G2" i="5" a="1"/>
  <c r="G2" i="5" s="1"/>
  <c r="C2" i="5" a="1"/>
  <c r="C2" i="5" s="1"/>
  <c r="B2" i="5" a="1"/>
  <c r="B2" i="5" s="1"/>
  <c r="M2" i="5" s="1"/>
  <c r="B54" i="5" a="1"/>
  <c r="B54" i="5" s="1"/>
  <c r="M52" i="5"/>
  <c r="M45" i="5"/>
  <c r="C9" i="6"/>
  <c r="C10" i="6"/>
  <c r="D9" i="6" a="1"/>
  <c r="D9" i="6" s="1"/>
  <c r="D10" i="6" a="1"/>
  <c r="D10" i="6" s="1"/>
  <c r="E9" i="6" a="1"/>
  <c r="E9" i="6" s="1"/>
  <c r="E10" i="6" a="1"/>
  <c r="E10" i="6" s="1"/>
  <c r="F9" i="6" a="1"/>
  <c r="F9" i="6" s="1"/>
  <c r="F10" i="6" a="1"/>
  <c r="F10" i="6" s="1"/>
  <c r="G9" i="6" a="1"/>
  <c r="G9" i="6" s="1"/>
  <c r="G10" i="6" a="1"/>
  <c r="G10" i="6" s="1"/>
  <c r="H9" i="6" a="1"/>
  <c r="H9" i="6" s="1"/>
  <c r="H10" i="6" a="1"/>
  <c r="H10" i="6" s="1"/>
  <c r="I9" i="6" a="1"/>
  <c r="I9" i="6" s="1"/>
  <c r="I10" i="6" a="1"/>
  <c r="I10" i="6" s="1"/>
  <c r="G2" i="6" a="1"/>
  <c r="G2" i="6" s="1"/>
  <c r="F2" i="6" a="1"/>
  <c r="F2" i="6" s="1"/>
  <c r="E2" i="6" a="1"/>
  <c r="E2" i="6" s="1"/>
  <c r="D2" i="6" a="1"/>
  <c r="D2" i="6" s="1"/>
  <c r="C2" i="6"/>
  <c r="C3" i="6"/>
  <c r="C4" i="6"/>
  <c r="C5" i="6"/>
  <c r="C6" i="6"/>
  <c r="C7" i="6"/>
  <c r="C8" i="6"/>
  <c r="I3" i="6" a="1"/>
  <c r="I3" i="6" s="1"/>
  <c r="I4" i="6" a="1"/>
  <c r="I4" i="6" s="1"/>
  <c r="I5" i="6" a="1"/>
  <c r="I5" i="6" s="1"/>
  <c r="I6" i="6" a="1"/>
  <c r="I6" i="6" s="1"/>
  <c r="I7" i="6" a="1"/>
  <c r="I7" i="6" s="1"/>
  <c r="I8" i="6" a="1"/>
  <c r="I8" i="6" s="1"/>
  <c r="H3" i="6" a="1"/>
  <c r="H3" i="6" s="1"/>
  <c r="H4" i="6" a="1"/>
  <c r="H4" i="6" s="1"/>
  <c r="H5" i="6" a="1"/>
  <c r="H5" i="6" s="1"/>
  <c r="H6" i="6" a="1"/>
  <c r="H6" i="6" s="1"/>
  <c r="H7" i="6" a="1"/>
  <c r="H7" i="6" s="1"/>
  <c r="H8" i="6" a="1"/>
  <c r="H8" i="6" s="1"/>
  <c r="G4" i="6" a="1"/>
  <c r="G4" i="6" s="1"/>
  <c r="G5" i="6" a="1"/>
  <c r="G5" i="6" s="1"/>
  <c r="G6" i="6" a="1"/>
  <c r="G6" i="6" s="1"/>
  <c r="G7" i="6" a="1"/>
  <c r="G7" i="6" s="1"/>
  <c r="G8" i="6" a="1"/>
  <c r="G8" i="6" s="1"/>
  <c r="F4" i="6" a="1"/>
  <c r="F4" i="6" s="1"/>
  <c r="F5" i="6" a="1"/>
  <c r="F5" i="6" s="1"/>
  <c r="F6" i="6" a="1"/>
  <c r="F6" i="6" s="1"/>
  <c r="F7" i="6" a="1"/>
  <c r="F7" i="6" s="1"/>
  <c r="F8" i="6" a="1"/>
  <c r="F8" i="6" s="1"/>
  <c r="E4" i="6" a="1"/>
  <c r="E4" i="6" s="1"/>
  <c r="E5" i="6" a="1"/>
  <c r="E5" i="6" s="1"/>
  <c r="E6" i="6" a="1"/>
  <c r="E6" i="6" s="1"/>
  <c r="E7" i="6" a="1"/>
  <c r="E7" i="6" s="1"/>
  <c r="E8" i="6" a="1"/>
  <c r="E8" i="6" s="1"/>
  <c r="D4" i="6" a="1"/>
  <c r="D4" i="6" s="1"/>
  <c r="D5" i="6" a="1"/>
  <c r="D5" i="6" s="1"/>
  <c r="D6" i="6" a="1"/>
  <c r="D6" i="6" s="1"/>
  <c r="D7" i="6" a="1"/>
  <c r="D7" i="6" s="1"/>
  <c r="D8" i="6" a="1"/>
  <c r="D8" i="6" s="1"/>
  <c r="I2" i="6" a="1"/>
  <c r="I2" i="6" s="1"/>
  <c r="H2" i="6" a="1"/>
  <c r="H2" i="6" s="1"/>
  <c r="G3" i="6" a="1"/>
  <c r="G3" i="6" s="1"/>
  <c r="F3" i="6" a="1"/>
  <c r="F3" i="6" s="1"/>
  <c r="E3" i="6" a="1"/>
  <c r="E3" i="6" s="1"/>
  <c r="D3" i="6" a="1"/>
  <c r="D3" i="6" s="1"/>
  <c r="G5" i="5" a="1"/>
  <c r="G5" i="5" s="1"/>
  <c r="G4" i="5" a="1"/>
  <c r="G4" i="5" s="1"/>
  <c r="G12" i="5" a="1"/>
  <c r="G12" i="5" s="1"/>
  <c r="G8" i="5" a="1"/>
  <c r="G8" i="5" s="1"/>
  <c r="G9" i="5" a="1"/>
  <c r="G9" i="5" s="1"/>
  <c r="G15" i="5" a="1"/>
  <c r="G15" i="5" s="1"/>
  <c r="G16" i="5" a="1"/>
  <c r="G16" i="5" s="1"/>
  <c r="G21" i="5" a="1"/>
  <c r="G21" i="5" s="1"/>
  <c r="G26" i="5" a="1"/>
  <c r="G26" i="5" s="1"/>
  <c r="G6" i="5" a="1"/>
  <c r="G6" i="5" s="1"/>
  <c r="G19" i="5" a="1"/>
  <c r="G19" i="5" s="1"/>
  <c r="G14" i="5" a="1"/>
  <c r="G14" i="5" s="1"/>
  <c r="G22" i="5" a="1"/>
  <c r="G22" i="5" s="1"/>
  <c r="G13" i="5" a="1"/>
  <c r="G13" i="5" s="1"/>
  <c r="G32" i="5" a="1"/>
  <c r="G32" i="5" s="1"/>
  <c r="G7" i="5" a="1"/>
  <c r="G7" i="5" s="1"/>
  <c r="G27" i="5" a="1"/>
  <c r="G27" i="5" s="1"/>
  <c r="G11" i="5" a="1"/>
  <c r="G11" i="5" s="1"/>
  <c r="G24" i="5" a="1"/>
  <c r="G24" i="5" s="1"/>
  <c r="G28" i="5" a="1"/>
  <c r="G28" i="5" s="1"/>
  <c r="G18" i="5" a="1"/>
  <c r="G18" i="5" s="1"/>
  <c r="G25" i="5" a="1"/>
  <c r="G25" i="5" s="1"/>
  <c r="G17" i="5" a="1"/>
  <c r="G17" i="5" s="1"/>
  <c r="G34" i="5" a="1"/>
  <c r="G34" i="5" s="1"/>
  <c r="G20" i="5" a="1"/>
  <c r="G20" i="5" s="1"/>
  <c r="G23" i="5" a="1"/>
  <c r="G23" i="5" s="1"/>
  <c r="G31" i="5" a="1"/>
  <c r="G31" i="5" s="1"/>
  <c r="G10" i="5" a="1"/>
  <c r="G10" i="5" s="1"/>
  <c r="G29" i="5" a="1"/>
  <c r="G29" i="5" s="1"/>
  <c r="G33" i="5" a="1"/>
  <c r="G33" i="5" s="1"/>
  <c r="G35" i="5" a="1"/>
  <c r="G35" i="5" s="1"/>
  <c r="G37" i="5" a="1"/>
  <c r="G37" i="5" s="1"/>
  <c r="G41" i="5" a="1"/>
  <c r="G41" i="5" s="1"/>
  <c r="G49" i="5" a="1"/>
  <c r="G49" i="5" s="1"/>
  <c r="G30" i="5" a="1"/>
  <c r="G30" i="5" s="1"/>
  <c r="G36" i="5" a="1"/>
  <c r="G36" i="5" s="1"/>
  <c r="G46" i="5" a="1"/>
  <c r="G46" i="5" s="1"/>
  <c r="G42" i="5" a="1"/>
  <c r="G42" i="5" s="1"/>
  <c r="G44" i="5" a="1"/>
  <c r="G44" i="5" s="1"/>
  <c r="G38" i="5" a="1"/>
  <c r="G38" i="5" s="1"/>
  <c r="G43" i="5" a="1"/>
  <c r="G43" i="5" s="1"/>
  <c r="G39" i="5" a="1"/>
  <c r="G39" i="5" s="1"/>
  <c r="G40" i="5" a="1"/>
  <c r="G40" i="5" s="1"/>
  <c r="G47" i="5" a="1"/>
  <c r="G47" i="5" s="1"/>
  <c r="G50" i="5" a="1"/>
  <c r="G50" i="5" s="1"/>
  <c r="G48" i="5" a="1"/>
  <c r="G48" i="5" s="1"/>
  <c r="G54" i="5" a="1"/>
  <c r="G54" i="5" s="1"/>
  <c r="G51" i="5" a="1"/>
  <c r="G51" i="5" s="1"/>
  <c r="G53" i="5" a="1"/>
  <c r="G53" i="5" s="1"/>
  <c r="F3" i="5" a="1"/>
  <c r="F3" i="5" s="1"/>
  <c r="F5" i="5" a="1"/>
  <c r="F5" i="5" s="1"/>
  <c r="F4" i="5" a="1"/>
  <c r="F4" i="5" s="1"/>
  <c r="F12" i="5" a="1"/>
  <c r="F12" i="5" s="1"/>
  <c r="F8" i="5" a="1"/>
  <c r="F8" i="5" s="1"/>
  <c r="F9" i="5" a="1"/>
  <c r="F9" i="5" s="1"/>
  <c r="F15" i="5" a="1"/>
  <c r="F15" i="5" s="1"/>
  <c r="F16" i="5" a="1"/>
  <c r="F16" i="5" s="1"/>
  <c r="F21" i="5" a="1"/>
  <c r="F21" i="5" s="1"/>
  <c r="F26" i="5" a="1"/>
  <c r="F26" i="5" s="1"/>
  <c r="F6" i="5" a="1"/>
  <c r="F6" i="5" s="1"/>
  <c r="F19" i="5" a="1"/>
  <c r="F19" i="5" s="1"/>
  <c r="F14" i="5" a="1"/>
  <c r="F14" i="5" s="1"/>
  <c r="F22" i="5" a="1"/>
  <c r="F22" i="5" s="1"/>
  <c r="F13" i="5" a="1"/>
  <c r="F13" i="5" s="1"/>
  <c r="F32" i="5" a="1"/>
  <c r="F32" i="5" s="1"/>
  <c r="F7" i="5" a="1"/>
  <c r="F7" i="5" s="1"/>
  <c r="F27" i="5" a="1"/>
  <c r="F27" i="5" s="1"/>
  <c r="F11" i="5" a="1"/>
  <c r="F11" i="5" s="1"/>
  <c r="F24" i="5" a="1"/>
  <c r="F24" i="5" s="1"/>
  <c r="F28" i="5" a="1"/>
  <c r="F28" i="5" s="1"/>
  <c r="F18" i="5" a="1"/>
  <c r="F18" i="5" s="1"/>
  <c r="F25" i="5" a="1"/>
  <c r="F25" i="5" s="1"/>
  <c r="F17" i="5" a="1"/>
  <c r="F17" i="5" s="1"/>
  <c r="F34" i="5" a="1"/>
  <c r="F34" i="5" s="1"/>
  <c r="F20" i="5" a="1"/>
  <c r="F20" i="5" s="1"/>
  <c r="F23" i="5" a="1"/>
  <c r="F23" i="5" s="1"/>
  <c r="F31" i="5" a="1"/>
  <c r="F31" i="5" s="1"/>
  <c r="F10" i="5" a="1"/>
  <c r="F10" i="5" s="1"/>
  <c r="F29" i="5" a="1"/>
  <c r="F29" i="5" s="1"/>
  <c r="F33" i="5" a="1"/>
  <c r="F33" i="5" s="1"/>
  <c r="F35" i="5" a="1"/>
  <c r="F35" i="5" s="1"/>
  <c r="F37" i="5" a="1"/>
  <c r="F37" i="5" s="1"/>
  <c r="F41" i="5" a="1"/>
  <c r="F41" i="5" s="1"/>
  <c r="F49" i="5" a="1"/>
  <c r="F49" i="5" s="1"/>
  <c r="F30" i="5" a="1"/>
  <c r="F30" i="5" s="1"/>
  <c r="F36" i="5" a="1"/>
  <c r="F36" i="5" s="1"/>
  <c r="F46" i="5" a="1"/>
  <c r="F46" i="5" s="1"/>
  <c r="F42" i="5" a="1"/>
  <c r="F42" i="5" s="1"/>
  <c r="F44" i="5" a="1"/>
  <c r="F44" i="5" s="1"/>
  <c r="F38" i="5" a="1"/>
  <c r="F38" i="5" s="1"/>
  <c r="F43" i="5" a="1"/>
  <c r="F43" i="5" s="1"/>
  <c r="F39" i="5" a="1"/>
  <c r="F39" i="5" s="1"/>
  <c r="F40" i="5" a="1"/>
  <c r="F40" i="5" s="1"/>
  <c r="F47" i="5" a="1"/>
  <c r="F47" i="5" s="1"/>
  <c r="F50" i="5" a="1"/>
  <c r="F50" i="5" s="1"/>
  <c r="F48" i="5" a="1"/>
  <c r="F48" i="5" s="1"/>
  <c r="F54" i="5" a="1"/>
  <c r="F54" i="5" s="1"/>
  <c r="F51" i="5" a="1"/>
  <c r="F51" i="5" s="1"/>
  <c r="F53" i="5" a="1"/>
  <c r="F53" i="5" s="1"/>
  <c r="E3" i="5" a="1"/>
  <c r="E3" i="5" s="1"/>
  <c r="E5" i="5" a="1"/>
  <c r="E5" i="5" s="1"/>
  <c r="E4" i="5" a="1"/>
  <c r="E4" i="5" s="1"/>
  <c r="E12" i="5" a="1"/>
  <c r="E12" i="5" s="1"/>
  <c r="E8" i="5" a="1"/>
  <c r="E8" i="5" s="1"/>
  <c r="E9" i="5" a="1"/>
  <c r="E9" i="5" s="1"/>
  <c r="E15" i="5" a="1"/>
  <c r="E15" i="5" s="1"/>
  <c r="E16" i="5" a="1"/>
  <c r="E16" i="5" s="1"/>
  <c r="E21" i="5" a="1"/>
  <c r="E21" i="5" s="1"/>
  <c r="E26" i="5" a="1"/>
  <c r="E26" i="5" s="1"/>
  <c r="E6" i="5" a="1"/>
  <c r="E6" i="5" s="1"/>
  <c r="E19" i="5" a="1"/>
  <c r="E19" i="5" s="1"/>
  <c r="E14" i="5" a="1"/>
  <c r="E14" i="5" s="1"/>
  <c r="E22" i="5" a="1"/>
  <c r="E22" i="5" s="1"/>
  <c r="E13" i="5" a="1"/>
  <c r="E13" i="5" s="1"/>
  <c r="E32" i="5" a="1"/>
  <c r="E32" i="5" s="1"/>
  <c r="E7" i="5" a="1"/>
  <c r="E7" i="5" s="1"/>
  <c r="E27" i="5" a="1"/>
  <c r="E27" i="5" s="1"/>
  <c r="E11" i="5" a="1"/>
  <c r="E11" i="5" s="1"/>
  <c r="E24" i="5" a="1"/>
  <c r="E24" i="5" s="1"/>
  <c r="E28" i="5" a="1"/>
  <c r="E28" i="5" s="1"/>
  <c r="E18" i="5" a="1"/>
  <c r="E18" i="5" s="1"/>
  <c r="E25" i="5" a="1"/>
  <c r="E25" i="5" s="1"/>
  <c r="E17" i="5" a="1"/>
  <c r="E17" i="5" s="1"/>
  <c r="E34" i="5" a="1"/>
  <c r="E34" i="5" s="1"/>
  <c r="E20" i="5" a="1"/>
  <c r="E20" i="5" s="1"/>
  <c r="E23" i="5" a="1"/>
  <c r="E23" i="5" s="1"/>
  <c r="E31" i="5" a="1"/>
  <c r="E31" i="5" s="1"/>
  <c r="E10" i="5" a="1"/>
  <c r="E10" i="5" s="1"/>
  <c r="E29" i="5" a="1"/>
  <c r="E29" i="5" s="1"/>
  <c r="E33" i="5" a="1"/>
  <c r="E33" i="5" s="1"/>
  <c r="E35" i="5" a="1"/>
  <c r="E35" i="5" s="1"/>
  <c r="E37" i="5" a="1"/>
  <c r="E37" i="5" s="1"/>
  <c r="E41" i="5" a="1"/>
  <c r="E41" i="5" s="1"/>
  <c r="E49" i="5" a="1"/>
  <c r="E49" i="5" s="1"/>
  <c r="E30" i="5" a="1"/>
  <c r="E30" i="5" s="1"/>
  <c r="E36" i="5" a="1"/>
  <c r="E36" i="5" s="1"/>
  <c r="E46" i="5" a="1"/>
  <c r="E46" i="5" s="1"/>
  <c r="E42" i="5" a="1"/>
  <c r="E42" i="5" s="1"/>
  <c r="E44" i="5" a="1"/>
  <c r="E44" i="5" s="1"/>
  <c r="E38" i="5" a="1"/>
  <c r="E38" i="5" s="1"/>
  <c r="E43" i="5" a="1"/>
  <c r="E43" i="5" s="1"/>
  <c r="E39" i="5" a="1"/>
  <c r="E39" i="5" s="1"/>
  <c r="E40" i="5" a="1"/>
  <c r="E40" i="5" s="1"/>
  <c r="E47" i="5" a="1"/>
  <c r="E47" i="5" s="1"/>
  <c r="E50" i="5" a="1"/>
  <c r="E50" i="5" s="1"/>
  <c r="E48" i="5" a="1"/>
  <c r="E48" i="5" s="1"/>
  <c r="E54" i="5" a="1"/>
  <c r="E54" i="5" s="1"/>
  <c r="E51" i="5" a="1"/>
  <c r="E51" i="5" s="1"/>
  <c r="E53" i="5" a="1"/>
  <c r="E53" i="5" s="1"/>
  <c r="D3" i="5" a="1"/>
  <c r="D3" i="5" s="1"/>
  <c r="D5" i="5" a="1"/>
  <c r="D5" i="5" s="1"/>
  <c r="D4" i="5" a="1"/>
  <c r="D4" i="5" s="1"/>
  <c r="D12" i="5" a="1"/>
  <c r="D12" i="5" s="1"/>
  <c r="D8" i="5" a="1"/>
  <c r="D8" i="5" s="1"/>
  <c r="D9" i="5" a="1"/>
  <c r="D9" i="5" s="1"/>
  <c r="D15" i="5" a="1"/>
  <c r="D15" i="5" s="1"/>
  <c r="D16" i="5" a="1"/>
  <c r="D16" i="5" s="1"/>
  <c r="D21" i="5" a="1"/>
  <c r="D21" i="5" s="1"/>
  <c r="D26" i="5" a="1"/>
  <c r="D26" i="5" s="1"/>
  <c r="D6" i="5" a="1"/>
  <c r="D6" i="5" s="1"/>
  <c r="D19" i="5" a="1"/>
  <c r="D19" i="5" s="1"/>
  <c r="D14" i="5" a="1"/>
  <c r="D14" i="5" s="1"/>
  <c r="D22" i="5" a="1"/>
  <c r="D22" i="5" s="1"/>
  <c r="D13" i="5" a="1"/>
  <c r="D13" i="5" s="1"/>
  <c r="D32" i="5" a="1"/>
  <c r="D32" i="5" s="1"/>
  <c r="D7" i="5" a="1"/>
  <c r="D7" i="5" s="1"/>
  <c r="D27" i="5" a="1"/>
  <c r="D27" i="5" s="1"/>
  <c r="D11" i="5" a="1"/>
  <c r="D11" i="5" s="1"/>
  <c r="D24" i="5" a="1"/>
  <c r="D24" i="5" s="1"/>
  <c r="D28" i="5" a="1"/>
  <c r="D28" i="5" s="1"/>
  <c r="D18" i="5" a="1"/>
  <c r="D18" i="5" s="1"/>
  <c r="D25" i="5" a="1"/>
  <c r="D25" i="5" s="1"/>
  <c r="D17" i="5" a="1"/>
  <c r="D17" i="5" s="1"/>
  <c r="D34" i="5" a="1"/>
  <c r="D34" i="5" s="1"/>
  <c r="D20" i="5" a="1"/>
  <c r="D20" i="5" s="1"/>
  <c r="D23" i="5" a="1"/>
  <c r="D23" i="5" s="1"/>
  <c r="D31" i="5" a="1"/>
  <c r="D31" i="5" s="1"/>
  <c r="D10" i="5" a="1"/>
  <c r="D10" i="5" s="1"/>
  <c r="D29" i="5" a="1"/>
  <c r="D29" i="5" s="1"/>
  <c r="D33" i="5" a="1"/>
  <c r="D33" i="5" s="1"/>
  <c r="D35" i="5" a="1"/>
  <c r="D35" i="5" s="1"/>
  <c r="D37" i="5" a="1"/>
  <c r="D37" i="5" s="1"/>
  <c r="D41" i="5" a="1"/>
  <c r="D41" i="5" s="1"/>
  <c r="D49" i="5" a="1"/>
  <c r="D49" i="5" s="1"/>
  <c r="D30" i="5" a="1"/>
  <c r="D30" i="5" s="1"/>
  <c r="D36" i="5" a="1"/>
  <c r="D36" i="5" s="1"/>
  <c r="D46" i="5" a="1"/>
  <c r="D46" i="5" s="1"/>
  <c r="D42" i="5" a="1"/>
  <c r="D42" i="5" s="1"/>
  <c r="D44" i="5" a="1"/>
  <c r="D44" i="5" s="1"/>
  <c r="D38" i="5" a="1"/>
  <c r="D38" i="5" s="1"/>
  <c r="D43" i="5" a="1"/>
  <c r="D43" i="5" s="1"/>
  <c r="D39" i="5" a="1"/>
  <c r="D39" i="5" s="1"/>
  <c r="D40" i="5" a="1"/>
  <c r="D40" i="5" s="1"/>
  <c r="D47" i="5" a="1"/>
  <c r="D47" i="5" s="1"/>
  <c r="D50" i="5" a="1"/>
  <c r="D50" i="5" s="1"/>
  <c r="D48" i="5" a="1"/>
  <c r="D48" i="5" s="1"/>
  <c r="D54" i="5" a="1"/>
  <c r="D54" i="5" s="1"/>
  <c r="D51" i="5" a="1"/>
  <c r="D51" i="5" s="1"/>
  <c r="D53" i="5" a="1"/>
  <c r="D53" i="5" s="1"/>
  <c r="C3" i="5" a="1"/>
  <c r="C3" i="5" s="1"/>
  <c r="C5" i="5" a="1"/>
  <c r="C5" i="5" s="1"/>
  <c r="C4" i="5" a="1"/>
  <c r="C4" i="5" s="1"/>
  <c r="C12" i="5" a="1"/>
  <c r="C12" i="5" s="1"/>
  <c r="C8" i="5" a="1"/>
  <c r="C8" i="5" s="1"/>
  <c r="C9" i="5" a="1"/>
  <c r="C9" i="5" s="1"/>
  <c r="C15" i="5" a="1"/>
  <c r="C15" i="5" s="1"/>
  <c r="C16" i="5" a="1"/>
  <c r="C16" i="5" s="1"/>
  <c r="C21" i="5" a="1"/>
  <c r="C21" i="5" s="1"/>
  <c r="C26" i="5" a="1"/>
  <c r="C26" i="5" s="1"/>
  <c r="C6" i="5" a="1"/>
  <c r="C6" i="5" s="1"/>
  <c r="C19" i="5" a="1"/>
  <c r="C19" i="5" s="1"/>
  <c r="C14" i="5" a="1"/>
  <c r="C14" i="5" s="1"/>
  <c r="C22" i="5" a="1"/>
  <c r="C22" i="5" s="1"/>
  <c r="C13" i="5" a="1"/>
  <c r="C13" i="5" s="1"/>
  <c r="C32" i="5" a="1"/>
  <c r="C32" i="5" s="1"/>
  <c r="C7" i="5" a="1"/>
  <c r="C7" i="5" s="1"/>
  <c r="C27" i="5" a="1"/>
  <c r="C27" i="5" s="1"/>
  <c r="C11" i="5" a="1"/>
  <c r="C11" i="5" s="1"/>
  <c r="C24" i="5" a="1"/>
  <c r="C24" i="5" s="1"/>
  <c r="C28" i="5" a="1"/>
  <c r="C28" i="5" s="1"/>
  <c r="C18" i="5" a="1"/>
  <c r="C18" i="5" s="1"/>
  <c r="C25" i="5" a="1"/>
  <c r="C25" i="5" s="1"/>
  <c r="C17" i="5" a="1"/>
  <c r="C17" i="5" s="1"/>
  <c r="C34" i="5" a="1"/>
  <c r="C34" i="5" s="1"/>
  <c r="C20" i="5" a="1"/>
  <c r="C20" i="5" s="1"/>
  <c r="C23" i="5" a="1"/>
  <c r="C23" i="5" s="1"/>
  <c r="C31" i="5" a="1"/>
  <c r="C31" i="5" s="1"/>
  <c r="C10" i="5" a="1"/>
  <c r="C10" i="5" s="1"/>
  <c r="C29" i="5" a="1"/>
  <c r="C29" i="5" s="1"/>
  <c r="C33" i="5" a="1"/>
  <c r="C33" i="5" s="1"/>
  <c r="C35" i="5" a="1"/>
  <c r="C35" i="5" s="1"/>
  <c r="C37" i="5" a="1"/>
  <c r="C37" i="5" s="1"/>
  <c r="C41" i="5" a="1"/>
  <c r="C41" i="5" s="1"/>
  <c r="C49" i="5" a="1"/>
  <c r="C49" i="5" s="1"/>
  <c r="C30" i="5" a="1"/>
  <c r="C30" i="5" s="1"/>
  <c r="C36" i="5" a="1"/>
  <c r="C36" i="5" s="1"/>
  <c r="C46" i="5" a="1"/>
  <c r="C46" i="5" s="1"/>
  <c r="C42" i="5" a="1"/>
  <c r="C42" i="5" s="1"/>
  <c r="C44" i="5" a="1"/>
  <c r="C44" i="5" s="1"/>
  <c r="C38" i="5" a="1"/>
  <c r="C38" i="5" s="1"/>
  <c r="C43" i="5" a="1"/>
  <c r="C43" i="5" s="1"/>
  <c r="C39" i="5" a="1"/>
  <c r="C39" i="5" s="1"/>
  <c r="C40" i="5" a="1"/>
  <c r="C40" i="5" s="1"/>
  <c r="C47" i="5" a="1"/>
  <c r="C47" i="5" s="1"/>
  <c r="C50" i="5" a="1"/>
  <c r="C50" i="5" s="1"/>
  <c r="C48" i="5" a="1"/>
  <c r="C48" i="5" s="1"/>
  <c r="C54" i="5" a="1"/>
  <c r="C54" i="5" s="1"/>
  <c r="C51" i="5" a="1"/>
  <c r="C51" i="5" s="1"/>
  <c r="C53" i="5" a="1"/>
  <c r="C53" i="5" s="1"/>
  <c r="B3" i="5" a="1"/>
  <c r="B3" i="5" s="1"/>
  <c r="M3" i="5" s="1"/>
  <c r="B5" i="5" a="1"/>
  <c r="B5" i="5" s="1"/>
  <c r="M5" i="5" s="1"/>
  <c r="B4" i="5" a="1"/>
  <c r="B4" i="5" s="1"/>
  <c r="M4" i="5" s="1"/>
  <c r="B12" i="5" a="1"/>
  <c r="B12" i="5" s="1"/>
  <c r="M12" i="5" s="1"/>
  <c r="B8" i="5" a="1"/>
  <c r="B8" i="5" s="1"/>
  <c r="M8" i="5" s="1"/>
  <c r="B9" i="5" a="1"/>
  <c r="B9" i="5" s="1"/>
  <c r="M9" i="5" s="1"/>
  <c r="B15" i="5" a="1"/>
  <c r="B15" i="5" s="1"/>
  <c r="M15" i="5" s="1"/>
  <c r="B16" i="5" a="1"/>
  <c r="B16" i="5" s="1"/>
  <c r="M16" i="5" s="1"/>
  <c r="B21" i="5" a="1"/>
  <c r="B21" i="5" s="1"/>
  <c r="M21" i="5" s="1"/>
  <c r="B26" i="5" a="1"/>
  <c r="B26" i="5" s="1"/>
  <c r="M26" i="5" s="1"/>
  <c r="B6" i="5" a="1"/>
  <c r="B6" i="5" s="1"/>
  <c r="M6" i="5" s="1"/>
  <c r="B19" i="5" a="1"/>
  <c r="B19" i="5" s="1"/>
  <c r="M19" i="5" s="1"/>
  <c r="B14" i="5" a="1"/>
  <c r="B14" i="5" s="1"/>
  <c r="M14" i="5" s="1"/>
  <c r="B22" i="5" a="1"/>
  <c r="B22" i="5" s="1"/>
  <c r="M22" i="5" s="1"/>
  <c r="B13" i="5" a="1"/>
  <c r="B13" i="5" s="1"/>
  <c r="M13" i="5" s="1"/>
  <c r="B32" i="5" a="1"/>
  <c r="B32" i="5" s="1"/>
  <c r="M32" i="5" s="1"/>
  <c r="B7" i="5" a="1"/>
  <c r="B7" i="5" s="1"/>
  <c r="M7" i="5" s="1"/>
  <c r="B27" i="5" a="1"/>
  <c r="B27" i="5" s="1"/>
  <c r="M27" i="5" s="1"/>
  <c r="B11" i="5" a="1"/>
  <c r="B11" i="5" s="1"/>
  <c r="M11" i="5" s="1"/>
  <c r="B24" i="5" a="1"/>
  <c r="B24" i="5" s="1"/>
  <c r="M24" i="5" s="1"/>
  <c r="B28" i="5" a="1"/>
  <c r="B28" i="5" s="1"/>
  <c r="M28" i="5" s="1"/>
  <c r="B18" i="5" a="1"/>
  <c r="B18" i="5" s="1"/>
  <c r="M18" i="5" s="1"/>
  <c r="B25" i="5" a="1"/>
  <c r="B25" i="5" s="1"/>
  <c r="M25" i="5" s="1"/>
  <c r="B17" i="5" a="1"/>
  <c r="B17" i="5" s="1"/>
  <c r="M17" i="5" s="1"/>
  <c r="B34" i="5" a="1"/>
  <c r="B34" i="5" s="1"/>
  <c r="M34" i="5" s="1"/>
  <c r="N34" i="5" s="1"/>
  <c r="O34" i="5" s="1"/>
  <c r="B20" i="5" a="1"/>
  <c r="B20" i="5" s="1"/>
  <c r="M20" i="5" s="1"/>
  <c r="B23" i="5" a="1"/>
  <c r="B23" i="5" s="1"/>
  <c r="M23" i="5" s="1"/>
  <c r="B31" i="5" a="1"/>
  <c r="B31" i="5" s="1"/>
  <c r="M31" i="5" s="1"/>
  <c r="B10" i="5" a="1"/>
  <c r="B10" i="5" s="1"/>
  <c r="M10" i="5" s="1"/>
  <c r="B29" i="5" a="1"/>
  <c r="B29" i="5" s="1"/>
  <c r="M29" i="5" s="1"/>
  <c r="B33" i="5" a="1"/>
  <c r="B33" i="5" s="1"/>
  <c r="M33" i="5" s="1"/>
  <c r="B35" i="5" a="1"/>
  <c r="B35" i="5" s="1"/>
  <c r="M35" i="5" s="1"/>
  <c r="B37" i="5" a="1"/>
  <c r="B37" i="5" s="1"/>
  <c r="M37" i="5" s="1"/>
  <c r="B41" i="5" a="1"/>
  <c r="B41" i="5" s="1"/>
  <c r="M41" i="5" s="1"/>
  <c r="B49" i="5" a="1"/>
  <c r="B49" i="5" s="1"/>
  <c r="M49" i="5" s="1"/>
  <c r="B30" i="5" a="1"/>
  <c r="B30" i="5" s="1"/>
  <c r="M30" i="5" s="1"/>
  <c r="B36" i="5" a="1"/>
  <c r="B36" i="5" s="1"/>
  <c r="M36" i="5" s="1"/>
  <c r="B46" i="5" a="1"/>
  <c r="B46" i="5" s="1"/>
  <c r="M46" i="5" s="1"/>
  <c r="B42" i="5" a="1"/>
  <c r="B42" i="5" s="1"/>
  <c r="M42" i="5" s="1"/>
  <c r="B44" i="5" a="1"/>
  <c r="B44" i="5" s="1"/>
  <c r="M44" i="5" s="1"/>
  <c r="B38" i="5" a="1"/>
  <c r="B38" i="5" s="1"/>
  <c r="M38" i="5" s="1"/>
  <c r="B43" i="5" a="1"/>
  <c r="B43" i="5" s="1"/>
  <c r="M43" i="5" s="1"/>
  <c r="B39" i="5" a="1"/>
  <c r="B39" i="5" s="1"/>
  <c r="M39" i="5" s="1"/>
  <c r="N39" i="5" s="1"/>
  <c r="O39" i="5" s="1"/>
  <c r="B40" i="5" a="1"/>
  <c r="B40" i="5" s="1"/>
  <c r="M40" i="5" s="1"/>
  <c r="B47" i="5" a="1"/>
  <c r="B47" i="5" s="1"/>
  <c r="M47" i="5" s="1"/>
  <c r="B50" i="5" a="1"/>
  <c r="B50" i="5" s="1"/>
  <c r="M50" i="5" s="1"/>
  <c r="B48" i="5" a="1"/>
  <c r="B48" i="5" s="1"/>
  <c r="M48" i="5" s="1"/>
  <c r="B51" i="5" a="1"/>
  <c r="B51" i="5" s="1"/>
  <c r="M51" i="5" s="1"/>
  <c r="B53" i="5" a="1"/>
  <c r="B53" i="5" s="1"/>
  <c r="M53" i="5" s="1"/>
  <c r="N22" i="5" l="1"/>
  <c r="O22" i="5" s="1"/>
  <c r="N50" i="5"/>
  <c r="O50" i="5" s="1"/>
  <c r="N20" i="5"/>
  <c r="O20" i="5" s="1"/>
  <c r="N41" i="5"/>
  <c r="O41" i="5" s="1"/>
  <c r="N13" i="5"/>
  <c r="O13" i="5" s="1"/>
  <c r="N46" i="5"/>
  <c r="O46" i="5" s="1"/>
  <c r="N36" i="5"/>
  <c r="O36" i="5" s="1"/>
  <c r="N26" i="5"/>
  <c r="O26" i="5" s="1"/>
  <c r="N28" i="5"/>
  <c r="O28" i="5" s="1"/>
  <c r="N17" i="5"/>
  <c r="O17" i="5" s="1"/>
  <c r="N44" i="5"/>
  <c r="O44" i="5" s="1"/>
  <c r="N30" i="5"/>
  <c r="O30" i="5" s="1"/>
  <c r="N7" i="5"/>
  <c r="O7" i="5" s="1"/>
  <c r="N6" i="5"/>
  <c r="O6" i="5" s="1"/>
  <c r="N42" i="5"/>
  <c r="O42" i="5" s="1"/>
  <c r="N18" i="5"/>
  <c r="O18" i="5" s="1"/>
  <c r="N38" i="5"/>
  <c r="O38" i="5" s="1"/>
  <c r="N25" i="5"/>
  <c r="O25" i="5" s="1"/>
  <c r="N24" i="5"/>
  <c r="O24" i="5" s="1"/>
  <c r="N9" i="5"/>
  <c r="O9" i="5" s="1"/>
  <c r="N37" i="5"/>
  <c r="O37" i="5" s="1"/>
  <c r="N51" i="5"/>
  <c r="O51" i="5" s="1"/>
  <c r="N8" i="5"/>
  <c r="O8" i="5" s="1"/>
  <c r="N40" i="5"/>
  <c r="O40" i="5" s="1"/>
  <c r="N43" i="5"/>
  <c r="O43" i="5" s="1"/>
  <c r="N15" i="5"/>
  <c r="O15" i="5" s="1"/>
  <c r="N23" i="5"/>
  <c r="O23" i="5" s="1"/>
  <c r="N47" i="5"/>
  <c r="O47" i="5" s="1"/>
  <c r="N35" i="5"/>
  <c r="O35" i="5" s="1"/>
  <c r="N4" i="5"/>
  <c r="O4" i="5" s="1"/>
  <c r="N14" i="5"/>
  <c r="O14" i="5" s="1"/>
  <c r="N19" i="5"/>
  <c r="O19" i="5" s="1"/>
  <c r="N21" i="5"/>
  <c r="O21" i="5" s="1"/>
  <c r="N12" i="5"/>
  <c r="O12" i="5" s="1"/>
  <c r="N29" i="5"/>
  <c r="O29" i="5" s="1"/>
  <c r="N52" i="5"/>
  <c r="O52" i="5" s="1"/>
  <c r="N45" i="5"/>
  <c r="O45" i="5" s="1"/>
  <c r="N5" i="5"/>
  <c r="O5" i="5" s="1"/>
  <c r="N16" i="5"/>
  <c r="O16" i="5" s="1"/>
  <c r="N49" i="5"/>
  <c r="O49" i="5" s="1"/>
  <c r="N11" i="5"/>
  <c r="O11" i="5" s="1"/>
  <c r="N27" i="5"/>
  <c r="O27" i="5" s="1"/>
  <c r="N53" i="5"/>
  <c r="O53" i="5" s="1"/>
  <c r="N32" i="5"/>
  <c r="O32" i="5" s="1"/>
  <c r="N2" i="5"/>
  <c r="O2" i="5" s="1"/>
  <c r="N48" i="5"/>
  <c r="O48" i="5" s="1"/>
  <c r="N33" i="5"/>
  <c r="O33" i="5" s="1"/>
  <c r="N3" i="5"/>
  <c r="O3" i="5" s="1"/>
  <c r="N10" i="5"/>
  <c r="O10" i="5" s="1"/>
  <c r="N31" i="5"/>
  <c r="O31" i="5" s="1"/>
  <c r="M54" i="5"/>
  <c r="N54" i="5" s="1"/>
  <c r="O54"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8"/>
        </ext>
      </extLst>
    </bk>
    <bk>
      <extLst>
        <ext uri="{3e2802c4-a4d2-4d8b-9148-e3be6c30e623}">
          <xlrd:rvb i="170"/>
        </ext>
      </extLst>
    </bk>
  </futureMetadata>
  <cellMetadata count="1">
    <bk>
      <rc t="1" v="0"/>
    </bk>
  </cellMetadata>
  <valueMetadata count="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valueMetadata>
</metadata>
</file>

<file path=xl/sharedStrings.xml><?xml version="1.0" encoding="utf-8"?>
<sst xmlns="http://schemas.openxmlformats.org/spreadsheetml/2006/main" count="3265" uniqueCount="209">
  <si>
    <t>Symbol</t>
  </si>
  <si>
    <t>Close</t>
  </si>
  <si>
    <t>Open</t>
  </si>
  <si>
    <t>High</t>
  </si>
  <si>
    <t>Low</t>
  </si>
  <si>
    <t>Exchange</t>
  </si>
  <si>
    <t>Ticker</t>
  </si>
  <si>
    <t>Date Op.</t>
  </si>
  <si>
    <t>Shares</t>
  </si>
  <si>
    <t>Pur. Price</t>
  </si>
  <si>
    <t>Exit Price</t>
  </si>
  <si>
    <t>Amt. Paid</t>
  </si>
  <si>
    <t>Pos. Value</t>
  </si>
  <si>
    <t>G/L ($)</t>
  </si>
  <si>
    <t>G/L (%)</t>
  </si>
  <si>
    <t>Div. Earned</t>
  </si>
  <si>
    <t>Acct. Type</t>
  </si>
  <si>
    <t>TFSA</t>
  </si>
  <si>
    <t>RRSP</t>
  </si>
  <si>
    <t>naPTR</t>
  </si>
  <si>
    <t>PTR</t>
  </si>
  <si>
    <t>naMBT</t>
  </si>
  <si>
    <t>MBT</t>
  </si>
  <si>
    <t>Date Closed</t>
  </si>
  <si>
    <t>Sell Price</t>
  </si>
  <si>
    <t>RVIC</t>
  </si>
  <si>
    <t>GOGL</t>
  </si>
  <si>
    <t>AM</t>
  </si>
  <si>
    <t>BTI</t>
  </si>
  <si>
    <t>SVC</t>
  </si>
  <si>
    <t>PSXP</t>
  </si>
  <si>
    <t>LUMN</t>
  </si>
  <si>
    <t>MTR</t>
  </si>
  <si>
    <t>FCRD</t>
  </si>
  <si>
    <t>VIV</t>
  </si>
  <si>
    <t>SHLX</t>
  </si>
  <si>
    <t>CRT</t>
  </si>
  <si>
    <t>SRV</t>
  </si>
  <si>
    <t>SPLG</t>
  </si>
  <si>
    <t>PAA</t>
  </si>
  <si>
    <t>NHTC</t>
  </si>
  <si>
    <t>ARCC</t>
  </si>
  <si>
    <t>GGB</t>
  </si>
  <si>
    <t>RWT</t>
  </si>
  <si>
    <t>RQI</t>
  </si>
  <si>
    <t>CIB</t>
  </si>
  <si>
    <t>MFA</t>
  </si>
  <si>
    <t>UWMC</t>
  </si>
  <si>
    <t>OMF</t>
  </si>
  <si>
    <t>MITT</t>
  </si>
  <si>
    <t>CLM</t>
  </si>
  <si>
    <t>SJT</t>
  </si>
  <si>
    <t>PSEC</t>
  </si>
  <si>
    <t>HIX</t>
  </si>
  <si>
    <t>CWH</t>
  </si>
  <si>
    <t>DX</t>
  </si>
  <si>
    <t>LGI</t>
  </si>
  <si>
    <t>ABR</t>
  </si>
  <si>
    <t>CHI</t>
  </si>
  <si>
    <t>GOF</t>
  </si>
  <si>
    <t>PBT</t>
  </si>
  <si>
    <t>ARI</t>
  </si>
  <si>
    <t>NYMT</t>
  </si>
  <si>
    <t>VOD</t>
  </si>
  <si>
    <t>DHF</t>
  </si>
  <si>
    <t>CSWC</t>
  </si>
  <si>
    <t>NS</t>
  </si>
  <si>
    <t>OCSL</t>
  </si>
  <si>
    <t>MVO</t>
  </si>
  <si>
    <t>NIE</t>
  </si>
  <si>
    <t>SPOK</t>
  </si>
  <si>
    <t>BXMT</t>
  </si>
  <si>
    <t>VNOM</t>
  </si>
  <si>
    <t>BHK</t>
  </si>
  <si>
    <t>DHT</t>
  </si>
  <si>
    <t>BGFV</t>
  </si>
  <si>
    <t>ESEA</t>
  </si>
  <si>
    <t>PBR.A</t>
  </si>
  <si>
    <t>PMT</t>
  </si>
  <si>
    <t>EHI</t>
  </si>
  <si>
    <t>SCD</t>
  </si>
  <si>
    <t>EMD</t>
  </si>
  <si>
    <t>DMLP</t>
  </si>
  <si>
    <t>FEO</t>
  </si>
  <si>
    <t>CAPL</t>
  </si>
  <si>
    <t>ET</t>
  </si>
  <si>
    <t>NRT</t>
  </si>
  <si>
    <t>BBDC</t>
  </si>
  <si>
    <t>GGN</t>
  </si>
  <si>
    <t>HEP</t>
  </si>
  <si>
    <t>GAB</t>
  </si>
  <si>
    <t>HPI</t>
  </si>
  <si>
    <t>MIN</t>
  </si>
  <si>
    <t>MPW</t>
  </si>
  <si>
    <t>MCR</t>
  </si>
  <si>
    <t>GLD</t>
  </si>
  <si>
    <t>NAT</t>
  </si>
  <si>
    <t>PBR</t>
  </si>
  <si>
    <t>MGP</t>
  </si>
  <si>
    <t>PCN</t>
  </si>
  <si>
    <t>PDI</t>
  </si>
  <si>
    <t>PHT</t>
  </si>
  <si>
    <t>SLRC</t>
  </si>
  <si>
    <t>EURN</t>
  </si>
  <si>
    <t>ARLP</t>
  </si>
  <si>
    <t>CRF</t>
  </si>
  <si>
    <t>TEI</t>
  </si>
  <si>
    <t>USA</t>
  </si>
  <si>
    <t>indices</t>
  </si>
  <si>
    <t>close</t>
  </si>
  <si>
    <t>open</t>
  </si>
  <si>
    <t>high</t>
  </si>
  <si>
    <t>low</t>
  </si>
  <si>
    <t>52 high</t>
  </si>
  <si>
    <t>52 low</t>
  </si>
  <si>
    <t>ticker</t>
  </si>
  <si>
    <t>cash_amount</t>
  </si>
  <si>
    <t>frequency</t>
  </si>
  <si>
    <t>ex_dividend_date</t>
  </si>
  <si>
    <t>pay_date</t>
  </si>
  <si>
    <t>HCSG</t>
  </si>
  <si>
    <t>BPT</t>
  </si>
  <si>
    <t>VIA</t>
  </si>
  <si>
    <t>CUBA</t>
  </si>
  <si>
    <t>HIMX</t>
  </si>
  <si>
    <t>GNK</t>
  </si>
  <si>
    <t>PTMN</t>
  </si>
  <si>
    <t>ADX</t>
  </si>
  <si>
    <t>SBLK</t>
  </si>
  <si>
    <t>DSX</t>
  </si>
  <si>
    <t>IEP</t>
  </si>
  <si>
    <t>JHI</t>
  </si>
  <si>
    <t>JCE</t>
  </si>
  <si>
    <t>NMAI</t>
  </si>
  <si>
    <t>BKCC</t>
  </si>
  <si>
    <t>FBRT</t>
  </si>
  <si>
    <t>IAE</t>
  </si>
  <si>
    <t>STWD</t>
  </si>
  <si>
    <t>GPMT</t>
  </si>
  <si>
    <t>ACRE</t>
  </si>
  <si>
    <t>NEWT</t>
  </si>
  <si>
    <t>RBCN</t>
  </si>
  <si>
    <t>TWO</t>
  </si>
  <si>
    <t>IVR</t>
  </si>
  <si>
    <t>FCO</t>
  </si>
  <si>
    <t>FAX</t>
  </si>
  <si>
    <t>GIM</t>
  </si>
  <si>
    <t>NLY</t>
  </si>
  <si>
    <t>CIM</t>
  </si>
  <si>
    <t>PFLT</t>
  </si>
  <si>
    <t>T</t>
  </si>
  <si>
    <t>AGNC</t>
  </si>
  <si>
    <t>BMRC</t>
  </si>
  <si>
    <t>ETRN</t>
  </si>
  <si>
    <t>ALLY</t>
  </si>
  <si>
    <t>CFG</t>
  </si>
  <si>
    <t>SLG</t>
  </si>
  <si>
    <t>HAS</t>
  </si>
  <si>
    <t>CALM</t>
  </si>
  <si>
    <t>OPI</t>
  </si>
  <si>
    <t>UAN</t>
  </si>
  <si>
    <t>MSB</t>
  </si>
  <si>
    <t>HAFC</t>
  </si>
  <si>
    <t>ZTR</t>
  </si>
  <si>
    <t>CIF</t>
  </si>
  <si>
    <t>MFV</t>
  </si>
  <si>
    <t>AVK</t>
  </si>
  <si>
    <t>HIO</t>
  </si>
  <si>
    <t>DALN</t>
  </si>
  <si>
    <t>ARR</t>
  </si>
  <si>
    <t>OXSQ</t>
  </si>
  <si>
    <t>Account Type</t>
  </si>
  <si>
    <t>Date</t>
  </si>
  <si>
    <t>Month</t>
  </si>
  <si>
    <t>Year</t>
  </si>
  <si>
    <t>Amount</t>
  </si>
  <si>
    <t>Jan</t>
  </si>
  <si>
    <t>NRZ</t>
  </si>
  <si>
    <t>Feb</t>
  </si>
  <si>
    <t>Mar</t>
  </si>
  <si>
    <t>Apr</t>
  </si>
  <si>
    <t>May</t>
  </si>
  <si>
    <t>Jun</t>
  </si>
  <si>
    <t>Jul</t>
  </si>
  <si>
    <t>Aug</t>
  </si>
  <si>
    <t>Sep</t>
  </si>
  <si>
    <t>Oct</t>
  </si>
  <si>
    <t>RVI</t>
  </si>
  <si>
    <t>Personal</t>
  </si>
  <si>
    <t>Nov</t>
  </si>
  <si>
    <t>SLCR</t>
  </si>
  <si>
    <t>Dec</t>
  </si>
  <si>
    <t>CMO</t>
  </si>
  <si>
    <t>date</t>
  </si>
  <si>
    <t>^VIX</t>
  </si>
  <si>
    <t>^GSPC</t>
  </si>
  <si>
    <t>^IXIC</t>
  </si>
  <si>
    <t>^DJI</t>
  </si>
  <si>
    <t>CAD=X</t>
  </si>
  <si>
    <t>BTC-USD</t>
  </si>
  <si>
    <t>ETH-USD</t>
  </si>
  <si>
    <t>CVI</t>
  </si>
  <si>
    <t>Acc.</t>
  </si>
  <si>
    <t>next_div_earned</t>
  </si>
  <si>
    <t>est_yr_yield</t>
  </si>
  <si>
    <t>F</t>
  </si>
  <si>
    <t>Strategy</t>
  </si>
  <si>
    <t>PROPHET</t>
  </si>
  <si>
    <t>POWER OSCILLATOR BUY AND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</si>
</sst>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164" formatCode="_([$$-409]* #,##0.00_);_([$$-409]* \(#,##0.00\);_([$$-409]* &quot;-&quot;??_);_(@_)"/>
    <numFmt numFmtId="165" formatCode="_-[$$-1009]* #,##0.00_-;\-[$$-1009]* #,##0.00_-;_-[$$-1009]* &quot;-&quot;??_-;_-@_-"/>
    <numFmt numFmtId="166" formatCode="_-[$$-1009]* #,##0.0000_-;\-[$$-1009]* #,##0.0000_-;_-[$$-1009]* &quot;-&quot;??_-;_-@_-"/>
    <numFmt numFmtId="167" formatCode="&quot;$&quot;#,##0.00"/>
  </numFmts>
  <fonts count="22" x14ac:knownFonts="1">
    <font>
      <sz val="11"/>
      <color theme="1"/>
      <name val="Calibri"/>
      <family val="2"/>
      <scheme val="minor"/>
    </font>
    <font>
      <b/>
      <sz val="14"/>
      <color rgb="FF9C5700"/>
      <name val="Calibri"/>
      <family val="2"/>
    </font>
    <font>
      <sz val="11"/>
      <color rgb="FF000000"/>
      <name val="Calibri"/>
      <family val="2"/>
    </font>
    <font>
      <sz val="10"/>
      <color theme="1"/>
      <name val="Verdana"/>
      <family val="2"/>
    </font>
    <font>
      <sz val="11"/>
      <color rgb="FF9C5700"/>
      <name val="Calibri"/>
      <family val="2"/>
      <scheme val="minor"/>
    </font>
    <font>
      <b/>
      <sz val="12"/>
      <color rgb="FFFFFFFF"/>
      <name val="Calibri"/>
      <family val="2"/>
    </font>
    <font>
      <b/>
      <sz val="12"/>
      <color rgb="FF000000"/>
      <name val="Calibri"/>
      <family val="2"/>
    </font>
    <font>
      <sz val="12"/>
      <color theme="1"/>
      <name val="Calibri"/>
      <family val="2"/>
      <scheme val="minor"/>
    </font>
    <font>
      <sz val="12"/>
      <color rgb="FF9C5700"/>
      <name val="Calibri"/>
      <family val="2"/>
      <scheme val="minor"/>
    </font>
    <font>
      <b/>
      <sz val="12"/>
      <color rgb="FF666666"/>
      <name val="Calibri"/>
      <family val="2"/>
    </font>
    <font>
      <b/>
      <sz val="12"/>
      <color rgb="FF00B050"/>
      <name val="Calibri"/>
      <family val="2"/>
    </font>
    <font>
      <sz val="12"/>
      <color theme="1"/>
      <name val="Verdana"/>
      <family val="2"/>
    </font>
    <font>
      <b/>
      <sz val="12"/>
      <color theme="1"/>
      <name val="Calibri"/>
      <family val="2"/>
    </font>
    <font>
      <b/>
      <sz val="12"/>
      <color rgb="FFFF0000"/>
      <name val="Calibri"/>
      <family val="2"/>
    </font>
    <font>
      <b/>
      <sz val="12"/>
      <color rgb="FFCC0000"/>
      <name val="Calibri"/>
      <family val="2"/>
    </font>
    <font>
      <b/>
      <sz val="12"/>
      <name val="Calibri"/>
      <family val="2"/>
    </font>
    <font>
      <sz val="11"/>
      <name val="Calibri"/>
      <family val="2"/>
      <scheme val="minor"/>
    </font>
    <font>
      <b/>
      <sz val="12"/>
      <color theme="0"/>
      <name val="Calibri"/>
      <family val="2"/>
    </font>
    <font>
      <sz val="11"/>
      <color rgb="FF000000"/>
      <name val="Calibri"/>
      <family val="2"/>
      <scheme val="minor"/>
    </font>
    <font>
      <sz val="11"/>
      <color rgb="FF006100"/>
      <name val="Calibri"/>
      <family val="2"/>
      <scheme val="minor"/>
    </font>
    <font>
      <b/>
      <sz val="11"/>
      <name val="Calibri"/>
      <family val="2"/>
    </font>
    <font>
      <sz val="8"/>
      <name val="Calibri"/>
      <family val="2"/>
      <scheme val="minor"/>
    </font>
  </fonts>
  <fills count="12">
    <fill>
      <patternFill patternType="none"/>
    </fill>
    <fill>
      <patternFill patternType="gray125"/>
    </fill>
    <fill>
      <patternFill patternType="solid">
        <fgColor rgb="FFFFEB9C"/>
        <bgColor indexed="64"/>
      </patternFill>
    </fill>
    <fill>
      <patternFill patternType="solid">
        <fgColor rgb="FFF3F3F3"/>
        <bgColor indexed="64"/>
      </patternFill>
    </fill>
    <fill>
      <patternFill patternType="solid">
        <fgColor rgb="FFFFFFFF"/>
        <bgColor indexed="64"/>
      </patternFill>
    </fill>
    <fill>
      <patternFill patternType="solid">
        <fgColor rgb="FFFFEB9C"/>
      </patternFill>
    </fill>
    <fill>
      <patternFill patternType="solid">
        <fgColor rgb="FF000000"/>
        <bgColor indexed="64"/>
      </patternFill>
    </fill>
    <fill>
      <patternFill patternType="solid">
        <fgColor rgb="FFE2E2E2"/>
        <bgColor indexed="64"/>
      </patternFill>
    </fill>
    <fill>
      <patternFill patternType="solid">
        <fgColor rgb="FFD9EAD3"/>
        <bgColor indexed="64"/>
      </patternFill>
    </fill>
    <fill>
      <patternFill patternType="solid">
        <fgColor rgb="FFF4CCCC"/>
        <bgColor indexed="64"/>
      </patternFill>
    </fill>
    <fill>
      <patternFill patternType="solid">
        <fgColor rgb="FFC6EFCE"/>
      </patternFill>
    </fill>
    <fill>
      <patternFill patternType="solid">
        <fgColor theme="5" tint="0.79998168889431442"/>
        <bgColor theme="5" tint="0.79998168889431442"/>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auto="1"/>
      </left>
      <right style="thin">
        <color auto="1"/>
      </right>
      <top/>
      <bottom style="thin">
        <color auto="1"/>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000000"/>
      </top>
      <bottom style="medium">
        <color rgb="FF000000"/>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style="medium">
        <color rgb="FFCCCCCC"/>
      </left>
      <right/>
      <top/>
      <bottom/>
      <diagonal/>
    </border>
    <border>
      <left style="medium">
        <color rgb="FFCCCCCC"/>
      </left>
      <right/>
      <top style="medium">
        <color rgb="FF000000"/>
      </top>
      <bottom/>
      <diagonal/>
    </border>
    <border>
      <left style="medium">
        <color rgb="FFCCCCCC"/>
      </left>
      <right style="medium">
        <color rgb="FFCCCCCC"/>
      </right>
      <top style="medium">
        <color rgb="FF000000"/>
      </top>
      <bottom/>
      <diagonal/>
    </border>
    <border>
      <left style="medium">
        <color rgb="FFCCCCCC"/>
      </left>
      <right/>
      <top style="medium">
        <color rgb="FF000000"/>
      </top>
      <bottom style="thin">
        <color theme="1"/>
      </bottom>
      <diagonal/>
    </border>
    <border>
      <left style="medium">
        <color rgb="FFCCCCCC"/>
      </left>
      <right style="medium">
        <color rgb="FFCCCCCC"/>
      </right>
      <top style="medium">
        <color rgb="FF000000"/>
      </top>
      <bottom style="thin">
        <color theme="1"/>
      </bottom>
      <diagonal/>
    </border>
    <border>
      <left style="thin">
        <color theme="5"/>
      </left>
      <right/>
      <top style="thin">
        <color theme="5"/>
      </top>
      <bottom/>
      <diagonal/>
    </border>
    <border>
      <left style="thin">
        <color theme="5"/>
      </left>
      <right/>
      <top style="thin">
        <color theme="5"/>
      </top>
      <bottom style="thin">
        <color theme="5"/>
      </bottom>
      <diagonal/>
    </border>
    <border>
      <left style="thin">
        <color theme="5"/>
      </left>
      <right style="thin">
        <color theme="5"/>
      </right>
      <top style="thin">
        <color theme="5"/>
      </top>
      <bottom style="thin">
        <color theme="5"/>
      </bottom>
      <diagonal/>
    </border>
    <border>
      <left style="thin">
        <color theme="5"/>
      </left>
      <right style="thin">
        <color theme="5"/>
      </right>
      <top style="thin">
        <color theme="5"/>
      </top>
      <bottom/>
      <diagonal/>
    </border>
  </borders>
  <cellStyleXfs count="3">
    <xf numFmtId="0" fontId="0" fillId="0" borderId="0"/>
    <xf numFmtId="0" fontId="4" fillId="5" borderId="0" applyNumberFormat="0" applyBorder="0" applyAlignment="0" applyProtection="0"/>
    <xf numFmtId="0" fontId="19" fillId="10" borderId="0" applyNumberFormat="0" applyBorder="0" applyAlignment="0" applyProtection="0"/>
  </cellStyleXfs>
  <cellXfs count="138">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3" borderId="1" xfId="0" applyFont="1" applyFill="1" applyBorder="1" applyAlignment="1">
      <alignment wrapText="1"/>
    </xf>
    <xf numFmtId="15" fontId="2" fillId="3" borderId="1" xfId="0" applyNumberFormat="1" applyFont="1" applyFill="1" applyBorder="1" applyAlignment="1">
      <alignment wrapText="1"/>
    </xf>
    <xf numFmtId="0" fontId="2" fillId="3" borderId="1" xfId="0" applyFont="1" applyFill="1" applyBorder="1" applyAlignment="1">
      <alignment horizontal="right" wrapText="1"/>
    </xf>
    <xf numFmtId="8" fontId="2" fillId="3" borderId="1" xfId="0" applyNumberFormat="1" applyFont="1" applyFill="1" applyBorder="1" applyAlignment="1">
      <alignment horizontal="right" wrapText="1"/>
    </xf>
    <xf numFmtId="0" fontId="2" fillId="4" borderId="1" xfId="0" applyFont="1" applyFill="1" applyBorder="1" applyAlignment="1">
      <alignment wrapText="1"/>
    </xf>
    <xf numFmtId="15" fontId="2" fillId="4" borderId="1" xfId="0" applyNumberFormat="1" applyFont="1" applyFill="1" applyBorder="1" applyAlignment="1">
      <alignment wrapText="1"/>
    </xf>
    <xf numFmtId="0" fontId="2" fillId="4" borderId="1" xfId="0" applyFont="1" applyFill="1" applyBorder="1" applyAlignment="1">
      <alignment horizontal="right" wrapText="1"/>
    </xf>
    <xf numFmtId="8" fontId="2" fillId="4" borderId="1" xfId="0" applyNumberFormat="1" applyFont="1" applyFill="1" applyBorder="1" applyAlignment="1">
      <alignment horizontal="right" wrapText="1"/>
    </xf>
    <xf numFmtId="0" fontId="3" fillId="3" borderId="1" xfId="0" applyFont="1" applyFill="1" applyBorder="1" applyAlignment="1">
      <alignment wrapText="1"/>
    </xf>
    <xf numFmtId="0" fontId="3" fillId="4" borderId="1" xfId="0" applyFont="1" applyFill="1" applyBorder="1" applyAlignment="1">
      <alignment wrapText="1"/>
    </xf>
    <xf numFmtId="8" fontId="3" fillId="3" borderId="1" xfId="0" applyNumberFormat="1" applyFont="1" applyFill="1" applyBorder="1" applyAlignment="1">
      <alignment horizontal="right" wrapText="1"/>
    </xf>
    <xf numFmtId="8" fontId="3" fillId="4" borderId="1" xfId="0" applyNumberFormat="1" applyFont="1" applyFill="1" applyBorder="1" applyAlignment="1">
      <alignment horizontal="right" wrapText="1"/>
    </xf>
    <xf numFmtId="164" fontId="0" fillId="0" borderId="0" xfId="0" applyNumberFormat="1"/>
    <xf numFmtId="0" fontId="5" fillId="6" borderId="2" xfId="0" applyFont="1" applyFill="1" applyBorder="1" applyAlignment="1">
      <alignment horizontal="center" wrapText="1"/>
    </xf>
    <xf numFmtId="0" fontId="6" fillId="7" borderId="2" xfId="0" applyFont="1" applyFill="1" applyBorder="1" applyAlignment="1">
      <alignment horizontal="center" wrapText="1"/>
    </xf>
    <xf numFmtId="0" fontId="6" fillId="3" borderId="2" xfId="0" applyFont="1" applyFill="1" applyBorder="1" applyAlignment="1">
      <alignment horizontal="center" wrapText="1"/>
    </xf>
    <xf numFmtId="0" fontId="7" fillId="0" borderId="0" xfId="0" applyFont="1"/>
    <xf numFmtId="0" fontId="5" fillId="6" borderId="5" xfId="0" applyFont="1" applyFill="1" applyBorder="1" applyAlignment="1">
      <alignment horizontal="center" wrapText="1"/>
    </xf>
    <xf numFmtId="0" fontId="5" fillId="6" borderId="4" xfId="0" applyFont="1" applyFill="1" applyBorder="1" applyAlignment="1">
      <alignment horizontal="center" wrapText="1"/>
    </xf>
    <xf numFmtId="164" fontId="8" fillId="5" borderId="0" xfId="1" applyNumberFormat="1" applyFont="1"/>
    <xf numFmtId="0" fontId="8" fillId="5" borderId="0" xfId="1" applyFont="1"/>
    <xf numFmtId="0" fontId="10" fillId="7" borderId="2" xfId="0" applyFont="1" applyFill="1" applyBorder="1" applyAlignment="1">
      <alignment horizontal="center" wrapText="1"/>
    </xf>
    <xf numFmtId="10" fontId="10" fillId="8" borderId="2" xfId="0" applyNumberFormat="1" applyFont="1" applyFill="1" applyBorder="1" applyAlignment="1">
      <alignment horizontal="center" wrapText="1"/>
    </xf>
    <xf numFmtId="8" fontId="10" fillId="7" borderId="2" xfId="0" applyNumberFormat="1" applyFont="1" applyFill="1" applyBorder="1" applyAlignment="1">
      <alignment horizontal="center" wrapText="1"/>
    </xf>
    <xf numFmtId="0" fontId="10" fillId="3" borderId="2" xfId="0" applyFont="1" applyFill="1" applyBorder="1" applyAlignment="1">
      <alignment horizontal="center" wrapText="1"/>
    </xf>
    <xf numFmtId="8" fontId="12" fillId="7" borderId="2" xfId="0" applyNumberFormat="1" applyFont="1" applyFill="1" applyBorder="1" applyAlignment="1">
      <alignment horizontal="center" wrapText="1"/>
    </xf>
    <xf numFmtId="0" fontId="5" fillId="6" borderId="6" xfId="0" applyFont="1" applyFill="1" applyBorder="1" applyAlignment="1">
      <alignment horizontal="center" wrapText="1"/>
    </xf>
    <xf numFmtId="0" fontId="6" fillId="7" borderId="6" xfId="0" applyFont="1" applyFill="1" applyBorder="1" applyAlignment="1">
      <alignment horizontal="center" wrapText="1"/>
    </xf>
    <xf numFmtId="0" fontId="6" fillId="3" borderId="6" xfId="0" applyFont="1" applyFill="1" applyBorder="1" applyAlignment="1">
      <alignment horizontal="center" wrapText="1"/>
    </xf>
    <xf numFmtId="0" fontId="5" fillId="6" borderId="7" xfId="0" applyFont="1" applyFill="1" applyBorder="1" applyAlignment="1">
      <alignment horizontal="center" wrapText="1"/>
    </xf>
    <xf numFmtId="0" fontId="9" fillId="7" borderId="8" xfId="0" applyFont="1" applyFill="1" applyBorder="1" applyAlignment="1">
      <alignment horizontal="center" wrapText="1"/>
    </xf>
    <xf numFmtId="0" fontId="9" fillId="3" borderId="8" xfId="0" applyFont="1" applyFill="1" applyBorder="1" applyAlignment="1">
      <alignment horizontal="center" wrapText="1"/>
    </xf>
    <xf numFmtId="0" fontId="9" fillId="7" borderId="9" xfId="0" applyFont="1" applyFill="1" applyBorder="1" applyAlignment="1">
      <alignment horizontal="center" wrapText="1"/>
    </xf>
    <xf numFmtId="164" fontId="6" fillId="7" borderId="2" xfId="0" applyNumberFormat="1" applyFont="1" applyFill="1" applyBorder="1" applyAlignment="1">
      <alignment horizontal="center" wrapText="1"/>
    </xf>
    <xf numFmtId="164" fontId="10" fillId="8" borderId="2" xfId="0" applyNumberFormat="1" applyFont="1" applyFill="1" applyBorder="1" applyAlignment="1">
      <alignment horizontal="center" wrapText="1"/>
    </xf>
    <xf numFmtId="165" fontId="0" fillId="0" borderId="0" xfId="0" applyNumberFormat="1"/>
    <xf numFmtId="0" fontId="5" fillId="6" borderId="11" xfId="0" applyFont="1" applyFill="1" applyBorder="1" applyAlignment="1">
      <alignment horizontal="center" wrapText="1"/>
    </xf>
    <xf numFmtId="0" fontId="9" fillId="7" borderId="6" xfId="0" applyFont="1" applyFill="1" applyBorder="1" applyAlignment="1">
      <alignment horizontal="center" wrapText="1"/>
    </xf>
    <xf numFmtId="0" fontId="9" fillId="3" borderId="6" xfId="0" applyFont="1" applyFill="1" applyBorder="1" applyAlignment="1">
      <alignment horizontal="center" wrapText="1"/>
    </xf>
    <xf numFmtId="0" fontId="9" fillId="7" borderId="12" xfId="0" applyFont="1" applyFill="1" applyBorder="1" applyAlignment="1">
      <alignment horizontal="center" wrapText="1"/>
    </xf>
    <xf numFmtId="14" fontId="15" fillId="7" borderId="6" xfId="0" applyNumberFormat="1" applyFont="1" applyFill="1" applyBorder="1" applyAlignment="1">
      <alignment horizontal="center" wrapText="1"/>
    </xf>
    <xf numFmtId="14" fontId="15" fillId="3" borderId="6" xfId="0" applyNumberFormat="1" applyFont="1" applyFill="1" applyBorder="1" applyAlignment="1">
      <alignment horizontal="center" wrapText="1"/>
    </xf>
    <xf numFmtId="14" fontId="16" fillId="0" borderId="0" xfId="0" applyNumberFormat="1" applyFont="1"/>
    <xf numFmtId="14" fontId="17" fillId="6" borderId="10" xfId="0" applyNumberFormat="1" applyFont="1" applyFill="1" applyBorder="1" applyAlignment="1">
      <alignment horizontal="center" wrapText="1"/>
    </xf>
    <xf numFmtId="0" fontId="12" fillId="7" borderId="2" xfId="0" applyFont="1" applyFill="1" applyBorder="1" applyAlignment="1">
      <alignment horizontal="center" wrapText="1"/>
    </xf>
    <xf numFmtId="0" fontId="12" fillId="3" borderId="2" xfId="0" applyFont="1" applyFill="1" applyBorder="1" applyAlignment="1">
      <alignment horizontal="center" wrapText="1"/>
    </xf>
    <xf numFmtId="0" fontId="12" fillId="0" borderId="0" xfId="0" applyFont="1" applyAlignment="1">
      <alignment horizontal="center"/>
    </xf>
    <xf numFmtId="14" fontId="0" fillId="0" borderId="0" xfId="0" applyNumberFormat="1"/>
    <xf numFmtId="166" fontId="0" fillId="0" borderId="0" xfId="0" applyNumberFormat="1"/>
    <xf numFmtId="0" fontId="3" fillId="4" borderId="13" xfId="0" applyFont="1" applyFill="1" applyBorder="1" applyAlignment="1">
      <alignment wrapText="1"/>
    </xf>
    <xf numFmtId="0" fontId="2" fillId="4" borderId="13" xfId="0" applyFont="1" applyFill="1" applyBorder="1" applyAlignment="1">
      <alignment wrapText="1"/>
    </xf>
    <xf numFmtId="0" fontId="2" fillId="4" borderId="13" xfId="0" applyFont="1" applyFill="1" applyBorder="1" applyAlignment="1">
      <alignment horizontal="right" wrapText="1"/>
    </xf>
    <xf numFmtId="8" fontId="3" fillId="4" borderId="10" xfId="0" applyNumberFormat="1" applyFont="1" applyFill="1" applyBorder="1" applyAlignment="1">
      <alignment horizontal="right" wrapText="1"/>
    </xf>
    <xf numFmtId="0" fontId="3" fillId="3" borderId="13" xfId="0" applyFont="1" applyFill="1" applyBorder="1" applyAlignment="1">
      <alignment wrapText="1"/>
    </xf>
    <xf numFmtId="0" fontId="2" fillId="3" borderId="13" xfId="0" applyFont="1" applyFill="1" applyBorder="1" applyAlignment="1">
      <alignment wrapText="1"/>
    </xf>
    <xf numFmtId="0" fontId="2" fillId="3" borderId="13" xfId="0" applyFont="1" applyFill="1" applyBorder="1" applyAlignment="1">
      <alignment horizontal="right" wrapText="1"/>
    </xf>
    <xf numFmtId="8" fontId="3" fillId="3" borderId="10" xfId="0" applyNumberFormat="1" applyFont="1" applyFill="1" applyBorder="1" applyAlignment="1">
      <alignment horizontal="right" wrapText="1"/>
    </xf>
    <xf numFmtId="14" fontId="2" fillId="4" borderId="13" xfId="0" applyNumberFormat="1" applyFont="1" applyFill="1" applyBorder="1" applyAlignment="1">
      <alignment wrapText="1"/>
    </xf>
    <xf numFmtId="14" fontId="2" fillId="3" borderId="13" xfId="0" applyNumberFormat="1" applyFont="1" applyFill="1" applyBorder="1" applyAlignment="1">
      <alignment wrapText="1"/>
    </xf>
    <xf numFmtId="0" fontId="18" fillId="4" borderId="13" xfId="0" applyFont="1" applyFill="1" applyBorder="1" applyAlignment="1">
      <alignment horizontal="right" wrapText="1"/>
    </xf>
    <xf numFmtId="0" fontId="18" fillId="3" borderId="13" xfId="0" applyFont="1" applyFill="1" applyBorder="1" applyAlignment="1">
      <alignment horizontal="right" wrapText="1"/>
    </xf>
    <xf numFmtId="14" fontId="5" fillId="6" borderId="1" xfId="0" applyNumberFormat="1" applyFont="1" applyFill="1" applyBorder="1" applyAlignment="1">
      <alignment horizontal="center" wrapText="1"/>
    </xf>
    <xf numFmtId="14" fontId="6" fillId="7" borderId="1" xfId="0" applyNumberFormat="1" applyFont="1" applyFill="1" applyBorder="1" applyAlignment="1">
      <alignment horizontal="center" wrapText="1"/>
    </xf>
    <xf numFmtId="14" fontId="6" fillId="3" borderId="1" xfId="0" applyNumberFormat="1" applyFont="1" applyFill="1" applyBorder="1" applyAlignment="1">
      <alignment horizontal="center" wrapText="1"/>
    </xf>
    <xf numFmtId="14" fontId="7" fillId="0" borderId="0" xfId="0" applyNumberFormat="1" applyFont="1"/>
    <xf numFmtId="0" fontId="1" fillId="2" borderId="14" xfId="0" applyFont="1" applyFill="1" applyBorder="1" applyAlignment="1">
      <alignment horizontal="center" wrapText="1"/>
    </xf>
    <xf numFmtId="14" fontId="1" fillId="2" borderId="14" xfId="0" applyNumberFormat="1" applyFont="1" applyFill="1" applyBorder="1" applyAlignment="1">
      <alignment wrapText="1"/>
    </xf>
    <xf numFmtId="0" fontId="1" fillId="2" borderId="5" xfId="0" applyFont="1" applyFill="1" applyBorder="1" applyAlignment="1">
      <alignment horizontal="center" wrapText="1"/>
    </xf>
    <xf numFmtId="0" fontId="5" fillId="6" borderId="13" xfId="0" applyFont="1" applyFill="1" applyBorder="1" applyAlignment="1">
      <alignment horizontal="center" wrapText="1"/>
    </xf>
    <xf numFmtId="0" fontId="5" fillId="6" borderId="15" xfId="0" applyFont="1" applyFill="1" applyBorder="1" applyAlignment="1">
      <alignment horizontal="center" wrapText="1"/>
    </xf>
    <xf numFmtId="0" fontId="5" fillId="6" borderId="16" xfId="0" applyFont="1" applyFill="1" applyBorder="1" applyAlignment="1">
      <alignment horizontal="center" wrapText="1"/>
    </xf>
    <xf numFmtId="0" fontId="6" fillId="7" borderId="15" xfId="0" applyFont="1" applyFill="1" applyBorder="1" applyAlignment="1">
      <alignment horizontal="center" wrapText="1"/>
    </xf>
    <xf numFmtId="0" fontId="10" fillId="7" borderId="15" xfId="0" applyFont="1" applyFill="1" applyBorder="1" applyAlignment="1">
      <alignment horizontal="center" wrapText="1"/>
    </xf>
    <xf numFmtId="0" fontId="14" fillId="7" borderId="15" xfId="0" applyFont="1" applyFill="1" applyBorder="1" applyAlignment="1">
      <alignment horizontal="center" wrapText="1"/>
    </xf>
    <xf numFmtId="8" fontId="6" fillId="7" borderId="15" xfId="0" applyNumberFormat="1" applyFont="1" applyFill="1" applyBorder="1" applyAlignment="1">
      <alignment horizontal="center" wrapText="1"/>
    </xf>
    <xf numFmtId="8" fontId="10" fillId="8" borderId="15" xfId="0" applyNumberFormat="1" applyFont="1" applyFill="1" applyBorder="1" applyAlignment="1">
      <alignment horizontal="center" wrapText="1"/>
    </xf>
    <xf numFmtId="10" fontId="10" fillId="8" borderId="15" xfId="0" applyNumberFormat="1" applyFont="1" applyFill="1" applyBorder="1" applyAlignment="1">
      <alignment horizontal="center" wrapText="1"/>
    </xf>
    <xf numFmtId="0" fontId="10" fillId="7" borderId="16" xfId="0" applyFont="1" applyFill="1" applyBorder="1" applyAlignment="1">
      <alignment horizontal="center" wrapText="1"/>
    </xf>
    <xf numFmtId="0" fontId="6" fillId="3" borderId="15" xfId="0" applyFont="1" applyFill="1" applyBorder="1" applyAlignment="1">
      <alignment horizontal="center" wrapText="1"/>
    </xf>
    <xf numFmtId="0" fontId="10" fillId="3" borderId="15" xfId="0" applyFont="1" applyFill="1" applyBorder="1" applyAlignment="1">
      <alignment horizontal="center" wrapText="1"/>
    </xf>
    <xf numFmtId="0" fontId="14" fillId="3" borderId="15" xfId="0" applyFont="1" applyFill="1" applyBorder="1" applyAlignment="1">
      <alignment horizontal="center" wrapText="1"/>
    </xf>
    <xf numFmtId="8" fontId="6" fillId="3" borderId="15" xfId="0" applyNumberFormat="1" applyFont="1" applyFill="1" applyBorder="1" applyAlignment="1">
      <alignment horizontal="center" wrapText="1"/>
    </xf>
    <xf numFmtId="0" fontId="10" fillId="3" borderId="16" xfId="0" applyFont="1" applyFill="1" applyBorder="1" applyAlignment="1">
      <alignment horizontal="center" wrapText="1"/>
    </xf>
    <xf numFmtId="8" fontId="12" fillId="7" borderId="15" xfId="0" applyNumberFormat="1" applyFont="1" applyFill="1" applyBorder="1" applyAlignment="1">
      <alignment horizontal="center" wrapText="1"/>
    </xf>
    <xf numFmtId="8" fontId="12" fillId="3" borderId="15" xfId="0" applyNumberFormat="1" applyFont="1" applyFill="1" applyBorder="1" applyAlignment="1">
      <alignment horizontal="center" wrapText="1"/>
    </xf>
    <xf numFmtId="8" fontId="10" fillId="7" borderId="16" xfId="0" applyNumberFormat="1" applyFont="1" applyFill="1" applyBorder="1" applyAlignment="1">
      <alignment horizontal="center" wrapText="1"/>
    </xf>
    <xf numFmtId="0" fontId="11" fillId="3" borderId="16" xfId="0" applyFont="1" applyFill="1" applyBorder="1" applyAlignment="1">
      <alignment wrapText="1"/>
    </xf>
    <xf numFmtId="0" fontId="11" fillId="7" borderId="16" xfId="0" applyFont="1" applyFill="1" applyBorder="1" applyAlignment="1">
      <alignment wrapText="1"/>
    </xf>
    <xf numFmtId="8" fontId="13" fillId="9" borderId="15" xfId="0" applyNumberFormat="1" applyFont="1" applyFill="1" applyBorder="1" applyAlignment="1">
      <alignment horizontal="center" wrapText="1"/>
    </xf>
    <xf numFmtId="10" fontId="13" fillId="9" borderId="15" xfId="0" applyNumberFormat="1" applyFont="1" applyFill="1" applyBorder="1" applyAlignment="1">
      <alignment horizontal="center" wrapText="1"/>
    </xf>
    <xf numFmtId="8" fontId="10" fillId="3" borderId="16" xfId="0" applyNumberFormat="1" applyFont="1" applyFill="1" applyBorder="1" applyAlignment="1">
      <alignment horizontal="center" wrapText="1"/>
    </xf>
    <xf numFmtId="14" fontId="17" fillId="6" borderId="13" xfId="0" applyNumberFormat="1" applyFont="1" applyFill="1" applyBorder="1" applyAlignment="1">
      <alignment horizontal="center" wrapText="1"/>
    </xf>
    <xf numFmtId="14" fontId="15" fillId="7" borderId="13" xfId="0" applyNumberFormat="1" applyFont="1" applyFill="1" applyBorder="1" applyAlignment="1">
      <alignment horizontal="center" wrapText="1"/>
    </xf>
    <xf numFmtId="14" fontId="15" fillId="3" borderId="15" xfId="0" applyNumberFormat="1" applyFont="1" applyFill="1" applyBorder="1" applyAlignment="1">
      <alignment horizontal="center" wrapText="1"/>
    </xf>
    <xf numFmtId="14" fontId="15" fillId="7" borderId="15" xfId="0" applyNumberFormat="1" applyFont="1" applyFill="1" applyBorder="1" applyAlignment="1">
      <alignment horizontal="center" wrapText="1"/>
    </xf>
    <xf numFmtId="0" fontId="10" fillId="3" borderId="10" xfId="0" applyFont="1" applyFill="1" applyBorder="1" applyAlignment="1">
      <alignment horizontal="center" wrapText="1"/>
    </xf>
    <xf numFmtId="0" fontId="9" fillId="3" borderId="9" xfId="0" applyFont="1" applyFill="1" applyBorder="1" applyAlignment="1">
      <alignment horizontal="center" wrapText="1"/>
    </xf>
    <xf numFmtId="2" fontId="16" fillId="0" borderId="0" xfId="0" applyNumberFormat="1" applyFont="1"/>
    <xf numFmtId="8" fontId="0" fillId="0" borderId="0" xfId="0" applyNumberFormat="1"/>
    <xf numFmtId="0" fontId="19" fillId="10" borderId="0" xfId="2"/>
    <xf numFmtId="0" fontId="0" fillId="4" borderId="13" xfId="0" applyFill="1" applyBorder="1" applyAlignment="1">
      <alignment wrapText="1"/>
    </xf>
    <xf numFmtId="14" fontId="0" fillId="4" borderId="13" xfId="0" applyNumberFormat="1" applyFill="1" applyBorder="1" applyAlignment="1">
      <alignment wrapText="1"/>
    </xf>
    <xf numFmtId="8" fontId="0" fillId="4" borderId="10" xfId="0" applyNumberFormat="1" applyFill="1" applyBorder="1" applyAlignment="1">
      <alignment horizontal="right" wrapText="1"/>
    </xf>
    <xf numFmtId="0" fontId="0" fillId="3" borderId="13" xfId="0" applyFill="1" applyBorder="1" applyAlignment="1">
      <alignment wrapText="1"/>
    </xf>
    <xf numFmtId="14" fontId="0" fillId="3" borderId="13" xfId="0" applyNumberFormat="1" applyFill="1" applyBorder="1" applyAlignment="1">
      <alignment wrapText="1"/>
    </xf>
    <xf numFmtId="8" fontId="0" fillId="3" borderId="10" xfId="0" applyNumberFormat="1" applyFill="1" applyBorder="1" applyAlignment="1">
      <alignment horizontal="right" wrapText="1"/>
    </xf>
    <xf numFmtId="0" fontId="0" fillId="3" borderId="15" xfId="0" applyFill="1" applyBorder="1" applyAlignment="1">
      <alignment wrapText="1"/>
    </xf>
    <xf numFmtId="14" fontId="0" fillId="3" borderId="15" xfId="0" applyNumberFormat="1" applyFill="1" applyBorder="1" applyAlignment="1">
      <alignment wrapText="1"/>
    </xf>
    <xf numFmtId="0" fontId="18" fillId="3" borderId="15" xfId="0" applyFont="1" applyFill="1" applyBorder="1" applyAlignment="1">
      <alignment horizontal="right" wrapText="1"/>
    </xf>
    <xf numFmtId="8" fontId="0" fillId="3" borderId="16" xfId="0" applyNumberFormat="1" applyFill="1" applyBorder="1" applyAlignment="1">
      <alignment horizontal="right" wrapText="1"/>
    </xf>
    <xf numFmtId="0" fontId="0" fillId="3" borderId="17" xfId="0" applyFill="1" applyBorder="1" applyAlignment="1">
      <alignment wrapText="1"/>
    </xf>
    <xf numFmtId="14" fontId="0" fillId="3" borderId="17" xfId="0" applyNumberFormat="1" applyFill="1" applyBorder="1" applyAlignment="1">
      <alignment wrapText="1"/>
    </xf>
    <xf numFmtId="0" fontId="18" fillId="3" borderId="17" xfId="0" applyFont="1" applyFill="1" applyBorder="1" applyAlignment="1">
      <alignment horizontal="right" wrapText="1"/>
    </xf>
    <xf numFmtId="8" fontId="0" fillId="3" borderId="18" xfId="0" applyNumberFormat="1" applyFill="1" applyBorder="1" applyAlignment="1">
      <alignment horizontal="right" wrapText="1"/>
    </xf>
    <xf numFmtId="0" fontId="0" fillId="0" borderId="0" xfId="0" applyAlignment="1">
      <alignment horizontal="right"/>
    </xf>
    <xf numFmtId="0" fontId="20" fillId="0" borderId="3" xfId="0" applyFont="1" applyBorder="1" applyAlignment="1">
      <alignment horizontal="center" vertical="top"/>
    </xf>
    <xf numFmtId="14" fontId="20" fillId="0" borderId="3" xfId="0" applyNumberFormat="1" applyFont="1" applyBorder="1" applyAlignment="1">
      <alignment horizontal="center" vertical="top"/>
    </xf>
    <xf numFmtId="167" fontId="20" fillId="0" borderId="3" xfId="0" applyNumberFormat="1" applyFont="1" applyBorder="1" applyAlignment="1">
      <alignment horizontal="center" vertical="top"/>
    </xf>
    <xf numFmtId="167" fontId="0" fillId="0" borderId="0" xfId="0" applyNumberFormat="1"/>
    <xf numFmtId="10" fontId="0" fillId="0" borderId="0" xfId="0" applyNumberFormat="1"/>
    <xf numFmtId="2" fontId="0" fillId="0" borderId="0" xfId="0" applyNumberFormat="1"/>
    <xf numFmtId="10" fontId="7" fillId="0" borderId="0" xfId="0" applyNumberFormat="1" applyFont="1"/>
    <xf numFmtId="0" fontId="1" fillId="2" borderId="14" xfId="0" applyFont="1" applyFill="1" applyBorder="1" applyAlignment="1">
      <alignment horizontal="right" wrapText="1"/>
    </xf>
    <xf numFmtId="0" fontId="0" fillId="0" borderId="19" xfId="0" applyBorder="1"/>
    <xf numFmtId="0" fontId="0" fillId="11" borderId="19" xfId="0" applyFill="1" applyBorder="1"/>
    <xf numFmtId="14" fontId="0" fillId="11" borderId="19" xfId="0" applyNumberFormat="1" applyFill="1" applyBorder="1"/>
    <xf numFmtId="0" fontId="0" fillId="11" borderId="19" xfId="0" applyFill="1" applyBorder="1" applyAlignment="1">
      <alignment horizontal="right"/>
    </xf>
    <xf numFmtId="8" fontId="0" fillId="11" borderId="22" xfId="0" applyNumberFormat="1" applyFill="1" applyBorder="1"/>
    <xf numFmtId="14" fontId="0" fillId="0" borderId="19" xfId="0" applyNumberFormat="1" applyBorder="1"/>
    <xf numFmtId="0" fontId="0" fillId="0" borderId="19" xfId="0" applyBorder="1" applyAlignment="1">
      <alignment horizontal="right"/>
    </xf>
    <xf numFmtId="8" fontId="0" fillId="0" borderId="22" xfId="0" applyNumberFormat="1" applyBorder="1"/>
    <xf numFmtId="0" fontId="0" fillId="11" borderId="20" xfId="0" applyFill="1" applyBorder="1"/>
    <xf numFmtId="14" fontId="0" fillId="11" borderId="20" xfId="0" applyNumberFormat="1" applyFill="1" applyBorder="1"/>
    <xf numFmtId="0" fontId="0" fillId="11" borderId="20" xfId="0" applyFill="1" applyBorder="1" applyAlignment="1">
      <alignment horizontal="right"/>
    </xf>
    <xf numFmtId="8" fontId="0" fillId="11" borderId="21" xfId="0" applyNumberFormat="1" applyFill="1" applyBorder="1"/>
  </cellXfs>
  <cellStyles count="3">
    <cellStyle name="Good" xfId="2" builtinId="26"/>
    <cellStyle name="Neutral" xfId="1" builtinId="28"/>
    <cellStyle name="Normal" xfId="0" builtinId="0"/>
  </cellStyles>
  <dxfs count="50">
    <dxf>
      <font>
        <color rgb="FF006100"/>
      </font>
      <fill>
        <patternFill>
          <bgColor rgb="FFC6EFCE"/>
        </patternFill>
      </fill>
    </dxf>
    <dxf>
      <font>
        <color rgb="FF9C0006"/>
      </font>
      <fill>
        <patternFill>
          <bgColor rgb="FFFFC7CE"/>
        </patternFill>
      </fill>
    </dxf>
    <dxf>
      <font>
        <b/>
        <i val="0"/>
        <color theme="1"/>
      </font>
      <fill>
        <patternFill>
          <bgColor rgb="FF11FF7D"/>
        </patternFill>
      </fill>
    </dxf>
    <dxf>
      <font>
        <b/>
        <i val="0"/>
        <strike val="0"/>
        <color rgb="FFFFFF00"/>
      </font>
      <fill>
        <patternFill>
          <bgColor rgb="FFC00000"/>
        </patternFill>
      </fill>
    </dxf>
    <dxf>
      <numFmt numFmtId="12" formatCode="&quot;$&quot;#,##0.00;[Red]\-&quot;$&quot;#,##0.00"/>
    </dxf>
    <dxf>
      <alignment horizontal="right" vertical="bottom" textRotation="0" indent="0" justifyLastLine="0" shrinkToFit="0" readingOrder="0"/>
    </dxf>
    <dxf>
      <numFmt numFmtId="19" formatCode="yyyy/mm/dd"/>
    </dxf>
    <dxf>
      <border outline="0">
        <top style="medium">
          <color rgb="FFCCCCCC"/>
        </top>
      </border>
    </dxf>
    <dxf>
      <font>
        <b/>
        <i val="0"/>
        <strike val="0"/>
        <condense val="0"/>
        <extend val="0"/>
        <outline val="0"/>
        <shadow val="0"/>
        <u val="none"/>
        <vertAlign val="baseline"/>
        <sz val="14"/>
        <color rgb="FF9C5700"/>
        <name val="Calibri"/>
        <family val="2"/>
        <scheme val="none"/>
      </font>
      <fill>
        <patternFill patternType="solid">
          <fgColor indexed="64"/>
          <bgColor rgb="FFFFEB9C"/>
        </patternFill>
      </fill>
      <alignment horizontal="center" vertical="bottom" textRotation="0" wrapText="1" indent="0" justifyLastLine="0" shrinkToFit="0" readingOrder="0"/>
    </dxf>
    <dxf>
      <numFmt numFmtId="167" formatCode="&quot;$&quot;#,##0.00"/>
    </dxf>
    <dxf>
      <numFmt numFmtId="167" formatCode="&quot;$&quot;#,##0.00"/>
    </dxf>
    <dxf>
      <numFmt numFmtId="19" formatCode="yyyy/mm/dd"/>
    </dxf>
    <dxf>
      <numFmt numFmtId="19" formatCode="yyyy/mm/dd"/>
    </dxf>
    <dxf>
      <numFmt numFmtId="167" formatCode="&quot;$&quot;#,##0.0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_-[$$-1009]* #,##0.00_-;\-[$$-1009]* #,##0.00_-;_-[$$-1009]* &quot;-&quot;??_-;_-@_-"/>
    </dxf>
    <dxf>
      <numFmt numFmtId="165" formatCode="_-[$$-1009]* #,##0.00_-;\-[$$-1009]* #,##0.00_-;_-[$$-10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9" formatCode="yyyy/mm/dd"/>
    </dxf>
    <dxf>
      <numFmt numFmtId="0" formatCode="General"/>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font>
        <b/>
        <i val="0"/>
        <strike val="0"/>
        <condense val="0"/>
        <extend val="0"/>
        <outline val="0"/>
        <shadow val="0"/>
        <u val="none"/>
        <vertAlign val="baseline"/>
        <sz val="12"/>
        <color rgb="FF00B050"/>
        <name val="Calibri"/>
        <family val="2"/>
        <scheme val="none"/>
      </font>
      <numFmt numFmtId="14" formatCode="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CC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000000"/>
        </top>
        <bottom/>
      </border>
    </dxf>
    <dxf>
      <numFmt numFmtId="19" formatCode="yyyy/mm/dd"/>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4" formatCode="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2" formatCode="&quot;$&quot;#,##0.00;[Red]\-&quot;$&quot;#,##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theme="1"/>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numFmt numFmtId="19" formatCode="yyyy/mm/dd"/>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border outline="0">
        <left style="medium">
          <color rgb="FFCCCCCC"/>
        </left>
        <right style="medium">
          <color rgb="FFCCCCCC"/>
        </right>
      </border>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9" defaultPivotStyle="PivotStyleLight16"/>
  <colors>
    <mruColors>
      <color rgb="FF11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71">
  <rv s="0">
    <v>https://www.bing.com/financeapi/forcetrigger?t=a1qkww&amp;q=XNYS%3aCVI&amp;form=skydnc</v>
    <v>Learn more on Bing</v>
  </rv>
  <rv s="1">
    <v>en-CA</v>
    <v>a1qkww</v>
    <v>268435456</v>
    <v>1</v>
    <v>Powered by Refinitiv</v>
    <v>0</v>
    <v>CVR ENERGY, INC. (XNYS:CVI)</v>
    <v>2</v>
    <v>3</v>
    <v>Finance</v>
    <v>4</v>
    <v>36.467500000000001</v>
    <v>20.9392</v>
    <v>1.6248</v>
    <v>0.80500000000000005</v>
    <v>2.6568000000000001E-2</v>
    <v>USD</v>
    <v>CVR Energy, Inc. is a diversified holding company. The Company is primarily engaged in the renewable fuels and petroleum refining and marketing businesses, as well as in the nitrogen fertilizer manufacturing business through its subsidiary, CVR Partners, LP. The Company operates through two segments: Petroleum and Nitrogen Fertilizer. Petroleum Segment refines and markets transportation fuels. Petroleum Segment is composed of the assets and operations of two refineries located in Coffeyville, Kansas and Wynnewood, Oklahoma and supporting logistics assets in the region. Cofeyville Refinery is a full coking, medium-sour crude oil refinery in southeast Kansas, approximately 100 miles from Cushing, Oklahoma. Its Wynnewood Refinery is a complex crude oil refinery in Wynnewood, Oklahoma, approximately 65 miles south of Oklahoma City, Oklahoma. Nitrogen Fertilizer segment produces and markets nitrogen fertilizers in the form of urea and ammonium nitrate (UAN) and ammonia.</v>
    <v>1470</v>
    <v>New York Stock Exchange</v>
    <v>XNYS</v>
    <v>XNYS</v>
    <v>2277 PLAZA DRIVE, SUITE 500, SUGAR LAND, TX, 77479 US</v>
    <v>31.169699999999999</v>
    <v>Oil &amp; Gas</v>
    <v>Stock</v>
    <v>45293.753783483597</v>
    <v>0</v>
    <v>30.35</v>
    <v>3127004313</v>
    <v>CVR ENERGY, INC.</v>
    <v>CVR ENERGY, INC.</v>
    <v>30.51</v>
    <v>3.8546</v>
    <v>30.3</v>
    <v>31.105</v>
    <v>100530600</v>
    <v>CVI</v>
    <v>CVR ENERGY, INC. (XNYS:CVI)</v>
    <v>256656</v>
    <v>878432</v>
    <v>2006</v>
  </rv>
  <rv s="2">
    <v>1</v>
  </rv>
  <rv s="0">
    <v>https://www.bing.com/financeapi/forcetrigger?t=a1sbw7&amp;q=XNYS%3aEURN&amp;form=skydnc</v>
    <v>Learn more on Bing</v>
  </rv>
  <rv s="1">
    <v>en-CA</v>
    <v>a1sbw7</v>
    <v>268435456</v>
    <v>1</v>
    <v>Powered by Refinitiv</v>
    <v>0</v>
    <v>Euronav NV (XNYS:EURN)</v>
    <v>2</v>
    <v>5</v>
    <v>Finance</v>
    <v>4</v>
    <v>18.504999999999999</v>
    <v>12.089</v>
    <v>-5.8200000000000002E-2</v>
    <v>0.01</v>
    <v>5.6849999999999999E-4</v>
    <v>USD</v>
    <v>Euronav NV (Euronav) is a Belgium-based company engaged in the transportation and storage of crude oil and petroleum products. The Company provides shipping services, in addition to the carriage of crude oil on its fleet of large tankers. The Company, along with its group entities, operates in two business segments: the operation of crude oil tankers on the international markets (tankers), and the floating production, storage and offloading operations. The Company’s ship management services include, among others, technical services, fleet personnel management, environmental, protection management system, commercial management and operational management. Its group companies include Euronav Ship Management SAS, Euronav Shipping NV, Euronav Tankers NV, Euronav SAS, Euronav UK Ltd., Euronav Hong Kong Ltd. and Great Hope Enterprises Ltd.</v>
    <v>3278</v>
    <v>New York Stock Exchange</v>
    <v>XNYS</v>
    <v>XNYS</v>
    <v>De Gerlachekaai 20, ANTWERPEN, ANTWERPEN, 2000 BE</v>
    <v>17.645</v>
    <v>Oil &amp; Gas Related Equipment and Services</v>
    <v>Stock</v>
    <v>45293.754000728906</v>
    <v>3</v>
    <v>17.57</v>
    <v>3518574000</v>
    <v>Euronav NV</v>
    <v>Euronav NV</v>
    <v>17.59</v>
    <v>5.1646000000000001</v>
    <v>17.59</v>
    <v>17.600000000000001</v>
    <v>220024700</v>
    <v>EURN</v>
    <v>Euronav NV (XNYS:EURN)</v>
    <v>626323</v>
    <v>1613195</v>
    <v>2003</v>
  </rv>
  <rv s="2">
    <v>4</v>
  </rv>
  <rv s="0">
    <v>https://www.bing.com/financeapi/forcetrigger?t=a1ppyc&amp;q=XNYS%3aCIF&amp;form=skydnc</v>
    <v>Learn more on Bing</v>
  </rv>
  <rv s="3">
    <v>en-CA</v>
    <v>a1ppyc</v>
    <v>268435456</v>
    <v>1</v>
    <v>Powered by Refinitiv</v>
    <v>6</v>
    <v>MFS Intmdt Hi Inc (XNYS:CIF)</v>
    <v>7</v>
    <v>8</v>
    <v>Finance</v>
    <v>9</v>
    <v>1.89</v>
    <v>1.47</v>
    <v>5.0000000000000001E-3</v>
    <v>2.9070000000000003E-3</v>
    <v>USD</v>
    <v>New York Stock Exchange</v>
    <v>XNYS</v>
    <v>2.23E-2</v>
    <v>1.74</v>
    <v>ETF</v>
    <v>45293.753439375003</v>
    <v>6</v>
    <v>1.7</v>
    <v>34738827.060000002</v>
    <v>MFS Intmdt Hi Inc</v>
    <v>1.73</v>
    <v>1.72</v>
    <v>1.7250000000000001</v>
    <v>CIF</v>
    <v>MFS Intmdt Hi Inc (XNYS:CIF)</v>
    <v>108357</v>
    <v>79853</v>
  </rv>
  <rv s="2">
    <v>7</v>
  </rv>
  <rv s="0">
    <v>https://www.bing.com/financeapi/forcetrigger?t=a1upf2&amp;q=XNYS%3aHIO&amp;form=skydnc</v>
    <v>Learn more on Bing</v>
  </rv>
  <rv s="4">
    <v>en-CA</v>
    <v>a1upf2</v>
    <v>268435456</v>
    <v>1</v>
    <v>Powered by Refinitiv</v>
    <v>10</v>
    <v>Western Asset Hi Inc Opp (XNYS:HIO)</v>
    <v>7</v>
    <v>11</v>
    <v>Finance</v>
    <v>9</v>
    <v>4.1900000000000004</v>
    <v>3.52</v>
    <v>1.0135000000000001</v>
    <v>8.5000000000000006E-2</v>
    <v>2.2021000000000002E-2</v>
    <v>USD</v>
    <v>New York Stock Exchange</v>
    <v>XNYS</v>
    <v>9.3999999999999986E-3</v>
    <v>3.98</v>
    <v>ETF</v>
    <v>45293.753117094529</v>
    <v>9</v>
    <v>3.8401000000000001</v>
    <v>409551878.45999998</v>
    <v>Western Asset Hi Inc Opp</v>
    <v>3.8650000000000002</v>
    <v>3.86</v>
    <v>3.9449999999999998</v>
    <v>HIO</v>
    <v>Western Asset Hi Inc Opp (XNYS:HIO)</v>
    <v>608353</v>
    <v>344084</v>
  </rv>
  <rv s="2">
    <v>10</v>
  </rv>
  <rv s="0">
    <v>https://www.bing.com/financeapi/forcetrigger?t=c47vjc&amp;q=XNYS%3aNMAI&amp;form=skydnc</v>
    <v>Learn more on Bing</v>
  </rv>
  <rv s="3">
    <v>en-CA</v>
    <v>c47vjc</v>
    <v>268435456</v>
    <v>1</v>
    <v>Powered by Refinitiv</v>
    <v>6</v>
    <v>Nuveen Multi-Asset Inc (XNYS:NMAI)</v>
    <v>7</v>
    <v>8</v>
    <v>Finance</v>
    <v>9</v>
    <v>13.02</v>
    <v>10.6</v>
    <v>-0.06</v>
    <v>-4.8780000000000004E-3</v>
    <v>USD</v>
    <v>New York Stock Exchange</v>
    <v>XNYS</v>
    <v>2.53E-2</v>
    <v>12.37</v>
    <v>ETF</v>
    <v>45293.751355832814</v>
    <v>12</v>
    <v>12.22</v>
    <v>459777385.89999998</v>
    <v>Nuveen Multi-Asset Inc</v>
    <v>12.31</v>
    <v>12.3</v>
    <v>12.24</v>
    <v>NMAI</v>
    <v>Nuveen Multi-Asset Inc (XNYS:NMAI)</v>
    <v>41036</v>
    <v>102911</v>
  </rv>
  <rv s="2">
    <v>13</v>
  </rv>
  <rv s="0">
    <v>https://www.bing.com/financeapi/forcetrigger?t=a1nzpr&amp;q=XNYS%3aAVK&amp;form=skydnc</v>
    <v>Learn more on Bing</v>
  </rv>
  <rv s="4">
    <v>en-CA</v>
    <v>a1nzpr</v>
    <v>268435456</v>
    <v>1</v>
    <v>Powered by Refinitiv</v>
    <v>10</v>
    <v>Advent Conv and Inc (XNYS:AVK)</v>
    <v>7</v>
    <v>11</v>
    <v>Finance</v>
    <v>9</v>
    <v>13.189500000000001</v>
    <v>9.24</v>
    <v>1.2857000000000001</v>
    <v>-0.04</v>
    <v>-3.5149999999999999E-3</v>
    <v>USD</v>
    <v>New York Stock Exchange</v>
    <v>XNYS</v>
    <v>3.5400000000000001E-2</v>
    <v>11.42</v>
    <v>ETF</v>
    <v>45293.751055335153</v>
    <v>15</v>
    <v>11.26</v>
    <v>437993539.41000003</v>
    <v>Advent Conv and Inc</v>
    <v>11.37</v>
    <v>11.38</v>
    <v>11.34</v>
    <v>AVK</v>
    <v>Advent Conv and Inc (XNYS:AVK)</v>
    <v>75425</v>
    <v>146846</v>
  </rv>
  <rv s="2">
    <v>16</v>
  </rv>
  <rv s="0">
    <v>https://www.bing.com/financeapi/forcetrigger?t=a1z35r&amp;q=XNAS%3aOCSL&amp;form=skydnc</v>
    <v>Learn more on Bing</v>
  </rv>
  <rv s="1">
    <v>en-CA</v>
    <v>a1z35r</v>
    <v>268435456</v>
    <v>1</v>
    <v>Powered by Refinitiv</v>
    <v>0</v>
    <v>OAKTREE SPECIALTY LENDING CORPORATION (XNAS:OCSL)</v>
    <v>2</v>
    <v>3</v>
    <v>Finance</v>
    <v>4</v>
    <v>21.407</v>
    <v>17.639900000000001</v>
    <v>1.1563000000000001</v>
    <v>3.2000000000000001E-2</v>
    <v>1.567E-3</v>
    <v>USD</v>
    <v>Oaktree Specialty Lending Corporation is a specialty finance company. The Company provide customized, one-stop credit solutions to companies with limited access to public or syndicated capital markets. The Company's investment objective is to generate current income and capital appreciation by providing companies with flexible and financing solutions, including first and second lien loans, unsecured and mezzanine loans, bonds, preferred equity and certain equity co-investments. The Company may also seek to generate capital appreciation and income through secondary investments at discounts to par in either private or syndicated transactions. Its portfolio of investments includes application software, multi-sector holdings, data processing and outsourced services, pharmaceuticals, biotechnology, health care services, specialized finance, personal products, and more. The Company is externally managed by Oaktree Fund Advisors, LLC (Oaktree).</v>
    <v>0</v>
    <v>Nasdaq Stock Market</v>
    <v>XNAS</v>
    <v>XNAS</v>
    <v>333 S Grand Ave Fl 28, LOS ANGELES, CA, 90071-1504 US</v>
    <v>20.58</v>
    <v>Collective Investments</v>
    <v>Stock</v>
    <v>45293.754020046094</v>
    <v>18</v>
    <v>20.239999999999998</v>
    <v>1579412449</v>
    <v>OAKTREE SPECIALTY LENDING CORPORATION</v>
    <v>OAKTREE SPECIALTY LENDING CORPORATION</v>
    <v>20.350000000000001</v>
    <v>12.918200000000001</v>
    <v>20.420000000000002</v>
    <v>20.452000000000002</v>
    <v>77225330</v>
    <v>OCSL</v>
    <v>OAKTREE SPECIALTY LENDING CORPORATION (XNAS:OCSL)</v>
    <v>562220</v>
    <v>745200</v>
    <v>2007</v>
  </rv>
  <rv s="2">
    <v>19</v>
  </rv>
  <rv s="0">
    <v>https://www.bing.com/financeapi/forcetrigger?t=a1v3mw&amp;q=XNYS%3aIAE&amp;form=skydnc</v>
    <v>Learn more on Bing</v>
  </rv>
  <rv s="4">
    <v>en-CA</v>
    <v>a1v3mw</v>
    <v>268435456</v>
    <v>1</v>
    <v>Powered by Refinitiv</v>
    <v>10</v>
    <v>Voya Asia Pac Hi Div Eq (XNYS:IAE)</v>
    <v>7</v>
    <v>11</v>
    <v>Finance</v>
    <v>9</v>
    <v>7.02</v>
    <v>5.31</v>
    <v>31.2392</v>
    <v>-0.04</v>
    <v>-6.6559999999999996E-3</v>
    <v>USD</v>
    <v>New York Stock Exchange</v>
    <v>XNYS</v>
    <v>1.2E-2</v>
    <v>6</v>
    <v>ETF</v>
    <v>45293.75016564766</v>
    <v>21</v>
    <v>5.97</v>
    <v>79913728.219999999</v>
    <v>Voya Asia Pac Hi Div Eq</v>
    <v>5.99</v>
    <v>6.01</v>
    <v>5.97</v>
    <v>IAE</v>
    <v>Voya Asia Pac Hi Div Eq (XNYS:IAE)</v>
    <v>6765</v>
    <v>18687</v>
  </rv>
  <rv s="2">
    <v>22</v>
  </rv>
  <rv s="0">
    <v>https://www.bing.com/financeapi/forcetrigger?t=a1u1f2&amp;q=XNYS%3aGNK&amp;form=skydnc</v>
    <v>Learn more on Bing</v>
  </rv>
  <rv s="1">
    <v>en-CA</v>
    <v>a1u1f2</v>
    <v>268435456</v>
    <v>1</v>
    <v>Powered by Refinitiv</v>
    <v>0</v>
    <v>GENCO SHIPPING &amp; TRADING LIMITED (XNYS:GNK)</v>
    <v>2</v>
    <v>3</v>
    <v>Finance</v>
    <v>4</v>
    <v>19.842099999999999</v>
    <v>12.39</v>
    <v>1.0979000000000001</v>
    <v>-0.13500000000000001</v>
    <v>-8.1370000000000001E-3</v>
    <v>USD</v>
    <v>Genco Shipping &amp; Trading Limited is a drybulk ship owning company. The Company provides a full-service logistics solution to its customers utilizing its in-house commercial operating platform. The Company transports iron ore, coal, grain, steel products and other drybulk cargoes along worldwide shipping routes through the ownership and operation of drybulk carrier vessels. Its wholly owned modern fleet of dry cargo vessels consists of the Capesize and the Ultramax and Supramax vessels enabling the Company to carry a range of cargoes. Its fleets consists of over 44 drybulk carriers, including 17 Capesize drybulk carriers, 15 Ultramax drybulk carriers, and 12 Supramax drybulk carriers with an aggregate carrying capacity of approximately 4,636,000 deadweight tons (dwt). The Company's vessels include Baltic Bear, Baltic Hornet, Baltic Lion, Baltic Wolf, Genco Aquitaine, Genco Augustus, Genco Bourgogne, Genco Liberty, Genco Picardy and Genco Vigilant.</v>
    <v>970</v>
    <v>New York Stock Exchange</v>
    <v>XNYS</v>
    <v>XNYS</v>
    <v>299 Park Avenue, 12th Floor, NEW YORK, NY, 10171 US</v>
    <v>16.765000000000001</v>
    <v>Freight &amp; Logistics Services</v>
    <v>Stock</v>
    <v>45293.753608390623</v>
    <v>24</v>
    <v>16.420000000000002</v>
    <v>699973814</v>
    <v>GENCO SHIPPING &amp; TRADING LIMITED</v>
    <v>GENCO SHIPPING &amp; TRADING LIMITED</v>
    <v>16.59</v>
    <v>66.386600000000001</v>
    <v>16.59</v>
    <v>16.454999999999998</v>
    <v>42538670</v>
    <v>GNK</v>
    <v>GENCO SHIPPING &amp; TRADING LIMITED (XNYS:GNK)</v>
    <v>319507</v>
    <v>750974</v>
    <v>2004</v>
  </rv>
  <rv s="2">
    <v>25</v>
  </rv>
  <rv s="0">
    <v>https://www.bing.com/financeapi/forcetrigger?t=a1rgp2&amp;q=XNYS%3aDX&amp;form=skydnc</v>
    <v>Learn more on Bing</v>
  </rv>
  <rv s="1">
    <v>en-CA</v>
    <v>a1rgp2</v>
    <v>268435456</v>
    <v>1</v>
    <v>Powered by Refinitiv</v>
    <v>0</v>
    <v>DYNEX CAPITAL, INC. (XNYS:DX)</v>
    <v>2</v>
    <v>3</v>
    <v>Finance</v>
    <v>4</v>
    <v>15</v>
    <v>9.57</v>
    <v>1.3152999999999999</v>
    <v>-0.05</v>
    <v>-3.9940000000000002E-3</v>
    <v>USD</v>
    <v>Dynex Capital, Inc. is an internally managed mortgage real estate investment trust (REIT), which invests in mortgage-backed securities (MBS). The Company’s objective is to provide attractive risk-adjusted returns to its shareholders over the long term that are reflective of a leveraged, high quality fixed income portfolio with a focus on capital preservation. The Company seeks to provide returns to its shareholders primarily through the payment of regular dividends and through capital appreciation of its investments. The Company primarily invests in Agency MBS, including residential MBS (RMBS), commercial MBS (CMBS) and CMBS interest-only (CMBS IO) securities. The Company also has investments in non-Agency MBS, which consist mainly of CMBS IO.</v>
    <v>19</v>
    <v>New York Stock Exchange</v>
    <v>XNYS</v>
    <v>XNYS</v>
    <v>STE 100, 4991 LAKE BROOK DRIVE, GLEN ALLEN, VA, 23060 US</v>
    <v>12.535</v>
    <v>Residential &amp; Commercial REIT</v>
    <v>Stock</v>
    <v>45293.753864189064</v>
    <v>27</v>
    <v>12.355</v>
    <v>706365269</v>
    <v>DYNEX CAPITAL, INC.</v>
    <v>DYNEX CAPITAL, INC.</v>
    <v>12.43</v>
    <v>71.793099999999995</v>
    <v>12.52</v>
    <v>12.47</v>
    <v>56645170</v>
    <v>DX</v>
    <v>DYNEX CAPITAL, INC. (XNYS:DX)</v>
    <v>520003</v>
    <v>967096</v>
    <v>1987</v>
  </rv>
  <rv s="2">
    <v>28</v>
  </rv>
  <rv s="0">
    <v>https://www.bing.com/financeapi/forcetrigger?t=azgf7w&amp;q=XNAS%3aOXSQ&amp;form=skydnc</v>
    <v>Learn more on Bing</v>
  </rv>
  <rv s="1">
    <v>en-CA</v>
    <v>azgf7w</v>
    <v>268435456</v>
    <v>1</v>
    <v>Powered by Refinitiv</v>
    <v>0</v>
    <v>Oxford Square Capital Corp. (XNAS:OXSQ)</v>
    <v>2</v>
    <v>3</v>
    <v>Finance</v>
    <v>4</v>
    <v>3.5577000000000001</v>
    <v>2.5</v>
    <v>1.0931999999999999</v>
    <v>2.9700000000000001E-2</v>
    <v>1.0385E-2</v>
    <v>USD</v>
    <v>Oxford Square Capital Corp. is a closed-end, non-diversified management investment company. The Company's investment objective is to maximize its portfolio's total return. Its primary focus is to seek an attractive risk-adjusted total return by investing primarily in corporate debt securities and collateralized loan obligation (CLO) structured finance investments that own corporate debt securities. CLO investments may also include warehouse facilities, which are early-stage CLO vehicles intended to aggregate loans that may be used to form the basis of a traditional CLO vehicle. The Company may also invest in publicly traded debt and/or equity securities. Its portfolio of investment in various industries include structured finance, software, business services, healthcare, telecommunication services, diversified insurance, information technology (IT) consulting, utilities and plastics manufacturing. The Company's investment manager is Oxford Square Management, LLC.</v>
    <v>0</v>
    <v>Nasdaq Stock Market</v>
    <v>XNAS</v>
    <v>XNAS</v>
    <v>8 Sound Shore Dr Ste 255, GREENWICH, CT, 06830-7272 US</v>
    <v>2.9</v>
    <v>Collective Investments</v>
    <v>Stock</v>
    <v>45293.751598691408</v>
    <v>30</v>
    <v>2.85</v>
    <v>167977365</v>
    <v>Oxford Square Capital Corp.</v>
    <v>Oxford Square Capital Corp.</v>
    <v>2.86</v>
    <v>182.0496</v>
    <v>2.86</v>
    <v>2.8896999999999999</v>
    <v>58129690</v>
    <v>OXSQ</v>
    <v>Oxford Square Capital Corp. (XNAS:OXSQ)</v>
    <v>260530</v>
    <v>232603</v>
    <v>2003</v>
  </rv>
  <rv s="2">
    <v>31</v>
  </rv>
  <rv s="0">
    <v>https://www.bing.com/financeapi/forcetrigger?t=a1rwdm&amp;q=XNYS%3aEMD&amp;form=skydnc</v>
    <v>Learn more on Bing</v>
  </rv>
  <rv s="4">
    <v>en-CA</v>
    <v>a1rwdm</v>
    <v>268435456</v>
    <v>1</v>
    <v>Powered by Refinitiv</v>
    <v>10</v>
    <v>Western Asset EM Debt (XNYS:EMD)</v>
    <v>7</v>
    <v>11</v>
    <v>Finance</v>
    <v>9</v>
    <v>9.75</v>
    <v>7.85</v>
    <v>1.0381</v>
    <v>-3.0099999999999998E-2</v>
    <v>-3.2679999999999996E-3</v>
    <v>USD</v>
    <v>New York Stock Exchange</v>
    <v>XNYS</v>
    <v>2.3199999999999998E-2</v>
    <v>9.23</v>
    <v>ETF</v>
    <v>45293.75351387656</v>
    <v>33</v>
    <v>9.1300000000000008</v>
    <v>617799361.45000005</v>
    <v>Western Asset EM Debt</v>
    <v>9.17</v>
    <v>9.2100000000000009</v>
    <v>9.1798999999999999</v>
    <v>EMD</v>
    <v>Western Asset EM Debt (XNYS:EMD)</v>
    <v>219794</v>
    <v>243932</v>
  </rv>
  <rv s="2">
    <v>34</v>
  </rv>
  <rv s="0">
    <v>https://www.bing.com/financeapi/forcetrigger?t=a1ttec&amp;q=XNYS%3aGGB&amp;form=skydnc</v>
    <v>Learn more on Bing</v>
  </rv>
  <rv s="5">
    <v>en-CA</v>
    <v>a1ttec</v>
    <v>268435456</v>
    <v>1</v>
    <v>Powered by Refinitiv</v>
    <v>12</v>
    <v>Gerdau SA (XNYS:GGB)</v>
    <v>2</v>
    <v>13</v>
    <v>Finance</v>
    <v>4</v>
    <v>6.3380999999999998</v>
    <v>4.2</v>
    <v>1.7344999999999999</v>
    <v>-3.5000000000000003E-2</v>
    <v>-7.2160000000000002E-3</v>
    <v>USD</v>
    <v>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v>
    <v>40061</v>
    <v>New York Stock Exchange</v>
    <v>XNYS</v>
    <v>XNYS</v>
    <v>Avenida Doutora Ruth Cardoso, 8.501, 8 andar, Pinheiros, SAO PAULO, SAO PAULO, 05.425-070 BR</v>
    <v>4.899</v>
    <v>Metals &amp; Mining</v>
    <v>Stock</v>
    <v>45293.75399657344</v>
    <v>36</v>
    <v>4.8150000000000004</v>
    <v>8306196000</v>
    <v>Gerdau SA</v>
    <v>Gerdau SA</v>
    <v>4.87</v>
    <v>4.8499999999999996</v>
    <v>4.8150000000000004</v>
    <v>1757067000</v>
    <v>GGB</v>
    <v>Gerdau SA (XNYS:GGB)</v>
    <v>1593573</v>
    <v>5590480</v>
    <v>1961</v>
  </rv>
  <rv s="2">
    <v>37</v>
  </rv>
  <rv s="0">
    <v>https://www.bing.com/financeapi/forcetrigger?t=a1xjim&amp;q=XNYS%3aMFV&amp;form=skydnc</v>
    <v>Learn more on Bing</v>
  </rv>
  <rv s="4">
    <v>en-CA</v>
    <v>a1xjim</v>
    <v>268435456</v>
    <v>1</v>
    <v>Powered by Refinitiv</v>
    <v>10</v>
    <v>MFS Special Value Trust (XNYS:MFV)</v>
    <v>7</v>
    <v>11</v>
    <v>Finance</v>
    <v>9</v>
    <v>4.74</v>
    <v>3.74</v>
    <v>1.2262</v>
    <v>0.02</v>
    <v>4.8900000000000002E-3</v>
    <v>USD</v>
    <v>New York Stock Exchange</v>
    <v>XNYS</v>
    <v>1.49E-2</v>
    <v>4.1100000000000003</v>
    <v>ETF</v>
    <v>45293.750860462504</v>
    <v>39</v>
    <v>4</v>
    <v>32286679</v>
    <v>MFS Special Value Trust</v>
    <v>4.0599999999999996</v>
    <v>4.09</v>
    <v>4.1100000000000003</v>
    <v>MFV</v>
    <v>MFS Special Value Trust (XNYS:MFV)</v>
    <v>13057</v>
    <v>19723</v>
  </rv>
  <rv s="2">
    <v>40</v>
  </rv>
  <rv s="0">
    <v>https://www.bing.com/financeapi/forcetrigger?t=a1ptvh&amp;q=XNYS%3aCLM&amp;form=skydnc</v>
    <v>Learn more on Bing</v>
  </rv>
  <rv s="4">
    <v>en-CA</v>
    <v>a1ptvh</v>
    <v>268435456</v>
    <v>1</v>
    <v>Powered by Refinitiv</v>
    <v>10</v>
    <v>Cornerstone Strat Value (XNYS:CLM)</v>
    <v>7</v>
    <v>11</v>
    <v>Finance</v>
    <v>9</v>
    <v>8.84</v>
    <v>6.25</v>
    <v>0.94479999999999997</v>
    <v>3.0099999999999998E-2</v>
    <v>4.1860000000000005E-3</v>
    <v>USD</v>
    <v>New York Stock Exchange</v>
    <v>XNYS</v>
    <v>1.11E-2</v>
    <v>7.28</v>
    <v>ETF</v>
    <v>45293.753892036715</v>
    <v>42</v>
    <v>7.15</v>
    <v>1580192376.71</v>
    <v>Cornerstone Strat Value</v>
    <v>7.19</v>
    <v>7.19</v>
    <v>7.2201000000000004</v>
    <v>CLM</v>
    <v>Cornerstone Strat Value (XNYS:CLM)</v>
    <v>1096053</v>
    <v>1286490</v>
  </rv>
  <rv s="2">
    <v>43</v>
  </rv>
  <rv s="0">
    <v>https://www.bing.com/financeapi/forcetrigger?t=a1wvqh&amp;q=XNYS%3aLGI&amp;form=skydnc</v>
    <v>Learn more on Bing</v>
  </rv>
  <rv s="3">
    <v>en-CA</v>
    <v>a1wvqh</v>
    <v>268435456</v>
    <v>1</v>
    <v>Powered by Refinitiv</v>
    <v>6</v>
    <v>Lazard Gl Tot Ret &amp; Inc (XNYS:LGI)</v>
    <v>7</v>
    <v>8</v>
    <v>Finance</v>
    <v>9</v>
    <v>16.48</v>
    <v>12.654999999999999</v>
    <v>-7.9000000000000001E-2</v>
    <v>-5.1570000000000001E-3</v>
    <v>USD</v>
    <v>New York Stock Exchange</v>
    <v>XNYS</v>
    <v>1.9E-2</v>
    <v>15.3</v>
    <v>ETF</v>
    <v>45293.75072474531</v>
    <v>45</v>
    <v>15.2247</v>
    <v>233306302.30000001</v>
    <v>Lazard Gl Tot Ret &amp; Inc</v>
    <v>15.3</v>
    <v>15.32</v>
    <v>15.241</v>
    <v>LGI</v>
    <v>Lazard Gl Tot Ret &amp; Inc (XNYS:LGI)</v>
    <v>8417</v>
    <v>33468</v>
  </rv>
  <rv s="2">
    <v>46</v>
  </rv>
  <rv s="0">
    <v>https://www.bing.com/financeapi/forcetrigger?t=a1wfnm&amp;q=XNAS%3aPTMN&amp;form=skydnc</v>
    <v>Learn more on Bing</v>
  </rv>
  <rv s="5">
    <v>en-CA</v>
    <v>a1wfnm</v>
    <v>268435456</v>
    <v>1</v>
    <v>Powered by Refinitiv</v>
    <v>12</v>
    <v>PORTMAN RIDGE FINANCE CORPORATION (XNAS:PTMN)</v>
    <v>2</v>
    <v>13</v>
    <v>Finance</v>
    <v>4</v>
    <v>23.72</v>
    <v>16.27</v>
    <v>0.95660000000000001</v>
    <v>0.20780000000000001</v>
    <v>1.1424E-2</v>
    <v>USD</v>
    <v>Portman Ridge Finance Corporation (the Fund) is a non-diversified closed-end investment company. The Fund’s investment objective is to generate current income and, to a lesser extent, capital appreciation from the investments in senior secured term loans, mezzanine debt and selected equity investments in privately held middle market companies. The Fund primarily invests in first and second lien term loans. The Fund originates, structures and invests in secured term loans, bonds or notes and mezzanine debt primarily in privately held middle market companies but may also invest in other investments, such as loans to publicly traded companies, high-yield bonds and distressed debt securities (collectively, the Debt Securities Portfolio). The Fund also invests in debt and subordinated securities issued by collateralized loan obligation funds (CLO Fund Securities). The Fund's investment advisor is Sierra Crest Investment Management LLC.</v>
    <v>0</v>
    <v>Nasdaq Stock Market</v>
    <v>XNAS</v>
    <v>XNAS</v>
    <v>650 MADISON AVNUE, 23RD FLOOR, NEW YORK, NY, 10022 US</v>
    <v>18.46</v>
    <v>Collective Investments</v>
    <v>Stock</v>
    <v>45293.746322939063</v>
    <v>48</v>
    <v>18.13</v>
    <v>171842100</v>
    <v>PORTMAN RIDGE FINANCE CORPORATION</v>
    <v>PORTMAN RIDGE FINANCE CORPORATION</v>
    <v>18.190000000000001</v>
    <v>18.190000000000001</v>
    <v>18.3978</v>
    <v>9447070</v>
    <v>PTMN</v>
    <v>PORTMAN RIDGE FINANCE CORPORATION (XNAS:PTMN)</v>
    <v>18826</v>
    <v>52309</v>
    <v>2006</v>
  </rv>
  <rv s="2">
    <v>49</v>
  </rv>
  <rv s="0">
    <v>https://www.bing.com/financeapi/forcetrigger?t=a1tlvh&amp;q=XNYS%3aGAB&amp;form=skydnc</v>
    <v>Learn more on Bing</v>
  </rv>
  <rv s="4">
    <v>en-CA</v>
    <v>a1tlvh</v>
    <v>268435456</v>
    <v>1</v>
    <v>Powered by Refinitiv</v>
    <v>10</v>
    <v>Gabelli Equity Trust (XNYS:GAB)</v>
    <v>7</v>
    <v>11</v>
    <v>Finance</v>
    <v>9</v>
    <v>6.0049999999999999</v>
    <v>4.5593000000000004</v>
    <v>1.1261000000000001</v>
    <v>-1.4999999999999999E-2</v>
    <v>-2.9529999999999999E-3</v>
    <v>USD</v>
    <v>New York Stock Exchange</v>
    <v>XNYS</v>
    <v>1.52E-2</v>
    <v>5.0807000000000002</v>
    <v>ETF</v>
    <v>45293.753942870309</v>
    <v>51</v>
    <v>5.0319000000000003</v>
    <v>2002684780.51</v>
    <v>Gabelli Equity Trust</v>
    <v>5.04</v>
    <v>5.08</v>
    <v>5.0650000000000004</v>
    <v>GAB</v>
    <v>Gabelli Equity Trust (XNYS:GAB)</v>
    <v>360462</v>
    <v>795232</v>
  </rv>
  <rv s="2">
    <v>52</v>
  </rv>
  <rv s="0">
    <v>https://www.bing.com/financeapi/forcetrigger?t=a22j4c&amp;q=XNAS%3aSBLK&amp;form=skydnc</v>
    <v>Learn more on Bing</v>
  </rv>
  <rv s="1">
    <v>en-CA</v>
    <v>a22j4c</v>
    <v>268435456</v>
    <v>1</v>
    <v>Powered by Refinitiv</v>
    <v>0</v>
    <v>STAR BULK CARRIERS CORP. (XNAS:SBLK)</v>
    <v>2</v>
    <v>3</v>
    <v>Finance</v>
    <v>4</v>
    <v>25.03</v>
    <v>16.57</v>
    <v>1.0069999999999999</v>
    <v>-0.08</v>
    <v>-3.7630000000000003E-3</v>
    <v>USD</v>
    <v>Star Bulk Carriers Corp is a Greece-based global shipping company. It owns and operates a fleet of dry bulk carrier vessels. The Company’s vessels transport major bulks, which include iron ore, coal, and grain, and minor bulks, which include bauxite, fertilizers, and steel products. Its fleet consists of 128 vessels with carrying capacities between 52,247 and 209,537 dwt. The Company's fleet includes Newcastlemax, Capesize, Panamax, Post Panamax, Kamsarmax, Ultramax, and Supramax vessels with an aggregate capacity of more than 14 million deadweight tonnage (dwt) and an average age of approximately 10 years. Star Bulk Carriers Corp’s vessels transport minerals from the Americas and Australia to East Asia, particularly China, but also Japan, South Korea, Taiwan, Indonesia, and Malaysia; minerals, grain products, and steel between the Americas, Europe, Africa, Australia, and Indonesia and from these areas to China, Japan, South Korea, Taiwan, the Philippines, Malaysia, and others.</v>
    <v>209</v>
    <v>Nasdaq Stock Market</v>
    <v>XNAS</v>
    <v>XNAS</v>
    <v>40, Agiou Konstantinou Str., Maroussi, ATHINA, ATTIKI, 151 24 GR</v>
    <v>21.67</v>
    <v>Freight &amp; Logistics Services</v>
    <v>Stock</v>
    <v>45293.753580138284</v>
    <v>54</v>
    <v>21.15</v>
    <v>1987992712</v>
    <v>STAR BULK CARRIERS CORP.</v>
    <v>STAR BULK CARRIERS CORP.</v>
    <v>21.45</v>
    <v>3.2917000000000001</v>
    <v>21.26</v>
    <v>21.18</v>
    <v>93861790</v>
    <v>SBLK</v>
    <v>STAR BULK CARRIERS CORP. (XNAS:SBLK)</v>
    <v>892050</v>
    <v>1254898</v>
    <v>2006</v>
  </rv>
  <rv s="2">
    <v>55</v>
  </rv>
  <rv s="0">
    <v>https://www.bing.com/financeapi/forcetrigger?t=a1pm7w&amp;q=XNAS%3aCHI&amp;form=skydnc</v>
    <v>Learn more on Bing</v>
  </rv>
  <rv s="4">
    <v>en-CA</v>
    <v>a1pm7w</v>
    <v>268435456</v>
    <v>1</v>
    <v>Powered by Refinitiv</v>
    <v>10</v>
    <v>Calamos Conv Opp Inc (XNAS:CHI)</v>
    <v>7</v>
    <v>11</v>
    <v>Finance</v>
    <v>9</v>
    <v>12.59</v>
    <v>9.6999999999999993</v>
    <v>1.2335</v>
    <v>-0.11</v>
    <v>-1.0618000000000001E-2</v>
    <v>USD</v>
    <v>Nasdaq Stock Market</v>
    <v>XNAS</v>
    <v>2.4399999999999998E-2</v>
    <v>10.329599999999999</v>
    <v>ETF</v>
    <v>45293.753904154684</v>
    <v>57</v>
    <v>10.215</v>
    <v>719923521</v>
    <v>Calamos Conv Opp Inc</v>
    <v>10.29</v>
    <v>10.36</v>
    <v>10.25</v>
    <v>CHI</v>
    <v>Calamos Conv Opp Inc (XNAS:CHI)</v>
    <v>95982</v>
    <v>260802</v>
  </rv>
  <rv s="2">
    <v>58</v>
  </rv>
  <rv s="0">
    <v>https://www.bing.com/financeapi/forcetrigger?t=a1u2vh&amp;q=XNYS%3aGOF&amp;form=skydnc</v>
    <v>Learn more on Bing</v>
  </rv>
  <rv s="3">
    <v>en-CA</v>
    <v>a1u2vh</v>
    <v>268435456</v>
    <v>1</v>
    <v>Powered by Refinitiv</v>
    <v>6</v>
    <v>Guggenheim Strat Opps (XNYS:GOF)</v>
    <v>7</v>
    <v>8</v>
    <v>Finance</v>
    <v>9</v>
    <v>17.39</v>
    <v>10.96</v>
    <v>0.21</v>
    <v>1.6406E-2</v>
    <v>USD</v>
    <v>New York Stock Exchange</v>
    <v>XNYS</v>
    <v>2.8799999999999999E-2</v>
    <v>13.119</v>
    <v>ETF</v>
    <v>45293.753906318751</v>
    <v>60</v>
    <v>12.6898</v>
    <v>1626166558.6800001</v>
    <v>Guggenheim Strat Opps</v>
    <v>12.76</v>
    <v>12.8</v>
    <v>13.01</v>
    <v>GOF</v>
    <v>Guggenheim Strat Opps (XNYS:GOF)</v>
    <v>825802</v>
    <v>831144</v>
  </rv>
  <rv s="2">
    <v>61</v>
  </rv>
  <rv s="0">
    <v>https://www.bing.com/financeapi/forcetrigger?t=a1upc7&amp;q=XNAS%3aHIMX&amp;form=skydnc</v>
    <v>Learn more on Bing</v>
  </rv>
  <rv s="1">
    <v>en-CA</v>
    <v>a1upc7</v>
    <v>268435456</v>
    <v>1</v>
    <v>Powered by Refinitiv</v>
    <v>0</v>
    <v>Himax Technologies, Inc. (XNAS:HIMX)</v>
    <v>2</v>
    <v>3</v>
    <v>Finance</v>
    <v>4</v>
    <v>8.6999999999999993</v>
    <v>5.22</v>
    <v>2.0815000000000001</v>
    <v>0.23810000000000001</v>
    <v>3.9226000000000004E-2</v>
    <v>USD</v>
    <v>Himax Technologies, Inc. is a fabless semiconductor solution provider. The Company is engaged in display driver integrated circuits (IC) and timing controllers used in televisions, laptops, monitors, mobile phones, tablets, digital cameras, car navigation and other consumer electronics devices. The Company operates through two segments: Driver IC and Non-driver products. In addition, the Company designs and provides controllers for touch sensor displays, liquid crystal on silicon micro-displays used in palm-size projectors and head-mounted displays, light-emitting diode driver ICs, power management ICs, scaler products for monitors and projectors, video processing IC solutions and silicon IPs. It also offers digital camera solutions, including complementary metal-oxide-semiconductor image sensors and wafer level optics, which are used in a range of applications, such as mobile phone, tablet, laptop, televisions, personal computer camera, automobile, security and medical devices.</v>
    <v>2181</v>
    <v>Nasdaq Stock Market</v>
    <v>XNAS</v>
    <v>XNAS</v>
    <v>No.26, Zilian Road, Xinshi District, TAINAN, TAINAN, 741 TW</v>
    <v>6.31</v>
    <v>Semiconductors &amp; Semiconductor Equipment</v>
    <v>Stock</v>
    <v>45293.753923078126</v>
    <v>63</v>
    <v>5.96</v>
    <v>1100236723</v>
    <v>Himax Technologies, Inc.</v>
    <v>Himax Technologies, Inc.</v>
    <v>6.04</v>
    <v>15.3422</v>
    <v>6.07</v>
    <v>6.3080999999999996</v>
    <v>174416500</v>
    <v>HIMX</v>
    <v>Himax Technologies, Inc. (XNAS:HIMX)</v>
    <v>684558</v>
    <v>870459</v>
    <v>2005</v>
  </rv>
  <rv s="2">
    <v>64</v>
  </rv>
  <rv s="0">
    <v>https://www.bing.com/financeapi/forcetrigger?t=a1mttc&amp;q=XNYS%3aACRE&amp;form=skydnc</v>
    <v>Learn more on Bing</v>
  </rv>
  <rv s="1">
    <v>en-CA</v>
    <v>a1mttc</v>
    <v>268435456</v>
    <v>1</v>
    <v>Powered by Refinitiv</v>
    <v>0</v>
    <v>ARES COMMERCIAL REAL ESTATE CORPORATION (XNYS:ACRE)</v>
    <v>2</v>
    <v>3</v>
    <v>Finance</v>
    <v>4</v>
    <v>12.6927</v>
    <v>7.5056000000000003</v>
    <v>1.5149999999999999</v>
    <v>-2.5000000000000001E-2</v>
    <v>-2.4129999999999998E-3</v>
    <v>USD</v>
    <v>Ares Commercial Real Estate Corporation is a specialty finance company. The Company is primarily engaged in originating and investing in commercial real estate (CRE) loans and related investments. The Company operates through its segment, which is primarily focused on directly originating and managing a diversified portfolio of CRE debt-related investments for the Company’s own account. The Company’s target investments include senior mortgage loans, subordinated debt, preferred equity, mezzanine loans and other CRE investments, including commercial mortgage-backed securities. These investments are generally held for investment and are secured, directly or indirectly, by office, multifamily, retail, industrial, lodging, self-storage, student housing, residential, and other commercial real estate properties, or by ownership interests therein. The Company’s portfolio is externally managed by Ares Commercial Real Estate Management LLC (the Manager).</v>
    <v>2550</v>
    <v>New York Stock Exchange</v>
    <v>XNYS</v>
    <v>XNYS</v>
    <v>245 Park Ave Fl 42, CHICAGO, IL, 60602 US</v>
    <v>10.385</v>
    <v>Residential &amp; Commercial REIT</v>
    <v>Stock</v>
    <v>45293.75384493047</v>
    <v>66</v>
    <v>10.220000000000001</v>
    <v>559542687</v>
    <v>ARES COMMERCIAL REAL ESTATE CORPORATION</v>
    <v>ARES COMMERCIAL REAL ESTATE CORPORATION</v>
    <v>10.26</v>
    <v>166.58629999999999</v>
    <v>10.36</v>
    <v>10.335000000000001</v>
    <v>54140560</v>
    <v>ACRE</v>
    <v>ARES COMMERCIAL REAL ESTATE CORPORATION (XNYS:ACRE)</v>
    <v>266946</v>
    <v>535417</v>
    <v>2011</v>
  </rv>
  <rv s="2">
    <v>67</v>
  </rv>
  <rv s="0">
    <v>https://www.bing.com/financeapi/forcetrigger?t=a24odm&amp;q=XNYS%3aTWO&amp;form=skydnc</v>
    <v>Learn more on Bing</v>
  </rv>
  <rv s="5">
    <v>en-CA</v>
    <v>a24odm</v>
    <v>268435456</v>
    <v>1</v>
    <v>Powered by Refinitiv</v>
    <v>12</v>
    <v>TWO HARBORS INVESTMENT CORP. (XNYS:TWO)</v>
    <v>2</v>
    <v>13</v>
    <v>Finance</v>
    <v>4</v>
    <v>18.670000000000002</v>
    <v>9.83</v>
    <v>1.8744000000000001</v>
    <v>-3.1199999999999999E-2</v>
    <v>-2.2400000000000002E-3</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13.94</v>
    <v>Residential &amp; Commercial REIT</v>
    <v>Stock</v>
    <v>45293.753533633593</v>
    <v>69</v>
    <v>13.76</v>
    <v>1336895967</v>
    <v>TWO HARBORS INVESTMENT CORP.</v>
    <v>TWO HARBORS INVESTMENT CORP.</v>
    <v>13.84</v>
    <v>13.93</v>
    <v>13.8988</v>
    <v>96187870</v>
    <v>TWO</v>
    <v>TWO HARBORS INVESTMENT CORP. (XNYS:TWO)</v>
    <v>856954</v>
    <v>1845381</v>
    <v>2009</v>
  </rv>
  <rv s="2">
    <v>70</v>
  </rv>
  <rv s="0">
    <v>https://www.bing.com/financeapi/forcetrigger?t=a1tvu2&amp;q=XNYS%3aGIM&amp;form=skydnc</v>
    <v>Learn more on Bing</v>
  </rv>
  <rv s="4">
    <v>en-CA</v>
    <v>a1tvu2</v>
    <v>268435456</v>
    <v>1</v>
    <v>Powered by Refinitiv</v>
    <v>10</v>
    <v>Templeton Global Income (XNYS:SABA)</v>
    <v>7</v>
    <v>11</v>
    <v>Finance</v>
    <v>9</v>
    <v>4.5269000000000004</v>
    <v>3.7418999999999998</v>
    <v>1.0124</v>
    <v>-8.9999999999999993E-3</v>
    <v>-2.3749999999999999E-3</v>
    <v>USD</v>
    <v>New York Stock Exchange</v>
    <v>XNYS</v>
    <v>0.01</v>
    <v>3.82</v>
    <v>ETF</v>
    <v>45293.750865046095</v>
    <v>72</v>
    <v>3.78</v>
    <v>247985064.38999999</v>
    <v>Templeton Global Income</v>
    <v>3.81</v>
    <v>3.79</v>
    <v>3.7810000000000001</v>
    <v>SABA</v>
    <v>Templeton Global Income (XNYS:SABA)</v>
    <v>88929</v>
    <v>462299</v>
  </rv>
  <rv s="2">
    <v>73</v>
  </rv>
  <rv s="0">
    <v>https://www.bing.com/financeapi/forcetrigger?t=a1n4rw&amp;q=XNAS%3aDALN&amp;form=skydnc</v>
    <v>Learn more on Bing</v>
  </rv>
  <rv s="5">
    <v>en-CA</v>
    <v>a1n4rw</v>
    <v>268435456</v>
    <v>1</v>
    <v>Powered by Refinitiv</v>
    <v>12</v>
    <v>DALLASNEWS CORPORATION (XNAS:DALN)</v>
    <v>2</v>
    <v>13</v>
    <v>Finance</v>
    <v>4</v>
    <v>5.7</v>
    <v>3.72</v>
    <v>0.71540000000000004</v>
    <v>-0.02</v>
    <v>-4.7060000000000001E-3</v>
    <v>USD</v>
    <v>DallasNews Corporation is a holding company of The Dallas Morning News and Medium Giant. The Dallas Morning News is engaged in the daily newspaper with a journalistic reputation, regional focus and community ties. Its operations are focused on sales of advertising within the Company’s newspaper and digital platforms, subscriptions and retail sales of its newspapers, commercial printing and distribution services primarily related to national newspapers, and preprint advertising. The Company has a full-service agency, Medium Giant, with capabilities that focus on strategic and digital marketing, and data intelligence. The Company has a portfolio of print advertising products, which include display, classified and preprint advertising. The Company’s digital advertising and marketing services consists of marketing services, consulting, branding, paid media strategy and management, creative services, search optimization, direct mail and the sale of promotional materials.</v>
    <v>663</v>
    <v>Nasdaq Stock Market</v>
    <v>XNAS</v>
    <v>XNAS</v>
    <v>Po Box 224866, DALLAS, TX, 75222-4866 US</v>
    <v>4.42</v>
    <v>Media &amp; Publishing</v>
    <v>Stock</v>
    <v>45293.746840960157</v>
    <v>75</v>
    <v>4.21</v>
    <v>22641032</v>
    <v>DALLASNEWS CORPORATION</v>
    <v>DALLASNEWS CORPORATION</v>
    <v>4.22</v>
    <v>4.25</v>
    <v>4.2300000000000004</v>
    <v>5352490</v>
    <v>DALN</v>
    <v>DALLASNEWS CORPORATION (XNAS:DALN)</v>
    <v>14131</v>
    <v>21185</v>
    <v>2018</v>
  </rv>
  <rv s="2">
    <v>76</v>
  </rv>
  <rv s="0">
    <v>https://www.bing.com/financeapi/forcetrigger?t=a21qzr&amp;q=XNAS%3aRBCN&amp;form=skydnc</v>
    <v>Learn more on Bing</v>
  </rv>
  <rv s="1">
    <v>en-CA</v>
    <v>a21qzr</v>
    <v>268435456</v>
    <v>1</v>
    <v>Powered by Refinitiv</v>
    <v>0</v>
    <v>RUBICON TECHNOLOGY, INC. (OTCM:RBCN)</v>
    <v>2</v>
    <v>3</v>
    <v>Finance</v>
    <v>14</v>
    <v>1.39</v>
    <v>0.43130000000000002</v>
    <v>1.0427999999999999</v>
    <v>-1.7500000000000002E-2</v>
    <v>-2.2435999999999998E-2</v>
    <v>USD</v>
    <v>Rubicon Technology, Inc. is an advanced materials provider specializing in monocrystalline sapphire for applications in optical and industrial systems. It provides optical and industrial sapphire products and materials in a variety of shapes and sizes. Its optical sapphire products are used in equipment for a variety of end markets and high-performance applications, including defense and aerospace, specialty lighting, instrumentation, sensors and detectors, semiconductor process equipment, electronic substrates, medical and laser applications. Sapphire is utilized in optical and industrial applications. Its principal customers include defense subcontractors, industrial manufacturers, fabricators and resellers. It manages its operations and ships from its own facility located in Bensenville, Illinois. It sells its products on a global basis to customers in North America, Europe and Asia. It markets and sells through its direct sales force to customers.</v>
    <v>12</v>
    <v>OTC Markets</v>
    <v>OTCM</v>
    <v>OTCM</v>
    <v>900 East Green Street, BENSENVILLE, IL, 60106 US</v>
    <v>0.76500000000000001</v>
    <v>Metals &amp; Mining</v>
    <v>Stock</v>
    <v>45293.700349710154</v>
    <v>78</v>
    <v>0.76249999999999996</v>
    <v>1813087</v>
    <v>RUBICON TECHNOLOGY, INC.</v>
    <v>RUBICON TECHNOLOGY, INC.</v>
    <v>0.76500000000000001</v>
    <v>2.0889000000000002</v>
    <v>0.78</v>
    <v>0.76249999999999996</v>
    <v>2377820</v>
    <v>RBCN</v>
    <v>RUBICON TECHNOLOGY, INC. (OTCM:RBCN)</v>
    <v>1035</v>
    <v>510</v>
    <v>2001</v>
  </rv>
  <rv s="2">
    <v>79</v>
  </rv>
  <rv s="0">
    <v>https://www.bing.com/financeapi/forcetrigger?t=a26hvh&amp;q=XNYS%3aZTR&amp;form=skydnc</v>
    <v>Learn more on Bing</v>
  </rv>
  <rv s="3">
    <v>en-CA</v>
    <v>a26hvh</v>
    <v>268435456</v>
    <v>1</v>
    <v>Powered by Refinitiv</v>
    <v>6</v>
    <v>Virtus Total Return (XNYS:ZTR)</v>
    <v>7</v>
    <v>8</v>
    <v>Finance</v>
    <v>9</v>
    <v>7.03</v>
    <v>4.5</v>
    <v>5.0000000000000001E-3</v>
    <v>9.0740000000000005E-4</v>
    <v>USD</v>
    <v>New York Stock Exchange</v>
    <v>XNYS</v>
    <v>2.2599999999999999E-2</v>
    <v>5.5149999999999997</v>
    <v>ETF</v>
    <v>45293.753382997653</v>
    <v>81</v>
    <v>5.44</v>
    <v>443869199.67000002</v>
    <v>Virtus Total Return</v>
    <v>5.48</v>
    <v>5.51</v>
    <v>5.5149999999999997</v>
    <v>ZTR</v>
    <v>Virtus Total Return (XNYS:ZTR)</v>
    <v>83609</v>
    <v>273396</v>
  </rv>
  <rv s="2">
    <v>82</v>
  </rv>
  <rv s="0">
    <v>https://www.bing.com/financeapi/forcetrigger?t=a1u2yc&amp;q=XNAS%3aGOGL&amp;form=skydnc</v>
    <v>Learn more on Bing</v>
  </rv>
  <rv s="1">
    <v>en-CA</v>
    <v>a1u2yc</v>
    <v>268435456</v>
    <v>1</v>
    <v>Powered by Refinitiv</v>
    <v>0</v>
    <v>Golden Ocean Group Limited. (XNAS:GOGL)</v>
    <v>2</v>
    <v>3</v>
    <v>Finance</v>
    <v>4</v>
    <v>10.58</v>
    <v>6.89</v>
    <v>1.2719</v>
    <v>-0.05</v>
    <v>-5.1229999999999999E-3</v>
    <v>USD</v>
    <v>Golden Ocean Group Limited is a Bermuda-based international dry bulk shipping company. The Company owns and operates a fleet of dry bulk vessels, comprising Newcastlemax, Capesize, Panamax and Ultramax vessels. Its vessels transport a range of bulk commodities, including ores, coal, grains and fertilizers, along worldwide shipping routes. Its vessels operate in the spot and time charter markets. It owns 81 dry bulk vessels and has construction contracts for seven new buildings. In addition, it has 11 vessels chartered-in (of which seven and one are chartered in on finance leases and operating leases, respectively, from SFL Corporation Ltd. (SFL) and three chartered in on operating leases from unrelated third parties). Six of its vessels are chartered-out on fixed rate time charters, 31 of its vessels are chartered out on index-linked-rate time charters and the remaining 55 vessels operate on the spot market.</v>
    <v>38</v>
    <v>Nasdaq Stock Market</v>
    <v>XNAS</v>
    <v>XNAS</v>
    <v>Par La Ville Place, 14 Par-La-Ville Road, HAMILTON, HM 08 BM</v>
    <v>9.92</v>
    <v>Freight &amp; Logistics Services</v>
    <v>Stock</v>
    <v>45293.754021365625</v>
    <v>84</v>
    <v>9.7100000000000009</v>
    <v>1938390793</v>
    <v>Golden Ocean Group Limited.</v>
    <v>Golden Ocean Group Limited.</v>
    <v>9.86</v>
    <v>16.095800000000001</v>
    <v>9.76</v>
    <v>9.7100000000000009</v>
    <v>199628300</v>
    <v>GOGL</v>
    <v>Golden Ocean Group Limited. (XNAS:GOGL)</v>
    <v>1309947</v>
    <v>1714803</v>
    <v>1996</v>
  </rv>
  <rv s="2">
    <v>85</v>
  </rv>
  <rv s="0">
    <v>https://www.bing.com/financeapi/forcetrigger?t=a24qtc&amp;q=XNYS%3aUAN&amp;form=skydnc</v>
    <v>Learn more on Bing</v>
  </rv>
  <rv s="6">
    <v>en-CA</v>
    <v>a24qtc</v>
    <v>268435456</v>
    <v>1</v>
    <v>Powered by Refinitiv</v>
    <v>15</v>
    <v>CVR PARTNERS UNT (XNYS:UAN)</v>
    <v>7</v>
    <v>16</v>
    <v>Finance</v>
    <v>9</v>
    <v>118.37990000000001</v>
    <v>60.5</v>
    <v>1.8952</v>
    <v>2.8934000000000001E-2</v>
    <v>USD</v>
    <v>New York Stock Exchange</v>
    <v>XNYS</v>
    <v>67.81</v>
    <v>ETF</v>
    <v>45293.749797962497</v>
    <v>87</v>
    <v>66.096100000000007</v>
    <v>CVR PARTNERS UNT</v>
    <v>66.790000000000006</v>
    <v>65.5</v>
    <v>67.395200000000003</v>
    <v>UAN</v>
    <v>CVR PARTNERS UNT (XNYS:UAN)</v>
    <v>17899</v>
    <v>65848</v>
  </rv>
  <rv s="2">
    <v>88</v>
  </rv>
  <rv s="0">
    <v>https://www.bing.com/financeapi/forcetrigger?t=a1n3ec&amp;q=XNAS%3aAGNC&amp;form=skydnc</v>
    <v>Learn more on Bing</v>
  </rv>
  <rv s="1">
    <v>en-CA</v>
    <v>a1n3ec</v>
    <v>268435456</v>
    <v>1</v>
    <v>Powered by Refinitiv</v>
    <v>0</v>
    <v>AGNC INVESTMENT CORP. (XNAS:AGNC)</v>
    <v>2</v>
    <v>3</v>
    <v>Finance</v>
    <v>4</v>
    <v>12.25</v>
    <v>6.81</v>
    <v>1.4159999999999999</v>
    <v>-0.17</v>
    <v>-1.7329000000000001E-2</v>
    <v>USD</v>
    <v>AGNC Investment Corp. is an internally managed real estate investment trust (REIT). The Company provides private capital to the United States housing market, enabling liquidity in the residential real estate mortgage markets and, in turn, facilitating home ownership in the United States. The Company invests primarily in agency residential mortgage-backed securities (Agency RMBS) on a leveraged basis. Its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also invests in other assets related to the housing, mortgage, or real estate markets.</v>
    <v>51</v>
    <v>Nasdaq Stock Market</v>
    <v>XNAS</v>
    <v>XNAS</v>
    <v>7373 Wisconsin Avenue, 22Nd Floor, BETHESDA, MD, 20814 US</v>
    <v>9.75</v>
    <v>Residential &amp; Commercial REIT</v>
    <v>Stock</v>
    <v>45293.753990207813</v>
    <v>90</v>
    <v>9.59</v>
    <v>6469459912</v>
    <v>AGNC INVESTMENT CORP.</v>
    <v>AGNC INVESTMENT CORP.</v>
    <v>9.73</v>
    <v>26.481300000000001</v>
    <v>9.81</v>
    <v>9.64</v>
    <v>671105800</v>
    <v>AGNC</v>
    <v>AGNC INVESTMENT CORP. (XNAS:AGNC)</v>
    <v>7597365</v>
    <v>14220215</v>
    <v>2008</v>
  </rv>
  <rv s="2">
    <v>91</v>
  </rv>
  <rv s="0">
    <v>https://www.bing.com/financeapi/forcetrigger?t=a1yg1h&amp;q=XNAS%3aNEWT&amp;form=skydnc</v>
    <v>Learn more on Bing</v>
  </rv>
  <rv s="1">
    <v>en-CA</v>
    <v>a1yg1h</v>
    <v>268435456</v>
    <v>1</v>
    <v>Powered by Refinitiv</v>
    <v>0</v>
    <v>NewtekOne, Inc. (XNAS:NEWT)</v>
    <v>2</v>
    <v>3</v>
    <v>Finance</v>
    <v>4</v>
    <v>20.83</v>
    <v>10.75</v>
    <v>1.3360000000000001</v>
    <v>0.19500000000000001</v>
    <v>1.413E-2</v>
    <v>USD</v>
    <v>NewtekOne, Inc. (NewtekOne) is a financial holding company. The Company provides a range of business and financial solutions under the Newtek brand to the small and medium-sized business (SMB) market. NewtekOne’s business and financial solutions include complete lending solutions, account receivable lines of credit, small balance unsecured term loans, electronic payment processing and tablet-based payment, processing solutions, mobile payment processing solutions, payroll and benefit processing solutions, Web design and full e-commerce business solutions, health insurance and benefits, commercial/personal insurance, complete information technology (IT) solutions, and the cloud-based operating platform. The Company’s registered trademarks include Newtek, NewtekOne, Newtek Bank, National Association, Your Business Solutions Company, and One Solution for All Your Business Needs. The Company serves approximately 50 states.</v>
    <v>104</v>
    <v>Nasdaq Stock Market</v>
    <v>XNAS</v>
    <v>XNAS</v>
    <v>4800 T Rex Avenue, Suite 120, BOCA RATON, FL, 33431 US</v>
    <v>14.1</v>
    <v>Banking Services</v>
    <v>Stock</v>
    <v>45293.753787025002</v>
    <v>93</v>
    <v>13.64</v>
    <v>344951279</v>
    <v>NewtekOne, Inc.</v>
    <v>NewtekOne, Inc.</v>
    <v>13.73</v>
    <v>13.6225</v>
    <v>13.8</v>
    <v>13.994999999999999</v>
    <v>24648180</v>
    <v>NEWT</v>
    <v>NewtekOne, Inc. (XNAS:NEWT)</v>
    <v>108981</v>
    <v>190889</v>
    <v>2013</v>
  </rv>
  <rv s="2">
    <v>94</v>
  </rv>
  <rv s="0">
    <v>https://www.bing.com/financeapi/forcetrigger?t=a1xyp2&amp;q=XNYS%3aMSB&amp;form=skydnc</v>
    <v>Learn more on Bing</v>
  </rv>
  <rv s="7">
    <v>en-CA</v>
    <v>a1xyp2</v>
    <v>268435456</v>
    <v>1</v>
    <v>Powered by Refinitiv</v>
    <v>17</v>
    <v>MESABI TRUST (XNYS:MSB)</v>
    <v>2</v>
    <v>18</v>
    <v>Finance</v>
    <v>19</v>
    <v>28.995000000000001</v>
    <v>17.13</v>
    <v>0.87460000000000004</v>
    <v>-0.1</v>
    <v>-4.8849999999999996E-3</v>
    <v>USD</v>
    <v>Mesabi Trust is a royalty trust that operates in the iron ore mining segment. The Trust derives income from an iron mine (Peter Mitchell Mine) located near Babbitt, Minnesota, at the eastern end of the Mesabi Iron Range. The lessee and operator of Mesabi Trust's mineral interests is Northshore Mining Corporation (NMC), a subsidiary of Cliffs Natural Resources Inc. (Cliffs). The principal assets of the Company consist of two different interests in certain properties in the Mesabi Iron Range: Mesabi Trust’s interest as assignor in the Amended Assignment of Peters Lease and the Amended Assignment of Cloquet Lease, which together cover properties aggregating over 9,750 largely contiguous acres in St. Louis County, Minnesota, and Mesabi Trust’s ownership of the entire beneficial interest in the Mesabi Land Trust, which has an over 20% interest as fee owner in the Peters Lease Lands and a 100% fee ownership in certain non-mineral-bearing lands adjacent to the Peters and Cloquet Lease Lands.</v>
    <v>0</v>
    <v>New York Stock Exchange</v>
    <v>XNYS</v>
    <v>XNYS</v>
    <v>1 Columbus Circle, 17th Floor, NEW YORK, NY, 10019 US</v>
    <v>20.47</v>
    <v>Metals &amp; Mining</v>
    <v>Stock</v>
    <v>45293.738321654688</v>
    <v>96</v>
    <v>20.072500000000002</v>
    <v>267254603</v>
    <v>MESABI TRUST</v>
    <v>MESABI TRUST</v>
    <v>20.18</v>
    <v>23.8142</v>
    <v>20.47</v>
    <v>20.37</v>
    <v>13120010</v>
    <v>MSB</v>
    <v>MESABI TRUST (XNYS:MSB)</v>
    <v>8066</v>
    <v>48520</v>
  </rv>
  <rv s="2">
    <v>97</v>
  </rv>
  <rv s="0">
    <v>https://www.bing.com/financeapi/forcetrigger?t=a23www&amp;q=XNYS%3aT&amp;form=skydnc</v>
    <v>Learn more on Bing</v>
  </rv>
  <rv s="5">
    <v>en-CA</v>
    <v>a23www</v>
    <v>268435456</v>
    <v>1</v>
    <v>Powered by Refinitiv</v>
    <v>12</v>
    <v>AT&amp;T INC. (XNYS:T)</v>
    <v>2</v>
    <v>13</v>
    <v>Finance</v>
    <v>4</v>
    <v>21.12</v>
    <v>13.43</v>
    <v>0.56210000000000004</v>
    <v>0.51619999999999999</v>
    <v>3.0762999999999999E-2</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17.309999999999999</v>
    <v>Telecommunications Services</v>
    <v>Stock</v>
    <v>45293.754026539063</v>
    <v>99</v>
    <v>16.829999999999998</v>
    <v>123668175923</v>
    <v>AT&amp;T INC.</v>
    <v>AT&amp;T INC.</v>
    <v>16.829999999999998</v>
    <v>16.78</v>
    <v>17.296199999999999</v>
    <v>7150020000</v>
    <v>T</v>
    <v>AT&amp;T INC. (XNYS:T)</v>
    <v>24941643</v>
    <v>37834385</v>
    <v>1983</v>
  </rv>
  <rv s="2">
    <v>100</v>
  </rv>
  <rv s="0">
    <v>https://www.bing.com/financeapi/forcetrigger?t=a1yku2&amp;q=XNYS%3aNLY&amp;form=skydnc</v>
    <v>Learn more on Bing</v>
  </rv>
  <rv s="5">
    <v>en-CA</v>
    <v>a1yku2</v>
    <v>268435456</v>
    <v>1</v>
    <v>Powered by Refinitiv</v>
    <v>12</v>
    <v>ANNALY CAPITAL MANAGEMENT, INC. (XNYS:NLY)</v>
    <v>2</v>
    <v>13</v>
    <v>Finance</v>
    <v>4</v>
    <v>24.8</v>
    <v>14.520099999999999</v>
    <v>1.5881000000000001</v>
    <v>-6.5000000000000002E-2</v>
    <v>-3.356E-3</v>
    <v>USD</v>
    <v>Annaly Capital Management, Inc. is a diversified capital manager with investment strategies across mortgage finance. The Company owns a portfolio of real estate-related investments, including mortgage pass-through certificates, collateralized mortgage obligations, credit risk transfer (CRT) securities, and other securities representing interests in or obligations backed by pools of mortgage loans, residential mortgage loans and mortgage servicing rights (MSR). Its investment groups include Annaly Agency Group, Annaly Residential Credit Group and Annaly Mortgage Servicing Rights Group. Annaly Agency Group invests in agency mortgage-backed securities (mbs) collateralized by residential mortgages. Annaly Residential Credit Group invests in non-agency residential mortgage assets within residential and commercial markets. Annaly Mortgage Servicing Rights Group invests in MSR, which provides the right to service residential mortgage loans in exchange for a portion of the interest payments.</v>
    <v>161</v>
    <v>New York Stock Exchange</v>
    <v>XNYS</v>
    <v>XNYS</v>
    <v>1211 AVENUE OF THE AMERICAS, NEW YORK, NY, 10036 US</v>
    <v>19.39</v>
    <v>Residential &amp; Commercial REIT</v>
    <v>Stock</v>
    <v>45293.75389461797</v>
    <v>102</v>
    <v>19.079999999999998</v>
    <v>9654237450</v>
    <v>ANNALY CAPITAL MANAGEMENT, INC.</v>
    <v>ANNALY CAPITAL MANAGEMENT, INC.</v>
    <v>19.170000000000002</v>
    <v>19.37</v>
    <v>19.305</v>
    <v>500090000</v>
    <v>NLY</v>
    <v>ANNALY CAPITAL MANAGEMENT, INC. (XNYS:NLY)</v>
    <v>2626279</v>
    <v>4934159</v>
    <v>1996</v>
  </rv>
  <rv s="2">
    <v>103</v>
  </rv>
  <rv s="0">
    <v>https://www.bing.com/financeapi/forcetrigger?t=a1nrbh&amp;q=XNYS%3aARR&amp;form=skydnc</v>
    <v>Learn more on Bing</v>
  </rv>
  <rv s="1">
    <v>en-CA</v>
    <v>a1nrbh</v>
    <v>268435456</v>
    <v>1</v>
    <v>Powered by Refinitiv</v>
    <v>0</v>
    <v>ARMOUR RESIDENTIAL REIT, INC. (XNYS:ARR)</v>
    <v>2</v>
    <v>3</v>
    <v>Finance</v>
    <v>4</v>
    <v>33.375</v>
    <v>13.315</v>
    <v>1.4523999999999999</v>
    <v>-0.42009999999999997</v>
    <v>-2.1743999999999999E-2</v>
    <v>USD</v>
    <v>ARMOUR Residential REIT, Inc. is a real estate investment trust. The Company invests exclusively in residential mortgage-backed securities issued or guaranteed by a United States Government-sponsored entity, such as the Federal National Mortgage Association, the Federal Home Loan Mortgage Corporation or guaranteed by the Government National Mortgage Administration, Agency Securities. Its Agency Securities consist primarily of fixed rate loans. The remaining are either backed by hybrid adjustable rate or adjustable-rate loans. From time to time, it may also invest in Interest-Only Securities, United States Treasury Securities and money market instruments. The Company seeks to create shareholder value through investment and risk management, which produces current yield and superior risk adjusted returns over the long term. The Company brings private capital into the mortgage markets. The Company and its subsidiaries are managed by ARMOUR Capital Management LP, an investment advisor.</v>
    <v>0</v>
    <v>New York Stock Exchange</v>
    <v>XNYS</v>
    <v>XNYS</v>
    <v>SUITE 201, 3001 OCEAN DRIVE, VERO BEACH, FL, 32963 US</v>
    <v>19.27</v>
    <v>Residential &amp; Commercial REIT</v>
    <v>Stock</v>
    <v>45293.753916203124</v>
    <v>105</v>
    <v>18.66</v>
    <v>926007782</v>
    <v>ARMOUR RESIDENTIAL REIT, INC.</v>
    <v>ARMOUR RESIDENTIAL REIT, INC.</v>
    <v>19.27</v>
    <v>37.398400000000002</v>
    <v>19.32</v>
    <v>18.899899999999999</v>
    <v>48995380</v>
    <v>ARR</v>
    <v>ARMOUR RESIDENTIAL REIT, INC. (XNYS:ARR)</v>
    <v>929287</v>
    <v>1638479</v>
    <v>2008</v>
  </rv>
  <rv s="2">
    <v>106</v>
  </rv>
  <rv s="0">
    <v>https://www.bing.com/financeapi/forcetrigger?t=a1u4ww&amp;q=XNYS%3aGPMT&amp;form=skydnc</v>
    <v>Learn more on Bing</v>
  </rv>
  <rv s="5">
    <v>en-CA</v>
    <v>a1u4ww</v>
    <v>268435456</v>
    <v>1</v>
    <v>Powered by Refinitiv</v>
    <v>12</v>
    <v>GRANITE POINT MORTGAGE TRUST INC. (XNYS:GPMT)</v>
    <v>2</v>
    <v>13</v>
    <v>Finance</v>
    <v>4</v>
    <v>7.07</v>
    <v>3.97</v>
    <v>1.8562000000000001</v>
    <v>-0.06</v>
    <v>-1.0101000000000001E-2</v>
    <v>USD</v>
    <v>Granite Point Mortgage Trust Inc. is an internally managed real estate finance company. The Company focuses primarily on directly originating, investing in and managing senior floating-rate commercial mortgage loans and other debt and debt-like commercial real estate investments. Its investment objective is to preserve its stockholder's capital while generating attractive risk-adjusted returns over the long term, primarily through dividends derived from current income produced by its investment portfolio. It is focused on originating, investing in and managing a portfolio of primarily senior floating-rate commercial real estate loans and other debt and debt-like instruments secured by various types of institutional quality commercial properties located in markets across the United States. The Company provides intermediate-term bridge or transitional financing for a variety of purposes, including acquisitions, recapitalizations, refinancings and a range of business plans.</v>
    <v>35</v>
    <v>New York Stock Exchange</v>
    <v>XNYS</v>
    <v>XNYS</v>
    <v>3 Bryant Park, Suite 2400A, NEW YORK, NY, 10036 US</v>
    <v>5.91</v>
    <v>Residential &amp; Commercial REIT</v>
    <v>Stock</v>
    <v>45293.75367570547</v>
    <v>108</v>
    <v>5.83</v>
    <v>303277699</v>
    <v>GRANITE POINT MORTGAGE TRUST INC.</v>
    <v>GRANITE POINT MORTGAGE TRUST INC.</v>
    <v>5.84</v>
    <v>5.94</v>
    <v>5.88</v>
    <v>51577840</v>
    <v>GPMT</v>
    <v>GRANITE POINT MORTGAGE TRUST INC. (XNYS:GPMT)</v>
    <v>177665</v>
    <v>437995</v>
    <v>2017</v>
  </rv>
  <rv s="2">
    <v>109</v>
  </rv>
  <rv s="0">
    <v>https://www.bing.com/financeapi/forcetrigger?t=a1rcgh&amp;q=XNYS%3aDSX&amp;form=skydnc</v>
    <v>Learn more on Bing</v>
  </rv>
  <rv s="1">
    <v>en-CA</v>
    <v>a1rcgh</v>
    <v>268435456</v>
    <v>1</v>
    <v>Powered by Refinitiv</v>
    <v>0</v>
    <v>DIANA SHIPPING INC. (XNYS:DSX)</v>
    <v>2</v>
    <v>3</v>
    <v>Finance</v>
    <v>4</v>
    <v>4.5088999999999997</v>
    <v>2.7984</v>
    <v>1.1288</v>
    <v>3.0599999999999999E-2</v>
    <v>1.0303E-2</v>
    <v>USD</v>
    <v>Diana Shipping Inc. is a Greece-based global provider of shipping transportation services. The Company specializes in the ownership and bareboat charter-in of dry bulk vessels. The Company's operating fleet consists of 40 dry bulk vessels, including 4 Newcastlemax, 11 Capesize, 5 Post-Panamax, 6 Kamsarmax, 8 Panamax, and 6 Ultramax. Its fleet combined carrying capacity is approximately 4.7 million deadweight tonnage (dwt) with a weighted average age of 10.16 years. The Company's fleet is managed by its wholly-owned subsidiary Diana Shipping Services S.A. and its established 50/50 joint venture with Wilhelmsen Ship Management named Diana Wilhelmsen Management Limited.</v>
    <v>1020</v>
    <v>New York Stock Exchange</v>
    <v>XNYS</v>
    <v>XNYS</v>
    <v>175 64 Palaio Faliro, Pendelis 16, ATHINA, ATTIKI, 00000 GR</v>
    <v>3.03</v>
    <v>Freight &amp; Logistics Services</v>
    <v>Stock</v>
    <v>45293.753996250001</v>
    <v>111</v>
    <v>2.97</v>
    <v>339264939</v>
    <v>DIANA SHIPPING INC.</v>
    <v>DIANA SHIPPING INC.</v>
    <v>2.99</v>
    <v>5.0805999999999996</v>
    <v>2.97</v>
    <v>3.0005999999999999</v>
    <v>113065700</v>
    <v>DSX</v>
    <v>DIANA SHIPPING INC. (XNYS:DSX)</v>
    <v>381911</v>
    <v>835712</v>
    <v>2005</v>
  </rv>
  <rv s="2">
    <v>112</v>
  </rv>
  <rv s="0">
    <v>https://www.bing.com/financeapi/forcetrigger?t=a1vwdm&amp;q=XNYS%3aIVR&amp;form=skydnc</v>
    <v>Learn more on Bing</v>
  </rv>
  <rv s="5">
    <v>en-CA</v>
    <v>a1vwdm</v>
    <v>268435456</v>
    <v>1</v>
    <v>Powered by Refinitiv</v>
    <v>12</v>
    <v>INVESCO MORTGAGE CAPITAL INC. (XNYS:IVR)</v>
    <v>2</v>
    <v>13</v>
    <v>Finance</v>
    <v>4</v>
    <v>15.555</v>
    <v>6.34</v>
    <v>1.8113999999999999</v>
    <v>-0.13500000000000001</v>
    <v>-1.5237000000000001E-2</v>
    <v>USD</v>
    <v>Invesco Mortgage Capital Inc. is focused on investing in, financing and managing mortgage-backed securities (MBS) and other mortgage-related assets. The Company's objective is to provide attractive risk-adjusted returns to its stockholders primarily through dividends and secondarily through capital appreciation. The Company invests in residential mortgage-backed securities (RMBS), which are guaranteed by a United States government agency, such as the Government National Mortgage Association (Ginnie Mae), a federally chartered corporation, such as the Federal National Mortgage Association (Fannie Mae) or the Federal Home Loan Mortgage Corporation (Freddie Mac), collectively known as Agency RMBS. The Company also invests in commercial mortgage-backed securities (CMBS) and RMBS, which are not guaranteed by a United States government agency or a federally chartered corporation (non-Agency CMBS), as well as commercial mortgage loans and other real estate-related financing arrangements.</v>
    <v>0</v>
    <v>New York Stock Exchange</v>
    <v>XNYS</v>
    <v>XNYS</v>
    <v>1331 Spring St. Nw, Suite 2500, ATLANTA, GA, 30309 US</v>
    <v>8.8000000000000007</v>
    <v>Residential &amp; Commercial REIT</v>
    <v>Stock</v>
    <v>45293.754013760939</v>
    <v>114</v>
    <v>8.68</v>
    <v>422818996</v>
    <v>INVESCO MORTGAGE CAPITAL INC.</v>
    <v>INVESCO MORTGAGE CAPITAL INC.</v>
    <v>8.7200000000000006</v>
    <v>8.86</v>
    <v>8.7249999999999996</v>
    <v>48460630</v>
    <v>IVR</v>
    <v>INVESCO MORTGAGE CAPITAL INC. (XNYS:IVR)</v>
    <v>728717</v>
    <v>1950122</v>
    <v>2008</v>
  </rv>
  <rv s="2">
    <v>115</v>
  </rv>
  <rv s="0">
    <v>https://www.bing.com/financeapi/forcetrigger?t=a1qik2&amp;q=XNAS%3aCUBA&amp;form=skydnc</v>
    <v>Learn more on Bing</v>
  </rv>
  <rv s="4">
    <v>en-CA</v>
    <v>a1qik2</v>
    <v>268435456</v>
    <v>1</v>
    <v>Powered by Refinitiv</v>
    <v>10</v>
    <v>Herzfeld Caribbean Basin (XNAS:CUBA)</v>
    <v>7</v>
    <v>11</v>
    <v>Finance</v>
    <v>9</v>
    <v>4.3499999999999996</v>
    <v>2.25</v>
    <v>0.61060000000000003</v>
    <v>-3.32E-2</v>
    <v>-1.1941999999999999E-2</v>
    <v>USD</v>
    <v>Nasdaq Stock Market</v>
    <v>XNAS</v>
    <v>3.3500000000000002E-2</v>
    <v>2.78</v>
    <v>ETF</v>
    <v>45293.753591481247</v>
    <v>117</v>
    <v>2.6701000000000001</v>
    <v>56323531.299999997</v>
    <v>Herzfeld Caribbean Basin</v>
    <v>2.76</v>
    <v>2.78</v>
    <v>2.7467999999999999</v>
    <v>CUBA</v>
    <v>Herzfeld Caribbean Basin (XNAS:CUBA)</v>
    <v>40098</v>
    <v>148861</v>
  </rv>
  <rv s="2">
    <v>118</v>
  </rv>
  <rv s="0">
    <v>https://www.bing.com/financeapi/forcetrigger?t=a1uj27&amp;q=XNAS%3aHCSG&amp;form=skydnc</v>
    <v>Learn more on Bing</v>
  </rv>
  <rv s="1">
    <v>en-CA</v>
    <v>a1uj27</v>
    <v>268435456</v>
    <v>1</v>
    <v>Powered by Refinitiv</v>
    <v>0</v>
    <v>HEALTHCARE SERVICES GROUP, INC. (XNAS:HCSG)</v>
    <v>2</v>
    <v>3</v>
    <v>Finance</v>
    <v>4</v>
    <v>15.97</v>
    <v>8.75</v>
    <v>0.42080000000000001</v>
    <v>0.35899999999999999</v>
    <v>3.4618999999999997E-2</v>
    <v>USD</v>
    <v>Healthcare Services Group, Inc. provides management, administrative and operating services to the housekeeping, laundry, linen, facility maintenance and dietary service departments of healthcare facilities, including nursing homes, retirement complexes, rehabilitation centers and hospitals located throughout the United States. It operates through two segments: housekeeping, laundry, linen and other services (Housekeeping), and dietary department services (Dietary). Its Housekeeping service involves the management of a customers’ housekeeping department, which is responsible for the cleaning, disinfecting and sanitizing resident rooms and common areas of a customers’ facilities, as well as laundering and processing of the bed linens. Its Dietary segment consist of managing the customers’ dietary department, which is responsible for food purchasing, meal preparation and providing professional dietitian services, including the development of menus that meet the dietary needs of residents.</v>
    <v>35700</v>
    <v>Nasdaq Stock Market</v>
    <v>XNAS</v>
    <v>XNAS</v>
    <v>SUITE 300, 3220 TILLMAN DRIVE, BENSALEM, PA, 19020 US</v>
    <v>10.734999999999999</v>
    <v>Professional &amp; Commercial Services</v>
    <v>Stock</v>
    <v>45293.75404359922</v>
    <v>120</v>
    <v>10.175000000000001</v>
    <v>792325921</v>
    <v>HEALTHCARE SERVICES GROUP, INC.</v>
    <v>HEALTHCARE SERVICES GROUP, INC.</v>
    <v>10.31</v>
    <v>24.176400000000001</v>
    <v>10.37</v>
    <v>10.728999999999999</v>
    <v>73849000</v>
    <v>HCSG</v>
    <v>HEALTHCARE SERVICES GROUP, INC. (XNAS:HCSG)</v>
    <v>284088</v>
    <v>668503</v>
    <v>1976</v>
  </rv>
  <rv s="2">
    <v>121</v>
  </rv>
  <rv s="0">
    <v>https://www.bing.com/financeapi/forcetrigger?t=a231hw&amp;q=XNYS%3aSJT&amp;form=skydnc</v>
    <v>Learn more on Bing</v>
  </rv>
  <rv s="6">
    <v>en-CA</v>
    <v>a231hw</v>
    <v>268435456</v>
    <v>1</v>
    <v>Powered by Refinitiv</v>
    <v>15</v>
    <v>SAN JUAN BASIN UNT (XNYS:SJT)</v>
    <v>7</v>
    <v>16</v>
    <v>Finance</v>
    <v>9</v>
    <v>11.34</v>
    <v>4.9313000000000002</v>
    <v>0.10920000000000001</v>
    <v>2.1496000000000001E-2</v>
    <v>USD</v>
    <v>New York Stock Exchange</v>
    <v>XNYS</v>
    <v>5.28</v>
    <v>ETF</v>
    <v>45293.753969328121</v>
    <v>123</v>
    <v>5.1200999999999999</v>
    <v>SAN JUAN BASIN UNT</v>
    <v>5.2</v>
    <v>5.08</v>
    <v>5.1891999999999996</v>
    <v>SJT</v>
    <v>SAN JUAN BASIN UNT (XNYS:SJT)</v>
    <v>230209</v>
    <v>572192</v>
  </rv>
  <rv s="2">
    <v>124</v>
  </rv>
  <rv s="0">
    <v>https://www.bing.com/financeapi/forcetrigger?t=a1pqm7&amp;q=XNYS%3aCIM&amp;form=skydnc</v>
    <v>Learn more on Bing</v>
  </rv>
  <rv s="1">
    <v>en-CA</v>
    <v>a1pqm7</v>
    <v>268435456</v>
    <v>1</v>
    <v>Powered by Refinitiv</v>
    <v>0</v>
    <v>CHIMERA INVESTMENT CORPORATION (XNYS:CIM)</v>
    <v>2</v>
    <v>3</v>
    <v>Finance</v>
    <v>4</v>
    <v>7.81</v>
    <v>4.45</v>
    <v>1.7418</v>
    <v>-0.02</v>
    <v>-4.0080000000000003E-3</v>
    <v>USD</v>
    <v>Chimera Investment Corporation is a real estate investment trust (REIT). The Company is primarily engaged in the business of investing in a diversified portfolio of mortgage assets, including residential mortgage loans, agency residential mortgage-backed securities (RMBS), non-agency RMBS, agency commercial mortgage-backed securities (CMBS), and other real estate-related assets. The Company invests in residential mortgage loans through secondary market purchases from banks, non-bank financial institutions, and agencies. These mortgage loans are secured primarily by residential properties in the United States. It also invests in investment grade, non-investment grade and non-rated non-agency RMBS. The Company is focused on investing in commercial mortgage loans consisting of first or second lien loans secured by multifamily properties. It is also focused on investing in securities issued in various collateralized debt obligations (CDOs).</v>
    <v>39</v>
    <v>New York Stock Exchange</v>
    <v>XNYS</v>
    <v>XNYS</v>
    <v>520 Madison Ave Fl 32, NEW YORK, NY, 10022-4213 US</v>
    <v>5</v>
    <v>Residential &amp; Commercial REIT</v>
    <v>Stock</v>
    <v>45293.753996376559</v>
    <v>126</v>
    <v>4.915</v>
    <v>1131544000</v>
    <v>CHIMERA INVESTMENT CORPORATION</v>
    <v>CHIMERA INVESTMENT CORPORATION</v>
    <v>4.9550000000000001</v>
    <v>9.6021000000000001</v>
    <v>4.99</v>
    <v>4.97</v>
    <v>226762200</v>
    <v>CIM</v>
    <v>CHIMERA INVESTMENT CORPORATION (XNYS:CIM)</v>
    <v>892612</v>
    <v>3177405</v>
    <v>2007</v>
  </rv>
  <rv s="2">
    <v>127</v>
  </rv>
  <rv s="0">
    <v>https://www.bing.com/financeapi/forcetrigger?t=a1u44c&amp;q=XNAS%3aOPI&amp;form=skydnc</v>
    <v>Learn more on Bing</v>
  </rv>
  <rv s="5">
    <v>en-CA</v>
    <v>a1u44c</v>
    <v>268435456</v>
    <v>1</v>
    <v>Powered by Refinitiv</v>
    <v>12</v>
    <v>OFFICE PROPERTIES INCOME TRUST (XNAS:OPI)</v>
    <v>2</v>
    <v>13</v>
    <v>Finance</v>
    <v>4</v>
    <v>18.100000000000001</v>
    <v>3.75</v>
    <v>1.3029999999999999</v>
    <v>-0.04</v>
    <v>-5.4640000000000001E-3</v>
    <v>USD</v>
    <v>Office Properties Income Trust is a real estate investment trust (REIT). The Company is focused on acquiring, owning, developing and leasing office and mixed-use properties in United States markets. Its primary investment objectives include acquiring properties or portfolios that enhance its overall portfolio composition and produce greater returns than those properties or portfolios the Company is disposing in connection with its capital recycling program. Its wholly owned properties comprised of approximately 160 properties located in 30 states and the District of Columbia, containing approximately 21.0 million rentable square feet. Its properties include 445 Jan Davis Drive, 131 Clayton Street, 4344 Carmichael Road, 15451 North 28th Avenue, 16001 North 28th Avenue, 711 S 14th Avenue, Regents Center, Campbell Place, Folsom Corporate Center, Bayside Technology Park, 10949 N. Mather Boulevard, 9815 Goethe Road, Capitol Place, 801 K Street and 11020 Sun Center Drive.</v>
    <v>0</v>
    <v>Nasdaq Stock Market</v>
    <v>XNAS</v>
    <v>XNAS</v>
    <v>255 Washington St Ste 300, NEWTON, MA, 02458-1634 US</v>
    <v>7.33</v>
    <v>Residential &amp; Commercial REIT</v>
    <v>Stock</v>
    <v>45293.753554756251</v>
    <v>129</v>
    <v>7.07</v>
    <v>354942879</v>
    <v>OFFICE PROPERTIES INCOME TRUST</v>
    <v>OFFICE PROPERTIES INCOME TRUST</v>
    <v>7.28</v>
    <v>7.32</v>
    <v>7.28</v>
    <v>48755890</v>
    <v>OPI</v>
    <v>OFFICE PROPERTIES INCOME TRUST (XNAS:OPI)</v>
    <v>603337</v>
    <v>1025714</v>
    <v>2009</v>
  </rv>
  <rv s="2">
    <v>130</v>
  </rv>
  <rv s="0">
    <v>https://www.bing.com/financeapi/forcetrigger?t=ajfap2&amp;q=XMIL%3aGEO&amp;form=skydnc</v>
    <v>Learn more on Bing</v>
  </rv>
  <rv s="8">
    <v>en-CA</v>
    <v>ajfap2</v>
    <v>268435456</v>
    <v>1</v>
    <v>Powered by Refinitiv</v>
    <v>20</v>
    <v>Geox SpA (XMIL:GEO)</v>
    <v>2</v>
    <v>21</v>
    <v>Finance</v>
    <v>22</v>
    <v>1.2</v>
    <v>0.61</v>
    <v>1.7175</v>
    <v>8.9999999999999993E-3</v>
    <v>1.2345999999999999E-2</v>
    <v>EUR</v>
    <v>Geox SpA is an Italy-based holding company active in the footwear and apparel manufacturing industry. The Company creates, produces, promotes and distributes Geox-brand footwear and apparel, the main feature of which is the use of technological solutions that enable the ability to breathe and to remain waterproof at the same time. It operates in the classic, casual and sport footwear sector for men, women, and children, and in the apparel sector. The Company protects its technology with more than 60 patents to protect its products. The Company is active in the domestic market, Spain Switzerland, the Netherlands, Greece, France, Poland, Serbia, Portugal, China, Hungary and the United States, among others.</v>
    <v>2919</v>
    <v>Borsa Italiana</v>
    <v>XMIL</v>
    <v>XMIL</v>
    <v>Via Feltrina Centro, 16, MONTEBELLUNA, TREVISO, 31044 IT</v>
    <v>0.749</v>
    <v>Textiles &amp; Apparel</v>
    <v>Stock</v>
    <v>45293.708333333336</v>
    <v>132</v>
    <v>0.72699999999999998</v>
    <v>188962100</v>
    <v>Geox SpA</v>
    <v>Geox SpA</v>
    <v>0.74</v>
    <v>0.72899999999999998</v>
    <v>0.73799999999999999</v>
    <v>259207300</v>
    <v>GEO</v>
    <v>Geox SpA (XMIL:GEO)</v>
    <v>460510</v>
    <v>337810</v>
  </rv>
  <rv s="2">
    <v>133</v>
  </rv>
  <rv s="0">
    <v>https://www.bing.com/financeapi/forcetrigger?t=a1vbpr&amp;q=XNAS%3aIEP&amp;form=skydnc</v>
    <v>Learn more on Bing</v>
  </rv>
  <rv s="6">
    <v>en-CA</v>
    <v>a1vbpr</v>
    <v>268435456</v>
    <v>1</v>
    <v>Powered by Refinitiv</v>
    <v>15</v>
    <v>ICAHN ENTERPRISES UNT (XNAS:IEP)</v>
    <v>7</v>
    <v>16</v>
    <v>Finance</v>
    <v>9</v>
    <v>54.48</v>
    <v>15</v>
    <v>0.185</v>
    <v>1.0762000000000001E-2</v>
    <v>USD</v>
    <v>Nasdaq Stock Market</v>
    <v>XNAS</v>
    <v>17.47</v>
    <v>ETF</v>
    <v>45293.753701932816</v>
    <v>135</v>
    <v>17.100000000000001</v>
    <v>ICAHN ENTERPRISES UNT</v>
    <v>17.32</v>
    <v>17.190000000000001</v>
    <v>17.375</v>
    <v>IEP</v>
    <v>ICAHN ENTERPRISES UNT (XNAS:IEP)</v>
    <v>357174</v>
    <v>994546</v>
  </rv>
  <rv s="2">
    <v>136</v>
  </rv>
  <rv s="0">
    <v>https://www.bing.com/financeapi/forcetrigger?t=a23e2w&amp;q=XNAS%3aVIA&amp;form=skydnc</v>
    <v>Learn more on Bing</v>
  </rv>
  <rv s="5">
    <v>en-CA</v>
    <v>a23e2w</v>
    <v>268435456</v>
    <v>1</v>
    <v>Powered by Refinitiv</v>
    <v>12</v>
    <v>VIA RENEWABLES, INC. (XNAS:VIA)</v>
    <v>2</v>
    <v>13</v>
    <v>Finance</v>
    <v>4</v>
    <v>36</v>
    <v>5.2149999999999999</v>
    <v>1.3451</v>
    <v>1.2749999999999999</v>
    <v>0.13563800000000001</v>
    <v>USD</v>
    <v>Via Renewables, Inc. is an independent retail energy services company. The Company provides residential and commercial customers in the United States with an alternative choice for natural gas and electricity. The Company operates through two segments: Retail Electricity and Retail Natural Gas. In the Retail Electricity segment, the Company purchases electricity supply through physical and financial transactions with market counterparties and independent system operators (ISOs) and supplies electricity to residential and commercial consumers pursuant to fixed-price and variable-price contracts. In the Retail Natural Gas segment, the Company purchases natural gas supply through physical and financial transactions with market counterparties and supplies natural gas to residential and commercial consumers pursuant to fixed-price and variable-price contracts. The Company operates in approximately 103 utility service territories across 20 states and the District of Columbia.</v>
    <v>160</v>
    <v>Nasdaq Stock Market</v>
    <v>XNAS</v>
    <v>XNAS</v>
    <v>12140 Wickchester Ln Ste 100, HOUSTON, TX, 77079 US</v>
    <v>10.75</v>
    <v>Electrical Utilities &amp; IPPs</v>
    <v>Stock</v>
    <v>45293.753380242968</v>
    <v>138</v>
    <v>10.6</v>
    <v>77209072</v>
    <v>VIA RENEWABLES, INC.</v>
    <v>VIA RENEWABLES, INC.</v>
    <v>10.6</v>
    <v>9.4</v>
    <v>10.675000000000001</v>
    <v>7232700</v>
    <v>VIA</v>
    <v>VIA RENEWABLES, INC. (XNAS:VIA)</v>
    <v>159060</v>
    <v>25881</v>
    <v>2014</v>
  </rv>
  <rv s="2">
    <v>139</v>
  </rv>
  <rv s="0">
    <v>https://www.bing.com/financeapi/forcetrigger?t=a1xwkr&amp;q=XNYS%3aMPW&amp;form=skydnc</v>
    <v>Learn more on Bing</v>
  </rv>
  <rv s="5">
    <v>en-CA</v>
    <v>a1xwkr</v>
    <v>268435456</v>
    <v>1</v>
    <v>Powered by Refinitiv</v>
    <v>12</v>
    <v>MEDICAL PROPERTIES TRUST, INC. (XNYS:MPW)</v>
    <v>2</v>
    <v>13</v>
    <v>Finance</v>
    <v>4</v>
    <v>14</v>
    <v>4.0410000000000004</v>
    <v>1.1652</v>
    <v>0.20499999999999999</v>
    <v>4.1752000000000004E-2</v>
    <v>USD</v>
    <v>Medical Properties Trust, Inc. is a real estate investment trust (REIT), which is engaged in the business of investing in, owning, and leasing healthcare real estate. The Company conducts all of its operations through its subsidiary, MPT Operating Partnership, L.P. (the Operating Partnership). The Company acquires and develops healthcare facilities and lease the facilities to healthcare operating companies under long-term net leases. It also makes mortgage loans to healthcare operators collateralized by their real estate assets. In addition, the Company selectively make loans to certain of its operators through its taxable REIT subsidiaries (TRS). The Company have healthcare investments in the United States, Europe, Australia, and South America. The Company’s portfolio (including real estate assets in joint ventures) consists of approximately 444 properties leased or loaned to 55 operators, of which seven are under development and five are in the form of mortgage loans.</v>
    <v>119</v>
    <v>New York Stock Exchange</v>
    <v>XNYS</v>
    <v>XNYS</v>
    <v>1000 Urban Center Drive, Suite 501, BIRMINGHAM, AL, 35242 US</v>
    <v>5.16</v>
    <v>Residential &amp; Commercial REIT</v>
    <v>Stock</v>
    <v>45293.754038842184</v>
    <v>141</v>
    <v>4.88</v>
    <v>3063885000</v>
    <v>MEDICAL PROPERTIES TRUST, INC.</v>
    <v>MEDICAL PROPERTIES TRUST, INC.</v>
    <v>4.93</v>
    <v>4.91</v>
    <v>5.1150000000000002</v>
    <v>599000000</v>
    <v>MPW</v>
    <v>MEDICAL PROPERTIES TRUST, INC. (XNYS:MPW)</v>
    <v>12469598</v>
    <v>16024552</v>
    <v>2003</v>
  </rv>
  <rv s="2">
    <v>142</v>
  </rv>
  <rv s="0">
    <v>https://www.bing.com/financeapi/forcetrigger?t=aa5677&amp;q=XASX%3aBPT&amp;form=skydnc</v>
    <v>Learn more on Bing</v>
  </rv>
  <rv s="1">
    <v>en-CA</v>
    <v>aa5677</v>
    <v>268435456</v>
    <v>1</v>
    <v>Powered by Refinitiv</v>
    <v>0</v>
    <v>BEACH ENERGY LIMITED (XASX:BPT)</v>
    <v>2</v>
    <v>23</v>
    <v>Finance</v>
    <v>24</v>
    <v>1.72</v>
    <v>1.2849999999999999</v>
    <v>1.4654</v>
    <v>2.5000000000000001E-2</v>
    <v>1.5625E-2</v>
    <v>AUD</v>
    <v>Beach Energy Limited is an Australia-based oil and gas exploration and production company. It has operated and non-operated, onshore and offshore, oil and gas production from five producing basins across Australia and New Zealand and is a supplier to the Australian east coast gas market. Its operations include Cooper Basin, Eromanga Basin, Otway Basin, Bass Basin, Perth Basin and Taranaki Basin. Cooper Basin covers an area of approximately 127,000 square kilometers (km2) and extends across the northeast of South Australia and southwest of Queensland. Eromanga Basin covers an area of approximately 1,000,000 km2 and extends over South Australia, Northern Territory, Queensland and New South Wales. Otway Basin is approximately 500 kilometers (km) long from Cape Jaffa in South Australia to northwest Tasmania, covering both onshore and offshore. Bass Basin is located offshore between the southern tip of Victoria and the northern margin of Tasmania in the shallow waters of Bass Strait.</v>
    <v>214</v>
    <v>Australian Securities Exchange</v>
    <v>XASX</v>
    <v>XASX</v>
    <v>L 8 80 Flinders St, ADELAIDE, SOUTH AUSTRALIA, 5000 AU</v>
    <v>1.625</v>
    <v>Oil &amp; Gas</v>
    <v>Stock</v>
    <v>45293.333333333336</v>
    <v>144</v>
    <v>1.595</v>
    <v>3650134000</v>
    <v>BEACH ENERGY LIMITED</v>
    <v>BEACH ENERGY LIMITED</v>
    <v>1.595</v>
    <v>9.1</v>
    <v>1.6</v>
    <v>1.625</v>
    <v>2281334000</v>
    <v>BPT</v>
    <v>BEACH ENERGY LIMITED (XASX:BPT)</v>
    <v>1734078</v>
    <v>5349820</v>
    <v>1961</v>
  </rv>
  <rv s="2">
    <v>145</v>
  </rv>
  <rv s="0">
    <v>https://www.bing.com/financeapi/forcetrigger?t=a33pk2&amp;q=CBOE+MKT+VOLATILITY+IDX&amp;form=skydnc</v>
    <v>Learn more on Bing</v>
  </rv>
  <rv s="9">
    <v>en-CA</v>
    <v>a33pk2</v>
    <v>268435456</v>
    <v>1</v>
    <v>Powered by Refinitiv</v>
    <v>25</v>
    <v>CBOE MKT VOLATILITY IDX</v>
    <v>7</v>
    <v>26</v>
    <v>Finance</v>
    <v>27</v>
    <v>30.81</v>
    <v>11.81</v>
    <v>0.9</v>
    <v>7.2289000000000006E-2</v>
    <v>US</v>
    <v>14.23</v>
    <v>Index</v>
    <v>147</v>
    <v>13.19</v>
    <v>CBOE MKT VOLATILITY IDX</v>
    <v>13.22</v>
    <v>12.45</v>
    <v>13.35</v>
    <v>VIX</v>
    <v>CBOE MKT VOLATILITY IDX</v>
  </rv>
  <rv s="2">
    <v>148</v>
  </rv>
  <rv s="0">
    <v>https://www.bing.com/financeapi/forcetrigger?t=a33k6h&amp;q=S%26P+500+INDEX&amp;form=skydnc</v>
    <v>Learn more on Bing</v>
  </rv>
  <rv s="9">
    <v>en-CA</v>
    <v>a33k6h</v>
    <v>268435456</v>
    <v>1</v>
    <v>Powered by Refinitiv</v>
    <v>25</v>
    <v>S&amp;P 500 INDEX</v>
    <v>7</v>
    <v>26</v>
    <v>Finance</v>
    <v>27</v>
    <v>4754.33</v>
    <v>0</v>
    <v>-24.99</v>
    <v>-5.2390000000000006E-3</v>
    <v>US</v>
    <v>4754.33</v>
    <v>Index</v>
    <v>150</v>
    <v>4730.95</v>
    <v>S&amp;P 500 INDEX</v>
    <v>4745.2</v>
    <v>4769.83</v>
    <v>4744.84</v>
    <v>INX</v>
    <v>S&amp;P 500 INDEX</v>
  </rv>
  <rv s="2">
    <v>151</v>
  </rv>
  <rv s="0">
    <v>https://www.bing.com/financeapi/forcetrigger?t=a3oxnm&amp;q=NASDAQ+Composite+Index&amp;form=skydnc</v>
    <v>Learn more on Bing</v>
  </rv>
  <rv s="9">
    <v>en-CA</v>
    <v>a3oxnm</v>
    <v>268435456</v>
    <v>1</v>
    <v>Powered by Refinitiv</v>
    <v>25</v>
    <v>NASDAQ Composite Index</v>
    <v>7</v>
    <v>26</v>
    <v>Finance</v>
    <v>27</v>
    <v>15150.066999999999</v>
    <v>10265.039000000001</v>
    <v>-242.584</v>
    <v>-1.6160000000000001E-2</v>
    <v>US</v>
    <v>14887.803</v>
    <v>Index</v>
    <v>153</v>
    <v>14723.75</v>
    <v>NASDAQ Composite Index</v>
    <v>14873.703</v>
    <v>15011.352000000001</v>
    <v>14768.768</v>
    <v>COMP</v>
    <v>NASDAQ Composite Index</v>
  </rv>
  <rv s="2">
    <v>154</v>
  </rv>
  <rv s="0">
    <v>https://www.bing.com/financeapi/forcetrigger?t=a6qja2&amp;q=DOW+JONES+INDU+AVERAGE+NDX&amp;form=skydnc</v>
    <v>Learn more on Bing</v>
  </rv>
  <rv s="9">
    <v>en-CA</v>
    <v>a6qja2</v>
    <v>268435456</v>
    <v>1</v>
    <v>Powered by Refinitiv</v>
    <v>25</v>
    <v>DOW JONES INDU AVERAGE NDX</v>
    <v>7</v>
    <v>26</v>
    <v>Finance</v>
    <v>27</v>
    <v>37790.080000000002</v>
    <v>31429.82</v>
    <v>56.02</v>
    <v>1.4860000000000001E-3</v>
    <v>US</v>
    <v>37790.080000000002</v>
    <v>Index</v>
    <v>156</v>
    <v>37495.910000000003</v>
    <v>DOW JONES INDU AVERAGE NDX</v>
    <v>37566.22</v>
    <v>37689.54</v>
    <v>37745.56</v>
    <v>DJI</v>
    <v>DOW JONES INDU AVERAGE NDX</v>
  </rv>
  <rv s="2">
    <v>157</v>
  </rv>
  <rv s="10">
    <v>en-CA</v>
    <v>avylur</v>
    <v>268435456</v>
    <v>1</v>
    <v>Powered by Refinitiv</v>
    <v>28</v>
    <v>USD/CAD</v>
    <v>29</v>
    <v>30</v>
    <v>Finance</v>
    <v>31</v>
    <v>1.3898999999999999</v>
    <v>1.3089999999999999</v>
    <v>7.3000000000000001E-3</v>
    <v>5.5149999999999999E-3</v>
    <v>CAD</v>
    <v>USD</v>
    <v>1.3328</v>
    <v>Currency Pair</v>
    <v>45293.754027777781</v>
    <v>1.323</v>
    <v>US Dollar/Canadian Dollar FX Spot Rate</v>
    <v>1.3237000000000001</v>
    <v>1.3236000000000001</v>
    <v>1.3309</v>
    <v>USDCAD</v>
    <v>USD/CAD</v>
  </rv>
  <rv s="2">
    <v>159</v>
  </rv>
  <rv s="0">
    <v>https://www.bing.com/financeapi/forcetrigger?t=a1twnm&amp;q=ARCX%3aGLD&amp;form=skydnc</v>
    <v>Learn more on Bing</v>
  </rv>
  <rv s="4">
    <v>en-CA</v>
    <v>a1twnm</v>
    <v>268435456</v>
    <v>1</v>
    <v>Powered by Refinitiv</v>
    <v>10</v>
    <v>SPDR Gold (ARCX:GLD)</v>
    <v>7</v>
    <v>11</v>
    <v>Finance</v>
    <v>9</v>
    <v>193.1823</v>
    <v>168.19</v>
    <v>0.85540000000000005</v>
    <v>-5.9700000000000003E-2</v>
    <v>-3.123E-4</v>
    <v>USD</v>
    <v>NYSE Arca</v>
    <v>ARCX</v>
    <v>4.0000000000000001E-3</v>
    <v>191.89</v>
    <v>ETF</v>
    <v>45293.754030219534</v>
    <v>161</v>
    <v>190.5</v>
    <v>58274098894.919998</v>
    <v>SPDR Gold</v>
    <v>191.42</v>
    <v>191.17</v>
    <v>191.1103</v>
    <v>GLD</v>
    <v>SPDR Gold (ARCX:GLD)</v>
    <v>3534826</v>
    <v>7471733</v>
  </rv>
  <rv s="2">
    <v>162</v>
  </rv>
  <rv s="0">
    <v>https://www.bing.com/financeapi/forcetrigger?t=a23ebh&amp;q=ARCX%3aSPLG&amp;form=skydnc</v>
    <v>Learn more on Bing</v>
  </rv>
  <rv s="4">
    <v>en-CA</v>
    <v>a23ebh</v>
    <v>268435456</v>
    <v>1</v>
    <v>Powered by Refinitiv</v>
    <v>10</v>
    <v>SPDR Ptf S&amp;P 500 (ARCX:SPLG)</v>
    <v>7</v>
    <v>11</v>
    <v>Finance</v>
    <v>9</v>
    <v>56.164999999999999</v>
    <v>44.43</v>
    <v>0.99960000000000004</v>
    <v>-0.32200000000000001</v>
    <v>-5.7599999999999995E-3</v>
    <v>USD</v>
    <v>NYSE Arca</v>
    <v>ARCX</v>
    <v>4.0000000000000002E-4</v>
    <v>55.709099999999999</v>
    <v>ETF</v>
    <v>45293.754056053127</v>
    <v>164</v>
    <v>55.439500000000002</v>
    <v>25723428916.27</v>
    <v>SPDR Ptf S&amp;P 500</v>
    <v>55.54</v>
    <v>55.9</v>
    <v>55.578000000000003</v>
    <v>SPLG</v>
    <v>SPDR Ptf S&amp;P 500 (ARCX:SPLG)</v>
    <v>4249285</v>
    <v>5957861</v>
  </rv>
  <rv s="2">
    <v>165</v>
  </rv>
  <rv s="10">
    <v>en-CA</v>
    <v>bo8l6h</v>
    <v>268435456</v>
    <v>1</v>
    <v>Powered by Refinitiv</v>
    <v>28</v>
    <v>BTC/USD</v>
    <v>29</v>
    <v>32</v>
    <v>Finance</v>
    <v>31</v>
    <v>45912.480000000003</v>
    <v>16337</v>
    <v>1478</v>
    <v>3.3881999999999995E-2</v>
    <v>USD</v>
    <v>BTC</v>
    <v>45912.480000000003</v>
    <v>Currency Pair</v>
    <v>45293.754050925927</v>
    <v>43396.34</v>
    <v>Bitcoin/US Dollar FX Spot Rate</v>
    <v>43622</v>
    <v>43622</v>
    <v>45100</v>
    <v>BTCUSD</v>
    <v>BTC/USD</v>
  </rv>
  <rv s="2">
    <v>167</v>
  </rv>
  <rv s="10">
    <v>en-CA</v>
    <v>brjcfr</v>
    <v>268435456</v>
    <v>1</v>
    <v>Powered by Refinitiv</v>
    <v>28</v>
    <v>ETH/USD</v>
    <v>29</v>
    <v>32</v>
    <v>Finance</v>
    <v>31</v>
    <v>2447</v>
    <v>1180.0999999999999</v>
    <v>27.5</v>
    <v>1.1762999999999999E-2</v>
    <v>USD</v>
    <v>ETH</v>
    <v>2433.08</v>
    <v>Currency Pair</v>
    <v>45293.754062499997</v>
    <v>2323.71</v>
    <v>Ethereum/US Dollar FX Spot Rate</v>
    <v>2337.52</v>
    <v>2337.9</v>
    <v>2365.4</v>
    <v>ETHUSD</v>
    <v>ETH/USD</v>
  </rv>
  <rv s="2">
    <v>169</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9">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3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v>
      <v>2</v>
      <v>2</v>
      <v>1</v>
      <v>3</v>
      <v>1</v>
      <v>1</v>
      <v>1</v>
      <v>4</v>
      <v>4</v>
      <v>5</v>
      <v>10</v>
      <v>1</v>
      <v>1</v>
      <v>1</v>
      <v>4</v>
      <v>7</v>
      <v>8</v>
      <v>9</v>
      <v>4</v>
    </spb>
    <spb s="0">
      <v>1</v>
      <v>Name</v>
      <v>LearnMoreOnLink</v>
    </spb>
    <spb s="5">
      <v>1</v>
      <v>1</v>
      <v>1</v>
    </spb>
    <spb s="6">
      <v>1</v>
      <v>1</v>
      <v>3</v>
      <v>1</v>
      <v>1</v>
      <v>1</v>
      <v>4</v>
      <v>5</v>
      <v>6</v>
      <v>1</v>
      <v>1</v>
      <v>5</v>
      <v>1</v>
      <v>4</v>
      <v>7</v>
      <v>9</v>
    </spb>
    <spb s="7">
      <v>Real-Time Nasdaq Last Sale</v>
      <v>from previous close</v>
      <v>Source: Nasdaq Last Sale</v>
      <v>from previous close</v>
      <v>GMT</v>
    </spb>
    <spb s="0">
      <v>2</v>
      <v>Name</v>
      <v>LearnMoreOnLink</v>
    </spb>
    <spb s="8">
      <v>1</v>
      <v>2</v>
      <v>1</v>
      <v>3</v>
      <v>1</v>
      <v>1</v>
      <v>1</v>
      <v>4</v>
      <v>5</v>
      <v>6</v>
      <v>1</v>
      <v>1</v>
      <v>5</v>
      <v>1</v>
      <v>4</v>
      <v>7</v>
      <v>9</v>
    </spb>
    <spb s="0">
      <v>3</v>
      <v>Name</v>
      <v>LearnMoreOnLink</v>
    </spb>
    <spb s="9">
      <v>1</v>
      <v>2</v>
      <v>1</v>
      <v>3</v>
      <v>1</v>
      <v>1</v>
      <v>1</v>
      <v>4</v>
      <v>4</v>
      <v>5</v>
      <v>6</v>
      <v>1</v>
      <v>1</v>
      <v>1</v>
      <v>4</v>
      <v>7</v>
      <v>8</v>
      <v>9</v>
      <v>4</v>
    </spb>
    <spb s="10">
      <v>Delayed 15 minutes</v>
      <v>from previous close</v>
      <v>from previous close</v>
      <v>GMT</v>
    </spb>
    <spb s="0">
      <v>4</v>
      <v>Name</v>
      <v>LearnMoreOnLink</v>
    </spb>
    <spb s="11">
      <v>1</v>
      <v>1</v>
      <v>3</v>
      <v>1</v>
      <v>1</v>
      <v>1</v>
      <v>4</v>
      <v>5</v>
      <v>1</v>
      <v>1</v>
      <v>1</v>
      <v>4</v>
      <v>7</v>
      <v>9</v>
    </spb>
    <spb s="0">
      <v>5</v>
      <v>Name</v>
      <v>LearnMoreOnLink</v>
    </spb>
    <spb s="12">
      <v>1</v>
      <v>2</v>
      <v>2</v>
      <v>1</v>
      <v>3</v>
      <v>1</v>
      <v>1</v>
      <v>1</v>
      <v>4</v>
      <v>4</v>
      <v>5</v>
      <v>6</v>
      <v>1</v>
      <v>1</v>
      <v>1</v>
      <v>4</v>
      <v>7</v>
      <v>9</v>
      <v>4</v>
    </spb>
    <spb s="4">
      <v>Delayed 15 minutes</v>
      <v>from previous close</v>
      <v>from previous close</v>
      <v>Source: Nasdaq</v>
      <v>GMT</v>
    </spb>
    <spb s="0">
      <v>6</v>
      <v>Name</v>
      <v>LearnMoreOnLink</v>
    </spb>
    <spb s="13">
      <v>11</v>
      <v>2</v>
      <v>11</v>
      <v>3</v>
      <v>11</v>
      <v>11</v>
      <v>11</v>
      <v>4</v>
      <v>4</v>
      <v>5</v>
      <v>10</v>
      <v>11</v>
      <v>11</v>
      <v>11</v>
      <v>4</v>
      <v>7</v>
      <v>9</v>
      <v>4</v>
    </spb>
    <spb s="4">
      <v>Delayed 15 minutes</v>
      <v>from previous close</v>
      <v>from previous close</v>
      <v>Borsa Italia</v>
      <v>GMT</v>
    </spb>
    <spb s="3">
      <v>12</v>
      <v>2</v>
      <v>2</v>
      <v>12</v>
      <v>3</v>
      <v>12</v>
      <v>12</v>
      <v>12</v>
      <v>4</v>
      <v>4</v>
      <v>5</v>
      <v>13</v>
      <v>12</v>
      <v>12</v>
      <v>12</v>
      <v>4</v>
      <v>7</v>
      <v>8</v>
      <v>9</v>
      <v>4</v>
    </spb>
    <spb s="10">
      <v>Delayed 20 minutes</v>
      <v>from previous close</v>
      <v>from previous close</v>
      <v>GMT</v>
    </spb>
    <spb s="0">
      <v>7</v>
      <v>Name</v>
      <v>LearnMoreOnLink</v>
    </spb>
    <spb s="14">
      <v>1</v>
      <v>1</v>
      <v>3</v>
      <v>1</v>
      <v>1</v>
      <v>1</v>
      <v>5</v>
      <v>1</v>
      <v>1</v>
      <v>1</v>
      <v>9</v>
    </spb>
    <spb s="15">
      <v>from previous close</v>
      <v>from previous close</v>
    </spb>
    <spb s="16">
      <v>8</v>
      <v>Name</v>
    </spb>
    <spb s="17">
      <v>1</v>
      <v>1</v>
    </spb>
    <spb s="18">
      <v>14</v>
      <v>14</v>
      <v>3</v>
      <v>14</v>
      <v>14</v>
      <v>14</v>
      <v>5</v>
      <v>14</v>
      <v>14</v>
      <v>14</v>
      <v>7</v>
      <v>9</v>
    </spb>
    <spb s="19">
      <v>GMT</v>
    </spb>
    <spb s="18">
      <v>1</v>
      <v>1</v>
      <v>3</v>
      <v>1</v>
      <v>1</v>
      <v>1</v>
      <v>5</v>
      <v>1</v>
      <v>1</v>
      <v>1</v>
      <v>7</v>
      <v>9</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Low" t="i"/>
    <k n="Beta" t="i"/>
    <k n="High" t="i"/>
    <k n="Name" t="i"/>
    <k n="Open" t="i"/>
    <k n="Price" t="i"/>
    <k n="Change" t="i"/>
    <k n="Volume" t="i"/>
    <k n="Change (%)" t="i"/>
    <k n="Market cap" t="i"/>
    <k n="52 week low" t="i"/>
    <k n="52 week high" t="i"/>
    <k n="Expense ratio" t="i"/>
    <k n="Previous close" t="i"/>
    <k n="Volume average" t="i"/>
    <k n="Last trade time" t="i"/>
    <k n="`%EntityServiceId"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High" t="i"/>
    <k n="Name" t="i"/>
    <k n="Open" t="i"/>
    <k n="Price" t="i"/>
    <k n="Change" t="i"/>
    <k n="Volume" t="i"/>
    <k n="Change (%)" t="i"/>
    <k n="52 week low" t="i"/>
    <k n="52 week high" t="i"/>
    <k n="Previous close" t="i"/>
    <k n="Volume average" t="i"/>
    <k n="Last trade time" t="i"/>
    <k n="`%EntityServiceId"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#,##0_);_([$€-x-euro2] * (#,##0);_([$€-x-euro2] * "-"_);_(@_)</rpv>
    </rSty>
    <rSty dxfid="1">
      <rpv i="0">_([$€-x-euro2] * #,##0.00_);_([$€-x-euro2] * (#,##0.00);_([$€-x-euro2] * "-"??_);_(@_)</rpv>
    </rSty>
    <rSty dxfid="1">
      <rpv i="0">_-[$$-en-AU]* #,##0.00_-;-[$$-en-AU]* #,##0.00_-;_-[$$-en-AU]* "-"??_-;_-@_-</rpv>
    </rSty>
    <rSty dxfid="1">
      <rpv i="0">_-[$$-en-AU]* #,##0_-;-[$$-en-AU]* #,##0_-;_-[$$-en-AU]* "-"_-;_-@_-</rpv>
    </rSty>
    <rSty dxfid="1">
      <rpv i="0">_-[$$-en-CA]* #,##0.00_-;-[$$-en-CA]* #,##0.00_-;_-[$$-en-CA]*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C3D71-21DC-449E-A7AD-8FE0A2B107AD}" name="Table3" displayName="Table3" ref="A1:R54" totalsRowShown="0" headerRowDxfId="49" tableBorderDxfId="48">
  <autoFilter ref="A1:R54" xr:uid="{0C7C3D71-21DC-449E-A7AD-8FE0A2B107AD}"/>
  <sortState xmlns:xlrd2="http://schemas.microsoft.com/office/spreadsheetml/2017/richdata2" ref="A2:R54">
    <sortCondition descending="1" ref="N1:N54"/>
  </sortState>
  <tableColumns count="18">
    <tableColumn id="1" xr3:uid="{A8501889-752B-46FA-A526-9C233EB442D8}" name="Symbol"/>
    <tableColumn id="2" xr3:uid="{8FA3122F-2024-4A0F-B7CE-A25FBC203DDA}" name="Close" dataDxfId="47" dataCellStyle="Neutral"/>
    <tableColumn id="3" xr3:uid="{B62211C0-A4E4-4070-9806-04083FDD60FC}" name="Open" dataDxfId="46" dataCellStyle="Neutral"/>
    <tableColumn id="4" xr3:uid="{DDC456D7-792D-49D8-8E5A-F050D044A2F7}" name="High" dataDxfId="45" dataCellStyle="Neutral"/>
    <tableColumn id="5" xr3:uid="{BECA5B2C-6226-4FE9-ADD5-DF4CEE05B204}" name="Low" dataDxfId="44" dataCellStyle="Neutral"/>
    <tableColumn id="6" xr3:uid="{31DB244E-1A82-439E-AA3D-136E002CC866}" name="Exchange" dataDxfId="43" dataCellStyle="Neutral"/>
    <tableColumn id="7" xr3:uid="{53545690-C10F-4393-AC1E-1CDC46451CA5}" name="Ticker" dataDxfId="42" dataCellStyle="Neutral"/>
    <tableColumn id="8" xr3:uid="{F9A3635C-4495-4F69-9459-2B6EE17F9BB3}" name="Date Op." dataDxfId="41"/>
    <tableColumn id="10" xr3:uid="{D9497549-2EAA-444C-AF9D-664159F7014F}" name="Shares" dataDxfId="40"/>
    <tableColumn id="11" xr3:uid="{60CF3C78-B940-4656-A937-F440B310601F}" name="Pur. Price" dataDxfId="39"/>
    <tableColumn id="13" xr3:uid="{B93D241C-4BEB-48F4-9C43-C08992011E9B}" name="Exit Price" dataDxfId="38"/>
    <tableColumn id="14" xr3:uid="{B37DB478-1E42-42F6-9D93-8B1013ABDD9A}" name="Amt. Paid">
      <calculatedColumnFormula>Table3[[#This Row],[Shares]]*Table3[[#This Row],[Pur. Price]]</calculatedColumnFormula>
    </tableColumn>
    <tableColumn id="15" xr3:uid="{98119B1E-0C31-494C-84F9-39CF7461C8E3}" name="Pos. Value" dataDxfId="37">
      <calculatedColumnFormula>Table3[[#This Row],[Close]]*Table3[[#This Row],[Shares]]</calculatedColumnFormula>
    </tableColumn>
    <tableColumn id="16" xr3:uid="{0E50AA09-4AC9-4B2A-8BA1-3FB85E669BB7}" name="G/L ($)" dataDxfId="36">
      <calculatedColumnFormula>(Table3[[#This Row],[Pos. Value]]-Table3[[#This Row],[Amt. Paid]])+Table3[[#This Row],[Div. Earned]]</calculatedColumnFormula>
    </tableColumn>
    <tableColumn id="17" xr3:uid="{A1479289-FBD1-4A87-A50A-61107B400A6F}" name="G/L (%)" dataDxfId="35">
      <calculatedColumnFormula>Table3[[#This Row],[G/L ($)]]/Table3[[#This Row],[Amt. Paid]]</calculatedColumnFormula>
    </tableColumn>
    <tableColumn id="18" xr3:uid="{0D2E6A6C-8199-450B-8918-5804DD0C0136}" name="Div. Earned" dataDxfId="34"/>
    <tableColumn id="19" xr3:uid="{B3A64C45-B520-4199-A6ED-82576A903E4B}" name="Acct. Type" dataDxfId="33"/>
    <tableColumn id="9" xr3:uid="{8749C3D0-CDAB-4A74-AE78-A390F1A1A184}" name="Strategy"/>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EECD9-14D3-4BC8-865B-66451B0F7B87}" name="Table5" displayName="Table5" ref="A1:L136" totalsRowShown="0" headerRowDxfId="32">
  <autoFilter ref="A1:L136" xr:uid="{7C9EECD9-14D3-4BC8-865B-66451B0F7B87}"/>
  <sortState xmlns:xlrd2="http://schemas.microsoft.com/office/spreadsheetml/2017/richdata2" ref="A2:L112">
    <sortCondition ref="L1:L112"/>
  </sortState>
  <tableColumns count="12">
    <tableColumn id="1" xr3:uid="{D857C174-D0FE-44B7-966D-585931B159F9}" name="Ticker"/>
    <tableColumn id="2" xr3:uid="{B2C218F7-00DC-43E1-A161-959308C081DA}" name="Date Op." dataDxfId="31"/>
    <tableColumn id="3" xr3:uid="{447AC802-E1F3-4A59-A1F7-B879F7564628}" name="Shares" dataDxfId="30"/>
    <tableColumn id="4" xr3:uid="{BB398C95-BE20-4CF9-B652-D748AD2F9EFB}" name="Pur. Price" dataDxfId="29"/>
    <tableColumn id="5" xr3:uid="{7E5C18AC-BB6B-4EE6-B45B-352D3BE7549E}" name="Sell Price" dataDxfId="28"/>
    <tableColumn id="6" xr3:uid="{842CCAE5-D060-40A3-83BE-830F656E0B43}" name="Amt. Paid"/>
    <tableColumn id="7" xr3:uid="{150468C6-1FB3-42A1-93A9-EDE5B356B712}" name="Pos. Value"/>
    <tableColumn id="8" xr3:uid="{FE92BCCC-B106-4419-A138-C1451F6E8DFB}" name="G/L ($)" dataDxfId="27"/>
    <tableColumn id="9" xr3:uid="{40B77FB4-65BA-4B1E-B78C-E6169EE7B7C8}" name="G/L (%)" dataDxfId="26"/>
    <tableColumn id="10" xr3:uid="{90233217-B1FE-4500-9F33-8E492D7455DB}" name="Div. Earned"/>
    <tableColumn id="11" xr3:uid="{8F00096F-C8B5-4A08-B832-FC961C130A27}" name="Acct. Type" dataDxfId="25"/>
    <tableColumn id="12" xr3:uid="{DC96D238-FC9F-40CA-BFE0-4AC3CAE6808A}" name="Date Closed"/>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7574-30C0-4AA8-A2DB-6AD770E91482}" name="Table4" displayName="Table4" ref="A1:I10" totalsRowShown="0">
  <autoFilter ref="A1:I10" xr:uid="{3D967574-30C0-4AA8-A2DB-6AD770E91482}"/>
  <tableColumns count="9">
    <tableColumn id="1" xr3:uid="{73D406FC-11CE-4BD1-A4E1-8370DEA7CD95}" name="indices"/>
    <tableColumn id="9" xr3:uid="{A8A93B9B-C7CE-405D-8D8C-CA37CCD778DD}" name="ticker" dataDxfId="24"/>
    <tableColumn id="8" xr3:uid="{5B589A4F-4E57-4F09-BD90-C1A703F398E5}" name="date" dataDxfId="23">
      <calculatedColumnFormula>TODAY()</calculatedColumnFormula>
    </tableColumn>
    <tableColumn id="2" xr3:uid="{DE6BFD83-B022-40F5-94C4-6CED10368536}" name="close" dataDxfId="22">
      <calculatedColumnFormula array="1">_FV(A2,"Price")</calculatedColumnFormula>
    </tableColumn>
    <tableColumn id="3" xr3:uid="{00E76AEF-ADF2-46D9-AF80-81155ED4F6F6}" name="open" dataDxfId="21">
      <calculatedColumnFormula array="1">_FV(A2,"Open")</calculatedColumnFormula>
    </tableColumn>
    <tableColumn id="4" xr3:uid="{DE4C34FD-EF9E-4A3F-B3DD-A4C507127B40}" name="high" dataDxfId="20">
      <calculatedColumnFormula array="1">_FV(A2,"High")</calculatedColumnFormula>
    </tableColumn>
    <tableColumn id="5" xr3:uid="{7824D848-1A72-4808-9BC5-282D0D1E8E69}" name="low" dataDxfId="19">
      <calculatedColumnFormula array="1">_FV(A2,"Low")</calculatedColumnFormula>
    </tableColumn>
    <tableColumn id="6" xr3:uid="{F08436D0-3C82-4300-84D4-2A4B30A583C8}" name="52 high" dataDxfId="18">
      <calculatedColumnFormula array="1">_FV(A2,"52 week high",TRUE)</calculatedColumnFormula>
    </tableColumn>
    <tableColumn id="7" xr3:uid="{2BF23E1C-25AB-4849-8F20-538C49059AF2}" name="52 low" dataDxfId="17">
      <calculatedColumnFormula array="1">_FV(A2,"52 week low",TRUE)</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A94E4F-F5AE-4B7C-87FF-ECC2DE46BFC7}" name="Table1" displayName="Table1" ref="A1:H25" totalsRowShown="0" headerRowDxfId="16" headerRowBorderDxfId="15" tableBorderDxfId="14">
  <autoFilter ref="A1:H25" xr:uid="{03A94E4F-F5AE-4B7C-87FF-ECC2DE46BFC7}"/>
  <tableColumns count="8">
    <tableColumn id="1" xr3:uid="{1F71A73E-62FA-4278-81B7-968331A123DD}" name="Ticker"/>
    <tableColumn id="2" xr3:uid="{B41D1FF5-008B-40CB-AD0C-2B23EC2BF0B7}" name="Shares"/>
    <tableColumn id="4" xr3:uid="{D7FA8FA2-0132-4EE1-A294-148073208AC0}" name="cash_amount" dataDxfId="13"/>
    <tableColumn id="5" xr3:uid="{783D20AB-83D8-4289-A708-9F539404334C}" name="frequency"/>
    <tableColumn id="6" xr3:uid="{046777CB-2C19-4B97-99DF-80F79FC8BEDB}" name="ex_dividend_date" dataDxfId="12"/>
    <tableColumn id="7" xr3:uid="{2E2A9EA8-58CE-4D58-B9E2-C65F21803718}" name="pay_date" dataDxfId="11"/>
    <tableColumn id="8" xr3:uid="{598C371F-267D-42D7-8E51-30AC49F4E880}" name="next_div_earned" dataDxfId="10"/>
    <tableColumn id="9" xr3:uid="{89DD8176-45F6-42C0-A748-090163DAAEAD}" name="est_yr_yield"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C61021-338D-4086-B343-F99CBF4C2256}" name="Table6" displayName="Table6" ref="A1:F486" totalsRowShown="0" headerRowDxfId="8" tableBorderDxfId="7">
  <autoFilter ref="A1:F486" xr:uid="{81C61021-338D-4086-B343-F99CBF4C2256}"/>
  <tableColumns count="6">
    <tableColumn id="1" xr3:uid="{39831088-0721-4D75-B35C-43EA2B514E82}" name="Symbol"/>
    <tableColumn id="2" xr3:uid="{D693F461-485F-45BA-B157-2ECEABFEFAE8}" name="Acc."/>
    <tableColumn id="3" xr3:uid="{85F2E74D-3603-4E52-9371-AF3E4BCDD4C1}" name="Date" dataDxfId="6"/>
    <tableColumn id="4" xr3:uid="{1D12690E-9232-4909-A96C-0BCD8C85EF9D}" name="Month" dataDxfId="5"/>
    <tableColumn id="5" xr3:uid="{15C74EA4-18C7-4670-9171-EE674981B8B4}" name="Year"/>
    <tableColumn id="6" xr3:uid="{65620D94-3B40-4865-835D-E1AB38E4A623}" name="Amount" dataDxfId="4"/>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DC03-9D66-4720-9D8F-DA744E1E420C}">
  <dimension ref="A1:R57"/>
  <sheetViews>
    <sheetView tabSelected="1" topLeftCell="A43" zoomScale="90" zoomScaleNormal="90" workbookViewId="0">
      <selection activeCell="K56" sqref="K56:N60"/>
    </sheetView>
  </sheetViews>
  <sheetFormatPr defaultColWidth="100.7109375" defaultRowHeight="15.75" x14ac:dyDescent="0.25"/>
  <cols>
    <col min="1" max="1" width="67" style="19" bestFit="1" customWidth="1"/>
    <col min="2" max="2" width="10.5703125" style="19" bestFit="1" customWidth="1"/>
    <col min="3" max="3" width="10.85546875" style="19" bestFit="1" customWidth="1"/>
    <col min="4" max="4" width="10" style="19" bestFit="1" customWidth="1"/>
    <col min="5" max="5" width="9.5703125" style="19" bestFit="1" customWidth="1"/>
    <col min="6" max="6" width="30.140625" style="19" bestFit="1" customWidth="1"/>
    <col min="7" max="7" width="11.42578125" style="19" bestFit="1" customWidth="1"/>
    <col min="8" max="8" width="14.140625" style="67" bestFit="1" customWidth="1"/>
    <col min="9" max="9" width="12" style="19" bestFit="1" customWidth="1"/>
    <col min="10" max="10" width="15" style="19" bestFit="1" customWidth="1"/>
    <col min="11" max="11" width="14.5703125" style="49" bestFit="1" customWidth="1"/>
    <col min="12" max="12" width="15.140625" style="19" bestFit="1" customWidth="1"/>
    <col min="13" max="13" width="15.5703125" style="19" bestFit="1" customWidth="1"/>
    <col min="14" max="14" width="12.140625" style="19" bestFit="1" customWidth="1"/>
    <col min="15" max="15" width="12.7109375" style="19" bestFit="1" customWidth="1"/>
    <col min="16" max="16" width="16.7109375" style="19" bestFit="1" customWidth="1"/>
    <col min="17" max="17" width="15.7109375" style="19" bestFit="1" customWidth="1"/>
    <col min="18" max="18" width="33" bestFit="1" customWidth="1"/>
  </cols>
  <sheetData>
    <row r="1" spans="1:18" ht="16.5" thickBot="1" x14ac:dyDescent="0.3">
      <c r="A1" s="29" t="s">
        <v>0</v>
      </c>
      <c r="B1" s="16" t="s">
        <v>1</v>
      </c>
      <c r="C1" s="16" t="s">
        <v>2</v>
      </c>
      <c r="D1" s="16" t="s">
        <v>3</v>
      </c>
      <c r="E1" s="16" t="s">
        <v>4</v>
      </c>
      <c r="F1" s="20" t="s">
        <v>5</v>
      </c>
      <c r="G1" s="20" t="s">
        <v>6</v>
      </c>
      <c r="H1" s="64" t="s">
        <v>7</v>
      </c>
      <c r="I1" s="16" t="s">
        <v>8</v>
      </c>
      <c r="J1" s="16" t="s">
        <v>9</v>
      </c>
      <c r="K1" s="16" t="s">
        <v>10</v>
      </c>
      <c r="L1" s="21" t="s">
        <v>11</v>
      </c>
      <c r="M1" s="21" t="s">
        <v>12</v>
      </c>
      <c r="N1" s="21" t="s">
        <v>13</v>
      </c>
      <c r="O1" s="21" t="s">
        <v>14</v>
      </c>
      <c r="P1" s="21" t="s">
        <v>15</v>
      </c>
      <c r="Q1" s="32" t="s">
        <v>16</v>
      </c>
      <c r="R1" s="20" t="s">
        <v>206</v>
      </c>
    </row>
    <row r="2" spans="1:18" ht="16.5" thickBot="1" x14ac:dyDescent="0.3">
      <c r="A2" s="30" t="e" vm="1">
        <v>#VALUE!</v>
      </c>
      <c r="B2" s="22" cm="1">
        <f t="array" ref="B2">_FV(A2,"Price")</f>
        <v>31.105</v>
      </c>
      <c r="C2" s="22" cm="1">
        <f t="array" ref="C2">_FV(A2,"Open")</f>
        <v>30.51</v>
      </c>
      <c r="D2" s="22" cm="1">
        <f t="array" ref="D2">_FV(A2,"High")</f>
        <v>31.169699999999999</v>
      </c>
      <c r="E2" s="22" cm="1">
        <f t="array" ref="E2">_FV(A2,"Low")</f>
        <v>30.35</v>
      </c>
      <c r="F2" s="23" t="str" cm="1">
        <f t="array" ref="F2">_FV(A2,"Exchange")</f>
        <v>New York Stock Exchange</v>
      </c>
      <c r="G2" s="23" t="str" cm="1">
        <f t="array" ref="G2">_FV(A2,"Ticker symbol",TRUE)</f>
        <v>CVI</v>
      </c>
      <c r="H2" s="65">
        <v>45238</v>
      </c>
      <c r="I2" s="17">
        <v>3</v>
      </c>
      <c r="J2" s="24">
        <v>31.7</v>
      </c>
      <c r="K2" s="17">
        <v>37.5</v>
      </c>
      <c r="L2" s="28">
        <f>Table3[[#This Row],[Shares]]*Table3[[#This Row],[Pur. Price]]</f>
        <v>95.1</v>
      </c>
      <c r="M2" s="36">
        <f>Table3[[#This Row],[Close]]*Table3[[#This Row],[Shares]]</f>
        <v>93.314999999999998</v>
      </c>
      <c r="N2" s="37">
        <f>(Table3[[#This Row],[Pos. Value]]-Table3[[#This Row],[Amt. Paid]])+Table3[[#This Row],[Div. Earned]]</f>
        <v>10.215000000000003</v>
      </c>
      <c r="O2" s="25">
        <f>Table3[[#This Row],[G/L ($)]]/Table3[[#This Row],[Amt. Paid]]</f>
        <v>0.1074132492113565</v>
      </c>
      <c r="P2" s="26">
        <v>12</v>
      </c>
      <c r="Q2" s="34" t="s">
        <v>17</v>
      </c>
      <c r="R2" t="s">
        <v>207</v>
      </c>
    </row>
    <row r="3" spans="1:18" ht="16.5" thickBot="1" x14ac:dyDescent="0.3">
      <c r="A3" s="30" t="e" vm="2">
        <v>#VALUE!</v>
      </c>
      <c r="B3" s="22" cm="1">
        <f t="array" ref="B3">_FV(A3,"Price")</f>
        <v>17.600000000000001</v>
      </c>
      <c r="C3" s="22" cm="1">
        <f t="array" ref="C3">_FV(A3,"Open")</f>
        <v>17.59</v>
      </c>
      <c r="D3" s="22" cm="1">
        <f t="array" ref="D3">_FV(A3,"High")</f>
        <v>17.645</v>
      </c>
      <c r="E3" s="22" cm="1">
        <f t="array" ref="E3">_FV(A3,"Low")</f>
        <v>17.57</v>
      </c>
      <c r="F3" s="23" t="str" cm="1">
        <f t="array" ref="F3">_FV(A3,"Exchange")</f>
        <v>New York Stock Exchange</v>
      </c>
      <c r="G3" s="23" t="str" cm="1">
        <f t="array" ref="G3">_FV(A3,"Ticker symbol",TRUE)</f>
        <v>EURN</v>
      </c>
      <c r="H3" s="65">
        <v>45174</v>
      </c>
      <c r="I3" s="17">
        <v>6</v>
      </c>
      <c r="J3" s="24">
        <v>16.43</v>
      </c>
      <c r="K3" s="17">
        <v>19.45</v>
      </c>
      <c r="L3" s="28">
        <f>Table3[[#This Row],[Shares]]*Table3[[#This Row],[Pur. Price]]</f>
        <v>98.58</v>
      </c>
      <c r="M3" s="36">
        <f>Table3[[#This Row],[Close]]*Table3[[#This Row],[Shares]]</f>
        <v>105.60000000000001</v>
      </c>
      <c r="N3" s="37">
        <f>(Table3[[#This Row],[Pos. Value]]-Table3[[#This Row],[Amt. Paid]])+Table3[[#This Row],[Div. Earned]]</f>
        <v>9.4100000000000108</v>
      </c>
      <c r="O3" s="25">
        <f>Table3[[#This Row],[G/L ($)]]/Table3[[#This Row],[Amt. Paid]]</f>
        <v>9.5455467640495145E-2</v>
      </c>
      <c r="P3" s="26">
        <v>2.39</v>
      </c>
      <c r="Q3" s="33" t="s">
        <v>17</v>
      </c>
      <c r="R3" t="s">
        <v>207</v>
      </c>
    </row>
    <row r="4" spans="1:18" ht="16.5" thickBot="1" x14ac:dyDescent="0.3">
      <c r="A4" s="31" t="e" vm="3">
        <v>#VALUE!</v>
      </c>
      <c r="B4" s="22" cm="1">
        <f t="array" ref="B4">_FV(A4,"Price")</f>
        <v>1.7250000000000001</v>
      </c>
      <c r="C4" s="22" cm="1">
        <f t="array" ref="C4">_FV(A4,"Open")</f>
        <v>1.73</v>
      </c>
      <c r="D4" s="22" cm="1">
        <f t="array" ref="D4">_FV(A4,"High")</f>
        <v>1.74</v>
      </c>
      <c r="E4" s="22" cm="1">
        <f t="array" ref="E4">_FV(A4,"Low")</f>
        <v>1.7</v>
      </c>
      <c r="F4" s="23" t="str" cm="1">
        <f t="array" ref="F4">_FV(A4,"Exchange")</f>
        <v>New York Stock Exchange</v>
      </c>
      <c r="G4" s="23" t="str" cm="1">
        <f t="array" ref="G4">_FV(A4,"Ticker symbol",TRUE)</f>
        <v>CIF</v>
      </c>
      <c r="H4" s="66">
        <v>45152</v>
      </c>
      <c r="I4" s="18">
        <v>60</v>
      </c>
      <c r="J4" s="27">
        <v>1.66</v>
      </c>
      <c r="K4" s="18">
        <v>10</v>
      </c>
      <c r="L4" s="28">
        <f>Table3[[#This Row],[Shares]]*Table3[[#This Row],[Pur. Price]]</f>
        <v>99.6</v>
      </c>
      <c r="M4" s="36">
        <f>Table3[[#This Row],[Close]]*Table3[[#This Row],[Shares]]</f>
        <v>103.5</v>
      </c>
      <c r="N4" s="37">
        <f>(Table3[[#This Row],[Pos. Value]]-Table3[[#This Row],[Amt. Paid]])+Table3[[#This Row],[Div. Earned]]</f>
        <v>8.1200000000000045</v>
      </c>
      <c r="O4" s="25">
        <f>Table3[[#This Row],[G/L ($)]]/Table3[[#This Row],[Amt. Paid]]</f>
        <v>8.1526104417670733E-2</v>
      </c>
      <c r="P4" s="26">
        <v>4.22</v>
      </c>
      <c r="Q4" s="34" t="s">
        <v>17</v>
      </c>
      <c r="R4" t="s">
        <v>208</v>
      </c>
    </row>
    <row r="5" spans="1:18" ht="16.5" thickBot="1" x14ac:dyDescent="0.3">
      <c r="A5" s="31" t="e" vm="4">
        <v>#VALUE!</v>
      </c>
      <c r="B5" s="22" cm="1">
        <f t="array" ref="B5">_FV(A5,"Price")</f>
        <v>3.9449999999999998</v>
      </c>
      <c r="C5" s="22" cm="1">
        <f t="array" ref="C5">_FV(A5,"Open")</f>
        <v>3.8650000000000002</v>
      </c>
      <c r="D5" s="22" cm="1">
        <f t="array" ref="D5">_FV(A5,"High")</f>
        <v>3.98</v>
      </c>
      <c r="E5" s="22" cm="1">
        <f t="array" ref="E5">_FV(A5,"Low")</f>
        <v>3.8401000000000001</v>
      </c>
      <c r="F5" s="23" t="str" cm="1">
        <f t="array" ref="F5">_FV(A5,"Exchange")</f>
        <v>New York Stock Exchange</v>
      </c>
      <c r="G5" s="23" t="str" cm="1">
        <f t="array" ref="G5">_FV(A5,"Ticker symbol",TRUE)</f>
        <v>HIO</v>
      </c>
      <c r="H5" s="66">
        <v>45189</v>
      </c>
      <c r="I5" s="18">
        <v>27</v>
      </c>
      <c r="J5" s="27">
        <v>3.79</v>
      </c>
      <c r="K5" s="18">
        <v>10</v>
      </c>
      <c r="L5" s="28">
        <f>Table3[[#This Row],[Shares]]*Table3[[#This Row],[Pur. Price]]</f>
        <v>102.33</v>
      </c>
      <c r="M5" s="36">
        <f>Table3[[#This Row],[Close]]*Table3[[#This Row],[Shares]]</f>
        <v>106.515</v>
      </c>
      <c r="N5" s="37">
        <f>(Table3[[#This Row],[Pos. Value]]-Table3[[#This Row],[Amt. Paid]])+Table3[[#This Row],[Div. Earned]]</f>
        <v>8.0250000000000021</v>
      </c>
      <c r="O5" s="25">
        <f>Table3[[#This Row],[G/L ($)]]/Table3[[#This Row],[Amt. Paid]]</f>
        <v>7.8422749926707738E-2</v>
      </c>
      <c r="P5" s="26">
        <v>3.84</v>
      </c>
      <c r="Q5" s="34" t="s">
        <v>17</v>
      </c>
      <c r="R5" t="s">
        <v>208</v>
      </c>
    </row>
    <row r="6" spans="1:18" ht="16.5" thickBot="1" x14ac:dyDescent="0.3">
      <c r="A6" s="31" t="e" vm="5">
        <v>#VALUE!</v>
      </c>
      <c r="B6" s="22" cm="1">
        <f t="array" ref="B6">_FV(A6,"Price")</f>
        <v>12.24</v>
      </c>
      <c r="C6" s="22" cm="1">
        <f t="array" ref="C6">_FV(A6,"Open")</f>
        <v>12.31</v>
      </c>
      <c r="D6" s="22" cm="1">
        <f t="array" ref="D6">_FV(A6,"High")</f>
        <v>12.37</v>
      </c>
      <c r="E6" s="22" cm="1">
        <f t="array" ref="E6">_FV(A6,"Low")</f>
        <v>12.22</v>
      </c>
      <c r="F6" s="23" t="str" cm="1">
        <f t="array" ref="F6">_FV(A6,"Exchange")</f>
        <v>New York Stock Exchange</v>
      </c>
      <c r="G6" s="23" t="str" cm="1">
        <f t="array" ref="G6">_FV(A6,"Ticker symbol",TRUE)</f>
        <v>NMAI</v>
      </c>
      <c r="H6" s="66">
        <v>44816</v>
      </c>
      <c r="I6" s="18">
        <v>7</v>
      </c>
      <c r="J6" s="27">
        <v>13.73</v>
      </c>
      <c r="K6" s="48">
        <v>15</v>
      </c>
      <c r="L6" s="28">
        <f>Table3[[#This Row],[Shares]]*Table3[[#This Row],[Pur. Price]]</f>
        <v>96.11</v>
      </c>
      <c r="M6" s="36">
        <f>Table3[[#This Row],[Close]]*Table3[[#This Row],[Shares]]</f>
        <v>85.68</v>
      </c>
      <c r="N6" s="37">
        <f>(Table3[[#This Row],[Pos. Value]]-Table3[[#This Row],[Amt. Paid]])+Table3[[#This Row],[Div. Earned]]</f>
        <v>3.5700000000000074</v>
      </c>
      <c r="O6" s="25">
        <f>Table3[[#This Row],[G/L ($)]]/Table3[[#This Row],[Amt. Paid]]</f>
        <v>3.7144938091769927E-2</v>
      </c>
      <c r="P6" s="26">
        <v>14</v>
      </c>
      <c r="Q6" s="34" t="s">
        <v>17</v>
      </c>
      <c r="R6" t="s">
        <v>207</v>
      </c>
    </row>
    <row r="7" spans="1:18" ht="16.5" thickBot="1" x14ac:dyDescent="0.3">
      <c r="A7" s="30" t="e" vm="6">
        <v>#VALUE!</v>
      </c>
      <c r="B7" s="22" cm="1">
        <f t="array" ref="B7">_FV(A7,"Price")</f>
        <v>11.34</v>
      </c>
      <c r="C7" s="22" cm="1">
        <f t="array" ref="C7">_FV(A7,"Open")</f>
        <v>11.37</v>
      </c>
      <c r="D7" s="22" cm="1">
        <f t="array" ref="D7">_FV(A7,"High")</f>
        <v>11.42</v>
      </c>
      <c r="E7" s="22" cm="1">
        <f t="array" ref="E7">_FV(A7,"Low")</f>
        <v>11.26</v>
      </c>
      <c r="F7" s="23" t="str" cm="1">
        <f t="array" ref="F7">_FV(A7,"Exchange")</f>
        <v>New York Stock Exchange</v>
      </c>
      <c r="G7" s="23" t="str" cm="1">
        <f t="array" ref="G7">_FV(A7,"Ticker symbol",TRUE)</f>
        <v>AVK</v>
      </c>
      <c r="H7" s="65">
        <v>44330</v>
      </c>
      <c r="I7" s="17">
        <v>7</v>
      </c>
      <c r="J7" s="24">
        <v>13.34</v>
      </c>
      <c r="K7" s="17">
        <v>14.75</v>
      </c>
      <c r="L7" s="28">
        <f>Table3[[#This Row],[Shares]]*Table3[[#This Row],[Pur. Price]]</f>
        <v>93.38</v>
      </c>
      <c r="M7" s="36">
        <f>Table3[[#This Row],[Close]]*Table3[[#This Row],[Shares]]</f>
        <v>79.38</v>
      </c>
      <c r="N7" s="37">
        <f>(Table3[[#This Row],[Pos. Value]]-Table3[[#This Row],[Amt. Paid]])+Table3[[#This Row],[Div. Earned]]</f>
        <v>2.3999999999999986</v>
      </c>
      <c r="O7" s="25">
        <f>Table3[[#This Row],[G/L ($)]]/Table3[[#This Row],[Amt. Paid]]</f>
        <v>2.5701434996787308E-2</v>
      </c>
      <c r="P7" s="26">
        <v>16.399999999999999</v>
      </c>
      <c r="Q7" s="33" t="s">
        <v>17</v>
      </c>
      <c r="R7" t="s">
        <v>207</v>
      </c>
    </row>
    <row r="8" spans="1:18" ht="16.5" thickBot="1" x14ac:dyDescent="0.3">
      <c r="A8" s="31" t="e" vm="7">
        <v>#VALUE!</v>
      </c>
      <c r="B8" s="22" cm="1">
        <f t="array" ref="B8">_FV(A8,"Price")</f>
        <v>20.452000000000002</v>
      </c>
      <c r="C8" s="22" cm="1">
        <f t="array" ref="C8">_FV(A8,"Open")</f>
        <v>20.350000000000001</v>
      </c>
      <c r="D8" s="22" cm="1">
        <f t="array" ref="D8">_FV(A8,"High")</f>
        <v>20.58</v>
      </c>
      <c r="E8" s="22" cm="1">
        <f t="array" ref="E8">_FV(A8,"Low")</f>
        <v>20.239999999999998</v>
      </c>
      <c r="F8" s="23" t="str" cm="1">
        <f t="array" ref="F8">_FV(A8,"Exchange")</f>
        <v>Nasdaq Stock Market</v>
      </c>
      <c r="G8" s="23" t="str" cm="1">
        <f t="array" ref="G8">_FV(A8,"Ticker symbol",TRUE)</f>
        <v>OCSL</v>
      </c>
      <c r="H8" s="66">
        <v>45182</v>
      </c>
      <c r="I8" s="18">
        <v>5</v>
      </c>
      <c r="J8" s="27">
        <v>20.64</v>
      </c>
      <c r="K8" s="18">
        <v>24.5</v>
      </c>
      <c r="L8" s="28">
        <f>Table3[[#This Row],[Shares]]*Table3[[#This Row],[Pur. Price]]</f>
        <v>103.2</v>
      </c>
      <c r="M8" s="36">
        <f>Table3[[#This Row],[Close]]*Table3[[#This Row],[Shares]]</f>
        <v>102.26</v>
      </c>
      <c r="N8" s="37">
        <f>(Table3[[#This Row],[Pos. Value]]-Table3[[#This Row],[Amt. Paid]])+Table3[[#This Row],[Div. Earned]]</f>
        <v>1.8100000000000023</v>
      </c>
      <c r="O8" s="25">
        <f>Table3[[#This Row],[G/L ($)]]/Table3[[#This Row],[Amt. Paid]]</f>
        <v>1.7538759689922502E-2</v>
      </c>
      <c r="P8" s="26">
        <v>2.75</v>
      </c>
      <c r="Q8" s="34" t="s">
        <v>17</v>
      </c>
      <c r="R8" t="s">
        <v>207</v>
      </c>
    </row>
    <row r="9" spans="1:18" ht="16.5" thickBot="1" x14ac:dyDescent="0.3">
      <c r="A9" s="30" t="e" vm="8">
        <v>#VALUE!</v>
      </c>
      <c r="B9" s="22" cm="1">
        <f t="array" ref="B9">_FV(A9,"Price")</f>
        <v>5.97</v>
      </c>
      <c r="C9" s="22" cm="1">
        <f t="array" ref="C9">_FV(A9,"Open")</f>
        <v>5.99</v>
      </c>
      <c r="D9" s="22" cm="1">
        <f t="array" ref="D9">_FV(A9,"High")</f>
        <v>6</v>
      </c>
      <c r="E9" s="22" cm="1">
        <f t="array" ref="E9">_FV(A9,"Low")</f>
        <v>5.97</v>
      </c>
      <c r="F9" s="23" t="str" cm="1">
        <f t="array" ref="F9">_FV(A9,"Exchange")</f>
        <v>New York Stock Exchange</v>
      </c>
      <c r="G9" s="23" t="str" cm="1">
        <f t="array" ref="G9">_FV(A9,"Ticker symbol",TRUE)</f>
        <v>IAE</v>
      </c>
      <c r="H9" s="65">
        <v>44330</v>
      </c>
      <c r="I9" s="17">
        <v>14</v>
      </c>
      <c r="J9" s="24">
        <v>6.99</v>
      </c>
      <c r="K9" s="17">
        <v>7</v>
      </c>
      <c r="L9" s="28">
        <f>Table3[[#This Row],[Shares]]*Table3[[#This Row],[Pur. Price]]</f>
        <v>97.86</v>
      </c>
      <c r="M9" s="36">
        <f>Table3[[#This Row],[Close]]*Table3[[#This Row],[Shares]]</f>
        <v>83.58</v>
      </c>
      <c r="N9" s="37">
        <f>(Table3[[#This Row],[Pos. Value]]-Table3[[#This Row],[Amt. Paid]])+Table3[[#This Row],[Div. Earned]]</f>
        <v>1.4699999999999989</v>
      </c>
      <c r="O9" s="25">
        <f>Table3[[#This Row],[G/L ($)]]/Table3[[#This Row],[Amt. Paid]]</f>
        <v>1.5021459227467799E-2</v>
      </c>
      <c r="P9" s="26">
        <v>15.75</v>
      </c>
      <c r="Q9" s="33" t="s">
        <v>17</v>
      </c>
      <c r="R9" t="s">
        <v>207</v>
      </c>
    </row>
    <row r="10" spans="1:18" ht="16.5" thickBot="1" x14ac:dyDescent="0.3">
      <c r="A10" s="31" t="e" vm="9">
        <v>#VALUE!</v>
      </c>
      <c r="B10" s="22" cm="1">
        <f t="array" ref="B10">_FV(A10,"Price")</f>
        <v>16.454999999999998</v>
      </c>
      <c r="C10" s="22" cm="1">
        <f t="array" ref="C10">_FV(A10,"Open")</f>
        <v>16.59</v>
      </c>
      <c r="D10" s="22" cm="1">
        <f t="array" ref="D10">_FV(A10,"High")</f>
        <v>16.765000000000001</v>
      </c>
      <c r="E10" s="22" cm="1">
        <f t="array" ref="E10">_FV(A10,"Low")</f>
        <v>16.420000000000002</v>
      </c>
      <c r="F10" s="23" t="str" cm="1">
        <f t="array" ref="F10">_FV(A10,"Exchange")</f>
        <v>New York Stock Exchange</v>
      </c>
      <c r="G10" s="23" t="str" cm="1">
        <f t="array" ref="G10">_FV(A10,"Ticker symbol",TRUE)</f>
        <v>GNK</v>
      </c>
      <c r="H10" s="66">
        <v>44330</v>
      </c>
      <c r="I10" s="18">
        <v>6</v>
      </c>
      <c r="J10" s="27">
        <v>17.850000000000001</v>
      </c>
      <c r="K10" s="48">
        <v>18</v>
      </c>
      <c r="L10" s="28">
        <f>Table3[[#This Row],[Shares]]*Table3[[#This Row],[Pur. Price]]</f>
        <v>107.10000000000001</v>
      </c>
      <c r="M10" s="36">
        <f>Table3[[#This Row],[Close]]*Table3[[#This Row],[Shares]]</f>
        <v>98.72999999999999</v>
      </c>
      <c r="N10" s="37">
        <f>(Table3[[#This Row],[Pos. Value]]-Table3[[#This Row],[Amt. Paid]])+Table3[[#This Row],[Div. Earned]]</f>
        <v>1.2299999999999809</v>
      </c>
      <c r="O10" s="25">
        <f>Table3[[#This Row],[G/L ($)]]/Table3[[#This Row],[Amt. Paid]]</f>
        <v>1.1484593837534834E-2</v>
      </c>
      <c r="P10" s="26">
        <v>9.6</v>
      </c>
      <c r="Q10" s="34" t="s">
        <v>17</v>
      </c>
      <c r="R10" t="s">
        <v>207</v>
      </c>
    </row>
    <row r="11" spans="1:18" ht="16.5" thickBot="1" x14ac:dyDescent="0.3">
      <c r="A11" s="30" t="e" vm="10">
        <v>#VALUE!</v>
      </c>
      <c r="B11" s="22" cm="1">
        <f t="array" ref="B11">_FV(A11,"Price")</f>
        <v>12.47</v>
      </c>
      <c r="C11" s="22" cm="1">
        <f t="array" ref="C11">_FV(A11,"Open")</f>
        <v>12.43</v>
      </c>
      <c r="D11" s="22" cm="1">
        <f t="array" ref="D11">_FV(A11,"High")</f>
        <v>12.535</v>
      </c>
      <c r="E11" s="22" cm="1">
        <f t="array" ref="E11">_FV(A11,"Low")</f>
        <v>12.355</v>
      </c>
      <c r="F11" s="23" t="str" cm="1">
        <f t="array" ref="F11">_FV(A11,"Exchange")</f>
        <v>New York Stock Exchange</v>
      </c>
      <c r="G11" s="23" t="str" cm="1">
        <f t="array" ref="G11">_FV(A11,"Ticker symbol",TRUE)</f>
        <v>DX</v>
      </c>
      <c r="H11" s="65">
        <v>44972</v>
      </c>
      <c r="I11" s="17">
        <v>7</v>
      </c>
      <c r="J11" s="24">
        <v>13.84</v>
      </c>
      <c r="K11" s="17">
        <v>19</v>
      </c>
      <c r="L11" s="28">
        <f>Table3[[#This Row],[Shares]]*Table3[[#This Row],[Pur. Price]]</f>
        <v>96.88</v>
      </c>
      <c r="M11" s="36">
        <f>Table3[[#This Row],[Close]]*Table3[[#This Row],[Shares]]</f>
        <v>87.29</v>
      </c>
      <c r="N11" s="37">
        <f>(Table3[[#This Row],[Pos. Value]]-Table3[[#This Row],[Amt. Paid]])+Table3[[#This Row],[Div. Earned]]</f>
        <v>1.3300000000000107</v>
      </c>
      <c r="O11" s="25">
        <f>Table3[[#This Row],[G/L ($)]]/Table3[[#This Row],[Amt. Paid]]</f>
        <v>1.3728323699422076E-2</v>
      </c>
      <c r="P11" s="26">
        <v>10.92</v>
      </c>
      <c r="Q11" s="33" t="s">
        <v>17</v>
      </c>
      <c r="R11" t="s">
        <v>207</v>
      </c>
    </row>
    <row r="12" spans="1:18" ht="16.5" thickBot="1" x14ac:dyDescent="0.3">
      <c r="A12" s="30" t="e" vm="11">
        <v>#VALUE!</v>
      </c>
      <c r="B12" s="22" cm="1">
        <f t="array" ref="B12">_FV(A12,"Price")</f>
        <v>2.8896999999999999</v>
      </c>
      <c r="C12" s="22" cm="1">
        <f t="array" ref="C12">_FV(A12,"Open")</f>
        <v>2.86</v>
      </c>
      <c r="D12" s="22" cm="1">
        <f t="array" ref="D12">_FV(A12,"High")</f>
        <v>2.9</v>
      </c>
      <c r="E12" s="22" cm="1">
        <f t="array" ref="E12">_FV(A12,"Low")</f>
        <v>2.85</v>
      </c>
      <c r="F12" s="23" t="str" cm="1">
        <f t="array" ref="F12">_FV(A12,"Exchange")</f>
        <v>Nasdaq Stock Market</v>
      </c>
      <c r="G12" s="23" t="str" cm="1">
        <f t="array" ref="G12">_FV(A12,"Ticker symbol",TRUE)</f>
        <v>OXSQ</v>
      </c>
      <c r="H12" s="65">
        <v>44330</v>
      </c>
      <c r="I12" s="17">
        <v>27</v>
      </c>
      <c r="J12" s="24">
        <v>3.72</v>
      </c>
      <c r="K12" s="17">
        <v>3.75</v>
      </c>
      <c r="L12" s="28">
        <f>Table3[[#This Row],[Shares]]*Table3[[#This Row],[Pur. Price]]</f>
        <v>100.44000000000001</v>
      </c>
      <c r="M12" s="36">
        <f>Table3[[#This Row],[Close]]*Table3[[#This Row],[Shares]]</f>
        <v>78.021900000000002</v>
      </c>
      <c r="N12" s="37">
        <f>(Table3[[#This Row],[Pos. Value]]-Table3[[#This Row],[Amt. Paid]])+Table3[[#This Row],[Div. Earned]]</f>
        <v>-0.17810000000001125</v>
      </c>
      <c r="O12" s="25">
        <f>Table3[[#This Row],[G/L ($)]]/Table3[[#This Row],[Amt. Paid]]</f>
        <v>-1.7731979291120193E-3</v>
      </c>
      <c r="P12" s="26">
        <v>22.24</v>
      </c>
      <c r="Q12" s="33" t="s">
        <v>17</v>
      </c>
      <c r="R12" t="s">
        <v>207</v>
      </c>
    </row>
    <row r="13" spans="1:18" ht="16.5" thickBot="1" x14ac:dyDescent="0.3">
      <c r="A13" s="30" t="e" vm="12">
        <v>#VALUE!</v>
      </c>
      <c r="B13" s="22" cm="1">
        <f t="array" ref="B13">_FV(A13,"Price")</f>
        <v>9.1798999999999999</v>
      </c>
      <c r="C13" s="22" cm="1">
        <f t="array" ref="C13">_FV(A13,"Open")</f>
        <v>9.17</v>
      </c>
      <c r="D13" s="22" cm="1">
        <f t="array" ref="D13">_FV(A13,"High")</f>
        <v>9.23</v>
      </c>
      <c r="E13" s="22" cm="1">
        <f t="array" ref="E13">_FV(A13,"Low")</f>
        <v>9.1300000000000008</v>
      </c>
      <c r="F13" s="23" t="str" cm="1">
        <f t="array" ref="F13">_FV(A13,"Exchange")</f>
        <v>New York Stock Exchange</v>
      </c>
      <c r="G13" s="23" t="str" cm="1">
        <f t="array" ref="G13">_FV(A13,"Ticker symbol",TRUE)</f>
        <v>EMD</v>
      </c>
      <c r="H13" s="65">
        <v>44330</v>
      </c>
      <c r="I13" s="17">
        <v>9</v>
      </c>
      <c r="J13" s="24">
        <v>11.13</v>
      </c>
      <c r="K13" s="17">
        <v>10</v>
      </c>
      <c r="L13" s="28">
        <f>Table3[[#This Row],[Shares]]*Table3[[#This Row],[Pur. Price]]</f>
        <v>100.17</v>
      </c>
      <c r="M13" s="36">
        <f>Table3[[#This Row],[Close]]*Table3[[#This Row],[Shares]]</f>
        <v>82.619100000000003</v>
      </c>
      <c r="N13" s="37">
        <f>(Table3[[#This Row],[Pos. Value]]-Table3[[#This Row],[Amt. Paid]])+Table3[[#This Row],[Div. Earned]]</f>
        <v>-0.49089999999999989</v>
      </c>
      <c r="O13" s="25">
        <f>Table3[[#This Row],[G/L ($)]]/Table3[[#This Row],[Amt. Paid]]</f>
        <v>-4.9006688629330128E-3</v>
      </c>
      <c r="P13" s="26">
        <v>17.059999999999999</v>
      </c>
      <c r="Q13" s="33" t="s">
        <v>18</v>
      </c>
      <c r="R13" t="s">
        <v>207</v>
      </c>
    </row>
    <row r="14" spans="1:18" ht="16.5" thickBot="1" x14ac:dyDescent="0.3">
      <c r="A14" s="30" t="e" vm="13">
        <v>#VALUE!</v>
      </c>
      <c r="B14" s="22" cm="1">
        <f t="array" ref="B14">_FV(A14,"Price")</f>
        <v>4.8150000000000004</v>
      </c>
      <c r="C14" s="22" cm="1">
        <f t="array" ref="C14">_FV(A14,"Open")</f>
        <v>4.87</v>
      </c>
      <c r="D14" s="22" cm="1">
        <f t="array" ref="D14">_FV(A14,"High")</f>
        <v>4.899</v>
      </c>
      <c r="E14" s="22" cm="1">
        <f t="array" ref="E14">_FV(A14,"Low")</f>
        <v>4.8150000000000004</v>
      </c>
      <c r="F14" s="23" t="str" cm="1">
        <f t="array" ref="F14">_FV(A14,"Exchange")</f>
        <v>New York Stock Exchange</v>
      </c>
      <c r="G14" s="23" t="str" cm="1">
        <f t="array" ref="G14">_FV(A14,"Ticker symbol",TRUE)</f>
        <v>GGB</v>
      </c>
      <c r="H14" s="65">
        <v>45156</v>
      </c>
      <c r="I14" s="17">
        <v>20</v>
      </c>
      <c r="J14" s="24">
        <v>5.09</v>
      </c>
      <c r="K14" s="17">
        <v>6</v>
      </c>
      <c r="L14" s="28">
        <f>Table3[[#This Row],[Shares]]*Table3[[#This Row],[Pur. Price]]</f>
        <v>101.8</v>
      </c>
      <c r="M14" s="36">
        <f>Table3[[#This Row],[Close]]*Table3[[#This Row],[Shares]]</f>
        <v>96.300000000000011</v>
      </c>
      <c r="N14" s="37">
        <f>(Table3[[#This Row],[Pos. Value]]-Table3[[#This Row],[Amt. Paid]])+Table3[[#This Row],[Div. Earned]]</f>
        <v>-1.8499999999999859</v>
      </c>
      <c r="O14" s="25">
        <f>Table3[[#This Row],[G/L ($)]]/Table3[[#This Row],[Amt. Paid]]</f>
        <v>-1.8172888015716954E-2</v>
      </c>
      <c r="P14" s="26">
        <v>3.65</v>
      </c>
      <c r="Q14" s="33" t="s">
        <v>17</v>
      </c>
      <c r="R14" t="s">
        <v>207</v>
      </c>
    </row>
    <row r="15" spans="1:18" ht="16.5" thickBot="1" x14ac:dyDescent="0.3">
      <c r="A15" s="31" t="e" vm="14">
        <v>#VALUE!</v>
      </c>
      <c r="B15" s="22" cm="1">
        <f t="array" ref="B15">_FV(A15,"Price")</f>
        <v>4.1100000000000003</v>
      </c>
      <c r="C15" s="22" cm="1">
        <f t="array" ref="C15">_FV(A15,"Open")</f>
        <v>4.0599999999999996</v>
      </c>
      <c r="D15" s="22" cm="1">
        <f t="array" ref="D15">_FV(A15,"High")</f>
        <v>4.1100000000000003</v>
      </c>
      <c r="E15" s="22" cm="1">
        <f t="array" ref="E15">_FV(A15,"Low")</f>
        <v>4</v>
      </c>
      <c r="F15" s="23" t="str" cm="1">
        <f t="array" ref="F15">_FV(A15,"Exchange")</f>
        <v>New York Stock Exchange</v>
      </c>
      <c r="G15" s="23" t="str" cm="1">
        <f t="array" ref="G15">_FV(A15,"Ticker symbol",TRUE)</f>
        <v>MFV</v>
      </c>
      <c r="H15" s="66">
        <v>45152</v>
      </c>
      <c r="I15" s="18">
        <v>24</v>
      </c>
      <c r="J15" s="27">
        <v>4.24</v>
      </c>
      <c r="K15" s="18">
        <v>6</v>
      </c>
      <c r="L15" s="28">
        <f>Table3[[#This Row],[Shares]]*Table3[[#This Row],[Pur. Price]]</f>
        <v>101.76</v>
      </c>
      <c r="M15" s="36">
        <f>Table3[[#This Row],[Close]]*Table3[[#This Row],[Shares]]</f>
        <v>98.640000000000015</v>
      </c>
      <c r="N15" s="37">
        <f>(Table3[[#This Row],[Pos. Value]]-Table3[[#This Row],[Amt. Paid]])+Table3[[#This Row],[Div. Earned]]</f>
        <v>-2.2599999999999905</v>
      </c>
      <c r="O15" s="25">
        <f>Table3[[#This Row],[G/L ($)]]/Table3[[#This Row],[Amt. Paid]]</f>
        <v>-2.2209119496855251E-2</v>
      </c>
      <c r="P15" s="26">
        <v>0.86</v>
      </c>
      <c r="Q15" s="34" t="s">
        <v>17</v>
      </c>
      <c r="R15" t="s">
        <v>207</v>
      </c>
    </row>
    <row r="16" spans="1:18" ht="16.5" thickBot="1" x14ac:dyDescent="0.3">
      <c r="A16" s="30" t="e" vm="15">
        <v>#VALUE!</v>
      </c>
      <c r="B16" s="22" cm="1">
        <f t="array" ref="B16">_FV(A16,"Price")</f>
        <v>7.2201000000000004</v>
      </c>
      <c r="C16" s="22" cm="1">
        <f t="array" ref="C16">_FV(A16,"Open")</f>
        <v>7.19</v>
      </c>
      <c r="D16" s="22" cm="1">
        <f t="array" ref="D16">_FV(A16,"High")</f>
        <v>7.28</v>
      </c>
      <c r="E16" s="22" cm="1">
        <f t="array" ref="E16">_FV(A16,"Low")</f>
        <v>7.15</v>
      </c>
      <c r="F16" s="23" t="str" cm="1">
        <f t="array" ref="F16">_FV(A16,"Exchange")</f>
        <v>New York Stock Exchange</v>
      </c>
      <c r="G16" s="23" t="str" cm="1">
        <f t="array" ref="G16">_FV(A16,"Ticker symbol",TRUE)</f>
        <v>CLM</v>
      </c>
      <c r="H16" s="65">
        <v>44719</v>
      </c>
      <c r="I16" s="17">
        <v>10</v>
      </c>
      <c r="J16" s="24">
        <v>10.35</v>
      </c>
      <c r="K16" s="47">
        <v>10</v>
      </c>
      <c r="L16" s="28">
        <f>Table3[[#This Row],[Shares]]*Table3[[#This Row],[Pur. Price]]</f>
        <v>103.5</v>
      </c>
      <c r="M16" s="36">
        <f>Table3[[#This Row],[Close]]*Table3[[#This Row],[Shares]]</f>
        <v>72.201000000000008</v>
      </c>
      <c r="N16" s="37">
        <f>(Table3[[#This Row],[Pos. Value]]-Table3[[#This Row],[Amt. Paid]])+Table3[[#This Row],[Div. Earned]]</f>
        <v>-2.948999999999991</v>
      </c>
      <c r="O16" s="25">
        <f>Table3[[#This Row],[G/L ($)]]/Table3[[#This Row],[Amt. Paid]]</f>
        <v>-2.849275362318832E-2</v>
      </c>
      <c r="P16" s="26">
        <v>28.35</v>
      </c>
      <c r="Q16" s="33" t="s">
        <v>17</v>
      </c>
      <c r="R16" t="s">
        <v>207</v>
      </c>
    </row>
    <row r="17" spans="1:18" ht="16.5" thickBot="1" x14ac:dyDescent="0.3">
      <c r="A17" s="31" t="e" vm="16">
        <v>#VALUE!</v>
      </c>
      <c r="B17" s="22" cm="1">
        <f t="array" ref="B17">_FV(A17,"Price")</f>
        <v>15.241</v>
      </c>
      <c r="C17" s="22" cm="1">
        <f t="array" ref="C17">_FV(A17,"Open")</f>
        <v>15.3</v>
      </c>
      <c r="D17" s="22" cm="1">
        <f t="array" ref="D17">_FV(A17,"High")</f>
        <v>15.3</v>
      </c>
      <c r="E17" s="22" cm="1">
        <f t="array" ref="E17">_FV(A17,"Low")</f>
        <v>15.2247</v>
      </c>
      <c r="F17" s="23" t="str" cm="1">
        <f t="array" ref="F17">_FV(A17,"Exchange")</f>
        <v>New York Stock Exchange</v>
      </c>
      <c r="G17" s="23" t="str" cm="1">
        <f t="array" ref="G17">_FV(A17,"Ticker symbol",TRUE)</f>
        <v>LGI</v>
      </c>
      <c r="H17" s="66">
        <v>44330</v>
      </c>
      <c r="I17" s="18">
        <v>6</v>
      </c>
      <c r="J17" s="27">
        <v>17.600000000000001</v>
      </c>
      <c r="K17" s="18">
        <v>18.5</v>
      </c>
      <c r="L17" s="28">
        <f>Table3[[#This Row],[Shares]]*Table3[[#This Row],[Pur. Price]]</f>
        <v>105.60000000000001</v>
      </c>
      <c r="M17" s="36">
        <f>Table3[[#This Row],[Close]]*Table3[[#This Row],[Shares]]</f>
        <v>91.445999999999998</v>
      </c>
      <c r="N17" s="37">
        <f>(Table3[[#This Row],[Pos. Value]]-Table3[[#This Row],[Amt. Paid]])+Table3[[#This Row],[Div. Earned]]</f>
        <v>-3.3140000000000107</v>
      </c>
      <c r="O17" s="25">
        <f>Table3[[#This Row],[G/L ($)]]/Table3[[#This Row],[Amt. Paid]]</f>
        <v>-3.1382575757575859E-2</v>
      </c>
      <c r="P17" s="26">
        <v>10.84</v>
      </c>
      <c r="Q17" s="34" t="s">
        <v>17</v>
      </c>
      <c r="R17" t="s">
        <v>207</v>
      </c>
    </row>
    <row r="18" spans="1:18" ht="16.5" thickBot="1" x14ac:dyDescent="0.3">
      <c r="A18" s="31" t="e" vm="17">
        <v>#VALUE!</v>
      </c>
      <c r="B18" s="22" cm="1">
        <f t="array" ref="B18">_FV(A18,"Price")</f>
        <v>18.3978</v>
      </c>
      <c r="C18" s="22" cm="1">
        <f t="array" ref="C18">_FV(A18,"Open")</f>
        <v>18.190000000000001</v>
      </c>
      <c r="D18" s="22" cm="1">
        <f t="array" ref="D18">_FV(A18,"High")</f>
        <v>18.46</v>
      </c>
      <c r="E18" s="22" cm="1">
        <f t="array" ref="E18">_FV(A18,"Low")</f>
        <v>18.13</v>
      </c>
      <c r="F18" s="23" t="str" cm="1">
        <f t="array" ref="F18">_FV(A18,"Exchange")</f>
        <v>Nasdaq Stock Market</v>
      </c>
      <c r="G18" s="23" t="str" cm="1">
        <f t="array" ref="G18">_FV(A18,"Ticker symbol",TRUE)</f>
        <v>PTMN</v>
      </c>
      <c r="H18" s="66">
        <v>44330</v>
      </c>
      <c r="I18" s="18">
        <v>4</v>
      </c>
      <c r="J18" s="27">
        <v>23.97</v>
      </c>
      <c r="K18" s="18">
        <v>32</v>
      </c>
      <c r="L18" s="28">
        <f>Table3[[#This Row],[Shares]]*Table3[[#This Row],[Pur. Price]]</f>
        <v>95.88</v>
      </c>
      <c r="M18" s="36">
        <f>Table3[[#This Row],[Close]]*Table3[[#This Row],[Shares]]</f>
        <v>73.591200000000001</v>
      </c>
      <c r="N18" s="37">
        <f>(Table3[[#This Row],[Pos. Value]]-Table3[[#This Row],[Amt. Paid]])+Table3[[#This Row],[Div. Earned]]</f>
        <v>-3.328799999999994</v>
      </c>
      <c r="O18" s="25">
        <f>Table3[[#This Row],[G/L ($)]]/Table3[[#This Row],[Amt. Paid]]</f>
        <v>-3.4718397997496812E-2</v>
      </c>
      <c r="P18" s="26">
        <v>18.96</v>
      </c>
      <c r="Q18" s="34" t="s">
        <v>17</v>
      </c>
      <c r="R18" t="s">
        <v>207</v>
      </c>
    </row>
    <row r="19" spans="1:18" ht="16.5" thickBot="1" x14ac:dyDescent="0.3">
      <c r="A19" s="31" t="e" vm="18">
        <v>#VALUE!</v>
      </c>
      <c r="B19" s="22" cm="1">
        <f t="array" ref="B19">_FV(A19,"Price")</f>
        <v>5.0650000000000004</v>
      </c>
      <c r="C19" s="22" cm="1">
        <f t="array" ref="C19">_FV(A19,"Open")</f>
        <v>5.04</v>
      </c>
      <c r="D19" s="22" cm="1">
        <f t="array" ref="D19">_FV(A19,"High")</f>
        <v>5.0807000000000002</v>
      </c>
      <c r="E19" s="22" cm="1">
        <f t="array" ref="E19">_FV(A19,"Low")</f>
        <v>5.0319000000000003</v>
      </c>
      <c r="F19" s="23" t="str" cm="1">
        <f t="array" ref="F19">_FV(A19,"Exchange")</f>
        <v>New York Stock Exchange</v>
      </c>
      <c r="G19" s="23" t="str" cm="1">
        <f t="array" ref="G19">_FV(A19,"Ticker symbol",TRUE)</f>
        <v>GAB</v>
      </c>
      <c r="H19" s="66">
        <v>44902</v>
      </c>
      <c r="I19" s="18">
        <v>17</v>
      </c>
      <c r="J19" s="27">
        <v>6.03</v>
      </c>
      <c r="K19" s="18">
        <v>6.5</v>
      </c>
      <c r="L19" s="28">
        <f>Table3[[#This Row],[Shares]]*Table3[[#This Row],[Pur. Price]]</f>
        <v>102.51</v>
      </c>
      <c r="M19" s="36">
        <f>Table3[[#This Row],[Close]]*Table3[[#This Row],[Shares]]</f>
        <v>86.105000000000004</v>
      </c>
      <c r="N19" s="37">
        <f>(Table3[[#This Row],[Pos. Value]]-Table3[[#This Row],[Amt. Paid]])+Table3[[#This Row],[Div. Earned]]</f>
        <v>-3.6550000000000011</v>
      </c>
      <c r="O19" s="25">
        <f>Table3[[#This Row],[G/L ($)]]/Table3[[#This Row],[Amt. Paid]]</f>
        <v>-3.5655058043117756E-2</v>
      </c>
      <c r="P19" s="26">
        <v>12.75</v>
      </c>
      <c r="Q19" s="34" t="s">
        <v>17</v>
      </c>
      <c r="R19" t="s">
        <v>207</v>
      </c>
    </row>
    <row r="20" spans="1:18" ht="16.5" thickBot="1" x14ac:dyDescent="0.3">
      <c r="A20" s="30" t="e" vm="19">
        <v>#VALUE!</v>
      </c>
      <c r="B20" s="22" cm="1">
        <f t="array" ref="B20">_FV(A20,"Price")</f>
        <v>21.18</v>
      </c>
      <c r="C20" s="22" cm="1">
        <f t="array" ref="C20">_FV(A20,"Open")</f>
        <v>21.45</v>
      </c>
      <c r="D20" s="22" cm="1">
        <f t="array" ref="D20">_FV(A20,"High")</f>
        <v>21.67</v>
      </c>
      <c r="E20" s="22" cm="1">
        <f t="array" ref="E20">_FV(A20,"Low")</f>
        <v>21.15</v>
      </c>
      <c r="F20" s="23" t="str" cm="1">
        <f t="array" ref="F20">_FV(A20,"Exchange")</f>
        <v>Nasdaq Stock Market</v>
      </c>
      <c r="G20" s="23" t="str" cm="1">
        <f t="array" ref="G20">_FV(A20,"Ticker symbol",TRUE)</f>
        <v>SBLK</v>
      </c>
      <c r="H20" s="65">
        <v>44330</v>
      </c>
      <c r="I20" s="17">
        <v>4</v>
      </c>
      <c r="J20" s="24">
        <v>28.76</v>
      </c>
      <c r="K20" s="47">
        <v>30</v>
      </c>
      <c r="L20" s="28">
        <f>Table3[[#This Row],[Shares]]*Table3[[#This Row],[Pur. Price]]</f>
        <v>115.04</v>
      </c>
      <c r="M20" s="36">
        <f>Table3[[#This Row],[Close]]*Table3[[#This Row],[Shares]]</f>
        <v>84.72</v>
      </c>
      <c r="N20" s="37">
        <f>(Table3[[#This Row],[Pos. Value]]-Table3[[#This Row],[Amt. Paid]])+Table3[[#This Row],[Div. Earned]]</f>
        <v>-4.110000000000106</v>
      </c>
      <c r="O20" s="25">
        <f>Table3[[#This Row],[G/L ($)]]/Table3[[#This Row],[Amt. Paid]]</f>
        <v>-3.5726703755216499E-2</v>
      </c>
      <c r="P20" s="26">
        <v>26.209999999999901</v>
      </c>
      <c r="Q20" s="33" t="s">
        <v>17</v>
      </c>
      <c r="R20" t="s">
        <v>207</v>
      </c>
    </row>
    <row r="21" spans="1:18" ht="16.5" thickBot="1" x14ac:dyDescent="0.3">
      <c r="A21" s="31" t="e" vm="20">
        <v>#VALUE!</v>
      </c>
      <c r="B21" s="22" cm="1">
        <f t="array" ref="B21">_FV(A21,"Price")</f>
        <v>10.25</v>
      </c>
      <c r="C21" s="22" cm="1">
        <f t="array" ref="C21">_FV(A21,"Open")</f>
        <v>10.29</v>
      </c>
      <c r="D21" s="22" cm="1">
        <f t="array" ref="D21">_FV(A21,"High")</f>
        <v>10.329599999999999</v>
      </c>
      <c r="E21" s="22" cm="1">
        <f t="array" ref="E21">_FV(A21,"Low")</f>
        <v>10.215</v>
      </c>
      <c r="F21" s="23" t="str" cm="1">
        <f t="array" ref="F21">_FV(A21,"Exchange")</f>
        <v>Nasdaq Stock Market</v>
      </c>
      <c r="G21" s="23" t="str" cm="1">
        <f t="array" ref="G21">_FV(A21,"Ticker symbol",TRUE)</f>
        <v>CHI</v>
      </c>
      <c r="H21" s="66">
        <v>44965</v>
      </c>
      <c r="I21" s="18">
        <v>8</v>
      </c>
      <c r="J21" s="27">
        <v>12.09</v>
      </c>
      <c r="K21" s="48">
        <v>12</v>
      </c>
      <c r="L21" s="28">
        <f>Table3[[#This Row],[Shares]]*Table3[[#This Row],[Pur. Price]]</f>
        <v>96.72</v>
      </c>
      <c r="M21" s="36">
        <f>Table3[[#This Row],[Close]]*Table3[[#This Row],[Shares]]</f>
        <v>82</v>
      </c>
      <c r="N21" s="37">
        <f>(Table3[[#This Row],[Pos. Value]]-Table3[[#This Row],[Amt. Paid]])+Table3[[#This Row],[Div. Earned]]</f>
        <v>-4.8400000000000087</v>
      </c>
      <c r="O21" s="25">
        <f>Table3[[#This Row],[G/L ($)]]/Table3[[#This Row],[Amt. Paid]]</f>
        <v>-5.0041356492969487E-2</v>
      </c>
      <c r="P21" s="26">
        <v>9.8799999999999901</v>
      </c>
      <c r="Q21" s="34" t="s">
        <v>17</v>
      </c>
      <c r="R21" t="s">
        <v>207</v>
      </c>
    </row>
    <row r="22" spans="1:18" ht="16.5" thickBot="1" x14ac:dyDescent="0.3">
      <c r="A22" s="31" t="e" vm="21">
        <v>#VALUE!</v>
      </c>
      <c r="B22" s="22" cm="1">
        <f t="array" ref="B22">_FV(A22,"Price")</f>
        <v>13.01</v>
      </c>
      <c r="C22" s="22" cm="1">
        <f t="array" ref="C22">_FV(A22,"Open")</f>
        <v>12.76</v>
      </c>
      <c r="D22" s="22" cm="1">
        <f t="array" ref="D22">_FV(A22,"High")</f>
        <v>13.119</v>
      </c>
      <c r="E22" s="22" cm="1">
        <f t="array" ref="E22">_FV(A22,"Low")</f>
        <v>12.6898</v>
      </c>
      <c r="F22" s="23" t="str" cm="1">
        <f t="array" ref="F22">_FV(A22,"Exchange")</f>
        <v>New York Stock Exchange</v>
      </c>
      <c r="G22" s="23" t="str" cm="1">
        <f t="array" ref="G22">_FV(A22,"Ticker symbol",TRUE)</f>
        <v>GOF</v>
      </c>
      <c r="H22" s="66">
        <v>44998</v>
      </c>
      <c r="I22" s="18">
        <v>6</v>
      </c>
      <c r="J22" s="27">
        <v>16.29</v>
      </c>
      <c r="K22" s="18">
        <v>17</v>
      </c>
      <c r="L22" s="28">
        <f>Table3[[#This Row],[Shares]]*Table3[[#This Row],[Pur. Price]]</f>
        <v>97.74</v>
      </c>
      <c r="M22" s="36">
        <f>Table3[[#This Row],[Close]]*Table3[[#This Row],[Shares]]</f>
        <v>78.06</v>
      </c>
      <c r="N22" s="37">
        <f>(Table3[[#This Row],[Pos. Value]]-Table3[[#This Row],[Amt. Paid]])+Table3[[#This Row],[Div. Earned]]</f>
        <v>-6.5999999999999925</v>
      </c>
      <c r="O22" s="25">
        <f>Table3[[#This Row],[G/L ($)]]/Table3[[#This Row],[Amt. Paid]]</f>
        <v>-6.7526089625537064E-2</v>
      </c>
      <c r="P22" s="26">
        <v>13.08</v>
      </c>
      <c r="Q22" s="34" t="s">
        <v>17</v>
      </c>
      <c r="R22" t="s">
        <v>207</v>
      </c>
    </row>
    <row r="23" spans="1:18" ht="16.5" thickBot="1" x14ac:dyDescent="0.3">
      <c r="A23" s="31" t="e" vm="22">
        <v>#VALUE!</v>
      </c>
      <c r="B23" s="22" cm="1">
        <f t="array" ref="B23">_FV(A23,"Price")</f>
        <v>6.3080999999999996</v>
      </c>
      <c r="C23" s="22" cm="1">
        <f t="array" ref="C23">_FV(A23,"Open")</f>
        <v>6.04</v>
      </c>
      <c r="D23" s="22" cm="1">
        <f t="array" ref="D23">_FV(A23,"High")</f>
        <v>6.31</v>
      </c>
      <c r="E23" s="22" cm="1">
        <f t="array" ref="E23">_FV(A23,"Low")</f>
        <v>5.96</v>
      </c>
      <c r="F23" s="23" t="str" cm="1">
        <f t="array" ref="F23">_FV(A23,"Exchange")</f>
        <v>Nasdaq Stock Market</v>
      </c>
      <c r="G23" s="23" t="str" cm="1">
        <f t="array" ref="G23">_FV(A23,"Ticker symbol",TRUE)</f>
        <v>HIMX</v>
      </c>
      <c r="H23" s="66">
        <v>44330</v>
      </c>
      <c r="I23" s="18">
        <v>11</v>
      </c>
      <c r="J23" s="27">
        <v>8.84</v>
      </c>
      <c r="K23" s="48">
        <v>10</v>
      </c>
      <c r="L23" s="28">
        <f>Table3[[#This Row],[Shares]]*Table3[[#This Row],[Pur. Price]]</f>
        <v>97.24</v>
      </c>
      <c r="M23" s="36">
        <f>Table3[[#This Row],[Close]]*Table3[[#This Row],[Shares]]</f>
        <v>69.389099999999999</v>
      </c>
      <c r="N23" s="37">
        <f>(Table3[[#This Row],[Pos. Value]]-Table3[[#This Row],[Amt. Paid]])+Table3[[#This Row],[Div. Earned]]</f>
        <v>-9.040899999999997</v>
      </c>
      <c r="O23" s="25">
        <f>Table3[[#This Row],[G/L ($)]]/Table3[[#This Row],[Amt. Paid]]</f>
        <v>-9.2975113122171923E-2</v>
      </c>
      <c r="P23" s="26">
        <v>18.809999999999999</v>
      </c>
      <c r="Q23" s="34" t="s">
        <v>17</v>
      </c>
      <c r="R23" t="s">
        <v>207</v>
      </c>
    </row>
    <row r="24" spans="1:18" ht="16.5" thickBot="1" x14ac:dyDescent="0.3">
      <c r="A24" s="31" t="e" vm="23">
        <v>#VALUE!</v>
      </c>
      <c r="B24" s="22" cm="1">
        <f t="array" ref="B24">_FV(A24,"Price")</f>
        <v>10.335000000000001</v>
      </c>
      <c r="C24" s="22" cm="1">
        <f t="array" ref="C24">_FV(A24,"Open")</f>
        <v>10.26</v>
      </c>
      <c r="D24" s="22" cm="1">
        <f t="array" ref="D24">_FV(A24,"High")</f>
        <v>10.385</v>
      </c>
      <c r="E24" s="22" cm="1">
        <f t="array" ref="E24">_FV(A24,"Low")</f>
        <v>10.220000000000001</v>
      </c>
      <c r="F24" s="23" t="str" cm="1">
        <f t="array" ref="F24">_FV(A24,"Exchange")</f>
        <v>New York Stock Exchange</v>
      </c>
      <c r="G24" s="23" t="str" cm="1">
        <f t="array" ref="G24">_FV(A24,"Ticker symbol",TRUE)</f>
        <v>ACRE</v>
      </c>
      <c r="H24" s="66">
        <v>44330</v>
      </c>
      <c r="I24" s="18">
        <v>7</v>
      </c>
      <c r="J24" s="27">
        <v>13.76</v>
      </c>
      <c r="K24" s="48">
        <v>15</v>
      </c>
      <c r="L24" s="28">
        <f>Table3[[#This Row],[Shares]]*Table3[[#This Row],[Pur. Price]]</f>
        <v>96.32</v>
      </c>
      <c r="M24" s="36">
        <f>Table3[[#This Row],[Close]]*Table3[[#This Row],[Shares]]</f>
        <v>72.344999999999999</v>
      </c>
      <c r="N24" s="37">
        <f>(Table3[[#This Row],[Pos. Value]]-Table3[[#This Row],[Amt. Paid]])+Table3[[#This Row],[Div. Earned]]</f>
        <v>-9.4149999999999938</v>
      </c>
      <c r="O24" s="25">
        <f>Table3[[#This Row],[G/L ($)]]/Table3[[#This Row],[Amt. Paid]]</f>
        <v>-9.7747093023255752E-2</v>
      </c>
      <c r="P24" s="26">
        <v>14.56</v>
      </c>
      <c r="Q24" s="34" t="s">
        <v>17</v>
      </c>
      <c r="R24" t="s">
        <v>207</v>
      </c>
    </row>
    <row r="25" spans="1:18" ht="16.5" thickBot="1" x14ac:dyDescent="0.3">
      <c r="A25" s="30" t="e" vm="24">
        <v>#VALUE!</v>
      </c>
      <c r="B25" s="22" cm="1">
        <f t="array" ref="B25">_FV(A25,"Price")</f>
        <v>13.8988</v>
      </c>
      <c r="C25" s="22" cm="1">
        <f t="array" ref="C25">_FV(A25,"Open")</f>
        <v>13.84</v>
      </c>
      <c r="D25" s="22" cm="1">
        <f t="array" ref="D25">_FV(A25,"High")</f>
        <v>13.94</v>
      </c>
      <c r="E25" s="22" cm="1">
        <f t="array" ref="E25">_FV(A25,"Low")</f>
        <v>13.76</v>
      </c>
      <c r="F25" s="23" t="str" cm="1">
        <f t="array" ref="F25">_FV(A25,"Exchange")</f>
        <v>New York Stock Exchange</v>
      </c>
      <c r="G25" s="23" t="str" cm="1">
        <f t="array" ref="G25">_FV(A25,"Ticker symbol",TRUE)</f>
        <v>TWO</v>
      </c>
      <c r="H25" s="65">
        <v>44330</v>
      </c>
      <c r="I25" s="17">
        <v>5</v>
      </c>
      <c r="J25" s="24">
        <v>19.8</v>
      </c>
      <c r="K25" s="47">
        <v>20</v>
      </c>
      <c r="L25" s="28">
        <f>Table3[[#This Row],[Shares]]*Table3[[#This Row],[Pur. Price]]</f>
        <v>99</v>
      </c>
      <c r="M25" s="36">
        <f>Table3[[#This Row],[Close]]*Table3[[#This Row],[Shares]]</f>
        <v>69.494</v>
      </c>
      <c r="N25" s="37">
        <f>(Table3[[#This Row],[Pos. Value]]-Table3[[#This Row],[Amt. Paid]])+Table3[[#This Row],[Div. Earned]]</f>
        <v>-9.9559999999999995</v>
      </c>
      <c r="O25" s="25">
        <f>Table3[[#This Row],[G/L ($)]]/Table3[[#This Row],[Amt. Paid]]</f>
        <v>-0.10056565656565657</v>
      </c>
      <c r="P25" s="26">
        <v>19.55</v>
      </c>
      <c r="Q25" s="33" t="s">
        <v>17</v>
      </c>
      <c r="R25" t="s">
        <v>207</v>
      </c>
    </row>
    <row r="26" spans="1:18" ht="16.5" thickBot="1" x14ac:dyDescent="0.3">
      <c r="A26" s="30" t="e" vm="25">
        <v>#VALUE!</v>
      </c>
      <c r="B26" s="22" cm="1">
        <f t="array" ref="B26">_FV(A26,"Price")</f>
        <v>3.7810000000000001</v>
      </c>
      <c r="C26" s="22" cm="1">
        <f t="array" ref="C26">_FV(A26,"Open")</f>
        <v>3.81</v>
      </c>
      <c r="D26" s="22" cm="1">
        <f t="array" ref="D26">_FV(A26,"High")</f>
        <v>3.82</v>
      </c>
      <c r="E26" s="22" cm="1">
        <f t="array" ref="E26">_FV(A26,"Low")</f>
        <v>3.78</v>
      </c>
      <c r="F26" s="23" t="str" cm="1">
        <f t="array" ref="F26">_FV(A26,"Exchange")</f>
        <v>New York Stock Exchange</v>
      </c>
      <c r="G26" s="23" t="str" cm="1">
        <f t="array" ref="G26">_FV(A26,"Ticker symbol",TRUE)</f>
        <v>SABA</v>
      </c>
      <c r="H26" s="65">
        <v>44330</v>
      </c>
      <c r="I26" s="17">
        <v>21</v>
      </c>
      <c r="J26" s="24">
        <v>4.82</v>
      </c>
      <c r="K26" s="17">
        <v>4.75</v>
      </c>
      <c r="L26" s="28">
        <f>Table3[[#This Row],[Shares]]*Table3[[#This Row],[Pur. Price]]</f>
        <v>101.22</v>
      </c>
      <c r="M26" s="36">
        <f>Table3[[#This Row],[Close]]*Table3[[#This Row],[Shares]]</f>
        <v>79.400999999999996</v>
      </c>
      <c r="N26" s="37">
        <f>(Table3[[#This Row],[Pos. Value]]-Table3[[#This Row],[Amt. Paid]])+Table3[[#This Row],[Div. Earned]]</f>
        <v>-11.009000000000002</v>
      </c>
      <c r="O26" s="25">
        <f>Table3[[#This Row],[G/L ($)]]/Table3[[#This Row],[Amt. Paid]]</f>
        <v>-0.10876309029836002</v>
      </c>
      <c r="P26" s="26">
        <v>10.81</v>
      </c>
      <c r="Q26" s="33" t="s">
        <v>17</v>
      </c>
      <c r="R26" t="s">
        <v>207</v>
      </c>
    </row>
    <row r="27" spans="1:18" ht="16.5" thickBot="1" x14ac:dyDescent="0.3">
      <c r="A27" s="31" t="e" vm="26">
        <v>#VALUE!</v>
      </c>
      <c r="B27" s="22" cm="1">
        <f t="array" ref="B27">_FV(A27,"Price")</f>
        <v>4.2300000000000004</v>
      </c>
      <c r="C27" s="22" cm="1">
        <f t="array" ref="C27">_FV(A27,"Open")</f>
        <v>4.22</v>
      </c>
      <c r="D27" s="22" cm="1">
        <f t="array" ref="D27">_FV(A27,"High")</f>
        <v>4.42</v>
      </c>
      <c r="E27" s="22" cm="1">
        <f t="array" ref="E27">_FV(A27,"Low")</f>
        <v>4.21</v>
      </c>
      <c r="F27" s="23" t="str" cm="1">
        <f t="array" ref="F27">_FV(A27,"Exchange")</f>
        <v>Nasdaq Stock Market</v>
      </c>
      <c r="G27" s="23" t="str" cm="1">
        <f t="array" ref="G27">_FV(A27,"Ticker symbol",TRUE)</f>
        <v>DALN</v>
      </c>
      <c r="H27" s="66">
        <v>44964</v>
      </c>
      <c r="I27" s="18">
        <v>18</v>
      </c>
      <c r="J27" s="27">
        <v>5.5</v>
      </c>
      <c r="K27" s="48">
        <v>7</v>
      </c>
      <c r="L27" s="28">
        <f>Table3[[#This Row],[Shares]]*Table3[[#This Row],[Pur. Price]]</f>
        <v>99</v>
      </c>
      <c r="M27" s="36">
        <f>Table3[[#This Row],[Close]]*Table3[[#This Row],[Shares]]</f>
        <v>76.140000000000015</v>
      </c>
      <c r="N27" s="37">
        <f>(Table3[[#This Row],[Pos. Value]]-Table3[[#This Row],[Amt. Paid]])+Table3[[#This Row],[Div. Earned]]</f>
        <v>-11.339999999999986</v>
      </c>
      <c r="O27" s="25">
        <f>Table3[[#This Row],[G/L ($)]]/Table3[[#This Row],[Amt. Paid]]</f>
        <v>-0.11454545454545439</v>
      </c>
      <c r="P27" s="26">
        <v>11.52</v>
      </c>
      <c r="Q27" s="34" t="s">
        <v>17</v>
      </c>
      <c r="R27" t="s">
        <v>207</v>
      </c>
    </row>
    <row r="28" spans="1:18" ht="16.5" thickBot="1" x14ac:dyDescent="0.3">
      <c r="A28" s="30" t="e" vm="27">
        <v>#VALUE!</v>
      </c>
      <c r="B28" s="22" cm="1">
        <f t="array" ref="B28">_FV(A28,"Price")</f>
        <v>0.76249999999999996</v>
      </c>
      <c r="C28" s="22" cm="1">
        <f t="array" ref="C28">_FV(A28,"Open")</f>
        <v>0.76500000000000001</v>
      </c>
      <c r="D28" s="22" cm="1">
        <f t="array" ref="D28">_FV(A28,"High")</f>
        <v>0.76500000000000001</v>
      </c>
      <c r="E28" s="22" cm="1">
        <f t="array" ref="E28">_FV(A28,"Low")</f>
        <v>0.76249999999999996</v>
      </c>
      <c r="F28" s="23" t="str" cm="1">
        <f t="array" ref="F28">_FV(A28,"Exchange")</f>
        <v>OTC Markets</v>
      </c>
      <c r="G28" s="23" t="str" cm="1">
        <f t="array" ref="G28">_FV(A28,"Ticker symbol",TRUE)</f>
        <v>RBCN</v>
      </c>
      <c r="H28" s="65">
        <v>44798</v>
      </c>
      <c r="I28" s="17">
        <v>7</v>
      </c>
      <c r="J28" s="24">
        <v>14.51</v>
      </c>
      <c r="K28" s="47">
        <v>3</v>
      </c>
      <c r="L28" s="28">
        <f>Table3[[#This Row],[Shares]]*Table3[[#This Row],[Pur. Price]]</f>
        <v>101.57</v>
      </c>
      <c r="M28" s="36">
        <f>Table3[[#This Row],[Close]]*Table3[[#This Row],[Shares]]</f>
        <v>5.3374999999999995</v>
      </c>
      <c r="N28" s="37">
        <f>(Table3[[#This Row],[Pos. Value]]-Table3[[#This Row],[Amt. Paid]])+Table3[[#This Row],[Div. Earned]]</f>
        <v>-11.532499999999985</v>
      </c>
      <c r="O28" s="25">
        <f>Table3[[#This Row],[G/L ($)]]/Table3[[#This Row],[Amt. Paid]]</f>
        <v>-0.11354238456237063</v>
      </c>
      <c r="P28" s="26">
        <v>84.7</v>
      </c>
      <c r="Q28" s="33" t="s">
        <v>17</v>
      </c>
      <c r="R28" t="s">
        <v>207</v>
      </c>
    </row>
    <row r="29" spans="1:18" ht="16.5" thickBot="1" x14ac:dyDescent="0.3">
      <c r="A29" s="30" t="e" vm="28">
        <v>#VALUE!</v>
      </c>
      <c r="B29" s="22" cm="1">
        <f t="array" ref="B29">_FV(A29,"Price")</f>
        <v>5.5149999999999997</v>
      </c>
      <c r="C29" s="22" cm="1">
        <f t="array" ref="C29">_FV(A29,"Open")</f>
        <v>5.48</v>
      </c>
      <c r="D29" s="22" cm="1">
        <f t="array" ref="D29">_FV(A29,"High")</f>
        <v>5.5149999999999997</v>
      </c>
      <c r="E29" s="22" cm="1">
        <f t="array" ref="E29">_FV(A29,"Low")</f>
        <v>5.44</v>
      </c>
      <c r="F29" s="23" t="str" cm="1">
        <f t="array" ref="F29">_FV(A29,"Exchange")</f>
        <v>New York Stock Exchange</v>
      </c>
      <c r="G29" s="23" t="str" cm="1">
        <f t="array" ref="G29">_FV(A29,"Ticker symbol",TRUE)</f>
        <v>ZTR</v>
      </c>
      <c r="H29" s="65">
        <v>44330</v>
      </c>
      <c r="I29" s="17">
        <v>12</v>
      </c>
      <c r="J29" s="24">
        <v>8.07</v>
      </c>
      <c r="K29" s="47">
        <v>10</v>
      </c>
      <c r="L29" s="28">
        <f>Table3[[#This Row],[Shares]]*Table3[[#This Row],[Pur. Price]]</f>
        <v>96.84</v>
      </c>
      <c r="M29" s="36">
        <f>Table3[[#This Row],[Close]]*Table3[[#This Row],[Shares]]</f>
        <v>66.179999999999993</v>
      </c>
      <c r="N29" s="37">
        <f>(Table3[[#This Row],[Pos. Value]]-Table3[[#This Row],[Amt. Paid]])+Table3[[#This Row],[Div. Earned]]</f>
        <v>-15.180000000000112</v>
      </c>
      <c r="O29" s="25">
        <f>Table3[[#This Row],[G/L ($)]]/Table3[[#This Row],[Amt. Paid]]</f>
        <v>-0.15675340768277685</v>
      </c>
      <c r="P29" s="26">
        <v>15.479999999999899</v>
      </c>
      <c r="Q29" s="33" t="s">
        <v>17</v>
      </c>
      <c r="R29" t="s">
        <v>207</v>
      </c>
    </row>
    <row r="30" spans="1:18" ht="16.5" thickBot="1" x14ac:dyDescent="0.3">
      <c r="A30" s="30" t="e" vm="29">
        <v>#VALUE!</v>
      </c>
      <c r="B30" s="22" cm="1">
        <f t="array" ref="B30">_FV(A30,"Price")</f>
        <v>9.7100000000000009</v>
      </c>
      <c r="C30" s="22" cm="1">
        <f t="array" ref="C30">_FV(A30,"Open")</f>
        <v>9.86</v>
      </c>
      <c r="D30" s="22" cm="1">
        <f t="array" ref="D30">_FV(A30,"High")</f>
        <v>9.92</v>
      </c>
      <c r="E30" s="22" cm="1">
        <f t="array" ref="E30">_FV(A30,"Low")</f>
        <v>9.7100000000000009</v>
      </c>
      <c r="F30" s="23" t="str" cm="1">
        <f t="array" ref="F30">_FV(A30,"Exchange")</f>
        <v>Nasdaq Stock Market</v>
      </c>
      <c r="G30" s="23" t="str" cm="1">
        <f t="array" ref="G30">_FV(A30,"Ticker symbol",TRUE)</f>
        <v>GOGL</v>
      </c>
      <c r="H30" s="65">
        <v>44330</v>
      </c>
      <c r="I30" s="17">
        <v>7</v>
      </c>
      <c r="J30" s="24">
        <v>13.47</v>
      </c>
      <c r="K30" s="47">
        <v>15</v>
      </c>
      <c r="L30" s="28">
        <f>Table3[[#This Row],[Shares]]*Table3[[#This Row],[Pur. Price]]</f>
        <v>94.29</v>
      </c>
      <c r="M30" s="36">
        <f>Table3[[#This Row],[Close]]*Table3[[#This Row],[Shares]]</f>
        <v>67.97</v>
      </c>
      <c r="N30" s="37">
        <f>(Table3[[#This Row],[Pos. Value]]-Table3[[#This Row],[Amt. Paid]])+Table3[[#This Row],[Div. Earned]]</f>
        <v>-16.170000000000108</v>
      </c>
      <c r="O30" s="25">
        <f>Table3[[#This Row],[G/L ($)]]/Table3[[#This Row],[Amt. Paid]]</f>
        <v>-0.17149220489977843</v>
      </c>
      <c r="P30" s="26">
        <v>10.149999999999901</v>
      </c>
      <c r="Q30" s="33" t="s">
        <v>17</v>
      </c>
      <c r="R30" t="s">
        <v>207</v>
      </c>
    </row>
    <row r="31" spans="1:18" ht="16.5" thickBot="1" x14ac:dyDescent="0.3">
      <c r="A31" s="30" t="e" vm="15">
        <v>#VALUE!</v>
      </c>
      <c r="B31" s="22" cm="1">
        <f t="array" ref="B31">_FV(A31,"Price")</f>
        <v>7.2201000000000004</v>
      </c>
      <c r="C31" s="22" cm="1">
        <f t="array" ref="C31">_FV(A31,"Open")</f>
        <v>7.19</v>
      </c>
      <c r="D31" s="22" cm="1">
        <f t="array" ref="D31">_FV(A31,"High")</f>
        <v>7.28</v>
      </c>
      <c r="E31" s="22" cm="1">
        <f t="array" ref="E31">_FV(A31,"Low")</f>
        <v>7.15</v>
      </c>
      <c r="F31" s="23" t="str" cm="1">
        <f t="array" ref="F31">_FV(A31,"Exchange")</f>
        <v>New York Stock Exchange</v>
      </c>
      <c r="G31" s="23" t="str" cm="1">
        <f t="array" ref="G31">_FV(A31,"Ticker symbol",TRUE)</f>
        <v>CLM</v>
      </c>
      <c r="H31" s="65">
        <v>44330</v>
      </c>
      <c r="I31" s="17">
        <v>7</v>
      </c>
      <c r="J31" s="24">
        <v>13.54</v>
      </c>
      <c r="K31" s="17">
        <v>16</v>
      </c>
      <c r="L31" s="28">
        <f>Table3[[#This Row],[Shares]]*Table3[[#This Row],[Pur. Price]]</f>
        <v>94.78</v>
      </c>
      <c r="M31" s="36">
        <f>Table3[[#This Row],[Close]]*Table3[[#This Row],[Shares]]</f>
        <v>50.540700000000001</v>
      </c>
      <c r="N31" s="37">
        <f>(Table3[[#This Row],[Pos. Value]]-Table3[[#This Row],[Amt. Paid]])+Table3[[#This Row],[Div. Earned]]</f>
        <v>-18.139300000000102</v>
      </c>
      <c r="O31" s="25">
        <f>Table3[[#This Row],[G/L ($)]]/Table3[[#This Row],[Amt. Paid]]</f>
        <v>-0.1913832032074288</v>
      </c>
      <c r="P31" s="26">
        <v>26.099999999999898</v>
      </c>
      <c r="Q31" s="33" t="s">
        <v>18</v>
      </c>
      <c r="R31" t="s">
        <v>207</v>
      </c>
    </row>
    <row r="32" spans="1:18" ht="16.5" thickBot="1" x14ac:dyDescent="0.3">
      <c r="A32" s="31" t="e" vm="30">
        <v>#VALUE!</v>
      </c>
      <c r="B32" s="22" cm="1">
        <f t="array" ref="B32">_FV(A32,"Price")</f>
        <v>67.395200000000003</v>
      </c>
      <c r="C32" s="22" cm="1">
        <f t="array" ref="C32">_FV(A32,"Open")</f>
        <v>66.790000000000006</v>
      </c>
      <c r="D32" s="22" cm="1">
        <f t="array" ref="D32">_FV(A32,"High")</f>
        <v>67.81</v>
      </c>
      <c r="E32" s="22" cm="1">
        <f t="array" ref="E32">_FV(A32,"Low")</f>
        <v>66.096100000000007</v>
      </c>
      <c r="F32" s="23" t="str" cm="1">
        <f t="array" ref="F32">_FV(A32,"Exchange")</f>
        <v>New York Stock Exchange</v>
      </c>
      <c r="G32" s="23" t="str" cm="1">
        <f t="array" ref="G32">_FV(A32,"Ticker symbol",TRUE)</f>
        <v>UAN</v>
      </c>
      <c r="H32" s="66">
        <v>44987</v>
      </c>
      <c r="I32" s="18">
        <v>1</v>
      </c>
      <c r="J32" s="27">
        <v>115</v>
      </c>
      <c r="K32" s="48">
        <v>89</v>
      </c>
      <c r="L32" s="28">
        <f>Table3[[#This Row],[Shares]]*Table3[[#This Row],[Pur. Price]]</f>
        <v>115</v>
      </c>
      <c r="M32" s="36">
        <f>Table3[[#This Row],[Close]]*Table3[[#This Row],[Shares]]</f>
        <v>67.395200000000003</v>
      </c>
      <c r="N32" s="37">
        <f>(Table3[[#This Row],[Pos. Value]]-Table3[[#This Row],[Amt. Paid]])+Table3[[#This Row],[Div. Earned]]</f>
        <v>-19.434799999999996</v>
      </c>
      <c r="O32" s="25">
        <f>Table3[[#This Row],[G/L ($)]]/Table3[[#This Row],[Amt. Paid]]</f>
        <v>-0.16899826086956518</v>
      </c>
      <c r="P32" s="26">
        <v>28.17</v>
      </c>
      <c r="Q32" s="34" t="s">
        <v>17</v>
      </c>
      <c r="R32" t="s">
        <v>207</v>
      </c>
    </row>
    <row r="33" spans="1:18" ht="16.5" thickBot="1" x14ac:dyDescent="0.3">
      <c r="A33" s="31" t="e" vm="31">
        <v>#VALUE!</v>
      </c>
      <c r="B33" s="22" cm="1">
        <f t="array" ref="B33">_FV(A33,"Price")</f>
        <v>9.64</v>
      </c>
      <c r="C33" s="22" cm="1">
        <f t="array" ref="C33">_FV(A33,"Open")</f>
        <v>9.73</v>
      </c>
      <c r="D33" s="22" cm="1">
        <f t="array" ref="D33">_FV(A33,"High")</f>
        <v>9.75</v>
      </c>
      <c r="E33" s="22" cm="1">
        <f t="array" ref="E33">_FV(A33,"Low")</f>
        <v>9.59</v>
      </c>
      <c r="F33" s="23" t="str" cm="1">
        <f t="array" ref="F33">_FV(A33,"Exchange")</f>
        <v>Nasdaq Stock Market</v>
      </c>
      <c r="G33" s="23" t="str" cm="1">
        <f t="array" ref="G33">_FV(A33,"Ticker symbol",TRUE)</f>
        <v>AGNC</v>
      </c>
      <c r="H33" s="66">
        <v>44330</v>
      </c>
      <c r="I33" s="18">
        <v>5</v>
      </c>
      <c r="J33" s="27">
        <v>17.64</v>
      </c>
      <c r="K33" s="18">
        <v>20</v>
      </c>
      <c r="L33" s="28">
        <f>Table3[[#This Row],[Shares]]*Table3[[#This Row],[Pur. Price]]</f>
        <v>88.2</v>
      </c>
      <c r="M33" s="36">
        <f>Table3[[#This Row],[Close]]*Table3[[#This Row],[Shares]]</f>
        <v>48.2</v>
      </c>
      <c r="N33" s="37">
        <f>(Table3[[#This Row],[Pos. Value]]-Table3[[#This Row],[Amt. Paid]])+Table3[[#This Row],[Div. Earned]]</f>
        <v>-19.489999999999998</v>
      </c>
      <c r="O33" s="25">
        <f>Table3[[#This Row],[G/L ($)]]/Table3[[#This Row],[Amt. Paid]]</f>
        <v>-0.22097505668934239</v>
      </c>
      <c r="P33" s="26">
        <v>20.51</v>
      </c>
      <c r="Q33" s="34" t="s">
        <v>17</v>
      </c>
      <c r="R33" t="s">
        <v>208</v>
      </c>
    </row>
    <row r="34" spans="1:18" ht="16.5" thickBot="1" x14ac:dyDescent="0.3">
      <c r="A34" s="31" t="e" vm="32">
        <v>#VALUE!</v>
      </c>
      <c r="B34" s="22" cm="1">
        <f t="array" ref="B34">_FV(A34,"Price")</f>
        <v>13.994999999999999</v>
      </c>
      <c r="C34" s="22" cm="1">
        <f t="array" ref="C34">_FV(A34,"Open")</f>
        <v>13.73</v>
      </c>
      <c r="D34" s="22" cm="1">
        <f t="array" ref="D34">_FV(A34,"High")</f>
        <v>14.1</v>
      </c>
      <c r="E34" s="22" cm="1">
        <f t="array" ref="E34">_FV(A34,"Low")</f>
        <v>13.64</v>
      </c>
      <c r="F34" s="23" t="str" cm="1">
        <f t="array" ref="F34">_FV(A34,"Exchange")</f>
        <v>Nasdaq Stock Market</v>
      </c>
      <c r="G34" s="23" t="str" cm="1">
        <f t="array" ref="G34">_FV(A34,"Ticker symbol",TRUE)</f>
        <v>NEWT</v>
      </c>
      <c r="H34" s="66">
        <v>44330</v>
      </c>
      <c r="I34" s="18">
        <v>4</v>
      </c>
      <c r="J34" s="27">
        <v>22.49</v>
      </c>
      <c r="K34" s="18">
        <v>24.5</v>
      </c>
      <c r="L34" s="28">
        <f>Table3[[#This Row],[Shares]]*Table3[[#This Row],[Pur. Price]]</f>
        <v>89.96</v>
      </c>
      <c r="M34" s="36">
        <f>Table3[[#This Row],[Close]]*Table3[[#This Row],[Shares]]</f>
        <v>55.98</v>
      </c>
      <c r="N34" s="37">
        <f>(Table3[[#This Row],[Pos. Value]]-Table3[[#This Row],[Amt. Paid]])+Table3[[#This Row],[Div. Earned]]</f>
        <v>-21.799999999999997</v>
      </c>
      <c r="O34" s="25">
        <f>Table3[[#This Row],[G/L ($)]]/Table3[[#This Row],[Amt. Paid]]</f>
        <v>-0.24232992441084925</v>
      </c>
      <c r="P34" s="26">
        <v>12.18</v>
      </c>
      <c r="Q34" s="34" t="s">
        <v>17</v>
      </c>
      <c r="R34" t="s">
        <v>207</v>
      </c>
    </row>
    <row r="35" spans="1:18" ht="16.5" thickBot="1" x14ac:dyDescent="0.3">
      <c r="A35" s="30" t="e" vm="33">
        <v>#VALUE!</v>
      </c>
      <c r="B35" s="22" cm="1">
        <f t="array" ref="B35">_FV(A35,"Price")</f>
        <v>20.37</v>
      </c>
      <c r="C35" s="22" cm="1">
        <f t="array" ref="C35">_FV(A35,"Open")</f>
        <v>20.18</v>
      </c>
      <c r="D35" s="22" cm="1">
        <f t="array" ref="D35">_FV(A35,"High")</f>
        <v>20.47</v>
      </c>
      <c r="E35" s="22" cm="1">
        <f t="array" ref="E35">_FV(A35,"Low")</f>
        <v>20.072500000000002</v>
      </c>
      <c r="F35" s="23" t="str" cm="1">
        <f t="array" ref="F35">_FV(A35,"Exchange")</f>
        <v>New York Stock Exchange</v>
      </c>
      <c r="G35" s="23" t="str" cm="1">
        <f t="array" ref="G35">_FV(A35,"Ticker symbol",TRUE)</f>
        <v>MSB</v>
      </c>
      <c r="H35" s="65">
        <v>44330</v>
      </c>
      <c r="I35" s="17">
        <v>4</v>
      </c>
      <c r="J35" s="24">
        <v>28.12</v>
      </c>
      <c r="K35" s="47">
        <v>29</v>
      </c>
      <c r="L35" s="28">
        <f>Table3[[#This Row],[Shares]]*Table3[[#This Row],[Pur. Price]]</f>
        <v>112.48</v>
      </c>
      <c r="M35" s="36">
        <f>Table3[[#This Row],[Close]]*Table3[[#This Row],[Shares]]</f>
        <v>81.48</v>
      </c>
      <c r="N35" s="37">
        <f>(Table3[[#This Row],[Pos. Value]]-Table3[[#This Row],[Amt. Paid]])+Table3[[#This Row],[Div. Earned]]</f>
        <v>-24.84</v>
      </c>
      <c r="O35" s="25">
        <f>Table3[[#This Row],[G/L ($)]]/Table3[[#This Row],[Amt. Paid]]</f>
        <v>-0.22083926031294451</v>
      </c>
      <c r="P35" s="26">
        <v>6.16</v>
      </c>
      <c r="Q35" s="33" t="s">
        <v>17</v>
      </c>
      <c r="R35" t="s">
        <v>207</v>
      </c>
    </row>
    <row r="36" spans="1:18" ht="16.5" thickBot="1" x14ac:dyDescent="0.3">
      <c r="A36" s="31" t="e" vm="34">
        <v>#VALUE!</v>
      </c>
      <c r="B36" s="22" cm="1">
        <f t="array" ref="B36">_FV(A36,"Price")</f>
        <v>17.296199999999999</v>
      </c>
      <c r="C36" s="22" cm="1">
        <f t="array" ref="C36">_FV(A36,"Open")</f>
        <v>16.829999999999998</v>
      </c>
      <c r="D36" s="22" cm="1">
        <f t="array" ref="D36">_FV(A36,"High")</f>
        <v>17.309999999999999</v>
      </c>
      <c r="E36" s="22" cm="1">
        <f t="array" ref="E36">_FV(A36,"Low")</f>
        <v>16.829999999999998</v>
      </c>
      <c r="F36" s="23" t="str" cm="1">
        <f t="array" ref="F36">_FV(A36,"Exchange")</f>
        <v>New York Stock Exchange</v>
      </c>
      <c r="G36" s="23" t="str" cm="1">
        <f t="array" ref="G36">_FV(A36,"Ticker symbol",TRUE)</f>
        <v>T</v>
      </c>
      <c r="H36" s="66">
        <v>44330</v>
      </c>
      <c r="I36" s="18">
        <v>4</v>
      </c>
      <c r="J36" s="27">
        <v>27.47</v>
      </c>
      <c r="K36" s="48">
        <v>30</v>
      </c>
      <c r="L36" s="28">
        <f>Table3[[#This Row],[Shares]]*Table3[[#This Row],[Pur. Price]]</f>
        <v>109.88</v>
      </c>
      <c r="M36" s="36">
        <f>Table3[[#This Row],[Close]]*Table3[[#This Row],[Shares]]</f>
        <v>69.184799999999996</v>
      </c>
      <c r="N36" s="37">
        <f>(Table3[[#This Row],[Pos. Value]]-Table3[[#This Row],[Amt. Paid]])+Table3[[#This Row],[Div. Earned]]</f>
        <v>-26.2652</v>
      </c>
      <c r="O36" s="25">
        <f>Table3[[#This Row],[G/L ($)]]/Table3[[#This Row],[Amt. Paid]]</f>
        <v>-0.23903531124863489</v>
      </c>
      <c r="P36" s="26">
        <v>14.43</v>
      </c>
      <c r="Q36" s="34" t="s">
        <v>17</v>
      </c>
      <c r="R36" t="s">
        <v>207</v>
      </c>
    </row>
    <row r="37" spans="1:18" ht="16.5" thickBot="1" x14ac:dyDescent="0.3">
      <c r="A37" s="31" t="e" vm="35">
        <v>#VALUE!</v>
      </c>
      <c r="B37" s="22" cm="1">
        <f t="array" ref="B37">_FV(A37,"Price")</f>
        <v>19.305</v>
      </c>
      <c r="C37" s="22" cm="1">
        <f t="array" ref="C37">_FV(A37,"Open")</f>
        <v>19.170000000000002</v>
      </c>
      <c r="D37" s="22" cm="1">
        <f t="array" ref="D37">_FV(A37,"High")</f>
        <v>19.39</v>
      </c>
      <c r="E37" s="22" cm="1">
        <f t="array" ref="E37">_FV(A37,"Low")</f>
        <v>19.079999999999998</v>
      </c>
      <c r="F37" s="23" t="str" cm="1">
        <f t="array" ref="F37">_FV(A37,"Exchange")</f>
        <v>New York Stock Exchange</v>
      </c>
      <c r="G37" s="23" t="str" cm="1">
        <f t="array" ref="G37">_FV(A37,"Ticker symbol",TRUE)</f>
        <v>NLY</v>
      </c>
      <c r="H37" s="66">
        <v>44330</v>
      </c>
      <c r="I37" s="18">
        <v>3</v>
      </c>
      <c r="J37" s="27">
        <v>35.28</v>
      </c>
      <c r="K37" s="48">
        <v>36</v>
      </c>
      <c r="L37" s="28">
        <f>Table3[[#This Row],[Shares]]*Table3[[#This Row],[Pur. Price]]</f>
        <v>105.84</v>
      </c>
      <c r="M37" s="36">
        <f>Table3[[#This Row],[Close]]*Table3[[#This Row],[Shares]]</f>
        <v>57.914999999999999</v>
      </c>
      <c r="N37" s="37">
        <f>(Table3[[#This Row],[Pos. Value]]-Table3[[#This Row],[Amt. Paid]])+Table3[[#This Row],[Div. Earned]]</f>
        <v>-26.325000000000003</v>
      </c>
      <c r="O37" s="25">
        <f>Table3[[#This Row],[G/L ($)]]/Table3[[#This Row],[Amt. Paid]]</f>
        <v>-0.24872448979591838</v>
      </c>
      <c r="P37" s="26">
        <v>21.6</v>
      </c>
      <c r="Q37" s="34" t="s">
        <v>17</v>
      </c>
      <c r="R37" t="s">
        <v>207</v>
      </c>
    </row>
    <row r="38" spans="1:18" ht="16.5" thickBot="1" x14ac:dyDescent="0.3">
      <c r="A38" s="31" t="e" vm="36">
        <v>#VALUE!</v>
      </c>
      <c r="B38" s="22" cm="1">
        <f t="array" ref="B38">_FV(A38,"Price")</f>
        <v>18.899899999999999</v>
      </c>
      <c r="C38" s="22" cm="1">
        <f t="array" ref="C38">_FV(A38,"Open")</f>
        <v>19.27</v>
      </c>
      <c r="D38" s="22" cm="1">
        <f t="array" ref="D38">_FV(A38,"High")</f>
        <v>19.27</v>
      </c>
      <c r="E38" s="22" cm="1">
        <f t="array" ref="E38">_FV(A38,"Low")</f>
        <v>18.66</v>
      </c>
      <c r="F38" s="23" t="str" cm="1">
        <f t="array" ref="F38">_FV(A38,"Exchange")</f>
        <v>New York Stock Exchange</v>
      </c>
      <c r="G38" s="23" t="str" cm="1">
        <f t="array" ref="G38">_FV(A38,"Ticker symbol",TRUE)</f>
        <v>ARR</v>
      </c>
      <c r="H38" s="66">
        <v>44330</v>
      </c>
      <c r="I38" s="18">
        <v>2.8</v>
      </c>
      <c r="J38" s="27">
        <v>37.229999999999997</v>
      </c>
      <c r="K38" s="18">
        <v>38</v>
      </c>
      <c r="L38" s="28">
        <f>Table3[[#This Row],[Shares]]*Table3[[#This Row],[Pur. Price]]</f>
        <v>104.24399999999999</v>
      </c>
      <c r="M38" s="36">
        <f>Table3[[#This Row],[Close]]*Table3[[#This Row],[Shares]]</f>
        <v>52.919719999999991</v>
      </c>
      <c r="N38" s="37">
        <f>(Table3[[#This Row],[Pos. Value]]-Table3[[#This Row],[Amt. Paid]])+Table3[[#This Row],[Div. Earned]]</f>
        <v>-27.024280000000093</v>
      </c>
      <c r="O38" s="25">
        <f>Table3[[#This Row],[G/L ($)]]/Table3[[#This Row],[Amt. Paid]]</f>
        <v>-0.25924062775795342</v>
      </c>
      <c r="P38" s="26">
        <v>24.299999999999901</v>
      </c>
      <c r="Q38" s="34" t="s">
        <v>18</v>
      </c>
      <c r="R38" t="s">
        <v>207</v>
      </c>
    </row>
    <row r="39" spans="1:18" ht="16.5" thickBot="1" x14ac:dyDescent="0.3">
      <c r="A39" s="31" t="e" vm="37">
        <v>#VALUE!</v>
      </c>
      <c r="B39" s="22" cm="1">
        <f t="array" ref="B39">_FV(A39,"Price")</f>
        <v>5.88</v>
      </c>
      <c r="C39" s="22" cm="1">
        <f t="array" ref="C39">_FV(A39,"Open")</f>
        <v>5.84</v>
      </c>
      <c r="D39" s="22" cm="1">
        <f t="array" ref="D39">_FV(A39,"High")</f>
        <v>5.91</v>
      </c>
      <c r="E39" s="22" cm="1">
        <f t="array" ref="E39">_FV(A39,"Low")</f>
        <v>5.83</v>
      </c>
      <c r="F39" s="23" t="str" cm="1">
        <f t="array" ref="F39">_FV(A39,"Exchange")</f>
        <v>New York Stock Exchange</v>
      </c>
      <c r="G39" s="23" t="str" cm="1">
        <f t="array" ref="G39">_FV(A39,"Ticker symbol",TRUE)</f>
        <v>GPMT</v>
      </c>
      <c r="H39" s="66">
        <v>44330</v>
      </c>
      <c r="I39" s="18">
        <v>10</v>
      </c>
      <c r="J39" s="27">
        <v>9.9600000000000009</v>
      </c>
      <c r="K39" s="48">
        <v>12</v>
      </c>
      <c r="L39" s="28">
        <f>Table3[[#This Row],[Shares]]*Table3[[#This Row],[Pur. Price]]</f>
        <v>99.600000000000009</v>
      </c>
      <c r="M39" s="36">
        <f>Table3[[#This Row],[Close]]*Table3[[#This Row],[Shares]]</f>
        <v>58.8</v>
      </c>
      <c r="N39" s="37">
        <f>(Table3[[#This Row],[Pos. Value]]-Table3[[#This Row],[Amt. Paid]])+Table3[[#This Row],[Div. Earned]]</f>
        <v>-27.800000000000011</v>
      </c>
      <c r="O39" s="25">
        <f>Table3[[#This Row],[G/L ($)]]/Table3[[#This Row],[Amt. Paid]]</f>
        <v>-0.2791164658634539</v>
      </c>
      <c r="P39" s="26">
        <v>13</v>
      </c>
      <c r="Q39" s="34" t="s">
        <v>17</v>
      </c>
      <c r="R39" t="s">
        <v>207</v>
      </c>
    </row>
    <row r="40" spans="1:18" ht="16.5" thickBot="1" x14ac:dyDescent="0.3">
      <c r="A40" s="30" t="e" vm="36">
        <v>#VALUE!</v>
      </c>
      <c r="B40" s="22" cm="1">
        <f t="array" ref="B40">_FV(A40,"Price")</f>
        <v>18.899899999999999</v>
      </c>
      <c r="C40" s="22" cm="1">
        <f t="array" ref="C40">_FV(A40,"Open")</f>
        <v>19.27</v>
      </c>
      <c r="D40" s="22" cm="1">
        <f t="array" ref="D40">_FV(A40,"High")</f>
        <v>19.27</v>
      </c>
      <c r="E40" s="22" cm="1">
        <f t="array" ref="E40">_FV(A40,"Low")</f>
        <v>18.66</v>
      </c>
      <c r="F40" s="23" t="str" cm="1">
        <f t="array" ref="F40">_FV(A40,"Exchange")</f>
        <v>New York Stock Exchange</v>
      </c>
      <c r="G40" s="23" t="str" cm="1">
        <f t="array" ref="G40">_FV(A40,"Ticker symbol",TRUE)</f>
        <v>ARR</v>
      </c>
      <c r="H40" s="65">
        <v>44330</v>
      </c>
      <c r="I40" s="17">
        <v>1.6</v>
      </c>
      <c r="J40" s="24">
        <v>59.57</v>
      </c>
      <c r="K40" s="47">
        <v>60</v>
      </c>
      <c r="L40" s="28">
        <f>Table3[[#This Row],[Shares]]*Table3[[#This Row],[Pur. Price]]</f>
        <v>95.312000000000012</v>
      </c>
      <c r="M40" s="36">
        <f>Table3[[#This Row],[Close]]*Table3[[#This Row],[Shares]]</f>
        <v>30.239840000000001</v>
      </c>
      <c r="N40" s="37">
        <f>(Table3[[#This Row],[Pos. Value]]-Table3[[#This Row],[Amt. Paid]])+Table3[[#This Row],[Div. Earned]]</f>
        <v>-31.652160000000009</v>
      </c>
      <c r="O40" s="25">
        <f>Table3[[#This Row],[G/L ($)]]/Table3[[#This Row],[Amt. Paid]]</f>
        <v>-0.33208997817693475</v>
      </c>
      <c r="P40" s="26">
        <v>33.42</v>
      </c>
      <c r="Q40" s="33" t="s">
        <v>17</v>
      </c>
      <c r="R40" t="s">
        <v>207</v>
      </c>
    </row>
    <row r="41" spans="1:18" ht="16.5" thickBot="1" x14ac:dyDescent="0.3">
      <c r="A41" s="30" t="e" vm="38">
        <v>#VALUE!</v>
      </c>
      <c r="B41" s="22" cm="1">
        <f t="array" ref="B41">_FV(A41,"Price")</f>
        <v>3.0005999999999999</v>
      </c>
      <c r="C41" s="22" cm="1">
        <f t="array" ref="C41">_FV(A41,"Open")</f>
        <v>2.99</v>
      </c>
      <c r="D41" s="22" cm="1">
        <f t="array" ref="D41">_FV(A41,"High")</f>
        <v>3.03</v>
      </c>
      <c r="E41" s="22" cm="1">
        <f t="array" ref="E41">_FV(A41,"Low")</f>
        <v>2.97</v>
      </c>
      <c r="F41" s="23" t="str" cm="1">
        <f t="array" ref="F41">_FV(A41,"Exchange")</f>
        <v>New York Stock Exchange</v>
      </c>
      <c r="G41" s="23" t="str" cm="1">
        <f t="array" ref="G41">_FV(A41,"Ticker symbol",TRUE)</f>
        <v>DSX</v>
      </c>
      <c r="H41" s="65">
        <v>44330</v>
      </c>
      <c r="I41" s="17">
        <v>17</v>
      </c>
      <c r="J41" s="24">
        <v>5.91</v>
      </c>
      <c r="K41" s="47">
        <v>7</v>
      </c>
      <c r="L41" s="28">
        <f>Table3[[#This Row],[Shares]]*Table3[[#This Row],[Pur. Price]]</f>
        <v>100.47</v>
      </c>
      <c r="M41" s="36">
        <f>Table3[[#This Row],[Close]]*Table3[[#This Row],[Shares]]</f>
        <v>51.010199999999998</v>
      </c>
      <c r="N41" s="37">
        <f>(Table3[[#This Row],[Pos. Value]]-Table3[[#This Row],[Amt. Paid]])+Table3[[#This Row],[Div. Earned]]</f>
        <v>-34.149799999999999</v>
      </c>
      <c r="O41" s="25">
        <f>Table3[[#This Row],[G/L ($)]]/Table3[[#This Row],[Amt. Paid]]</f>
        <v>-0.33990046780133371</v>
      </c>
      <c r="P41" s="26">
        <v>15.31</v>
      </c>
      <c r="Q41" s="33" t="s">
        <v>17</v>
      </c>
      <c r="R41" t="s">
        <v>207</v>
      </c>
    </row>
    <row r="42" spans="1:18" ht="16.5" thickBot="1" x14ac:dyDescent="0.3">
      <c r="A42" s="31" t="e" vm="39">
        <v>#VALUE!</v>
      </c>
      <c r="B42" s="22" cm="1">
        <f t="array" ref="B42">_FV(A42,"Price")</f>
        <v>8.7249999999999996</v>
      </c>
      <c r="C42" s="22" cm="1">
        <f t="array" ref="C42">_FV(A42,"Open")</f>
        <v>8.7200000000000006</v>
      </c>
      <c r="D42" s="22" cm="1">
        <f t="array" ref="D42">_FV(A42,"High")</f>
        <v>8.8000000000000007</v>
      </c>
      <c r="E42" s="22" cm="1">
        <f t="array" ref="E42">_FV(A42,"Low")</f>
        <v>8.68</v>
      </c>
      <c r="F42" s="23" t="str" cm="1">
        <f t="array" ref="F42">_FV(A42,"Exchange")</f>
        <v>New York Stock Exchange</v>
      </c>
      <c r="G42" s="23" t="str" cm="1">
        <f t="array" ref="G42">_FV(A42,"Ticker symbol",TRUE)</f>
        <v>IVR</v>
      </c>
      <c r="H42" s="66">
        <v>44330</v>
      </c>
      <c r="I42" s="18">
        <v>4</v>
      </c>
      <c r="J42" s="27">
        <v>24.35</v>
      </c>
      <c r="K42" s="48">
        <v>25</v>
      </c>
      <c r="L42" s="28">
        <f>Table3[[#This Row],[Shares]]*Table3[[#This Row],[Pur. Price]]</f>
        <v>97.4</v>
      </c>
      <c r="M42" s="36">
        <f>Table3[[#This Row],[Close]]*Table3[[#This Row],[Shares]]</f>
        <v>34.9</v>
      </c>
      <c r="N42" s="37">
        <f>(Table3[[#This Row],[Pos. Value]]-Table3[[#This Row],[Amt. Paid]])+Table3[[#This Row],[Div. Earned]]</f>
        <v>-34.540000000000006</v>
      </c>
      <c r="O42" s="25">
        <f>Table3[[#This Row],[G/L ($)]]/Table3[[#This Row],[Amt. Paid]]</f>
        <v>-0.35462012320328545</v>
      </c>
      <c r="P42" s="26">
        <v>27.96</v>
      </c>
      <c r="Q42" s="34" t="s">
        <v>17</v>
      </c>
      <c r="R42" t="s">
        <v>207</v>
      </c>
    </row>
    <row r="43" spans="1:18" ht="16.5" thickBot="1" x14ac:dyDescent="0.3">
      <c r="A43" s="30" t="e" vm="40">
        <v>#VALUE!</v>
      </c>
      <c r="B43" s="22" cm="1">
        <f t="array" ref="B43">_FV(A43,"Price")</f>
        <v>2.7467999999999999</v>
      </c>
      <c r="C43" s="22" cm="1">
        <f t="array" ref="C43">_FV(A43,"Open")</f>
        <v>2.76</v>
      </c>
      <c r="D43" s="22" cm="1">
        <f t="array" ref="D43">_FV(A43,"High")</f>
        <v>2.78</v>
      </c>
      <c r="E43" s="22" cm="1">
        <f t="array" ref="E43">_FV(A43,"Low")</f>
        <v>2.6701000000000001</v>
      </c>
      <c r="F43" s="23" t="str" cm="1">
        <f t="array" ref="F43">_FV(A43,"Exchange")</f>
        <v>Nasdaq Stock Market</v>
      </c>
      <c r="G43" s="23" t="str" cm="1">
        <f t="array" ref="G43">_FV(A43,"Ticker symbol",TRUE)</f>
        <v>CUBA</v>
      </c>
      <c r="H43" s="65">
        <v>44790</v>
      </c>
      <c r="I43" s="17">
        <v>20</v>
      </c>
      <c r="J43" s="24">
        <v>4.8600000000000003</v>
      </c>
      <c r="K43" s="47">
        <v>6</v>
      </c>
      <c r="L43" s="28">
        <f>Table3[[#This Row],[Shares]]*Table3[[#This Row],[Pur. Price]]</f>
        <v>97.2</v>
      </c>
      <c r="M43" s="36">
        <f>Table3[[#This Row],[Close]]*Table3[[#This Row],[Shares]]</f>
        <v>54.936</v>
      </c>
      <c r="N43" s="37">
        <f>(Table3[[#This Row],[Pos. Value]]-Table3[[#This Row],[Amt. Paid]])+Table3[[#This Row],[Div. Earned]]</f>
        <v>-36.304000000000002</v>
      </c>
      <c r="O43" s="25">
        <f>Table3[[#This Row],[G/L ($)]]/Table3[[#This Row],[Amt. Paid]]</f>
        <v>-0.37349794238683126</v>
      </c>
      <c r="P43" s="26">
        <v>5.96</v>
      </c>
      <c r="Q43" s="33" t="s">
        <v>17</v>
      </c>
      <c r="R43" t="s">
        <v>207</v>
      </c>
    </row>
    <row r="44" spans="1:18" ht="16.5" thickBot="1" x14ac:dyDescent="0.3">
      <c r="A44" s="30" t="e" vm="41">
        <v>#VALUE!</v>
      </c>
      <c r="B44" s="22" cm="1">
        <f t="array" ref="B44">_FV(A44,"Price")</f>
        <v>10.728999999999999</v>
      </c>
      <c r="C44" s="22" cm="1">
        <f t="array" ref="C44">_FV(A44,"Open")</f>
        <v>10.31</v>
      </c>
      <c r="D44" s="22" cm="1">
        <f t="array" ref="D44">_FV(A44,"High")</f>
        <v>10.734999999999999</v>
      </c>
      <c r="E44" s="22" cm="1">
        <f t="array" ref="E44">_FV(A44,"Low")</f>
        <v>10.175000000000001</v>
      </c>
      <c r="F44" s="23" t="str" cm="1">
        <f t="array" ref="F44">_FV(A44,"Exchange")</f>
        <v>Nasdaq Stock Market</v>
      </c>
      <c r="G44" s="23" t="str" cm="1">
        <f t="array" ref="G44">_FV(A44,"Ticker symbol",TRUE)</f>
        <v>HCSG</v>
      </c>
      <c r="H44" s="65">
        <v>44330</v>
      </c>
      <c r="I44" s="17">
        <v>2</v>
      </c>
      <c r="J44" s="24">
        <v>30.15</v>
      </c>
      <c r="K44" s="47">
        <v>31</v>
      </c>
      <c r="L44" s="28">
        <f>Table3[[#This Row],[Shares]]*Table3[[#This Row],[Pur. Price]]</f>
        <v>60.3</v>
      </c>
      <c r="M44" s="36">
        <f>Table3[[#This Row],[Close]]*Table3[[#This Row],[Shares]]</f>
        <v>21.457999999999998</v>
      </c>
      <c r="N44" s="37">
        <f>(Table3[[#This Row],[Pos. Value]]-Table3[[#This Row],[Amt. Paid]])+Table3[[#This Row],[Div. Earned]]</f>
        <v>-36.891999999999996</v>
      </c>
      <c r="O44" s="25">
        <f>Table3[[#This Row],[G/L ($)]]/Table3[[#This Row],[Amt. Paid]]</f>
        <v>-0.61180762852404635</v>
      </c>
      <c r="P44" s="26">
        <v>1.95</v>
      </c>
      <c r="Q44" s="33" t="s">
        <v>17</v>
      </c>
      <c r="R44" t="s">
        <v>207</v>
      </c>
    </row>
    <row r="45" spans="1:18" ht="16.5" thickBot="1" x14ac:dyDescent="0.3">
      <c r="A45" s="30" t="s">
        <v>21</v>
      </c>
      <c r="B45" s="22">
        <v>5.5</v>
      </c>
      <c r="C45" s="22">
        <v>0</v>
      </c>
      <c r="D45" s="22">
        <v>0</v>
      </c>
      <c r="E45" s="22">
        <v>0</v>
      </c>
      <c r="F45" s="23"/>
      <c r="G45" s="23" t="s">
        <v>22</v>
      </c>
      <c r="H45" s="65">
        <v>44330</v>
      </c>
      <c r="I45" s="17">
        <v>11</v>
      </c>
      <c r="J45" s="24">
        <v>9.4</v>
      </c>
      <c r="K45" s="47">
        <v>15</v>
      </c>
      <c r="L45" s="28">
        <f>Table3[[#This Row],[Shares]]*Table3[[#This Row],[Pur. Price]]</f>
        <v>103.4</v>
      </c>
      <c r="M45" s="36">
        <f>Table3[[#This Row],[Close]]*Table3[[#This Row],[Shares]]</f>
        <v>60.5</v>
      </c>
      <c r="N45" s="37">
        <f>(Table3[[#This Row],[Pos. Value]]-Table3[[#This Row],[Amt. Paid]])+Table3[[#This Row],[Div. Earned]]</f>
        <v>-42.900000000000006</v>
      </c>
      <c r="O45" s="25">
        <f>Table3[[#This Row],[G/L ($)]]/Table3[[#This Row],[Amt. Paid]]</f>
        <v>-0.41489361702127664</v>
      </c>
      <c r="P45" s="26">
        <v>0</v>
      </c>
      <c r="Q45" s="33" t="s">
        <v>17</v>
      </c>
      <c r="R45" t="s">
        <v>207</v>
      </c>
    </row>
    <row r="46" spans="1:18" ht="16.5" thickBot="1" x14ac:dyDescent="0.3">
      <c r="A46" s="30" t="e" vm="42">
        <v>#VALUE!</v>
      </c>
      <c r="B46" s="22" cm="1">
        <f t="array" ref="B46">_FV(A46,"Price")</f>
        <v>5.1891999999999996</v>
      </c>
      <c r="C46" s="22" cm="1">
        <f t="array" ref="C46">_FV(A46,"Open")</f>
        <v>5.2</v>
      </c>
      <c r="D46" s="22" cm="1">
        <f t="array" ref="D46">_FV(A46,"High")</f>
        <v>5.28</v>
      </c>
      <c r="E46" s="22" cm="1">
        <f t="array" ref="E46">_FV(A46,"Low")</f>
        <v>5.1200999999999999</v>
      </c>
      <c r="F46" s="23" t="str" cm="1">
        <f t="array" ref="F46">_FV(A46,"Exchange")</f>
        <v>New York Stock Exchange</v>
      </c>
      <c r="G46" s="23" t="str" cm="1">
        <f t="array" ref="G46">_FV(A46,"Ticker symbol",TRUE)</f>
        <v>SJT</v>
      </c>
      <c r="H46" s="65">
        <v>44798</v>
      </c>
      <c r="I46" s="17">
        <v>7</v>
      </c>
      <c r="J46" s="24">
        <v>14.07</v>
      </c>
      <c r="K46" s="47">
        <v>15</v>
      </c>
      <c r="L46" s="28">
        <f>Table3[[#This Row],[Shares]]*Table3[[#This Row],[Pur. Price]]</f>
        <v>98.490000000000009</v>
      </c>
      <c r="M46" s="36">
        <f>Table3[[#This Row],[Close]]*Table3[[#This Row],[Shares]]</f>
        <v>36.324399999999997</v>
      </c>
      <c r="N46" s="37">
        <f>(Table3[[#This Row],[Pos. Value]]-Table3[[#This Row],[Amt. Paid]])+Table3[[#This Row],[Div. Earned]]</f>
        <v>-47.615600000000015</v>
      </c>
      <c r="O46" s="25">
        <f>Table3[[#This Row],[G/L ($)]]/Table3[[#This Row],[Amt. Paid]]</f>
        <v>-0.48345618844552757</v>
      </c>
      <c r="P46" s="26">
        <v>14.55</v>
      </c>
      <c r="Q46" s="33" t="s">
        <v>17</v>
      </c>
      <c r="R46" t="s">
        <v>207</v>
      </c>
    </row>
    <row r="47" spans="1:18" ht="16.5" thickBot="1" x14ac:dyDescent="0.3">
      <c r="A47" s="31" t="e" vm="43">
        <v>#VALUE!</v>
      </c>
      <c r="B47" s="22" cm="1">
        <f t="array" ref="B47">_FV(A47,"Price")</f>
        <v>4.97</v>
      </c>
      <c r="C47" s="22" cm="1">
        <f t="array" ref="C47">_FV(A47,"Open")</f>
        <v>4.9550000000000001</v>
      </c>
      <c r="D47" s="22" cm="1">
        <f t="array" ref="D47">_FV(A47,"High")</f>
        <v>5</v>
      </c>
      <c r="E47" s="22" cm="1">
        <f t="array" ref="E47">_FV(A47,"Low")</f>
        <v>4.915</v>
      </c>
      <c r="F47" s="23" t="str" cm="1">
        <f t="array" ref="F47">_FV(A47,"Exchange")</f>
        <v>New York Stock Exchange</v>
      </c>
      <c r="G47" s="23" t="str" cm="1">
        <f t="array" ref="G47">_FV(A47,"Ticker symbol",TRUE)</f>
        <v>CIM</v>
      </c>
      <c r="H47" s="66">
        <v>44330</v>
      </c>
      <c r="I47" s="18">
        <v>7</v>
      </c>
      <c r="J47" s="27">
        <v>15.09</v>
      </c>
      <c r="K47" s="48">
        <v>16</v>
      </c>
      <c r="L47" s="28">
        <f>Table3[[#This Row],[Shares]]*Table3[[#This Row],[Pur. Price]]</f>
        <v>105.63</v>
      </c>
      <c r="M47" s="36">
        <f>Table3[[#This Row],[Close]]*Table3[[#This Row],[Shares]]</f>
        <v>34.79</v>
      </c>
      <c r="N47" s="37">
        <f>(Table3[[#This Row],[Pos. Value]]-Table3[[#This Row],[Amt. Paid]])+Table3[[#This Row],[Div. Earned]]</f>
        <v>-51.5</v>
      </c>
      <c r="O47" s="25">
        <f>Table3[[#This Row],[G/L ($)]]/Table3[[#This Row],[Amt. Paid]]</f>
        <v>-0.48755088516519929</v>
      </c>
      <c r="P47" s="26">
        <v>19.34</v>
      </c>
      <c r="Q47" s="34" t="s">
        <v>17</v>
      </c>
      <c r="R47" t="s">
        <v>207</v>
      </c>
    </row>
    <row r="48" spans="1:18" ht="16.5" thickBot="1" x14ac:dyDescent="0.3">
      <c r="A48" s="31" t="e" vm="44">
        <v>#VALUE!</v>
      </c>
      <c r="B48" s="22" cm="1">
        <f t="array" ref="B48">_FV(A48,"Price")</f>
        <v>7.28</v>
      </c>
      <c r="C48" s="22" cm="1">
        <f t="array" ref="C48">_FV(A48,"Open")</f>
        <v>7.28</v>
      </c>
      <c r="D48" s="22" cm="1">
        <f t="array" ref="D48">_FV(A48,"High")</f>
        <v>7.33</v>
      </c>
      <c r="E48" s="22" cm="1">
        <f t="array" ref="E48">_FV(A48,"Low")</f>
        <v>7.07</v>
      </c>
      <c r="F48" s="23" t="str" cm="1">
        <f t="array" ref="F48">_FV(A48,"Exchange")</f>
        <v>Nasdaq Stock Market</v>
      </c>
      <c r="G48" s="23" t="str" cm="1">
        <f t="array" ref="G48">_FV(A48,"Ticker symbol",TRUE)</f>
        <v>OPI</v>
      </c>
      <c r="H48" s="66">
        <v>44330</v>
      </c>
      <c r="I48" s="18">
        <v>5</v>
      </c>
      <c r="J48" s="27">
        <v>20.7</v>
      </c>
      <c r="K48" s="48">
        <v>21</v>
      </c>
      <c r="L48" s="28">
        <f>Table3[[#This Row],[Shares]]*Table3[[#This Row],[Pur. Price]]</f>
        <v>103.5</v>
      </c>
      <c r="M48" s="36">
        <f>Table3[[#This Row],[Close]]*Table3[[#This Row],[Shares]]</f>
        <v>36.4</v>
      </c>
      <c r="N48" s="37">
        <f>(Table3[[#This Row],[Pos. Value]]-Table3[[#This Row],[Amt. Paid]])+Table3[[#This Row],[Div. Earned]]</f>
        <v>-52.599999999999994</v>
      </c>
      <c r="O48" s="25">
        <f>Table3[[#This Row],[G/L ($)]]/Table3[[#This Row],[Amt. Paid]]</f>
        <v>-0.50821256038647333</v>
      </c>
      <c r="P48" s="26">
        <v>14.5</v>
      </c>
      <c r="Q48" s="34" t="s">
        <v>17</v>
      </c>
      <c r="R48" t="s">
        <v>207</v>
      </c>
    </row>
    <row r="49" spans="1:18" ht="16.5" thickBot="1" x14ac:dyDescent="0.3">
      <c r="A49" s="31" t="e" vm="45">
        <v>#VALUE!</v>
      </c>
      <c r="B49" s="22" cm="1">
        <f t="array" ref="B49">_FV(A49,"Price")</f>
        <v>0.73799999999999999</v>
      </c>
      <c r="C49" s="22" cm="1">
        <f t="array" ref="C49">_FV(A49,"Open")</f>
        <v>0.74</v>
      </c>
      <c r="D49" s="22" cm="1">
        <f t="array" ref="D49">_FV(A49,"High")</f>
        <v>0.749</v>
      </c>
      <c r="E49" s="22" cm="1">
        <f t="array" ref="E49">_FV(A49,"Low")</f>
        <v>0.72699999999999998</v>
      </c>
      <c r="F49" s="23" t="str" cm="1">
        <f t="array" ref="F49">_FV(A49,"Exchange")</f>
        <v>Borsa Italiana</v>
      </c>
      <c r="G49" s="23" t="str" cm="1">
        <f t="array" ref="G49">_FV(A49,"Ticker symbol",TRUE)</f>
        <v>GEO</v>
      </c>
      <c r="H49" s="66">
        <v>44330</v>
      </c>
      <c r="I49" s="18">
        <v>3</v>
      </c>
      <c r="J49" s="27">
        <v>19.07</v>
      </c>
      <c r="K49" s="48">
        <v>20</v>
      </c>
      <c r="L49" s="28">
        <f>Table3[[#This Row],[Shares]]*Table3[[#This Row],[Pur. Price]]</f>
        <v>57.21</v>
      </c>
      <c r="M49" s="36">
        <f>Table3[[#This Row],[Close]]*Table3[[#This Row],[Shares]]</f>
        <v>2.214</v>
      </c>
      <c r="N49" s="37">
        <f>(Table3[[#This Row],[Pos. Value]]-Table3[[#This Row],[Amt. Paid]])+Table3[[#This Row],[Div. Earned]]</f>
        <v>-54.996000000000002</v>
      </c>
      <c r="O49" s="25">
        <f>Table3[[#This Row],[G/L ($)]]/Table3[[#This Row],[Amt. Paid]]</f>
        <v>-0.96130047194546409</v>
      </c>
      <c r="P49" s="26">
        <v>0</v>
      </c>
      <c r="Q49" s="34" t="s">
        <v>17</v>
      </c>
      <c r="R49" t="s">
        <v>207</v>
      </c>
    </row>
    <row r="50" spans="1:18" ht="16.5" thickBot="1" x14ac:dyDescent="0.3">
      <c r="A50" s="30" t="e" vm="46">
        <v>#VALUE!</v>
      </c>
      <c r="B50" s="22" cm="1">
        <f t="array" ref="B50">_FV(A50,"Price")</f>
        <v>17.375</v>
      </c>
      <c r="C50" s="22" cm="1">
        <f t="array" ref="C50">_FV(A50,"Open")</f>
        <v>17.32</v>
      </c>
      <c r="D50" s="22" cm="1">
        <f t="array" ref="D50">_FV(A50,"High")</f>
        <v>17.47</v>
      </c>
      <c r="E50" s="22" cm="1">
        <f t="array" ref="E50">_FV(A50,"Low")</f>
        <v>17.100000000000001</v>
      </c>
      <c r="F50" s="23" t="str" cm="1">
        <f t="array" ref="F50">_FV(A50,"Exchange")</f>
        <v>Nasdaq Stock Market</v>
      </c>
      <c r="G50" s="23" t="str" cm="1">
        <f t="array" ref="G50">_FV(A50,"Ticker symbol",TRUE)</f>
        <v>IEP</v>
      </c>
      <c r="H50" s="65">
        <v>44994</v>
      </c>
      <c r="I50" s="17">
        <v>2</v>
      </c>
      <c r="J50" s="24">
        <v>53.88</v>
      </c>
      <c r="K50" s="47">
        <v>54</v>
      </c>
      <c r="L50" s="28">
        <f>Table3[[#This Row],[Shares]]*Table3[[#This Row],[Pur. Price]]</f>
        <v>107.76</v>
      </c>
      <c r="M50" s="36">
        <f>Table3[[#This Row],[Close]]*Table3[[#This Row],[Shares]]</f>
        <v>34.75</v>
      </c>
      <c r="N50" s="37">
        <f>(Table3[[#This Row],[Pos. Value]]-Table3[[#This Row],[Amt. Paid]])+Table3[[#This Row],[Div. Earned]]</f>
        <v>-63.010000000000005</v>
      </c>
      <c r="O50" s="25">
        <f>Table3[[#This Row],[G/L ($)]]/Table3[[#This Row],[Amt. Paid]]</f>
        <v>-0.58472531551596141</v>
      </c>
      <c r="P50" s="26">
        <v>10</v>
      </c>
      <c r="Q50" s="33" t="s">
        <v>17</v>
      </c>
      <c r="R50" t="s">
        <v>207</v>
      </c>
    </row>
    <row r="51" spans="1:18" ht="16.5" thickBot="1" x14ac:dyDescent="0.3">
      <c r="A51" s="31" t="e" vm="47">
        <v>#VALUE!</v>
      </c>
      <c r="B51" s="22" cm="1">
        <f t="array" ref="B51">_FV(A51,"Price")</f>
        <v>10.675000000000001</v>
      </c>
      <c r="C51" s="22" cm="1">
        <f t="array" ref="C51">_FV(A51,"Open")</f>
        <v>10.6</v>
      </c>
      <c r="D51" s="22" cm="1">
        <f t="array" ref="D51">_FV(A51,"High")</f>
        <v>10.75</v>
      </c>
      <c r="E51" s="22" cm="1">
        <f t="array" ref="E51">_FV(A51,"Low")</f>
        <v>10.6</v>
      </c>
      <c r="F51" s="23" t="str" cm="1">
        <f t="array" ref="F51">_FV(A51,"Exchange")</f>
        <v>Nasdaq Stock Market</v>
      </c>
      <c r="G51" s="23" t="str" cm="1">
        <f t="array" ref="G51">_FV(A51,"Ticker symbol",TRUE)</f>
        <v>VIA</v>
      </c>
      <c r="H51" s="66">
        <v>44980</v>
      </c>
      <c r="I51" s="18">
        <v>3</v>
      </c>
      <c r="J51" s="27">
        <v>34.1</v>
      </c>
      <c r="K51" s="48">
        <v>35</v>
      </c>
      <c r="L51" s="28">
        <f>Table3[[#This Row],[Shares]]*Table3[[#This Row],[Pur. Price]]</f>
        <v>102.30000000000001</v>
      </c>
      <c r="M51" s="36">
        <f>Table3[[#This Row],[Close]]*Table3[[#This Row],[Shares]]</f>
        <v>32.025000000000006</v>
      </c>
      <c r="N51" s="37">
        <f>(Table3[[#This Row],[Pos. Value]]-Table3[[#This Row],[Amt. Paid]])+Table3[[#This Row],[Div. Earned]]</f>
        <v>-67.555000000000007</v>
      </c>
      <c r="O51" s="25">
        <f>Table3[[#This Row],[G/L ($)]]/Table3[[#This Row],[Amt. Paid]]</f>
        <v>-0.6603616813294233</v>
      </c>
      <c r="P51" s="26">
        <v>2.72</v>
      </c>
      <c r="Q51" s="34" t="s">
        <v>17</v>
      </c>
      <c r="R51" t="s">
        <v>207</v>
      </c>
    </row>
    <row r="52" spans="1:18" ht="16.5" thickBot="1" x14ac:dyDescent="0.3">
      <c r="A52" s="31" t="s">
        <v>19</v>
      </c>
      <c r="B52" s="22">
        <v>0</v>
      </c>
      <c r="C52" s="22">
        <v>0</v>
      </c>
      <c r="D52" s="22">
        <v>0</v>
      </c>
      <c r="E52" s="22">
        <v>0</v>
      </c>
      <c r="F52" s="23"/>
      <c r="G52" s="23" t="s">
        <v>20</v>
      </c>
      <c r="H52" s="66">
        <v>44811</v>
      </c>
      <c r="I52" s="18">
        <v>2</v>
      </c>
      <c r="J52" s="27">
        <v>46.94</v>
      </c>
      <c r="K52" s="48"/>
      <c r="L52" s="28">
        <f>Table3[[#This Row],[Shares]]*Table3[[#This Row],[Pur. Price]]</f>
        <v>93.88</v>
      </c>
      <c r="M52" s="36">
        <f>Table3[[#This Row],[Close]]*Table3[[#This Row],[Shares]]</f>
        <v>0</v>
      </c>
      <c r="N52" s="37">
        <f>(Table3[[#This Row],[Pos. Value]]-Table3[[#This Row],[Amt. Paid]])+Table3[[#This Row],[Div. Earned]]</f>
        <v>-77.56</v>
      </c>
      <c r="O52" s="25">
        <f>Table3[[#This Row],[G/L ($)]]/Table3[[#This Row],[Amt. Paid]]</f>
        <v>-0.82616105666808703</v>
      </c>
      <c r="P52" s="26">
        <v>16.32</v>
      </c>
      <c r="Q52" s="99" t="s">
        <v>17</v>
      </c>
      <c r="R52" t="s">
        <v>207</v>
      </c>
    </row>
    <row r="53" spans="1:18" ht="16.5" thickBot="1" x14ac:dyDescent="0.3">
      <c r="A53" s="30" t="e" vm="48">
        <v>#VALUE!</v>
      </c>
      <c r="B53" s="22" cm="1">
        <f t="array" ref="B53">_FV(A53,"Price")</f>
        <v>5.1150000000000002</v>
      </c>
      <c r="C53" s="22" cm="1">
        <f t="array" ref="C53">_FV(A53,"Open")</f>
        <v>4.93</v>
      </c>
      <c r="D53" s="22" cm="1">
        <f t="array" ref="D53">_FV(A53,"High")</f>
        <v>5.16</v>
      </c>
      <c r="E53" s="22" cm="1">
        <f t="array" ref="E53">_FV(A53,"Low")</f>
        <v>4.88</v>
      </c>
      <c r="F53" s="23" t="str" cm="1">
        <f t="array" ref="F53">_FV(A53,"Exchange")</f>
        <v>New York Stock Exchange</v>
      </c>
      <c r="G53" s="23" t="str" cm="1">
        <f t="array" ref="G53">_FV(A53,"Ticker symbol",TRUE)</f>
        <v>MPW</v>
      </c>
      <c r="H53" s="65">
        <v>44330</v>
      </c>
      <c r="I53" s="17">
        <v>5</v>
      </c>
      <c r="J53" s="24">
        <v>23.62</v>
      </c>
      <c r="K53" s="47">
        <v>24</v>
      </c>
      <c r="L53" s="28">
        <f>Table3[[#This Row],[Shares]]*Table3[[#This Row],[Pur. Price]]</f>
        <v>118.10000000000001</v>
      </c>
      <c r="M53" s="36">
        <f>Table3[[#This Row],[Close]]*Table3[[#This Row],[Shares]]</f>
        <v>25.575000000000003</v>
      </c>
      <c r="N53" s="37">
        <f>(Table3[[#This Row],[Pos. Value]]-Table3[[#This Row],[Amt. Paid]])+Table3[[#This Row],[Div. Earned]]</f>
        <v>-81.39500000000001</v>
      </c>
      <c r="O53" s="25">
        <f>Table3[[#This Row],[G/L ($)]]/Table3[[#This Row],[Amt. Paid]]</f>
        <v>-0.68920406435224391</v>
      </c>
      <c r="P53" s="26">
        <v>11.13</v>
      </c>
      <c r="Q53" s="35" t="s">
        <v>18</v>
      </c>
      <c r="R53" t="s">
        <v>207</v>
      </c>
    </row>
    <row r="54" spans="1:18" ht="16.5" thickBot="1" x14ac:dyDescent="0.3">
      <c r="A54" s="30" t="e" vm="49">
        <v>#VALUE!</v>
      </c>
      <c r="B54" s="22" cm="1">
        <f t="array" ref="B54">_FV(A54,"Price")</f>
        <v>1.625</v>
      </c>
      <c r="C54" s="22" cm="1">
        <f t="array" ref="C54">_FV(A54,"Open")</f>
        <v>1.595</v>
      </c>
      <c r="D54" s="22" cm="1">
        <f t="array" ref="D54">_FV(A54,"High")</f>
        <v>1.625</v>
      </c>
      <c r="E54" s="22" cm="1">
        <f t="array" ref="E54">_FV(A54,"Low")</f>
        <v>1.595</v>
      </c>
      <c r="F54" s="23" t="str" cm="1">
        <f t="array" ref="F54">_FV(A54,"Exchange")</f>
        <v>Australian Securities Exchange</v>
      </c>
      <c r="G54" s="23" t="str" cm="1">
        <f t="array" ref="G54">_FV(A54,"Ticker symbol",TRUE)</f>
        <v>BPT</v>
      </c>
      <c r="H54" s="65">
        <v>44330</v>
      </c>
      <c r="I54" s="17">
        <v>5</v>
      </c>
      <c r="J54" s="24">
        <v>21.9</v>
      </c>
      <c r="K54" s="47">
        <v>23</v>
      </c>
      <c r="L54" s="28">
        <f>Table3[[#This Row],[Shares]]*Table3[[#This Row],[Pur. Price]]</f>
        <v>109.5</v>
      </c>
      <c r="M54" s="36">
        <f>Table3[[#This Row],[Close]]*Table3[[#This Row],[Shares]]</f>
        <v>8.125</v>
      </c>
      <c r="N54" s="37">
        <f>(Table3[[#This Row],[Pos. Value]]-Table3[[#This Row],[Amt. Paid]])+Table3[[#This Row],[Div. Earned]]</f>
        <v>-87.855000000000004</v>
      </c>
      <c r="O54" s="25">
        <f>Table3[[#This Row],[G/L ($)]]/Table3[[#This Row],[Amt. Paid]]</f>
        <v>-0.80232876712328771</v>
      </c>
      <c r="P54" s="26">
        <v>13.52</v>
      </c>
      <c r="Q54" s="35" t="s">
        <v>17</v>
      </c>
      <c r="R54" t="s">
        <v>207</v>
      </c>
    </row>
    <row r="57" spans="1:18" x14ac:dyDescent="0.25">
      <c r="O57" s="124"/>
    </row>
  </sheetData>
  <conditionalFormatting sqref="G2:G54">
    <cfRule type="expression" dxfId="3" priority="11">
      <formula>#REF!&lt;&gt;G2</formula>
    </cfRule>
  </conditionalFormatting>
  <conditionalFormatting sqref="K2:K54">
    <cfRule type="expression" dxfId="2" priority="9">
      <formula>$K2 &lt; $B2</formula>
    </cfRule>
  </conditionalFormatting>
  <conditionalFormatting sqref="N2:O54">
    <cfRule type="cellIs" dxfId="1" priority="7" operator="lessThan">
      <formula>0</formula>
    </cfRule>
    <cfRule type="cellIs" dxfId="0" priority="8" operator="greaterThan">
      <formula>0</formula>
    </cfRule>
  </conditionalFormatting>
  <dataValidations count="1">
    <dataValidation type="list" allowBlank="1" showInputMessage="1" showErrorMessage="1" sqref="R2:R54" xr:uid="{E6691E07-14C0-4FAD-840A-4FB2AB758B0C}">
      <formula1>"PROPHET, POWER OSCILLATOR BUY AND HOLD"</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2B44-418B-49E0-8ECD-7DEE82595ECA}">
  <dimension ref="A1:P141"/>
  <sheetViews>
    <sheetView topLeftCell="A112" workbookViewId="0">
      <selection activeCell="F136" sqref="F136"/>
    </sheetView>
  </sheetViews>
  <sheetFormatPr defaultRowHeight="15" x14ac:dyDescent="0.25"/>
  <cols>
    <col min="1" max="1" width="11.42578125" bestFit="1" customWidth="1"/>
    <col min="2" max="2" width="14.140625" style="45" bestFit="1" customWidth="1"/>
    <col min="3" max="3" width="12.5703125" bestFit="1" customWidth="1"/>
    <col min="4" max="4" width="15" bestFit="1" customWidth="1"/>
    <col min="5" max="5" width="14.42578125" bestFit="1" customWidth="1"/>
    <col min="6" max="6" width="15.140625" bestFit="1" customWidth="1"/>
    <col min="7" max="7" width="15.5703125" bestFit="1" customWidth="1"/>
    <col min="8" max="8" width="12.140625" bestFit="1" customWidth="1"/>
    <col min="9" max="9" width="12.7109375" bestFit="1" customWidth="1"/>
    <col min="10" max="10" width="16.7109375" bestFit="1" customWidth="1"/>
    <col min="11" max="11" width="15.7109375" bestFit="1" customWidth="1"/>
    <col min="12" max="12" width="17" style="45" bestFit="1" customWidth="1"/>
    <col min="13" max="13" width="10.28515625" bestFit="1" customWidth="1"/>
    <col min="14" max="14" width="10.42578125" bestFit="1" customWidth="1"/>
    <col min="16" max="16" width="10.42578125" bestFit="1" customWidth="1"/>
  </cols>
  <sheetData>
    <row r="1" spans="1:12" ht="16.5" thickBot="1" x14ac:dyDescent="0.3">
      <c r="A1" s="16" t="s">
        <v>6</v>
      </c>
      <c r="B1" s="94" t="s">
        <v>7</v>
      </c>
      <c r="C1" s="71" t="s">
        <v>8</v>
      </c>
      <c r="D1" s="71" t="s">
        <v>9</v>
      </c>
      <c r="E1" s="71" t="s">
        <v>24</v>
      </c>
      <c r="F1" s="72" t="s">
        <v>11</v>
      </c>
      <c r="G1" s="72" t="s">
        <v>12</v>
      </c>
      <c r="H1" s="72" t="s">
        <v>13</v>
      </c>
      <c r="I1" s="72" t="s">
        <v>14</v>
      </c>
      <c r="J1" s="73" t="s">
        <v>15</v>
      </c>
      <c r="K1" s="39" t="s">
        <v>16</v>
      </c>
      <c r="L1" s="46" t="s">
        <v>23</v>
      </c>
    </row>
    <row r="2" spans="1:12" ht="16.5" thickBot="1" x14ac:dyDescent="0.3">
      <c r="A2" s="17" t="s">
        <v>89</v>
      </c>
      <c r="B2" s="95"/>
      <c r="C2" s="74">
        <v>4</v>
      </c>
      <c r="D2" s="75">
        <v>19.98</v>
      </c>
      <c r="E2" s="76">
        <v>21.06</v>
      </c>
      <c r="F2" s="77">
        <v>79.92</v>
      </c>
      <c r="G2" s="74">
        <v>84.24</v>
      </c>
      <c r="H2" s="78">
        <v>6.03</v>
      </c>
      <c r="I2" s="79">
        <v>7.5499999999999998E-2</v>
      </c>
      <c r="J2" s="80">
        <v>1.71</v>
      </c>
      <c r="K2" s="40" t="s">
        <v>17</v>
      </c>
      <c r="L2" s="43">
        <v>44330</v>
      </c>
    </row>
    <row r="3" spans="1:12" ht="16.5" thickBot="1" x14ac:dyDescent="0.3">
      <c r="A3" s="17" t="s">
        <v>98</v>
      </c>
      <c r="B3" s="97"/>
      <c r="C3" s="74">
        <v>3</v>
      </c>
      <c r="D3" s="75">
        <v>35.28</v>
      </c>
      <c r="E3" s="76">
        <v>37.17</v>
      </c>
      <c r="F3" s="77">
        <v>105.84</v>
      </c>
      <c r="G3" s="74">
        <v>111.51</v>
      </c>
      <c r="H3" s="78">
        <v>5.67</v>
      </c>
      <c r="I3" s="79">
        <v>5.3600000000000002E-2</v>
      </c>
      <c r="J3" s="90"/>
      <c r="K3" s="40" t="s">
        <v>17</v>
      </c>
      <c r="L3" s="43">
        <v>44358</v>
      </c>
    </row>
    <row r="4" spans="1:12" ht="16.5" thickBot="1" x14ac:dyDescent="0.3">
      <c r="A4" s="18" t="s">
        <v>103</v>
      </c>
      <c r="B4" s="96"/>
      <c r="C4" s="81">
        <v>10</v>
      </c>
      <c r="D4" s="82">
        <v>9.67</v>
      </c>
      <c r="E4" s="83">
        <v>9.8699999999999992</v>
      </c>
      <c r="F4" s="84">
        <v>96.7</v>
      </c>
      <c r="G4" s="81">
        <v>98.7</v>
      </c>
      <c r="H4" s="78">
        <v>2.27</v>
      </c>
      <c r="I4" s="79">
        <v>2.35E-2</v>
      </c>
      <c r="J4" s="85">
        <v>0.27</v>
      </c>
      <c r="K4" s="41" t="s">
        <v>17</v>
      </c>
      <c r="L4" s="44">
        <v>44470</v>
      </c>
    </row>
    <row r="5" spans="1:12" ht="16.5" thickBot="1" x14ac:dyDescent="0.3">
      <c r="A5" s="18" t="s">
        <v>28</v>
      </c>
      <c r="B5" s="96"/>
      <c r="C5" s="81">
        <v>3</v>
      </c>
      <c r="D5" s="82">
        <v>37.01</v>
      </c>
      <c r="E5" s="83">
        <v>46.6</v>
      </c>
      <c r="F5" s="84">
        <v>111.03</v>
      </c>
      <c r="G5" s="81">
        <v>139.80000000000001</v>
      </c>
      <c r="H5" s="78">
        <v>34.25</v>
      </c>
      <c r="I5" s="79">
        <v>0.3085</v>
      </c>
      <c r="J5" s="85">
        <v>5.48</v>
      </c>
      <c r="K5" s="41" t="s">
        <v>17</v>
      </c>
      <c r="L5" s="44">
        <v>44608</v>
      </c>
    </row>
    <row r="6" spans="1:12" ht="16.5" thickBot="1" x14ac:dyDescent="0.3">
      <c r="A6" s="18" t="s">
        <v>34</v>
      </c>
      <c r="B6" s="96"/>
      <c r="C6" s="81">
        <v>13</v>
      </c>
      <c r="D6" s="82">
        <v>8.07</v>
      </c>
      <c r="E6" s="83">
        <v>9.64</v>
      </c>
      <c r="F6" s="84">
        <v>104.91</v>
      </c>
      <c r="G6" s="81">
        <v>125.32</v>
      </c>
      <c r="H6" s="78">
        <v>25.62</v>
      </c>
      <c r="I6" s="79">
        <v>0.2442</v>
      </c>
      <c r="J6" s="85">
        <v>5.21</v>
      </c>
      <c r="K6" s="41" t="s">
        <v>17</v>
      </c>
      <c r="L6" s="44">
        <v>44608</v>
      </c>
    </row>
    <row r="7" spans="1:12" ht="16.5" thickBot="1" x14ac:dyDescent="0.3">
      <c r="A7" s="18" t="s">
        <v>41</v>
      </c>
      <c r="B7" s="96"/>
      <c r="C7" s="81">
        <v>5</v>
      </c>
      <c r="D7" s="82">
        <v>19.100000000000001</v>
      </c>
      <c r="E7" s="83">
        <v>21.72</v>
      </c>
      <c r="F7" s="84">
        <v>95.5</v>
      </c>
      <c r="G7" s="81">
        <v>108.6</v>
      </c>
      <c r="H7" s="78">
        <v>20.81</v>
      </c>
      <c r="I7" s="79">
        <v>0.21790000000000001</v>
      </c>
      <c r="J7" s="85">
        <v>7.71</v>
      </c>
      <c r="K7" s="41" t="s">
        <v>17</v>
      </c>
      <c r="L7" s="44">
        <v>44608</v>
      </c>
    </row>
    <row r="8" spans="1:12" ht="16.5" thickBot="1" x14ac:dyDescent="0.3">
      <c r="A8" s="18" t="s">
        <v>50</v>
      </c>
      <c r="B8" s="96"/>
      <c r="C8" s="81">
        <v>8</v>
      </c>
      <c r="D8" s="82">
        <v>12.92</v>
      </c>
      <c r="E8" s="83">
        <v>14.03</v>
      </c>
      <c r="F8" s="84">
        <v>103.36</v>
      </c>
      <c r="G8" s="81">
        <v>112.24</v>
      </c>
      <c r="H8" s="78">
        <v>17.420000000000002</v>
      </c>
      <c r="I8" s="79">
        <v>0.16850000000000001</v>
      </c>
      <c r="J8" s="85">
        <v>8.5399999999999991</v>
      </c>
      <c r="K8" s="41" t="s">
        <v>17</v>
      </c>
      <c r="L8" s="44">
        <v>44608</v>
      </c>
    </row>
    <row r="9" spans="1:12" ht="16.5" thickBot="1" x14ac:dyDescent="0.3">
      <c r="A9" s="18" t="s">
        <v>63</v>
      </c>
      <c r="B9" s="96"/>
      <c r="C9" s="81">
        <v>6</v>
      </c>
      <c r="D9" s="82">
        <v>17.03</v>
      </c>
      <c r="E9" s="83">
        <v>18.920000000000002</v>
      </c>
      <c r="F9" s="84">
        <v>102.18</v>
      </c>
      <c r="G9" s="81">
        <v>113.52</v>
      </c>
      <c r="H9" s="78">
        <v>15.13</v>
      </c>
      <c r="I9" s="79">
        <v>0.14810000000000001</v>
      </c>
      <c r="J9" s="85">
        <v>3.79</v>
      </c>
      <c r="K9" s="41" t="s">
        <v>17</v>
      </c>
      <c r="L9" s="44">
        <v>44608</v>
      </c>
    </row>
    <row r="10" spans="1:12" ht="16.5" thickBot="1" x14ac:dyDescent="0.3">
      <c r="A10" s="18" t="s">
        <v>71</v>
      </c>
      <c r="B10" s="96"/>
      <c r="C10" s="81">
        <v>6</v>
      </c>
      <c r="D10" s="82">
        <v>31.24</v>
      </c>
      <c r="E10" s="83">
        <v>31.92</v>
      </c>
      <c r="F10" s="84">
        <v>187.44</v>
      </c>
      <c r="G10" s="81">
        <v>191.52</v>
      </c>
      <c r="H10" s="78">
        <v>13.38</v>
      </c>
      <c r="I10" s="79">
        <v>7.1400000000000005E-2</v>
      </c>
      <c r="J10" s="85">
        <v>9.3000000000000007</v>
      </c>
      <c r="K10" s="41" t="s">
        <v>17</v>
      </c>
      <c r="L10" s="44">
        <v>44608</v>
      </c>
    </row>
    <row r="11" spans="1:12" ht="16.5" thickBot="1" x14ac:dyDescent="0.3">
      <c r="A11" s="18" t="s">
        <v>52</v>
      </c>
      <c r="B11" s="96"/>
      <c r="C11" s="81">
        <v>13</v>
      </c>
      <c r="D11" s="82">
        <v>7.77</v>
      </c>
      <c r="E11" s="83">
        <v>8.3800000000000008</v>
      </c>
      <c r="F11" s="84">
        <v>101.01</v>
      </c>
      <c r="G11" s="81">
        <v>108.94</v>
      </c>
      <c r="H11" s="78">
        <v>12.82</v>
      </c>
      <c r="I11" s="79">
        <v>0.12690000000000001</v>
      </c>
      <c r="J11" s="85">
        <v>4.8899999999999997</v>
      </c>
      <c r="K11" s="41" t="s">
        <v>17</v>
      </c>
      <c r="L11" s="44">
        <v>44608</v>
      </c>
    </row>
    <row r="12" spans="1:12" ht="16.5" thickBot="1" x14ac:dyDescent="0.3">
      <c r="A12" s="17" t="s">
        <v>90</v>
      </c>
      <c r="B12" s="97"/>
      <c r="C12" s="74">
        <v>14</v>
      </c>
      <c r="D12" s="75">
        <v>6.8</v>
      </c>
      <c r="E12" s="76">
        <v>7</v>
      </c>
      <c r="F12" s="77">
        <v>95.2</v>
      </c>
      <c r="G12" s="74">
        <v>98</v>
      </c>
      <c r="H12" s="78">
        <v>8.73</v>
      </c>
      <c r="I12" s="79">
        <v>9.1700000000000004E-2</v>
      </c>
      <c r="J12" s="80">
        <v>5.93</v>
      </c>
      <c r="K12" s="40" t="s">
        <v>17</v>
      </c>
      <c r="L12" s="43">
        <v>44608</v>
      </c>
    </row>
    <row r="13" spans="1:12" ht="16.5" thickBot="1" x14ac:dyDescent="0.3">
      <c r="A13" s="18" t="s">
        <v>30</v>
      </c>
      <c r="B13" s="96"/>
      <c r="C13" s="81">
        <v>3</v>
      </c>
      <c r="D13" s="82">
        <v>36.22</v>
      </c>
      <c r="E13" s="83">
        <v>44.6</v>
      </c>
      <c r="F13" s="84">
        <v>108.66</v>
      </c>
      <c r="G13" s="81">
        <v>133.80000000000001</v>
      </c>
      <c r="H13" s="78">
        <v>31.81</v>
      </c>
      <c r="I13" s="79">
        <v>0.29270000000000002</v>
      </c>
      <c r="J13" s="85">
        <v>6.67</v>
      </c>
      <c r="K13" s="41" t="s">
        <v>17</v>
      </c>
      <c r="L13" s="44">
        <v>44609</v>
      </c>
    </row>
    <row r="14" spans="1:12" ht="16.5" thickBot="1" x14ac:dyDescent="0.3">
      <c r="A14" s="17" t="s">
        <v>35</v>
      </c>
      <c r="B14" s="97"/>
      <c r="C14" s="74">
        <v>9</v>
      </c>
      <c r="D14" s="75">
        <v>11.88</v>
      </c>
      <c r="E14" s="76">
        <v>13.82</v>
      </c>
      <c r="F14" s="77">
        <v>106.92</v>
      </c>
      <c r="G14" s="74">
        <v>124.38</v>
      </c>
      <c r="H14" s="78">
        <v>24.31</v>
      </c>
      <c r="I14" s="79">
        <v>0.22739999999999999</v>
      </c>
      <c r="J14" s="80">
        <v>6.85</v>
      </c>
      <c r="K14" s="40" t="s">
        <v>17</v>
      </c>
      <c r="L14" s="43">
        <v>44609</v>
      </c>
    </row>
    <row r="15" spans="1:12" ht="16.5" thickBot="1" x14ac:dyDescent="0.3">
      <c r="A15" s="18" t="s">
        <v>26</v>
      </c>
      <c r="B15" s="96"/>
      <c r="C15" s="81">
        <v>9</v>
      </c>
      <c r="D15" s="82">
        <v>11.7</v>
      </c>
      <c r="E15" s="83">
        <v>15.61</v>
      </c>
      <c r="F15" s="84">
        <v>105.3</v>
      </c>
      <c r="G15" s="81">
        <v>140.49</v>
      </c>
      <c r="H15" s="78">
        <v>40.83</v>
      </c>
      <c r="I15" s="79">
        <v>0.38769999999999999</v>
      </c>
      <c r="J15" s="85">
        <v>5.64</v>
      </c>
      <c r="K15" s="41" t="s">
        <v>17</v>
      </c>
      <c r="L15" s="44">
        <v>44714</v>
      </c>
    </row>
    <row r="16" spans="1:12" ht="16.5" thickBot="1" x14ac:dyDescent="0.3">
      <c r="A16" s="17" t="s">
        <v>27</v>
      </c>
      <c r="B16" s="97"/>
      <c r="C16" s="74">
        <v>12</v>
      </c>
      <c r="D16" s="75">
        <v>8.9</v>
      </c>
      <c r="E16" s="76">
        <v>10.99</v>
      </c>
      <c r="F16" s="77">
        <v>106.8</v>
      </c>
      <c r="G16" s="74">
        <v>131.88</v>
      </c>
      <c r="H16" s="78">
        <v>35.4</v>
      </c>
      <c r="I16" s="79">
        <v>0.33150000000000002</v>
      </c>
      <c r="J16" s="80">
        <v>10.32</v>
      </c>
      <c r="K16" s="40" t="s">
        <v>17</v>
      </c>
      <c r="L16" s="43">
        <v>44714</v>
      </c>
    </row>
    <row r="17" spans="1:12" ht="16.5" thickBot="1" x14ac:dyDescent="0.3">
      <c r="A17" s="17" t="s">
        <v>31</v>
      </c>
      <c r="B17" s="97"/>
      <c r="C17" s="74">
        <v>11</v>
      </c>
      <c r="D17" s="75">
        <v>9.68</v>
      </c>
      <c r="E17" s="76">
        <v>11.81</v>
      </c>
      <c r="F17" s="77">
        <v>106.48</v>
      </c>
      <c r="G17" s="74">
        <v>129.91</v>
      </c>
      <c r="H17" s="78">
        <v>30.41</v>
      </c>
      <c r="I17" s="79">
        <v>0.28560000000000002</v>
      </c>
      <c r="J17" s="80">
        <v>6.98</v>
      </c>
      <c r="K17" s="40" t="s">
        <v>17</v>
      </c>
      <c r="L17" s="43">
        <v>44714</v>
      </c>
    </row>
    <row r="18" spans="1:12" ht="16.5" thickBot="1" x14ac:dyDescent="0.3">
      <c r="A18" s="18" t="s">
        <v>39</v>
      </c>
      <c r="B18" s="96"/>
      <c r="C18" s="81">
        <v>10</v>
      </c>
      <c r="D18" s="82">
        <v>10.15</v>
      </c>
      <c r="E18" s="83">
        <v>11.69</v>
      </c>
      <c r="F18" s="84">
        <v>101.5</v>
      </c>
      <c r="G18" s="81">
        <v>116.9</v>
      </c>
      <c r="H18" s="78">
        <v>22.79</v>
      </c>
      <c r="I18" s="79">
        <v>0.22450000000000001</v>
      </c>
      <c r="J18" s="85">
        <v>7.39</v>
      </c>
      <c r="K18" s="41" t="s">
        <v>17</v>
      </c>
      <c r="L18" s="44">
        <v>44714</v>
      </c>
    </row>
    <row r="19" spans="1:12" ht="16.5" thickBot="1" x14ac:dyDescent="0.3">
      <c r="A19" s="18" t="s">
        <v>48</v>
      </c>
      <c r="B19" s="96"/>
      <c r="C19" s="81">
        <v>3</v>
      </c>
      <c r="D19" s="82">
        <v>42.37</v>
      </c>
      <c r="E19" s="83">
        <v>43.21</v>
      </c>
      <c r="F19" s="87">
        <v>127.11</v>
      </c>
      <c r="G19" s="81">
        <v>129.63</v>
      </c>
      <c r="H19" s="78">
        <v>6.21</v>
      </c>
      <c r="I19" s="79">
        <v>4.8899999999999999E-2</v>
      </c>
      <c r="J19" s="85">
        <v>3.69</v>
      </c>
      <c r="K19" s="41" t="s">
        <v>17</v>
      </c>
      <c r="L19" s="44">
        <v>44715</v>
      </c>
    </row>
    <row r="20" spans="1:12" ht="16.5" thickBot="1" x14ac:dyDescent="0.3">
      <c r="A20" s="17" t="s">
        <v>66</v>
      </c>
      <c r="B20" s="97"/>
      <c r="C20" s="74">
        <v>6</v>
      </c>
      <c r="D20" s="75">
        <v>15.67</v>
      </c>
      <c r="E20" s="76">
        <v>16.510000000000002</v>
      </c>
      <c r="F20" s="77">
        <v>94.02</v>
      </c>
      <c r="G20" s="74">
        <v>99.06</v>
      </c>
      <c r="H20" s="78">
        <v>14.22</v>
      </c>
      <c r="I20" s="79">
        <v>0.1512</v>
      </c>
      <c r="J20" s="80">
        <v>9.18</v>
      </c>
      <c r="K20" s="40" t="s">
        <v>17</v>
      </c>
      <c r="L20" s="43">
        <v>44718</v>
      </c>
    </row>
    <row r="21" spans="1:12" ht="16.5" thickBot="1" x14ac:dyDescent="0.3">
      <c r="A21" s="18" t="s">
        <v>43</v>
      </c>
      <c r="B21" s="96"/>
      <c r="C21" s="81">
        <v>28</v>
      </c>
      <c r="D21" s="82">
        <v>7.31</v>
      </c>
      <c r="E21" s="83">
        <v>7.74</v>
      </c>
      <c r="F21" s="84">
        <v>204.68</v>
      </c>
      <c r="G21" s="81">
        <v>216.72</v>
      </c>
      <c r="H21" s="78">
        <v>20.34</v>
      </c>
      <c r="I21" s="79">
        <v>9.9400000000000002E-2</v>
      </c>
      <c r="J21" s="85">
        <v>8.3000000000000007</v>
      </c>
      <c r="K21" s="41" t="s">
        <v>17</v>
      </c>
      <c r="L21" s="44">
        <v>44739</v>
      </c>
    </row>
    <row r="22" spans="1:12" ht="16.5" thickBot="1" x14ac:dyDescent="0.3">
      <c r="A22" s="17" t="s">
        <v>62</v>
      </c>
      <c r="B22" s="97"/>
      <c r="C22" s="74">
        <v>40</v>
      </c>
      <c r="D22" s="75">
        <v>2.5499999999999998</v>
      </c>
      <c r="E22" s="76">
        <v>2.83</v>
      </c>
      <c r="F22" s="77">
        <v>102</v>
      </c>
      <c r="G22" s="74">
        <v>113.2</v>
      </c>
      <c r="H22" s="78">
        <v>15.2</v>
      </c>
      <c r="I22" s="79">
        <v>0.14899999999999999</v>
      </c>
      <c r="J22" s="80">
        <v>4</v>
      </c>
      <c r="K22" s="40" t="s">
        <v>17</v>
      </c>
      <c r="L22" s="43">
        <v>44743</v>
      </c>
    </row>
    <row r="23" spans="1:12" ht="16.5" thickBot="1" x14ac:dyDescent="0.3">
      <c r="A23" s="18" t="s">
        <v>47</v>
      </c>
      <c r="B23" s="96"/>
      <c r="C23" s="81">
        <v>30</v>
      </c>
      <c r="D23" s="82">
        <v>3.35</v>
      </c>
      <c r="E23" s="83">
        <v>3.85</v>
      </c>
      <c r="F23" s="84">
        <v>100.5</v>
      </c>
      <c r="G23" s="81">
        <v>115.5</v>
      </c>
      <c r="H23" s="78">
        <v>18.899999999999999</v>
      </c>
      <c r="I23" s="79">
        <v>0.18809999999999999</v>
      </c>
      <c r="J23" s="85">
        <v>3.9</v>
      </c>
      <c r="K23" s="41" t="s">
        <v>17</v>
      </c>
      <c r="L23" s="44">
        <v>44747</v>
      </c>
    </row>
    <row r="24" spans="1:12" ht="16.5" thickBot="1" x14ac:dyDescent="0.3">
      <c r="A24" s="17" t="s">
        <v>51</v>
      </c>
      <c r="B24" s="97"/>
      <c r="C24" s="74">
        <v>11</v>
      </c>
      <c r="D24" s="75">
        <v>8.9499999999999993</v>
      </c>
      <c r="E24" s="76">
        <v>10.050000000000001</v>
      </c>
      <c r="F24" s="77">
        <v>98.45</v>
      </c>
      <c r="G24" s="74">
        <v>110.55</v>
      </c>
      <c r="H24" s="78">
        <v>13.33</v>
      </c>
      <c r="I24" s="79">
        <v>0.13539999999999999</v>
      </c>
      <c r="J24" s="80">
        <v>1.23</v>
      </c>
      <c r="K24" s="40" t="s">
        <v>17</v>
      </c>
      <c r="L24" s="43">
        <v>44755</v>
      </c>
    </row>
    <row r="25" spans="1:12" ht="16.5" thickBot="1" x14ac:dyDescent="0.3">
      <c r="A25" s="18" t="s">
        <v>32</v>
      </c>
      <c r="B25" s="96"/>
      <c r="C25" s="81">
        <v>9</v>
      </c>
      <c r="D25" s="82">
        <v>11.14</v>
      </c>
      <c r="E25" s="83">
        <v>12.43</v>
      </c>
      <c r="F25" s="84">
        <v>100.26</v>
      </c>
      <c r="G25" s="81">
        <v>111.87</v>
      </c>
      <c r="H25" s="78">
        <v>12.52</v>
      </c>
      <c r="I25" s="79">
        <v>0.1249</v>
      </c>
      <c r="J25" s="85">
        <v>0.91</v>
      </c>
      <c r="K25" s="41" t="s">
        <v>17</v>
      </c>
      <c r="L25" s="44">
        <v>44755</v>
      </c>
    </row>
    <row r="26" spans="1:12" ht="16.5" thickBot="1" x14ac:dyDescent="0.3">
      <c r="A26" s="17" t="s">
        <v>93</v>
      </c>
      <c r="B26" s="97"/>
      <c r="C26" s="74">
        <v>7</v>
      </c>
      <c r="D26" s="75">
        <v>15.03</v>
      </c>
      <c r="E26" s="76">
        <v>16.78</v>
      </c>
      <c r="F26" s="77">
        <v>105.21</v>
      </c>
      <c r="G26" s="74">
        <v>117.46</v>
      </c>
      <c r="H26" s="78">
        <v>15.67</v>
      </c>
      <c r="I26" s="79">
        <v>0.1489</v>
      </c>
      <c r="J26" s="80">
        <v>3.42</v>
      </c>
      <c r="K26" s="40" t="s">
        <v>17</v>
      </c>
      <c r="L26" s="43">
        <v>44767</v>
      </c>
    </row>
    <row r="27" spans="1:12" ht="16.5" thickBot="1" x14ac:dyDescent="0.3">
      <c r="A27" s="17" t="s">
        <v>46</v>
      </c>
      <c r="B27" s="97"/>
      <c r="C27" s="74">
        <v>9</v>
      </c>
      <c r="D27" s="75">
        <v>10.92</v>
      </c>
      <c r="E27" s="76">
        <v>12.59</v>
      </c>
      <c r="F27" s="77">
        <v>98.28</v>
      </c>
      <c r="G27" s="74">
        <v>113.31</v>
      </c>
      <c r="H27" s="78">
        <v>18.989999999999998</v>
      </c>
      <c r="I27" s="79">
        <v>0.19320000000000001</v>
      </c>
      <c r="J27" s="80">
        <v>3.96</v>
      </c>
      <c r="K27" s="40" t="s">
        <v>17</v>
      </c>
      <c r="L27" s="43">
        <v>44770</v>
      </c>
    </row>
    <row r="28" spans="1:12" ht="16.5" thickBot="1" x14ac:dyDescent="0.3">
      <c r="A28" s="17" t="s">
        <v>61</v>
      </c>
      <c r="B28" s="97"/>
      <c r="C28" s="74">
        <v>9</v>
      </c>
      <c r="D28" s="75">
        <v>10.94</v>
      </c>
      <c r="E28" s="76">
        <v>12.31</v>
      </c>
      <c r="F28" s="77">
        <v>98.46</v>
      </c>
      <c r="G28" s="74">
        <v>110.79</v>
      </c>
      <c r="H28" s="78">
        <v>15.48</v>
      </c>
      <c r="I28" s="79">
        <v>0.15720000000000001</v>
      </c>
      <c r="J28" s="80">
        <v>3.15</v>
      </c>
      <c r="K28" s="40" t="s">
        <v>17</v>
      </c>
      <c r="L28" s="43">
        <v>44770</v>
      </c>
    </row>
    <row r="29" spans="1:12" ht="16.5" thickBot="1" x14ac:dyDescent="0.3">
      <c r="A29" s="18" t="s">
        <v>49</v>
      </c>
      <c r="B29" s="96"/>
      <c r="C29" s="81">
        <v>14</v>
      </c>
      <c r="D29" s="82">
        <v>7.28</v>
      </c>
      <c r="E29" s="83">
        <v>8.36</v>
      </c>
      <c r="F29" s="84">
        <v>101.92</v>
      </c>
      <c r="G29" s="81">
        <v>117.04</v>
      </c>
      <c r="H29" s="78">
        <v>18.059999999999999</v>
      </c>
      <c r="I29" s="79">
        <v>0.1772</v>
      </c>
      <c r="J29" s="85">
        <v>2.94</v>
      </c>
      <c r="K29" s="41" t="s">
        <v>17</v>
      </c>
      <c r="L29" s="44">
        <v>44771</v>
      </c>
    </row>
    <row r="30" spans="1:12" ht="16.5" thickBot="1" x14ac:dyDescent="0.3">
      <c r="A30" s="17" t="s">
        <v>55</v>
      </c>
      <c r="B30" s="97"/>
      <c r="C30" s="74">
        <v>7</v>
      </c>
      <c r="D30" s="75">
        <v>15.03</v>
      </c>
      <c r="E30" s="76">
        <v>17.02</v>
      </c>
      <c r="F30" s="77">
        <v>105.21</v>
      </c>
      <c r="G30" s="74">
        <v>119.14</v>
      </c>
      <c r="H30" s="78">
        <v>16.03</v>
      </c>
      <c r="I30" s="79">
        <v>0.15240000000000001</v>
      </c>
      <c r="J30" s="80">
        <v>2.1</v>
      </c>
      <c r="K30" s="40" t="s">
        <v>17</v>
      </c>
      <c r="L30" s="43">
        <v>44771</v>
      </c>
    </row>
    <row r="31" spans="1:12" ht="16.5" thickBot="1" x14ac:dyDescent="0.3">
      <c r="A31" s="18" t="s">
        <v>58</v>
      </c>
      <c r="B31" s="96"/>
      <c r="C31" s="81">
        <v>9</v>
      </c>
      <c r="D31" s="82">
        <v>11.3</v>
      </c>
      <c r="E31" s="83">
        <v>12.9</v>
      </c>
      <c r="F31" s="87">
        <v>101.7</v>
      </c>
      <c r="G31" s="81">
        <v>116.1</v>
      </c>
      <c r="H31" s="78">
        <v>15.26</v>
      </c>
      <c r="I31" s="79">
        <v>0.15</v>
      </c>
      <c r="J31" s="85">
        <v>0.86</v>
      </c>
      <c r="K31" s="41" t="s">
        <v>17</v>
      </c>
      <c r="L31" s="44">
        <v>44771</v>
      </c>
    </row>
    <row r="32" spans="1:12" ht="16.5" thickBot="1" x14ac:dyDescent="0.3">
      <c r="A32" s="18" t="s">
        <v>56</v>
      </c>
      <c r="B32" s="96"/>
      <c r="C32" s="81">
        <v>7</v>
      </c>
      <c r="D32" s="82">
        <v>15.15</v>
      </c>
      <c r="E32" s="83">
        <v>17.309999999999999</v>
      </c>
      <c r="F32" s="87">
        <v>106.05</v>
      </c>
      <c r="G32" s="81">
        <v>121.17</v>
      </c>
      <c r="H32" s="78">
        <v>15.99</v>
      </c>
      <c r="I32" s="79">
        <v>0.15079999999999999</v>
      </c>
      <c r="J32" s="85">
        <v>0.87</v>
      </c>
      <c r="K32" s="41" t="s">
        <v>17</v>
      </c>
      <c r="L32" s="44">
        <v>44774</v>
      </c>
    </row>
    <row r="33" spans="1:12" ht="16.5" thickBot="1" x14ac:dyDescent="0.3">
      <c r="A33" s="18" t="s">
        <v>52</v>
      </c>
      <c r="B33" s="96"/>
      <c r="C33" s="81">
        <v>15</v>
      </c>
      <c r="D33" s="82">
        <v>6.89</v>
      </c>
      <c r="E33" s="83">
        <v>7.9</v>
      </c>
      <c r="F33" s="87">
        <v>103.35</v>
      </c>
      <c r="G33" s="81">
        <v>118.5</v>
      </c>
      <c r="H33" s="78">
        <v>16.95</v>
      </c>
      <c r="I33" s="79">
        <v>0.16400000000000001</v>
      </c>
      <c r="J33" s="85">
        <v>1.8</v>
      </c>
      <c r="K33" s="41" t="s">
        <v>17</v>
      </c>
      <c r="L33" s="44">
        <v>44781</v>
      </c>
    </row>
    <row r="34" spans="1:12" ht="16.5" thickBot="1" x14ac:dyDescent="0.3">
      <c r="A34" s="17" t="s">
        <v>53</v>
      </c>
      <c r="B34" s="97"/>
      <c r="C34" s="74">
        <v>20</v>
      </c>
      <c r="D34" s="75">
        <v>5.1100000000000003</v>
      </c>
      <c r="E34" s="76">
        <v>5.88</v>
      </c>
      <c r="F34" s="86">
        <v>102.2</v>
      </c>
      <c r="G34" s="74">
        <v>117.6</v>
      </c>
      <c r="H34" s="78">
        <v>16.38</v>
      </c>
      <c r="I34" s="79">
        <v>0.1603</v>
      </c>
      <c r="J34" s="80">
        <v>0.98</v>
      </c>
      <c r="K34" s="40" t="s">
        <v>17</v>
      </c>
      <c r="L34" s="43">
        <v>44788</v>
      </c>
    </row>
    <row r="35" spans="1:12" ht="16.5" thickBot="1" x14ac:dyDescent="0.3">
      <c r="A35" s="17" t="s">
        <v>51</v>
      </c>
      <c r="B35" s="97"/>
      <c r="C35" s="74">
        <v>8</v>
      </c>
      <c r="D35" s="75">
        <v>12.1</v>
      </c>
      <c r="E35" s="76">
        <v>14.1</v>
      </c>
      <c r="F35" s="86">
        <v>96.8</v>
      </c>
      <c r="G35" s="74">
        <v>112.8</v>
      </c>
      <c r="H35" s="78">
        <v>17.16</v>
      </c>
      <c r="I35" s="79">
        <v>0.17730000000000001</v>
      </c>
      <c r="J35" s="80">
        <v>1.1599999999999999</v>
      </c>
      <c r="K35" s="40" t="s">
        <v>17</v>
      </c>
      <c r="L35" s="43">
        <v>44789</v>
      </c>
    </row>
    <row r="36" spans="1:12" ht="16.5" thickBot="1" x14ac:dyDescent="0.3">
      <c r="A36" s="18" t="s">
        <v>32</v>
      </c>
      <c r="B36" s="96"/>
      <c r="C36" s="81">
        <v>3</v>
      </c>
      <c r="D36" s="82">
        <v>11.28</v>
      </c>
      <c r="E36" s="83">
        <v>13.23</v>
      </c>
      <c r="F36" s="87">
        <v>33.840000000000003</v>
      </c>
      <c r="G36" s="81">
        <v>39.69</v>
      </c>
      <c r="H36" s="78">
        <v>5.85</v>
      </c>
      <c r="I36" s="79">
        <v>0.1729</v>
      </c>
      <c r="J36" s="89"/>
      <c r="K36" s="41" t="s">
        <v>17</v>
      </c>
      <c r="L36" s="44">
        <v>44790</v>
      </c>
    </row>
    <row r="37" spans="1:12" ht="16.5" thickBot="1" x14ac:dyDescent="0.3">
      <c r="A37" s="18" t="s">
        <v>36</v>
      </c>
      <c r="B37" s="96"/>
      <c r="C37" s="81">
        <v>6</v>
      </c>
      <c r="D37" s="82">
        <v>17.329999999999998</v>
      </c>
      <c r="E37" s="83">
        <v>19.829999999999998</v>
      </c>
      <c r="F37" s="87">
        <v>103.98</v>
      </c>
      <c r="G37" s="81">
        <v>118.98</v>
      </c>
      <c r="H37" s="78">
        <v>17.78</v>
      </c>
      <c r="I37" s="79">
        <v>0.17100000000000001</v>
      </c>
      <c r="J37" s="85">
        <v>2.78</v>
      </c>
      <c r="K37" s="41" t="s">
        <v>17</v>
      </c>
      <c r="L37" s="44">
        <v>44792</v>
      </c>
    </row>
    <row r="38" spans="1:12" ht="16.5" thickBot="1" x14ac:dyDescent="0.3">
      <c r="A38" s="17" t="s">
        <v>33</v>
      </c>
      <c r="B38" s="97"/>
      <c r="C38" s="74">
        <v>30</v>
      </c>
      <c r="D38" s="75">
        <v>3.34</v>
      </c>
      <c r="E38" s="76">
        <v>4.0999999999999996</v>
      </c>
      <c r="F38" s="86">
        <v>100.2</v>
      </c>
      <c r="G38" s="74">
        <v>123</v>
      </c>
      <c r="H38" s="78">
        <v>26.1</v>
      </c>
      <c r="I38" s="79">
        <v>0.26050000000000001</v>
      </c>
      <c r="J38" s="80">
        <v>3.3</v>
      </c>
      <c r="K38" s="40" t="s">
        <v>17</v>
      </c>
      <c r="L38" s="43">
        <v>44839</v>
      </c>
    </row>
    <row r="39" spans="1:12" ht="16.5" thickBot="1" x14ac:dyDescent="0.3">
      <c r="A39" s="17" t="s">
        <v>68</v>
      </c>
      <c r="B39" s="97"/>
      <c r="C39" s="74">
        <v>8</v>
      </c>
      <c r="D39" s="75">
        <v>12.65</v>
      </c>
      <c r="E39" s="76">
        <v>13.69</v>
      </c>
      <c r="F39" s="86">
        <v>101.2</v>
      </c>
      <c r="G39" s="74">
        <v>109.52</v>
      </c>
      <c r="H39" s="78">
        <v>13.92</v>
      </c>
      <c r="I39" s="79">
        <v>0.13750000000000001</v>
      </c>
      <c r="J39" s="80">
        <v>5.6</v>
      </c>
      <c r="K39" s="40" t="s">
        <v>17</v>
      </c>
      <c r="L39" s="43">
        <v>44839</v>
      </c>
    </row>
    <row r="40" spans="1:12" ht="16.5" thickBot="1" x14ac:dyDescent="0.3">
      <c r="A40" s="17" t="s">
        <v>70</v>
      </c>
      <c r="B40" s="97"/>
      <c r="C40" s="74">
        <v>14</v>
      </c>
      <c r="D40" s="75">
        <v>7.14</v>
      </c>
      <c r="E40" s="76">
        <v>7.8</v>
      </c>
      <c r="F40" s="86">
        <v>99.96</v>
      </c>
      <c r="G40" s="74">
        <v>109.2</v>
      </c>
      <c r="H40" s="78">
        <v>13.62</v>
      </c>
      <c r="I40" s="79">
        <v>0.1363</v>
      </c>
      <c r="J40" s="80">
        <v>4.38</v>
      </c>
      <c r="K40" s="40" t="s">
        <v>17</v>
      </c>
      <c r="L40" s="43">
        <v>44839</v>
      </c>
    </row>
    <row r="41" spans="1:12" ht="16.5" thickBot="1" x14ac:dyDescent="0.3">
      <c r="A41" s="18" t="s">
        <v>60</v>
      </c>
      <c r="B41" s="96"/>
      <c r="C41" s="81">
        <v>5</v>
      </c>
      <c r="D41" s="82">
        <v>19.600000000000001</v>
      </c>
      <c r="E41" s="83">
        <v>21.95</v>
      </c>
      <c r="F41" s="84">
        <v>98</v>
      </c>
      <c r="G41" s="81">
        <v>109.75</v>
      </c>
      <c r="H41" s="78">
        <v>15.71</v>
      </c>
      <c r="I41" s="79">
        <v>0.1603</v>
      </c>
      <c r="J41" s="85">
        <v>3.96</v>
      </c>
      <c r="K41" s="41" t="s">
        <v>17</v>
      </c>
      <c r="L41" s="44">
        <v>44869</v>
      </c>
    </row>
    <row r="42" spans="1:12" ht="16.5" thickBot="1" x14ac:dyDescent="0.3">
      <c r="A42" s="18" t="s">
        <v>72</v>
      </c>
      <c r="B42" s="96"/>
      <c r="C42" s="81">
        <v>3</v>
      </c>
      <c r="D42" s="82">
        <v>30.73</v>
      </c>
      <c r="E42" s="83">
        <v>34.32</v>
      </c>
      <c r="F42" s="84">
        <v>92.19</v>
      </c>
      <c r="G42" s="81">
        <v>102.96</v>
      </c>
      <c r="H42" s="78">
        <v>13.2</v>
      </c>
      <c r="I42" s="79">
        <v>0.14319999999999999</v>
      </c>
      <c r="J42" s="85">
        <v>2.4300000000000002</v>
      </c>
      <c r="K42" s="41" t="s">
        <v>17</v>
      </c>
      <c r="L42" s="44">
        <v>44869</v>
      </c>
    </row>
    <row r="43" spans="1:12" ht="16.5" thickBot="1" x14ac:dyDescent="0.3">
      <c r="A43" s="17" t="s">
        <v>42</v>
      </c>
      <c r="B43" s="97"/>
      <c r="C43" s="74">
        <v>20</v>
      </c>
      <c r="D43" s="75">
        <v>4.9800000000000004</v>
      </c>
      <c r="E43" s="76">
        <v>5.41</v>
      </c>
      <c r="F43" s="77">
        <v>99.6</v>
      </c>
      <c r="G43" s="74">
        <v>108.2</v>
      </c>
      <c r="H43" s="78">
        <v>11.38</v>
      </c>
      <c r="I43" s="79">
        <v>0.1143</v>
      </c>
      <c r="J43" s="80">
        <v>2.78</v>
      </c>
      <c r="K43" s="40" t="s">
        <v>17</v>
      </c>
      <c r="L43" s="43">
        <v>44869</v>
      </c>
    </row>
    <row r="44" spans="1:12" ht="16.5" thickBot="1" x14ac:dyDescent="0.3">
      <c r="A44" s="18" t="s">
        <v>86</v>
      </c>
      <c r="B44" s="96"/>
      <c r="C44" s="81">
        <v>6</v>
      </c>
      <c r="D44" s="82">
        <v>16.559999999999999</v>
      </c>
      <c r="E44" s="83">
        <v>17.77</v>
      </c>
      <c r="F44" s="84">
        <v>99.36</v>
      </c>
      <c r="G44" s="81">
        <v>106.62</v>
      </c>
      <c r="H44" s="78">
        <v>10.02</v>
      </c>
      <c r="I44" s="79">
        <v>0.1008</v>
      </c>
      <c r="J44" s="85">
        <v>2.76</v>
      </c>
      <c r="K44" s="41" t="s">
        <v>17</v>
      </c>
      <c r="L44" s="44">
        <v>44869</v>
      </c>
    </row>
    <row r="45" spans="1:12" ht="16.5" thickBot="1" x14ac:dyDescent="0.3">
      <c r="A45" s="17" t="s">
        <v>48</v>
      </c>
      <c r="B45" s="97"/>
      <c r="C45" s="74">
        <v>3</v>
      </c>
      <c r="D45" s="75">
        <v>37.729999999999997</v>
      </c>
      <c r="E45" s="76">
        <v>41</v>
      </c>
      <c r="F45" s="77">
        <v>113.19</v>
      </c>
      <c r="G45" s="74">
        <v>123</v>
      </c>
      <c r="H45" s="78">
        <v>18.36</v>
      </c>
      <c r="I45" s="79">
        <v>0.16220000000000001</v>
      </c>
      <c r="J45" s="80">
        <v>8.5500000000000007</v>
      </c>
      <c r="K45" s="40" t="s">
        <v>17</v>
      </c>
      <c r="L45" s="43">
        <v>44876</v>
      </c>
    </row>
    <row r="46" spans="1:12" ht="16.5" thickBot="1" x14ac:dyDescent="0.3">
      <c r="A46" s="18" t="s">
        <v>58</v>
      </c>
      <c r="B46" s="96"/>
      <c r="C46" s="81">
        <v>10</v>
      </c>
      <c r="D46" s="82">
        <v>9.9700000000000006</v>
      </c>
      <c r="E46" s="83">
        <v>11.36</v>
      </c>
      <c r="F46" s="87">
        <v>99.7</v>
      </c>
      <c r="G46" s="81">
        <v>113.6</v>
      </c>
      <c r="H46" s="78">
        <v>15.8</v>
      </c>
      <c r="I46" s="79">
        <v>0.1585</v>
      </c>
      <c r="J46" s="85">
        <v>1.9</v>
      </c>
      <c r="K46" s="41" t="s">
        <v>17</v>
      </c>
      <c r="L46" s="44">
        <v>44876</v>
      </c>
    </row>
    <row r="47" spans="1:12" ht="16.5" thickBot="1" x14ac:dyDescent="0.3">
      <c r="A47" s="18" t="s">
        <v>80</v>
      </c>
      <c r="B47" s="96"/>
      <c r="C47" s="81">
        <v>9</v>
      </c>
      <c r="D47" s="82">
        <v>11.51</v>
      </c>
      <c r="E47" s="83">
        <v>12.83</v>
      </c>
      <c r="F47" s="87">
        <v>103.59</v>
      </c>
      <c r="G47" s="81">
        <v>115.47</v>
      </c>
      <c r="H47" s="78">
        <v>11.88</v>
      </c>
      <c r="I47" s="79">
        <v>0.1147</v>
      </c>
      <c r="J47" s="89"/>
      <c r="K47" s="41" t="s">
        <v>17</v>
      </c>
      <c r="L47" s="44">
        <v>44879</v>
      </c>
    </row>
    <row r="48" spans="1:12" ht="16.5" thickBot="1" x14ac:dyDescent="0.3">
      <c r="A48" s="17" t="s">
        <v>55</v>
      </c>
      <c r="B48" s="97"/>
      <c r="C48" s="74">
        <v>9</v>
      </c>
      <c r="D48" s="75">
        <v>11.68</v>
      </c>
      <c r="E48" s="76">
        <v>12.87</v>
      </c>
      <c r="F48" s="86">
        <v>105.12</v>
      </c>
      <c r="G48" s="74">
        <v>115.83</v>
      </c>
      <c r="H48" s="78">
        <v>10.71</v>
      </c>
      <c r="I48" s="79">
        <v>0.1019</v>
      </c>
      <c r="J48" s="90"/>
      <c r="K48" s="40" t="s">
        <v>17</v>
      </c>
      <c r="L48" s="43">
        <v>44879</v>
      </c>
    </row>
    <row r="49" spans="1:12" ht="16.5" thickBot="1" x14ac:dyDescent="0.3">
      <c r="A49" s="17" t="s">
        <v>78</v>
      </c>
      <c r="B49" s="97"/>
      <c r="C49" s="74">
        <v>7</v>
      </c>
      <c r="D49" s="75">
        <v>15.46</v>
      </c>
      <c r="E49" s="76">
        <v>15.73</v>
      </c>
      <c r="F49" s="77">
        <v>108.22</v>
      </c>
      <c r="G49" s="74">
        <v>110.11</v>
      </c>
      <c r="H49" s="78">
        <v>12.69</v>
      </c>
      <c r="I49" s="79">
        <v>0.1173</v>
      </c>
      <c r="J49" s="80">
        <v>10.8</v>
      </c>
      <c r="K49" s="40" t="s">
        <v>17</v>
      </c>
      <c r="L49" s="43">
        <v>44880</v>
      </c>
    </row>
    <row r="50" spans="1:12" ht="16.5" thickBot="1" x14ac:dyDescent="0.3">
      <c r="A50" s="18" t="s">
        <v>83</v>
      </c>
      <c r="B50" s="96"/>
      <c r="C50" s="81">
        <v>11</v>
      </c>
      <c r="D50" s="82">
        <v>8.76</v>
      </c>
      <c r="E50" s="83">
        <v>9.48</v>
      </c>
      <c r="F50" s="84">
        <v>96.36</v>
      </c>
      <c r="G50" s="81">
        <v>104.28</v>
      </c>
      <c r="H50" s="78">
        <v>10.67</v>
      </c>
      <c r="I50" s="79">
        <v>0.11070000000000001</v>
      </c>
      <c r="J50" s="85">
        <v>2.75</v>
      </c>
      <c r="K50" s="41" t="s">
        <v>17</v>
      </c>
      <c r="L50" s="44">
        <v>44880</v>
      </c>
    </row>
    <row r="51" spans="1:12" ht="16.5" thickBot="1" x14ac:dyDescent="0.3">
      <c r="A51" s="18" t="s">
        <v>43</v>
      </c>
      <c r="B51" s="96"/>
      <c r="C51" s="81">
        <v>14</v>
      </c>
      <c r="D51" s="82">
        <v>7.21</v>
      </c>
      <c r="E51" s="83">
        <v>7.71</v>
      </c>
      <c r="F51" s="84">
        <v>100.94</v>
      </c>
      <c r="G51" s="81">
        <v>107.94</v>
      </c>
      <c r="H51" s="78">
        <v>10.220000000000001</v>
      </c>
      <c r="I51" s="79">
        <v>0.1012</v>
      </c>
      <c r="J51" s="85">
        <v>3.22</v>
      </c>
      <c r="K51" s="41" t="s">
        <v>17</v>
      </c>
      <c r="L51" s="44">
        <v>44880</v>
      </c>
    </row>
    <row r="52" spans="1:12" ht="16.5" thickBot="1" x14ac:dyDescent="0.3">
      <c r="A52" s="18" t="s">
        <v>66</v>
      </c>
      <c r="B52" s="96"/>
      <c r="C52" s="81">
        <v>6</v>
      </c>
      <c r="D52" s="82">
        <v>15.82</v>
      </c>
      <c r="E52" s="83">
        <v>16.34</v>
      </c>
      <c r="F52" s="84">
        <v>94.92</v>
      </c>
      <c r="G52" s="81">
        <v>98.04</v>
      </c>
      <c r="H52" s="78">
        <v>10.32</v>
      </c>
      <c r="I52" s="79">
        <v>0.1087</v>
      </c>
      <c r="J52" s="85">
        <v>7.2</v>
      </c>
      <c r="K52" s="41" t="s">
        <v>17</v>
      </c>
      <c r="L52" s="44">
        <v>44887</v>
      </c>
    </row>
    <row r="53" spans="1:12" ht="16.5" thickBot="1" x14ac:dyDescent="0.3">
      <c r="A53" s="18" t="s">
        <v>102</v>
      </c>
      <c r="B53" s="96"/>
      <c r="C53" s="81">
        <v>7</v>
      </c>
      <c r="D53" s="82">
        <v>14.22</v>
      </c>
      <c r="E53" s="83">
        <v>15</v>
      </c>
      <c r="F53" s="84">
        <v>99.54</v>
      </c>
      <c r="G53" s="81">
        <v>105</v>
      </c>
      <c r="H53" s="78">
        <v>10.26</v>
      </c>
      <c r="I53" s="79">
        <v>0.1031</v>
      </c>
      <c r="J53" s="85">
        <v>4.8</v>
      </c>
      <c r="K53" s="41" t="s">
        <v>17</v>
      </c>
      <c r="L53" s="44">
        <v>44907</v>
      </c>
    </row>
    <row r="54" spans="1:12" ht="16.5" thickBot="1" x14ac:dyDescent="0.3">
      <c r="A54" s="17" t="s">
        <v>73</v>
      </c>
      <c r="B54" s="97"/>
      <c r="C54" s="74">
        <v>10</v>
      </c>
      <c r="D54" s="75">
        <v>10.01</v>
      </c>
      <c r="E54" s="76">
        <v>11.18</v>
      </c>
      <c r="F54" s="86">
        <v>100.1</v>
      </c>
      <c r="G54" s="74">
        <v>111.8</v>
      </c>
      <c r="H54" s="78">
        <v>13.2</v>
      </c>
      <c r="I54" s="79">
        <v>0.13189999999999999</v>
      </c>
      <c r="J54" s="80">
        <v>1.5</v>
      </c>
      <c r="K54" s="40" t="s">
        <v>17</v>
      </c>
      <c r="L54" s="43">
        <v>44911</v>
      </c>
    </row>
    <row r="55" spans="1:12" ht="16.5" thickBot="1" x14ac:dyDescent="0.3">
      <c r="A55" s="17" t="s">
        <v>84</v>
      </c>
      <c r="B55" s="97"/>
      <c r="C55" s="74">
        <v>5</v>
      </c>
      <c r="D55" s="75">
        <v>19.670000000000002</v>
      </c>
      <c r="E55" s="76">
        <v>21.76</v>
      </c>
      <c r="F55" s="86">
        <v>98.35</v>
      </c>
      <c r="G55" s="74">
        <v>108.8</v>
      </c>
      <c r="H55" s="78">
        <v>10.45</v>
      </c>
      <c r="I55" s="79">
        <v>0.10630000000000001</v>
      </c>
      <c r="J55" s="90"/>
      <c r="K55" s="40" t="s">
        <v>17</v>
      </c>
      <c r="L55" s="43">
        <v>44911</v>
      </c>
    </row>
    <row r="56" spans="1:12" ht="16.5" thickBot="1" x14ac:dyDescent="0.3">
      <c r="A56" s="18" t="s">
        <v>32</v>
      </c>
      <c r="B56" s="96"/>
      <c r="C56" s="81">
        <v>6</v>
      </c>
      <c r="D56" s="82">
        <v>17.77</v>
      </c>
      <c r="E56" s="83">
        <v>21.8</v>
      </c>
      <c r="F56" s="84">
        <v>106.62</v>
      </c>
      <c r="G56" s="81">
        <v>130.80000000000001</v>
      </c>
      <c r="H56" s="78">
        <v>27.59</v>
      </c>
      <c r="I56" s="79">
        <v>0.25879999999999997</v>
      </c>
      <c r="J56" s="85">
        <v>3.41</v>
      </c>
      <c r="K56" s="41" t="s">
        <v>17</v>
      </c>
      <c r="L56" s="44">
        <v>44922</v>
      </c>
    </row>
    <row r="57" spans="1:12" ht="16.5" thickBot="1" x14ac:dyDescent="0.3">
      <c r="A57" s="18" t="s">
        <v>36</v>
      </c>
      <c r="B57" s="96"/>
      <c r="C57" s="81">
        <v>5</v>
      </c>
      <c r="D57" s="82">
        <v>22.08</v>
      </c>
      <c r="E57" s="83">
        <v>26.1</v>
      </c>
      <c r="F57" s="84">
        <v>110.4</v>
      </c>
      <c r="G57" s="81">
        <v>130.5</v>
      </c>
      <c r="H57" s="78">
        <v>23</v>
      </c>
      <c r="I57" s="79">
        <v>0.20830000000000001</v>
      </c>
      <c r="J57" s="85">
        <v>2.9</v>
      </c>
      <c r="K57" s="41" t="s">
        <v>17</v>
      </c>
      <c r="L57" s="44">
        <v>44922</v>
      </c>
    </row>
    <row r="58" spans="1:12" ht="16.5" thickBot="1" x14ac:dyDescent="0.3">
      <c r="A58" s="17" t="s">
        <v>42</v>
      </c>
      <c r="B58" s="97"/>
      <c r="C58" s="74">
        <v>18</v>
      </c>
      <c r="D58" s="75">
        <v>5.6</v>
      </c>
      <c r="E58" s="76">
        <v>6.36</v>
      </c>
      <c r="F58" s="86">
        <v>100.8</v>
      </c>
      <c r="G58" s="74">
        <v>114.48</v>
      </c>
      <c r="H58" s="78">
        <v>20.73</v>
      </c>
      <c r="I58" s="79">
        <v>0.20569999999999999</v>
      </c>
      <c r="J58" s="80">
        <v>7.05</v>
      </c>
      <c r="K58" s="40" t="s">
        <v>17</v>
      </c>
      <c r="L58" s="43">
        <v>44956</v>
      </c>
    </row>
    <row r="59" spans="1:12" ht="16.5" thickBot="1" x14ac:dyDescent="0.3">
      <c r="A59" s="17" t="s">
        <v>38</v>
      </c>
      <c r="B59" s="97"/>
      <c r="C59" s="74">
        <v>2</v>
      </c>
      <c r="D59" s="75">
        <v>42.95</v>
      </c>
      <c r="E59" s="76">
        <v>47.72</v>
      </c>
      <c r="F59" s="86">
        <v>85.9</v>
      </c>
      <c r="G59" s="74">
        <v>95.44</v>
      </c>
      <c r="H59" s="78">
        <v>11.61</v>
      </c>
      <c r="I59" s="79">
        <v>0.13519999999999999</v>
      </c>
      <c r="J59" s="80">
        <v>2.0699999999999998</v>
      </c>
      <c r="K59" s="40" t="s">
        <v>18</v>
      </c>
      <c r="L59" s="43">
        <v>44957</v>
      </c>
    </row>
    <row r="60" spans="1:12" ht="16.5" thickBot="1" x14ac:dyDescent="0.3">
      <c r="A60" s="18" t="s">
        <v>45</v>
      </c>
      <c r="B60" s="96"/>
      <c r="C60" s="81">
        <v>4</v>
      </c>
      <c r="D60" s="82">
        <v>26.4</v>
      </c>
      <c r="E60" s="83">
        <v>30.1</v>
      </c>
      <c r="F60" s="84">
        <v>105.6</v>
      </c>
      <c r="G60" s="81">
        <v>120.4</v>
      </c>
      <c r="H60" s="78">
        <v>19.32</v>
      </c>
      <c r="I60" s="79">
        <v>0.183</v>
      </c>
      <c r="J60" s="85">
        <v>4.5199999999999996</v>
      </c>
      <c r="K60" s="41" t="s">
        <v>17</v>
      </c>
      <c r="L60" s="44">
        <v>44957</v>
      </c>
    </row>
    <row r="61" spans="1:12" ht="16.5" thickBot="1" x14ac:dyDescent="0.3">
      <c r="A61" s="17" t="s">
        <v>38</v>
      </c>
      <c r="B61" s="97"/>
      <c r="C61" s="74">
        <v>2</v>
      </c>
      <c r="D61" s="75">
        <v>43.59</v>
      </c>
      <c r="E61" s="76">
        <v>47.72</v>
      </c>
      <c r="F61" s="86">
        <v>87.18</v>
      </c>
      <c r="G61" s="74">
        <v>95.44</v>
      </c>
      <c r="H61" s="78">
        <v>8.26</v>
      </c>
      <c r="I61" s="79">
        <v>9.4700000000000006E-2</v>
      </c>
      <c r="J61" s="90"/>
      <c r="K61" s="40" t="s">
        <v>18</v>
      </c>
      <c r="L61" s="43">
        <v>44957</v>
      </c>
    </row>
    <row r="62" spans="1:12" ht="16.5" thickBot="1" x14ac:dyDescent="0.3">
      <c r="A62" s="18" t="s">
        <v>38</v>
      </c>
      <c r="B62" s="96"/>
      <c r="C62" s="81">
        <v>2</v>
      </c>
      <c r="D62" s="82">
        <v>44.74</v>
      </c>
      <c r="E62" s="83">
        <v>47.72</v>
      </c>
      <c r="F62" s="87">
        <v>89.48</v>
      </c>
      <c r="G62" s="81">
        <v>95.44</v>
      </c>
      <c r="H62" s="78">
        <v>5.96</v>
      </c>
      <c r="I62" s="79">
        <v>6.6600000000000006E-2</v>
      </c>
      <c r="J62" s="89"/>
      <c r="K62" s="41" t="s">
        <v>18</v>
      </c>
      <c r="L62" s="44">
        <v>44957</v>
      </c>
    </row>
    <row r="63" spans="1:12" ht="16.5" thickBot="1" x14ac:dyDescent="0.3">
      <c r="A63" s="17" t="s">
        <v>38</v>
      </c>
      <c r="B63" s="97"/>
      <c r="C63" s="74">
        <v>2</v>
      </c>
      <c r="D63" s="75">
        <v>45.82</v>
      </c>
      <c r="E63" s="76">
        <v>47.72</v>
      </c>
      <c r="F63" s="86">
        <v>91.64</v>
      </c>
      <c r="G63" s="74">
        <v>95.44</v>
      </c>
      <c r="H63" s="78">
        <v>3.8</v>
      </c>
      <c r="I63" s="79">
        <v>4.1500000000000002E-2</v>
      </c>
      <c r="J63" s="90"/>
      <c r="K63" s="40" t="s">
        <v>18</v>
      </c>
      <c r="L63" s="43">
        <v>44957</v>
      </c>
    </row>
    <row r="64" spans="1:12" ht="16.5" thickBot="1" x14ac:dyDescent="0.3">
      <c r="A64" s="17" t="s">
        <v>38</v>
      </c>
      <c r="B64" s="97"/>
      <c r="C64" s="74">
        <v>2</v>
      </c>
      <c r="D64" s="75">
        <v>45.9</v>
      </c>
      <c r="E64" s="76">
        <v>47.72</v>
      </c>
      <c r="F64" s="86">
        <v>91.8</v>
      </c>
      <c r="G64" s="74">
        <v>95.44</v>
      </c>
      <c r="H64" s="78">
        <v>3.64</v>
      </c>
      <c r="I64" s="79">
        <v>3.9699999999999999E-2</v>
      </c>
      <c r="J64" s="90"/>
      <c r="K64" s="40" t="s">
        <v>18</v>
      </c>
      <c r="L64" s="43">
        <v>44957</v>
      </c>
    </row>
    <row r="65" spans="1:12" ht="16.5" thickBot="1" x14ac:dyDescent="0.3">
      <c r="A65" s="17" t="s">
        <v>38</v>
      </c>
      <c r="B65" s="97"/>
      <c r="C65" s="74">
        <v>2</v>
      </c>
      <c r="D65" s="75">
        <v>43.66</v>
      </c>
      <c r="E65" s="76">
        <v>47.72</v>
      </c>
      <c r="F65" s="86">
        <v>87.32</v>
      </c>
      <c r="G65" s="74">
        <v>95.44</v>
      </c>
      <c r="H65" s="78">
        <v>8.1199999999999992</v>
      </c>
      <c r="I65" s="79">
        <v>9.2999999999999999E-2</v>
      </c>
      <c r="J65" s="90"/>
      <c r="K65" s="40" t="s">
        <v>17</v>
      </c>
      <c r="L65" s="43">
        <v>44957</v>
      </c>
    </row>
    <row r="66" spans="1:12" ht="16.5" thickBot="1" x14ac:dyDescent="0.3">
      <c r="A66" s="18" t="s">
        <v>38</v>
      </c>
      <c r="B66" s="96"/>
      <c r="C66" s="81">
        <v>2</v>
      </c>
      <c r="D66" s="82">
        <v>46.3</v>
      </c>
      <c r="E66" s="83">
        <v>47.72</v>
      </c>
      <c r="F66" s="87">
        <v>92.6</v>
      </c>
      <c r="G66" s="81">
        <v>95.44</v>
      </c>
      <c r="H66" s="78">
        <v>2.84</v>
      </c>
      <c r="I66" s="79">
        <v>3.0700000000000002E-2</v>
      </c>
      <c r="J66" s="89"/>
      <c r="K66" s="41" t="s">
        <v>17</v>
      </c>
      <c r="L66" s="44">
        <v>44957</v>
      </c>
    </row>
    <row r="67" spans="1:12" ht="16.5" thickBot="1" x14ac:dyDescent="0.3">
      <c r="A67" s="17" t="s">
        <v>44</v>
      </c>
      <c r="B67" s="97"/>
      <c r="C67" s="74">
        <v>9</v>
      </c>
      <c r="D67" s="75">
        <v>11.42</v>
      </c>
      <c r="E67" s="76">
        <v>13.54</v>
      </c>
      <c r="F67" s="86">
        <v>102.78</v>
      </c>
      <c r="G67" s="74">
        <v>121.86</v>
      </c>
      <c r="H67" s="78">
        <v>19.8</v>
      </c>
      <c r="I67" s="79">
        <v>0.19259999999999999</v>
      </c>
      <c r="J67" s="80">
        <v>0.72</v>
      </c>
      <c r="K67" s="40" t="s">
        <v>17</v>
      </c>
      <c r="L67" s="43">
        <v>44958</v>
      </c>
    </row>
    <row r="68" spans="1:12" ht="16.5" thickBot="1" x14ac:dyDescent="0.3">
      <c r="A68" s="17" t="s">
        <v>40</v>
      </c>
      <c r="B68" s="97"/>
      <c r="C68" s="74">
        <v>17</v>
      </c>
      <c r="D68" s="75">
        <v>5.84</v>
      </c>
      <c r="E68" s="76">
        <v>6.94</v>
      </c>
      <c r="F68" s="77">
        <v>99.28</v>
      </c>
      <c r="G68" s="74">
        <v>117.98</v>
      </c>
      <c r="H68" s="78">
        <v>22.1</v>
      </c>
      <c r="I68" s="79">
        <v>0.22259999999999999</v>
      </c>
      <c r="J68" s="80">
        <v>3.4</v>
      </c>
      <c r="K68" s="40" t="s">
        <v>17</v>
      </c>
      <c r="L68" s="43">
        <v>44972</v>
      </c>
    </row>
    <row r="69" spans="1:12" ht="16.5" thickBot="1" x14ac:dyDescent="0.3">
      <c r="A69" s="17" t="s">
        <v>29</v>
      </c>
      <c r="B69" s="97"/>
      <c r="C69" s="74">
        <v>13</v>
      </c>
      <c r="D69" s="75">
        <v>7.88</v>
      </c>
      <c r="E69" s="76">
        <v>10.1</v>
      </c>
      <c r="F69" s="86">
        <v>102.44</v>
      </c>
      <c r="G69" s="74">
        <v>131.30000000000001</v>
      </c>
      <c r="H69" s="78">
        <v>34.06</v>
      </c>
      <c r="I69" s="79">
        <v>0.33250000000000002</v>
      </c>
      <c r="J69" s="80">
        <v>5.2</v>
      </c>
      <c r="K69" s="40" t="s">
        <v>17</v>
      </c>
      <c r="L69" s="43">
        <v>44973</v>
      </c>
    </row>
    <row r="70" spans="1:12" ht="16.5" thickBot="1" x14ac:dyDescent="0.3">
      <c r="A70" s="17" t="s">
        <v>59</v>
      </c>
      <c r="B70" s="97"/>
      <c r="C70" s="74">
        <v>6</v>
      </c>
      <c r="D70" s="75">
        <v>16.05</v>
      </c>
      <c r="E70" s="76">
        <v>17.23</v>
      </c>
      <c r="F70" s="86">
        <v>96.3</v>
      </c>
      <c r="G70" s="74">
        <v>103.38</v>
      </c>
      <c r="H70" s="78">
        <v>15.8</v>
      </c>
      <c r="I70" s="79">
        <v>0.1641</v>
      </c>
      <c r="J70" s="80">
        <v>8.7200000000000006</v>
      </c>
      <c r="K70" s="40" t="s">
        <v>17</v>
      </c>
      <c r="L70" s="43">
        <v>44991</v>
      </c>
    </row>
    <row r="71" spans="1:12" ht="16.5" thickBot="1" x14ac:dyDescent="0.3">
      <c r="A71" s="17" t="s">
        <v>79</v>
      </c>
      <c r="B71" s="97"/>
      <c r="C71" s="74">
        <v>14</v>
      </c>
      <c r="D71" s="75">
        <v>7.25</v>
      </c>
      <c r="E71" s="76">
        <v>7.58</v>
      </c>
      <c r="F71" s="77">
        <v>101.5</v>
      </c>
      <c r="G71" s="74">
        <v>106.12</v>
      </c>
      <c r="H71" s="78">
        <v>12.14</v>
      </c>
      <c r="I71" s="79">
        <v>0.1196</v>
      </c>
      <c r="J71" s="80">
        <v>7.52</v>
      </c>
      <c r="K71" s="40" t="s">
        <v>17</v>
      </c>
      <c r="L71" s="43">
        <v>44998</v>
      </c>
    </row>
    <row r="72" spans="1:12" ht="16.5" thickBot="1" x14ac:dyDescent="0.3">
      <c r="A72" s="18" t="s">
        <v>82</v>
      </c>
      <c r="B72" s="96"/>
      <c r="C72" s="81">
        <v>3</v>
      </c>
      <c r="D72" s="82">
        <v>29.15</v>
      </c>
      <c r="E72" s="83">
        <v>30.96</v>
      </c>
      <c r="F72" s="84">
        <v>87.45</v>
      </c>
      <c r="G72" s="81">
        <v>92.88</v>
      </c>
      <c r="H72" s="78">
        <v>10.99</v>
      </c>
      <c r="I72" s="79">
        <v>0.12570000000000001</v>
      </c>
      <c r="J72" s="85">
        <v>5.56</v>
      </c>
      <c r="K72" s="41" t="s">
        <v>17</v>
      </c>
      <c r="L72" s="44">
        <v>45019</v>
      </c>
    </row>
    <row r="73" spans="1:12" ht="16.5" thickBot="1" x14ac:dyDescent="0.3">
      <c r="A73" s="17" t="s">
        <v>77</v>
      </c>
      <c r="B73" s="97"/>
      <c r="C73" s="74">
        <v>10</v>
      </c>
      <c r="D73" s="75">
        <v>9.94</v>
      </c>
      <c r="E73" s="76">
        <v>9.98</v>
      </c>
      <c r="F73" s="86">
        <v>99.4</v>
      </c>
      <c r="G73" s="74">
        <v>99.8</v>
      </c>
      <c r="H73" s="78">
        <v>12.83</v>
      </c>
      <c r="I73" s="79">
        <v>0.12909999999999999</v>
      </c>
      <c r="J73" s="80">
        <v>12.43</v>
      </c>
      <c r="K73" s="40" t="s">
        <v>17</v>
      </c>
      <c r="L73" s="43">
        <v>45027</v>
      </c>
    </row>
    <row r="74" spans="1:12" ht="16.5" thickBot="1" x14ac:dyDescent="0.3">
      <c r="A74" s="18" t="s">
        <v>94</v>
      </c>
      <c r="B74" s="96"/>
      <c r="C74" s="81">
        <v>16</v>
      </c>
      <c r="D74" s="82">
        <v>6.33</v>
      </c>
      <c r="E74" s="83">
        <v>6.36</v>
      </c>
      <c r="F74" s="87">
        <v>101.28</v>
      </c>
      <c r="G74" s="81">
        <v>101.76</v>
      </c>
      <c r="H74" s="78">
        <v>7.05</v>
      </c>
      <c r="I74" s="79">
        <v>6.9599999999999995E-2</v>
      </c>
      <c r="J74" s="85">
        <v>6.57</v>
      </c>
      <c r="K74" s="41" t="s">
        <v>17</v>
      </c>
      <c r="L74" s="44">
        <v>45028</v>
      </c>
    </row>
    <row r="75" spans="1:12" ht="16.5" thickBot="1" x14ac:dyDescent="0.3">
      <c r="A75" s="17" t="s">
        <v>25</v>
      </c>
      <c r="B75" s="97"/>
      <c r="C75" s="74">
        <v>49</v>
      </c>
      <c r="D75" s="75">
        <v>1.06</v>
      </c>
      <c r="E75" s="76">
        <v>0</v>
      </c>
      <c r="F75" s="77">
        <v>51.94</v>
      </c>
      <c r="G75" s="74">
        <v>0</v>
      </c>
      <c r="H75" s="78">
        <v>229.4</v>
      </c>
      <c r="I75" s="79">
        <v>4.4165999999999999</v>
      </c>
      <c r="J75" s="80">
        <v>281.33999999999997</v>
      </c>
      <c r="K75" s="40" t="s">
        <v>17</v>
      </c>
      <c r="L75" s="43">
        <v>45033</v>
      </c>
    </row>
    <row r="76" spans="1:12" ht="16.5" thickBot="1" x14ac:dyDescent="0.3">
      <c r="A76" s="18" t="s">
        <v>54</v>
      </c>
      <c r="B76" s="96"/>
      <c r="C76" s="81">
        <v>5</v>
      </c>
      <c r="D76" s="82">
        <v>22.04</v>
      </c>
      <c r="E76" s="83">
        <v>24.63</v>
      </c>
      <c r="F76" s="84">
        <v>110.2</v>
      </c>
      <c r="G76" s="81">
        <v>123.15</v>
      </c>
      <c r="H76" s="78">
        <v>16.079999999999998</v>
      </c>
      <c r="I76" s="79">
        <v>0.1459</v>
      </c>
      <c r="J76" s="85">
        <v>3.13</v>
      </c>
      <c r="K76" s="41" t="s">
        <v>17</v>
      </c>
      <c r="L76" s="44">
        <v>45050</v>
      </c>
    </row>
    <row r="77" spans="1:12" ht="16.5" thickBot="1" x14ac:dyDescent="0.3">
      <c r="A77" s="17" t="s">
        <v>38</v>
      </c>
      <c r="B77" s="97"/>
      <c r="C77" s="74">
        <v>10</v>
      </c>
      <c r="D77" s="75">
        <v>46.28</v>
      </c>
      <c r="E77" s="76">
        <v>48.3</v>
      </c>
      <c r="F77" s="86">
        <v>462.8</v>
      </c>
      <c r="G77" s="74">
        <v>483</v>
      </c>
      <c r="H77" s="78">
        <v>22.99</v>
      </c>
      <c r="I77" s="79">
        <v>4.9700000000000001E-2</v>
      </c>
      <c r="J77" s="80">
        <v>2.79</v>
      </c>
      <c r="K77" s="40" t="s">
        <v>18</v>
      </c>
      <c r="L77" s="43">
        <v>45057</v>
      </c>
    </row>
    <row r="78" spans="1:12" ht="16.5" thickBot="1" x14ac:dyDescent="0.3">
      <c r="A78" s="17" t="s">
        <v>86</v>
      </c>
      <c r="B78" s="97"/>
      <c r="C78" s="74">
        <v>7</v>
      </c>
      <c r="D78" s="75">
        <v>14.29</v>
      </c>
      <c r="E78" s="76">
        <v>15.75</v>
      </c>
      <c r="F78" s="77">
        <v>100.03</v>
      </c>
      <c r="G78" s="74">
        <v>110.25</v>
      </c>
      <c r="H78" s="78">
        <v>10.220000000000001</v>
      </c>
      <c r="I78" s="79">
        <v>0.1022</v>
      </c>
      <c r="J78" s="90"/>
      <c r="K78" s="40" t="s">
        <v>17</v>
      </c>
      <c r="L78" s="43">
        <v>45061</v>
      </c>
    </row>
    <row r="79" spans="1:12" ht="16.5" thickBot="1" x14ac:dyDescent="0.3">
      <c r="A79" s="18" t="s">
        <v>76</v>
      </c>
      <c r="B79" s="96"/>
      <c r="C79" s="81">
        <v>5</v>
      </c>
      <c r="D79" s="82">
        <v>19.920000000000002</v>
      </c>
      <c r="E79" s="83">
        <v>22.01</v>
      </c>
      <c r="F79" s="87">
        <v>99.6</v>
      </c>
      <c r="G79" s="81">
        <v>110.05</v>
      </c>
      <c r="H79" s="78">
        <v>12.95</v>
      </c>
      <c r="I79" s="79">
        <v>0.13</v>
      </c>
      <c r="J79" s="85">
        <v>2.5</v>
      </c>
      <c r="K79" s="41" t="s">
        <v>17</v>
      </c>
      <c r="L79" s="44">
        <v>45082</v>
      </c>
    </row>
    <row r="80" spans="1:12" ht="16.5" thickBot="1" x14ac:dyDescent="0.3">
      <c r="A80" s="18" t="s">
        <v>38</v>
      </c>
      <c r="B80" s="96"/>
      <c r="C80" s="81">
        <v>2</v>
      </c>
      <c r="D80" s="82">
        <v>48.31</v>
      </c>
      <c r="E80" s="83">
        <v>50.45</v>
      </c>
      <c r="F80" s="84">
        <v>96.62</v>
      </c>
      <c r="G80" s="81">
        <v>100.9</v>
      </c>
      <c r="H80" s="78">
        <v>4.28</v>
      </c>
      <c r="I80" s="79">
        <v>4.4299999999999999E-2</v>
      </c>
      <c r="J80" s="89"/>
      <c r="K80" s="41" t="s">
        <v>18</v>
      </c>
      <c r="L80" s="44">
        <v>45082</v>
      </c>
    </row>
    <row r="81" spans="1:12" ht="16.5" thickBot="1" x14ac:dyDescent="0.3">
      <c r="A81" s="17" t="s">
        <v>37</v>
      </c>
      <c r="B81" s="97"/>
      <c r="C81" s="74">
        <v>3</v>
      </c>
      <c r="D81" s="75">
        <v>34.299999999999997</v>
      </c>
      <c r="E81" s="76">
        <v>40.19</v>
      </c>
      <c r="F81" s="77">
        <v>102.9</v>
      </c>
      <c r="G81" s="74">
        <v>120.57</v>
      </c>
      <c r="H81" s="78">
        <v>23.07</v>
      </c>
      <c r="I81" s="79">
        <v>0.22420000000000001</v>
      </c>
      <c r="J81" s="80">
        <v>5.4</v>
      </c>
      <c r="K81" s="40" t="s">
        <v>17</v>
      </c>
      <c r="L81" s="43">
        <v>45120</v>
      </c>
    </row>
    <row r="82" spans="1:12" ht="16.5" thickBot="1" x14ac:dyDescent="0.3">
      <c r="A82" s="18" t="s">
        <v>65</v>
      </c>
      <c r="B82" s="96"/>
      <c r="C82" s="81">
        <v>4</v>
      </c>
      <c r="D82" s="82">
        <v>19.25</v>
      </c>
      <c r="E82" s="83">
        <v>20.61</v>
      </c>
      <c r="F82" s="84">
        <v>77</v>
      </c>
      <c r="G82" s="81">
        <v>82.44</v>
      </c>
      <c r="H82" s="78">
        <v>14.4</v>
      </c>
      <c r="I82" s="79">
        <v>0.187</v>
      </c>
      <c r="J82" s="80">
        <v>8.9600000000000009</v>
      </c>
      <c r="K82" s="41" t="s">
        <v>17</v>
      </c>
      <c r="L82" s="44">
        <v>45120</v>
      </c>
    </row>
    <row r="83" spans="1:12" ht="16.5" thickBot="1" x14ac:dyDescent="0.3">
      <c r="A83" s="18" t="s">
        <v>69</v>
      </c>
      <c r="B83" s="96"/>
      <c r="C83" s="81">
        <v>5</v>
      </c>
      <c r="D83" s="82">
        <v>19.8</v>
      </c>
      <c r="E83" s="83">
        <v>21.56</v>
      </c>
      <c r="F83" s="84">
        <v>99</v>
      </c>
      <c r="G83" s="81">
        <v>107.8</v>
      </c>
      <c r="H83" s="78">
        <v>13.8</v>
      </c>
      <c r="I83" s="79">
        <v>0.1394</v>
      </c>
      <c r="J83" s="80">
        <v>5</v>
      </c>
      <c r="K83" s="41" t="s">
        <v>17</v>
      </c>
      <c r="L83" s="44">
        <v>45120</v>
      </c>
    </row>
    <row r="84" spans="1:12" ht="16.5" thickBot="1" x14ac:dyDescent="0.3">
      <c r="A84" s="17" t="s">
        <v>57</v>
      </c>
      <c r="B84" s="97"/>
      <c r="C84" s="74">
        <v>6</v>
      </c>
      <c r="D84" s="75">
        <v>16.170000000000002</v>
      </c>
      <c r="E84" s="76">
        <v>16.8</v>
      </c>
      <c r="F84" s="86">
        <v>97.02</v>
      </c>
      <c r="G84" s="74">
        <v>100.8</v>
      </c>
      <c r="H84" s="78">
        <v>15.84</v>
      </c>
      <c r="I84" s="79">
        <v>0.1633</v>
      </c>
      <c r="J84" s="80">
        <v>12.06</v>
      </c>
      <c r="K84" s="40" t="s">
        <v>17</v>
      </c>
      <c r="L84" s="43">
        <v>45127</v>
      </c>
    </row>
    <row r="85" spans="1:12" ht="16.5" thickBot="1" x14ac:dyDescent="0.3">
      <c r="A85" s="18" t="s">
        <v>67</v>
      </c>
      <c r="B85" s="96"/>
      <c r="C85" s="81">
        <v>5</v>
      </c>
      <c r="D85" s="82">
        <v>18.46</v>
      </c>
      <c r="E85" s="83">
        <v>20.2</v>
      </c>
      <c r="F85" s="84">
        <v>92.3</v>
      </c>
      <c r="G85" s="81">
        <v>101</v>
      </c>
      <c r="H85" s="78">
        <v>14.2</v>
      </c>
      <c r="I85" s="79">
        <v>0.15379999999999999</v>
      </c>
      <c r="J85" s="85">
        <v>5.5</v>
      </c>
      <c r="K85" s="41" t="s">
        <v>17</v>
      </c>
      <c r="L85" s="44">
        <v>45127</v>
      </c>
    </row>
    <row r="86" spans="1:12" ht="16.5" thickBot="1" x14ac:dyDescent="0.3">
      <c r="A86" s="17" t="s">
        <v>75</v>
      </c>
      <c r="B86" s="97"/>
      <c r="C86" s="74">
        <v>12</v>
      </c>
      <c r="D86" s="75">
        <v>8.89</v>
      </c>
      <c r="E86" s="76">
        <v>9.48</v>
      </c>
      <c r="F86" s="77">
        <v>106.68</v>
      </c>
      <c r="G86" s="74">
        <v>113.76</v>
      </c>
      <c r="H86" s="78">
        <v>13.08</v>
      </c>
      <c r="I86" s="79">
        <v>0.1226</v>
      </c>
      <c r="J86" s="80">
        <v>6</v>
      </c>
      <c r="K86" s="40" t="s">
        <v>17</v>
      </c>
      <c r="L86" s="43">
        <v>45127</v>
      </c>
    </row>
    <row r="87" spans="1:12" ht="16.5" thickBot="1" x14ac:dyDescent="0.3">
      <c r="A87" s="18" t="s">
        <v>97</v>
      </c>
      <c r="B87" s="96"/>
      <c r="C87" s="81">
        <v>7</v>
      </c>
      <c r="D87" s="82">
        <v>13.75</v>
      </c>
      <c r="E87" s="83">
        <v>13.65</v>
      </c>
      <c r="F87" s="84">
        <v>96.25</v>
      </c>
      <c r="G87" s="81">
        <v>95.55</v>
      </c>
      <c r="H87" s="78">
        <v>25.79</v>
      </c>
      <c r="I87" s="79">
        <v>0.26790000000000003</v>
      </c>
      <c r="J87" s="85">
        <v>26.49</v>
      </c>
      <c r="K87" s="41" t="s">
        <v>17</v>
      </c>
      <c r="L87" s="44">
        <v>45127</v>
      </c>
    </row>
    <row r="88" spans="1:12" ht="16.5" thickBot="1" x14ac:dyDescent="0.3">
      <c r="A88" s="17" t="s">
        <v>107</v>
      </c>
      <c r="B88" s="96"/>
      <c r="C88" s="74">
        <v>15</v>
      </c>
      <c r="D88" s="75">
        <v>6.63</v>
      </c>
      <c r="E88" s="76">
        <v>6.79</v>
      </c>
      <c r="F88" s="77">
        <v>99.45</v>
      </c>
      <c r="G88" s="74">
        <v>101.85</v>
      </c>
      <c r="H88" s="78">
        <v>13.95</v>
      </c>
      <c r="I88" s="79">
        <v>0.14030000000000001</v>
      </c>
      <c r="J88" s="80">
        <v>11.55</v>
      </c>
      <c r="K88" s="40" t="s">
        <v>17</v>
      </c>
      <c r="L88" s="44">
        <v>45127</v>
      </c>
    </row>
    <row r="89" spans="1:12" ht="16.5" thickBot="1" x14ac:dyDescent="0.3">
      <c r="A89" s="18" t="s">
        <v>91</v>
      </c>
      <c r="B89" s="96"/>
      <c r="C89" s="81">
        <v>7</v>
      </c>
      <c r="D89" s="82">
        <v>14.14</v>
      </c>
      <c r="E89" s="83">
        <v>15.77</v>
      </c>
      <c r="F89" s="84">
        <v>98.98</v>
      </c>
      <c r="G89" s="81">
        <v>110.39</v>
      </c>
      <c r="H89" s="78">
        <v>13.99</v>
      </c>
      <c r="I89" s="79">
        <v>0.14130000000000001</v>
      </c>
      <c r="J89" s="85">
        <v>2.58</v>
      </c>
      <c r="K89" s="41" t="s">
        <v>17</v>
      </c>
      <c r="L89" s="44">
        <v>45134</v>
      </c>
    </row>
    <row r="90" spans="1:12" ht="16.5" thickBot="1" x14ac:dyDescent="0.3">
      <c r="A90" s="18" t="s">
        <v>81</v>
      </c>
      <c r="B90" s="96"/>
      <c r="C90" s="81">
        <v>11</v>
      </c>
      <c r="D90" s="82">
        <v>9.2100000000000009</v>
      </c>
      <c r="E90" s="83">
        <v>9.06</v>
      </c>
      <c r="F90" s="87">
        <v>101.31</v>
      </c>
      <c r="G90" s="81">
        <v>99.66</v>
      </c>
      <c r="H90" s="78">
        <v>12</v>
      </c>
      <c r="I90" s="79">
        <v>0.11840000000000001</v>
      </c>
      <c r="J90" s="85">
        <v>13.65</v>
      </c>
      <c r="K90" s="41" t="s">
        <v>17</v>
      </c>
      <c r="L90" s="44">
        <v>45152</v>
      </c>
    </row>
    <row r="91" spans="1:12" ht="16.5" thickBot="1" x14ac:dyDescent="0.3">
      <c r="A91" s="17" t="s">
        <v>87</v>
      </c>
      <c r="B91" s="97"/>
      <c r="C91" s="74">
        <v>11</v>
      </c>
      <c r="D91" s="75">
        <v>9.09</v>
      </c>
      <c r="E91" s="76">
        <v>9.19</v>
      </c>
      <c r="F91" s="86">
        <v>99.99</v>
      </c>
      <c r="G91" s="74">
        <v>101.09</v>
      </c>
      <c r="H91" s="78">
        <v>9.24</v>
      </c>
      <c r="I91" s="79">
        <v>9.2399999999999996E-2</v>
      </c>
      <c r="J91" s="80">
        <v>8.14</v>
      </c>
      <c r="K91" s="40" t="s">
        <v>17</v>
      </c>
      <c r="L91" s="43">
        <v>45152</v>
      </c>
    </row>
    <row r="92" spans="1:12" ht="16.5" thickBot="1" x14ac:dyDescent="0.3">
      <c r="A92" s="18" t="s">
        <v>88</v>
      </c>
      <c r="B92" s="96"/>
      <c r="C92" s="81">
        <v>23</v>
      </c>
      <c r="D92" s="82">
        <v>4.26</v>
      </c>
      <c r="E92" s="83">
        <v>3.77</v>
      </c>
      <c r="F92" s="84">
        <v>97.98</v>
      </c>
      <c r="G92" s="81">
        <v>86.71</v>
      </c>
      <c r="H92" s="78">
        <v>8.91</v>
      </c>
      <c r="I92" s="79">
        <v>9.0899999999999995E-2</v>
      </c>
      <c r="J92" s="85">
        <v>20.18</v>
      </c>
      <c r="K92" s="41" t="s">
        <v>17</v>
      </c>
      <c r="L92" s="44">
        <v>45152</v>
      </c>
    </row>
    <row r="93" spans="1:12" ht="16.5" thickBot="1" x14ac:dyDescent="0.3">
      <c r="A93" s="18" t="s">
        <v>99</v>
      </c>
      <c r="B93" s="96"/>
      <c r="C93" s="81">
        <v>7</v>
      </c>
      <c r="D93" s="82">
        <v>14.29</v>
      </c>
      <c r="E93" s="83">
        <v>13.96</v>
      </c>
      <c r="F93" s="84">
        <v>100.03</v>
      </c>
      <c r="G93" s="81">
        <v>97.72</v>
      </c>
      <c r="H93" s="78">
        <v>10.59</v>
      </c>
      <c r="I93" s="79">
        <v>0.10589999999999999</v>
      </c>
      <c r="J93" s="85">
        <v>12.9</v>
      </c>
      <c r="K93" s="41" t="s">
        <v>17</v>
      </c>
      <c r="L93" s="44">
        <v>45152</v>
      </c>
    </row>
    <row r="94" spans="1:12" ht="16.5" thickBot="1" x14ac:dyDescent="0.3">
      <c r="A94" s="18" t="s">
        <v>101</v>
      </c>
      <c r="B94" s="96"/>
      <c r="C94" s="81">
        <v>14</v>
      </c>
      <c r="D94" s="82">
        <v>6.96</v>
      </c>
      <c r="E94" s="83">
        <v>6.83</v>
      </c>
      <c r="F94" s="84">
        <v>97.44</v>
      </c>
      <c r="G94" s="81">
        <v>95.62</v>
      </c>
      <c r="H94" s="78">
        <v>9.57</v>
      </c>
      <c r="I94" s="79">
        <v>9.8199999999999996E-2</v>
      </c>
      <c r="J94" s="98">
        <v>11.39</v>
      </c>
      <c r="K94" s="41" t="s">
        <v>17</v>
      </c>
      <c r="L94" s="44">
        <v>45152</v>
      </c>
    </row>
    <row r="95" spans="1:12" ht="16.5" thickBot="1" x14ac:dyDescent="0.3">
      <c r="A95" s="17" t="s">
        <v>64</v>
      </c>
      <c r="B95" s="97"/>
      <c r="C95" s="74">
        <v>44</v>
      </c>
      <c r="D95" s="75">
        <v>2.2599999999999998</v>
      </c>
      <c r="E95" s="76">
        <v>2.23</v>
      </c>
      <c r="F95" s="86">
        <v>99.44</v>
      </c>
      <c r="G95" s="74">
        <v>98.12</v>
      </c>
      <c r="H95" s="78">
        <v>8.67</v>
      </c>
      <c r="I95" s="79">
        <v>8.72E-2</v>
      </c>
      <c r="J95" s="88">
        <v>9.99</v>
      </c>
      <c r="K95" s="40" t="s">
        <v>17</v>
      </c>
      <c r="L95" s="43">
        <v>45169</v>
      </c>
    </row>
    <row r="96" spans="1:12" ht="16.5" thickBot="1" x14ac:dyDescent="0.3">
      <c r="A96" s="18" t="s">
        <v>105</v>
      </c>
      <c r="B96" s="96"/>
      <c r="C96" s="81">
        <v>10</v>
      </c>
      <c r="D96" s="82">
        <v>9.92</v>
      </c>
      <c r="E96" s="83">
        <v>8.19</v>
      </c>
      <c r="F96" s="84">
        <v>99.2</v>
      </c>
      <c r="G96" s="81">
        <v>81.900000000000006</v>
      </c>
      <c r="H96" s="78">
        <v>3.61</v>
      </c>
      <c r="I96" s="79">
        <v>3.6400000000000002E-2</v>
      </c>
      <c r="J96" s="93">
        <v>20.91</v>
      </c>
      <c r="K96" s="41" t="s">
        <v>17</v>
      </c>
      <c r="L96" s="44">
        <v>45169</v>
      </c>
    </row>
    <row r="97" spans="1:16" ht="16.5" thickBot="1" x14ac:dyDescent="0.3">
      <c r="A97" s="17" t="s">
        <v>106</v>
      </c>
      <c r="B97" s="97"/>
      <c r="C97" s="74">
        <v>18</v>
      </c>
      <c r="D97" s="75">
        <v>5.55</v>
      </c>
      <c r="E97" s="76">
        <v>5.13</v>
      </c>
      <c r="F97" s="77">
        <v>99.9</v>
      </c>
      <c r="G97" s="74">
        <v>92.34</v>
      </c>
      <c r="H97" s="78">
        <v>7.36</v>
      </c>
      <c r="I97" s="79">
        <v>7.3700000000000002E-2</v>
      </c>
      <c r="J97" s="88">
        <v>14.92</v>
      </c>
      <c r="K97" s="40" t="s">
        <v>17</v>
      </c>
      <c r="L97" s="43">
        <v>45169</v>
      </c>
    </row>
    <row r="98" spans="1:16" ht="16.5" thickBot="1" x14ac:dyDescent="0.3">
      <c r="A98" s="17" t="s">
        <v>36</v>
      </c>
      <c r="B98" s="97"/>
      <c r="C98" s="74">
        <v>5</v>
      </c>
      <c r="D98" s="75">
        <v>21.63</v>
      </c>
      <c r="E98" s="76">
        <v>22.4</v>
      </c>
      <c r="F98" s="77">
        <v>108.15</v>
      </c>
      <c r="G98" s="74">
        <v>112</v>
      </c>
      <c r="H98" s="78">
        <v>6.41</v>
      </c>
      <c r="I98" s="79">
        <v>5.9299999999999999E-2</v>
      </c>
      <c r="J98" s="88">
        <v>2.56</v>
      </c>
      <c r="K98" s="40" t="s">
        <v>17</v>
      </c>
      <c r="L98" s="43">
        <v>45182</v>
      </c>
    </row>
    <row r="99" spans="1:16" ht="16.5" thickBot="1" x14ac:dyDescent="0.3">
      <c r="A99" s="17" t="s">
        <v>85</v>
      </c>
      <c r="B99" s="97"/>
      <c r="C99" s="74">
        <v>5</v>
      </c>
      <c r="D99" s="75">
        <v>14.11</v>
      </c>
      <c r="E99" s="76">
        <v>13.53</v>
      </c>
      <c r="F99" s="77">
        <v>70.55</v>
      </c>
      <c r="G99" s="74">
        <v>67.650000000000006</v>
      </c>
      <c r="H99" s="78">
        <v>6.24</v>
      </c>
      <c r="I99" s="79">
        <v>8.8400000000000006E-2</v>
      </c>
      <c r="J99" s="80">
        <v>9.14</v>
      </c>
      <c r="K99" s="40" t="s">
        <v>17</v>
      </c>
      <c r="L99" s="43">
        <v>45182</v>
      </c>
    </row>
    <row r="100" spans="1:16" ht="16.5" thickBot="1" x14ac:dyDescent="0.3">
      <c r="A100" s="18" t="s">
        <v>89</v>
      </c>
      <c r="B100" s="96"/>
      <c r="C100" s="81">
        <v>4</v>
      </c>
      <c r="D100" s="82">
        <v>26.61</v>
      </c>
      <c r="E100" s="83">
        <v>23.2</v>
      </c>
      <c r="F100" s="84">
        <v>106.44</v>
      </c>
      <c r="G100" s="81">
        <v>92.8</v>
      </c>
      <c r="H100" s="78">
        <v>0.15</v>
      </c>
      <c r="I100" s="79">
        <v>1.4E-3</v>
      </c>
      <c r="J100" s="85">
        <v>13.79</v>
      </c>
      <c r="K100" s="41" t="s">
        <v>17</v>
      </c>
      <c r="L100" s="44">
        <v>45182</v>
      </c>
    </row>
    <row r="101" spans="1:16" ht="16.5" thickBot="1" x14ac:dyDescent="0.3">
      <c r="A101" s="17" t="s">
        <v>92</v>
      </c>
      <c r="B101" s="97"/>
      <c r="C101" s="74">
        <v>34</v>
      </c>
      <c r="D101" s="75">
        <v>2.95</v>
      </c>
      <c r="E101" s="76">
        <v>2.69</v>
      </c>
      <c r="F101" s="86">
        <v>100.3</v>
      </c>
      <c r="G101" s="74">
        <v>91.46</v>
      </c>
      <c r="H101" s="78">
        <v>2.8</v>
      </c>
      <c r="I101" s="79">
        <v>2.7900000000000001E-2</v>
      </c>
      <c r="J101" s="88">
        <v>11.64</v>
      </c>
      <c r="K101" s="40" t="s">
        <v>17</v>
      </c>
      <c r="L101" s="43">
        <v>45182</v>
      </c>
    </row>
    <row r="102" spans="1:16" ht="16.5" thickBot="1" x14ac:dyDescent="0.3">
      <c r="A102" s="17" t="s">
        <v>100</v>
      </c>
      <c r="B102" s="97"/>
      <c r="C102" s="74">
        <v>5</v>
      </c>
      <c r="D102" s="75">
        <v>22.07</v>
      </c>
      <c r="E102" s="76">
        <v>17.5</v>
      </c>
      <c r="F102" s="77">
        <v>110.35</v>
      </c>
      <c r="G102" s="74">
        <v>87.5</v>
      </c>
      <c r="H102" s="91">
        <v>-2</v>
      </c>
      <c r="I102" s="92">
        <v>-1.8100000000000002E-2</v>
      </c>
      <c r="J102" s="88">
        <v>20.85</v>
      </c>
      <c r="K102" s="40" t="s">
        <v>17</v>
      </c>
      <c r="L102" s="43">
        <v>45182</v>
      </c>
    </row>
    <row r="103" spans="1:16" ht="16.5" thickBot="1" x14ac:dyDescent="0.3">
      <c r="A103" s="17" t="s">
        <v>102</v>
      </c>
      <c r="B103" s="97"/>
      <c r="C103" s="74">
        <v>6</v>
      </c>
      <c r="D103" s="75">
        <v>15.48</v>
      </c>
      <c r="E103" s="76">
        <v>15.36</v>
      </c>
      <c r="F103" s="86">
        <v>92.88</v>
      </c>
      <c r="G103" s="74">
        <v>92.16</v>
      </c>
      <c r="H103" s="78">
        <v>7.62</v>
      </c>
      <c r="I103" s="79">
        <v>8.2000000000000003E-2</v>
      </c>
      <c r="J103" s="88">
        <v>8.34</v>
      </c>
      <c r="K103" s="40" t="s">
        <v>17</v>
      </c>
      <c r="L103" s="43">
        <v>45182</v>
      </c>
    </row>
    <row r="104" spans="1:16" ht="16.5" thickBot="1" x14ac:dyDescent="0.3">
      <c r="A104" s="17" t="s">
        <v>104</v>
      </c>
      <c r="B104" s="97"/>
      <c r="C104" s="74">
        <v>5</v>
      </c>
      <c r="D104" s="75">
        <v>20.48</v>
      </c>
      <c r="E104" s="76">
        <v>20.22</v>
      </c>
      <c r="F104" s="77">
        <v>102.4</v>
      </c>
      <c r="G104" s="74">
        <v>101.1</v>
      </c>
      <c r="H104" s="78">
        <v>5.7</v>
      </c>
      <c r="I104" s="79">
        <v>5.57E-2</v>
      </c>
      <c r="J104" s="88">
        <v>7</v>
      </c>
      <c r="K104" s="40" t="s">
        <v>17</v>
      </c>
      <c r="L104" s="43">
        <v>45182</v>
      </c>
    </row>
    <row r="105" spans="1:16" ht="16.5" thickBot="1" x14ac:dyDescent="0.3">
      <c r="A105" s="17" t="s">
        <v>95</v>
      </c>
      <c r="B105" s="97"/>
      <c r="C105" s="74">
        <v>0.59</v>
      </c>
      <c r="D105" s="75">
        <v>169.18</v>
      </c>
      <c r="E105" s="76">
        <v>184.75</v>
      </c>
      <c r="F105" s="77">
        <v>100</v>
      </c>
      <c r="G105" s="74">
        <v>109.21</v>
      </c>
      <c r="H105" s="78">
        <v>9.1999999999999993</v>
      </c>
      <c r="I105" s="79">
        <v>9.1999999999999998E-2</v>
      </c>
      <c r="J105" s="90"/>
      <c r="K105" s="40" t="s">
        <v>17</v>
      </c>
      <c r="L105" s="43">
        <v>45219</v>
      </c>
    </row>
    <row r="106" spans="1:16" ht="16.5" thickBot="1" x14ac:dyDescent="0.3">
      <c r="A106" s="18" t="s">
        <v>95</v>
      </c>
      <c r="B106" s="96"/>
      <c r="C106" s="81">
        <v>1</v>
      </c>
      <c r="D106" s="82">
        <v>182.09</v>
      </c>
      <c r="E106" s="83">
        <v>184.75</v>
      </c>
      <c r="F106" s="84">
        <v>199.97</v>
      </c>
      <c r="G106" s="81">
        <v>202.89</v>
      </c>
      <c r="H106" s="78">
        <v>2.92</v>
      </c>
      <c r="I106" s="79">
        <v>1.46E-2</v>
      </c>
      <c r="J106" s="89"/>
      <c r="K106" s="41" t="s">
        <v>18</v>
      </c>
      <c r="L106" s="44">
        <v>45219</v>
      </c>
    </row>
    <row r="107" spans="1:16" ht="16.5" thickBot="1" x14ac:dyDescent="0.3">
      <c r="A107" s="18" t="s">
        <v>74</v>
      </c>
      <c r="B107" s="96"/>
      <c r="C107" s="81">
        <v>9</v>
      </c>
      <c r="D107" s="82">
        <v>11.23</v>
      </c>
      <c r="E107" s="83">
        <v>11</v>
      </c>
      <c r="F107" s="84">
        <v>101.07</v>
      </c>
      <c r="G107" s="81">
        <v>99</v>
      </c>
      <c r="H107" s="78">
        <v>6.57</v>
      </c>
      <c r="I107" s="79">
        <v>6.5000000000000002E-2</v>
      </c>
      <c r="J107" s="85">
        <v>8.64</v>
      </c>
      <c r="K107" s="41" t="s">
        <v>17</v>
      </c>
      <c r="L107" s="44">
        <v>45226</v>
      </c>
    </row>
    <row r="108" spans="1:16" ht="16.5" thickBot="1" x14ac:dyDescent="0.3">
      <c r="A108" s="17" t="s">
        <v>96</v>
      </c>
      <c r="B108" s="97"/>
      <c r="C108" s="74">
        <v>23</v>
      </c>
      <c r="D108" s="75">
        <v>4.34</v>
      </c>
      <c r="E108" s="76">
        <v>4.7300000000000004</v>
      </c>
      <c r="F108" s="77">
        <v>99.82</v>
      </c>
      <c r="G108" s="74">
        <v>108.79</v>
      </c>
      <c r="H108" s="78">
        <v>18.86</v>
      </c>
      <c r="I108" s="79">
        <v>0.18890000000000001</v>
      </c>
      <c r="J108" s="80">
        <v>9.89</v>
      </c>
      <c r="K108" s="40" t="s">
        <v>17</v>
      </c>
      <c r="L108" s="43">
        <v>45226</v>
      </c>
    </row>
    <row r="109" spans="1:16" ht="16.5" thickBot="1" x14ac:dyDescent="0.3">
      <c r="A109" s="17" t="s">
        <v>78</v>
      </c>
      <c r="B109" s="97"/>
      <c r="C109" s="74">
        <v>7</v>
      </c>
      <c r="D109" s="75">
        <v>14.64</v>
      </c>
      <c r="E109" s="76">
        <v>13.31</v>
      </c>
      <c r="F109" s="86">
        <v>102.48</v>
      </c>
      <c r="G109" s="74">
        <v>93.17</v>
      </c>
      <c r="H109" s="78">
        <v>5.65</v>
      </c>
      <c r="I109" s="79">
        <v>5.5100000000000003E-2</v>
      </c>
      <c r="J109" s="88">
        <v>14.96</v>
      </c>
      <c r="K109" s="42" t="s">
        <v>17</v>
      </c>
      <c r="L109" s="43">
        <v>45232</v>
      </c>
    </row>
    <row r="110" spans="1:16" ht="16.5" thickBot="1" x14ac:dyDescent="0.3">
      <c r="A110" s="17" t="s">
        <v>152</v>
      </c>
      <c r="B110" s="97">
        <v>45226</v>
      </c>
      <c r="C110" s="74">
        <v>5</v>
      </c>
      <c r="D110" s="75">
        <v>17.11</v>
      </c>
      <c r="E110" s="76">
        <v>19.55</v>
      </c>
      <c r="F110" s="77">
        <v>85.55</v>
      </c>
      <c r="G110" s="74">
        <v>98.699999999999989</v>
      </c>
      <c r="H110" s="78">
        <v>13.149999999999991</v>
      </c>
      <c r="I110" s="79">
        <v>0.15371127995324363</v>
      </c>
      <c r="J110" s="88"/>
      <c r="K110" s="40" t="s">
        <v>17</v>
      </c>
      <c r="L110" s="43">
        <v>45244</v>
      </c>
    </row>
    <row r="111" spans="1:16" ht="16.5" thickBot="1" x14ac:dyDescent="0.3">
      <c r="A111" s="17" t="s">
        <v>127</v>
      </c>
      <c r="B111" s="97">
        <v>44787</v>
      </c>
      <c r="C111" s="74">
        <v>6</v>
      </c>
      <c r="D111" s="75">
        <v>17.29</v>
      </c>
      <c r="E111" s="76">
        <v>17.71</v>
      </c>
      <c r="F111" s="77">
        <v>103.74</v>
      </c>
      <c r="G111" s="74">
        <v>106.26</v>
      </c>
      <c r="H111" s="78">
        <v>9.1400000000000112</v>
      </c>
      <c r="I111" s="79">
        <v>8.8104877578561905E-2</v>
      </c>
      <c r="J111" s="88">
        <v>6.62</v>
      </c>
      <c r="K111" s="40" t="s">
        <v>17</v>
      </c>
      <c r="L111" s="43">
        <v>45244</v>
      </c>
      <c r="P111" s="50"/>
    </row>
    <row r="112" spans="1:16" ht="16.5" thickBot="1" x14ac:dyDescent="0.3">
      <c r="A112" s="17" t="s">
        <v>149</v>
      </c>
      <c r="B112" s="97">
        <v>45152</v>
      </c>
      <c r="C112" s="74">
        <v>9</v>
      </c>
      <c r="D112" s="75">
        <v>10.76</v>
      </c>
      <c r="E112" s="76">
        <v>11.02</v>
      </c>
      <c r="F112" s="77">
        <v>96.84</v>
      </c>
      <c r="G112" s="74">
        <v>99.135000000000005</v>
      </c>
      <c r="H112" s="78">
        <v>5.0550000000000015</v>
      </c>
      <c r="I112" s="79">
        <v>5.2199504337050819E-2</v>
      </c>
      <c r="J112" s="88">
        <v>2.76</v>
      </c>
      <c r="K112" s="40" t="s">
        <v>17</v>
      </c>
      <c r="L112" s="43">
        <v>45244</v>
      </c>
    </row>
    <row r="113" spans="1:14" ht="16.5" thickBot="1" x14ac:dyDescent="0.3">
      <c r="A113" s="17" t="s">
        <v>38</v>
      </c>
      <c r="B113" s="97">
        <v>45224</v>
      </c>
      <c r="C113" s="74">
        <v>2</v>
      </c>
      <c r="D113" s="75">
        <v>49.32</v>
      </c>
      <c r="E113" s="76">
        <v>53.01</v>
      </c>
      <c r="F113" s="77">
        <v>98.64</v>
      </c>
      <c r="G113" s="74">
        <v>106.07980000000001</v>
      </c>
      <c r="H113" s="78">
        <v>7.6398000000000055</v>
      </c>
      <c r="I113" s="79">
        <v>7.7451338199513442E-2</v>
      </c>
      <c r="J113" s="88">
        <v>0.2</v>
      </c>
      <c r="K113" s="40" t="s">
        <v>18</v>
      </c>
      <c r="L113" s="43">
        <v>45245</v>
      </c>
    </row>
    <row r="114" spans="1:14" ht="16.5" thickBot="1" x14ac:dyDescent="0.3">
      <c r="A114" s="17" t="s">
        <v>38</v>
      </c>
      <c r="B114" s="97">
        <v>45202</v>
      </c>
      <c r="C114" s="74">
        <v>2</v>
      </c>
      <c r="D114" s="75">
        <v>49.51</v>
      </c>
      <c r="E114" s="76">
        <v>53.01</v>
      </c>
      <c r="F114" s="77">
        <v>99.02</v>
      </c>
      <c r="G114" s="74">
        <v>106.07980000000001</v>
      </c>
      <c r="H114" s="78">
        <v>7.25980000000001</v>
      </c>
      <c r="I114" s="79">
        <v>7.3316501716824994E-2</v>
      </c>
      <c r="J114" s="88">
        <v>0.2</v>
      </c>
      <c r="K114" s="40" t="s">
        <v>18</v>
      </c>
      <c r="L114" s="43">
        <v>45245</v>
      </c>
    </row>
    <row r="115" spans="1:14" ht="16.5" thickBot="1" x14ac:dyDescent="0.3">
      <c r="A115" s="17" t="s">
        <v>38</v>
      </c>
      <c r="B115" s="97">
        <v>45103</v>
      </c>
      <c r="C115" s="74">
        <v>2</v>
      </c>
      <c r="D115" s="75">
        <v>50.89</v>
      </c>
      <c r="E115" s="76">
        <v>53.01</v>
      </c>
      <c r="F115" s="77">
        <v>101.78</v>
      </c>
      <c r="G115" s="74">
        <v>106.07980000000001</v>
      </c>
      <c r="H115" s="78">
        <v>4.2998000000000047</v>
      </c>
      <c r="I115" s="79">
        <v>4.2246020829239582E-2</v>
      </c>
      <c r="J115" s="88"/>
      <c r="K115" s="40" t="s">
        <v>18</v>
      </c>
      <c r="L115" s="43">
        <v>45245</v>
      </c>
    </row>
    <row r="116" spans="1:14" ht="16.5" thickBot="1" x14ac:dyDescent="0.3">
      <c r="A116" s="17" t="s">
        <v>154</v>
      </c>
      <c r="B116" s="97">
        <v>45226</v>
      </c>
      <c r="C116" s="74">
        <v>4</v>
      </c>
      <c r="D116" s="75">
        <v>23.53</v>
      </c>
      <c r="E116" s="76">
        <v>27.24</v>
      </c>
      <c r="F116" s="77">
        <v>94.12</v>
      </c>
      <c r="G116" s="74">
        <v>108.98</v>
      </c>
      <c r="H116" s="78">
        <v>14.86</v>
      </c>
      <c r="I116" s="79">
        <v>0.1578835529111772</v>
      </c>
      <c r="J116" s="88"/>
      <c r="K116" s="40" t="s">
        <v>17</v>
      </c>
      <c r="L116" s="43">
        <v>45246</v>
      </c>
    </row>
    <row r="117" spans="1:14" ht="16.5" thickBot="1" x14ac:dyDescent="0.3">
      <c r="A117" s="17" t="s">
        <v>158</v>
      </c>
      <c r="B117" s="97">
        <v>45141</v>
      </c>
      <c r="C117" s="74">
        <v>2</v>
      </c>
      <c r="D117" s="75">
        <v>46.07</v>
      </c>
      <c r="E117" s="76">
        <v>49</v>
      </c>
      <c r="F117" s="77">
        <v>92.14</v>
      </c>
      <c r="G117" s="74">
        <v>98.06</v>
      </c>
      <c r="H117" s="78">
        <v>5.9200000000000017</v>
      </c>
      <c r="I117" s="79">
        <v>6.4250054265248546E-2</v>
      </c>
      <c r="J117" s="88"/>
      <c r="K117" s="40" t="s">
        <v>17</v>
      </c>
      <c r="L117" s="43">
        <v>45247</v>
      </c>
    </row>
    <row r="118" spans="1:14" ht="16.5" thickBot="1" x14ac:dyDescent="0.3">
      <c r="A118" s="17" t="s">
        <v>156</v>
      </c>
      <c r="B118" s="97">
        <v>45226</v>
      </c>
      <c r="C118" s="74">
        <v>3</v>
      </c>
      <c r="D118" s="75">
        <v>30.16</v>
      </c>
      <c r="E118" s="76">
        <v>40.65</v>
      </c>
      <c r="F118" s="77">
        <v>90.48</v>
      </c>
      <c r="G118" s="74">
        <v>121.68</v>
      </c>
      <c r="H118" s="78">
        <v>31.200000000000003</v>
      </c>
      <c r="I118" s="79">
        <v>0.34482758620689657</v>
      </c>
      <c r="J118" s="88"/>
      <c r="K118" s="40" t="s">
        <v>17</v>
      </c>
      <c r="L118" s="43">
        <v>45261</v>
      </c>
      <c r="N118" s="50"/>
    </row>
    <row r="119" spans="1:14" ht="16.5" thickBot="1" x14ac:dyDescent="0.3">
      <c r="A119" s="17" t="s">
        <v>155</v>
      </c>
      <c r="B119" s="97">
        <v>45226</v>
      </c>
      <c r="C119" s="74">
        <v>4</v>
      </c>
      <c r="D119" s="75">
        <v>22.98</v>
      </c>
      <c r="E119" s="76">
        <v>28.2</v>
      </c>
      <c r="F119" s="77">
        <v>91.92</v>
      </c>
      <c r="G119" s="74">
        <v>112.64</v>
      </c>
      <c r="H119" s="78">
        <v>20.72</v>
      </c>
      <c r="I119" s="79">
        <v>0.22541340295909484</v>
      </c>
      <c r="J119" s="88"/>
      <c r="K119" s="40" t="s">
        <v>17</v>
      </c>
      <c r="L119" s="43">
        <v>45261</v>
      </c>
    </row>
    <row r="120" spans="1:14" ht="16.5" thickBot="1" x14ac:dyDescent="0.3">
      <c r="A120" s="17" t="s">
        <v>162</v>
      </c>
      <c r="B120" s="97">
        <v>45232</v>
      </c>
      <c r="C120" s="74">
        <v>6</v>
      </c>
      <c r="D120" s="75">
        <v>15.18</v>
      </c>
      <c r="E120" s="76">
        <v>17.489999999999998</v>
      </c>
      <c r="F120" s="77">
        <v>91.08</v>
      </c>
      <c r="G120" s="74">
        <v>104.64000000000001</v>
      </c>
      <c r="H120" s="78">
        <v>13.560000000000016</v>
      </c>
      <c r="I120" s="79">
        <v>0.14888010540184471</v>
      </c>
      <c r="J120" s="88"/>
      <c r="K120" s="40" t="s">
        <v>17</v>
      </c>
      <c r="L120" s="43">
        <v>45261</v>
      </c>
    </row>
    <row r="121" spans="1:14" ht="16.5" thickBot="1" x14ac:dyDescent="0.3">
      <c r="A121" s="17" t="s">
        <v>53</v>
      </c>
      <c r="B121" s="97">
        <v>44824</v>
      </c>
      <c r="C121" s="74">
        <v>19</v>
      </c>
      <c r="D121" s="75">
        <v>5.23</v>
      </c>
      <c r="E121" s="76">
        <v>4.7</v>
      </c>
      <c r="F121" s="77">
        <v>99.37</v>
      </c>
      <c r="G121" s="74">
        <v>89.301900000000003</v>
      </c>
      <c r="H121" s="78">
        <v>4.8118999999999996</v>
      </c>
      <c r="I121" s="79">
        <v>4.842407165140384E-2</v>
      </c>
      <c r="J121" s="88">
        <v>14.88</v>
      </c>
      <c r="K121" s="40" t="s">
        <v>17</v>
      </c>
      <c r="L121" s="43">
        <v>45261</v>
      </c>
    </row>
    <row r="122" spans="1:14" ht="16.5" thickBot="1" x14ac:dyDescent="0.3">
      <c r="A122" s="17" t="s">
        <v>134</v>
      </c>
      <c r="B122" s="97">
        <v>44816</v>
      </c>
      <c r="C122" s="74">
        <v>25</v>
      </c>
      <c r="D122" s="75">
        <v>4</v>
      </c>
      <c r="E122" s="76">
        <v>3.94</v>
      </c>
      <c r="F122" s="77">
        <v>100</v>
      </c>
      <c r="G122" s="74">
        <v>98.375</v>
      </c>
      <c r="H122" s="78">
        <v>10.875</v>
      </c>
      <c r="I122" s="79">
        <v>0.10875</v>
      </c>
      <c r="J122" s="88">
        <v>12.5</v>
      </c>
      <c r="K122" s="40" t="s">
        <v>17</v>
      </c>
      <c r="L122" s="43">
        <v>45271</v>
      </c>
      <c r="N122" s="50"/>
    </row>
    <row r="123" spans="1:14" ht="16.5" thickBot="1" x14ac:dyDescent="0.3">
      <c r="A123" s="17" t="s">
        <v>144</v>
      </c>
      <c r="B123" s="97">
        <v>45127</v>
      </c>
      <c r="C123" s="74">
        <v>16</v>
      </c>
      <c r="D123" s="75">
        <v>6.34</v>
      </c>
      <c r="E123" s="76">
        <v>6.36</v>
      </c>
      <c r="F123" s="77">
        <v>101.44</v>
      </c>
      <c r="G123" s="74">
        <v>101.68</v>
      </c>
      <c r="H123" s="78">
        <v>6.9600000000000088</v>
      </c>
      <c r="I123" s="79">
        <v>6.8611987381703557E-2</v>
      </c>
      <c r="J123" s="88">
        <v>6.72</v>
      </c>
      <c r="K123" s="40" t="s">
        <v>17</v>
      </c>
      <c r="L123" s="43">
        <v>45271</v>
      </c>
    </row>
    <row r="124" spans="1:14" ht="16.5" thickBot="1" x14ac:dyDescent="0.3">
      <c r="A124" s="17" t="s">
        <v>145</v>
      </c>
      <c r="B124" s="97">
        <v>45127</v>
      </c>
      <c r="C124" s="74">
        <v>37</v>
      </c>
      <c r="D124" s="75">
        <v>2.74</v>
      </c>
      <c r="E124" s="76">
        <v>2.72</v>
      </c>
      <c r="F124" s="77">
        <v>101.38000000000001</v>
      </c>
      <c r="G124" s="74">
        <v>101.01</v>
      </c>
      <c r="H124" s="78">
        <v>5.7499999999999858</v>
      </c>
      <c r="I124" s="79">
        <v>5.6717301242848545E-2</v>
      </c>
      <c r="J124" s="88">
        <v>6.1199999999999903</v>
      </c>
      <c r="K124" s="40" t="s">
        <v>17</v>
      </c>
      <c r="L124" s="43">
        <v>45271</v>
      </c>
    </row>
    <row r="125" spans="1:14" ht="16.5" thickBot="1" x14ac:dyDescent="0.3">
      <c r="A125" s="17" t="s">
        <v>132</v>
      </c>
      <c r="B125" s="97">
        <v>44866</v>
      </c>
      <c r="C125" s="74">
        <v>7</v>
      </c>
      <c r="D125" s="75">
        <v>14.54</v>
      </c>
      <c r="E125" s="76">
        <v>13.84</v>
      </c>
      <c r="F125" s="77">
        <v>101.78</v>
      </c>
      <c r="G125" s="74">
        <v>97.44</v>
      </c>
      <c r="H125" s="78">
        <v>7.9199999999999964</v>
      </c>
      <c r="I125" s="79">
        <v>7.7814894871290979E-2</v>
      </c>
      <c r="J125" s="88">
        <v>12.26</v>
      </c>
      <c r="K125" s="40" t="s">
        <v>17</v>
      </c>
      <c r="L125" s="43">
        <v>45272</v>
      </c>
    </row>
    <row r="126" spans="1:14" ht="16.5" thickBot="1" x14ac:dyDescent="0.3">
      <c r="A126" s="17" t="s">
        <v>205</v>
      </c>
      <c r="B126" s="97">
        <v>45226</v>
      </c>
      <c r="C126" s="74">
        <v>10</v>
      </c>
      <c r="D126" s="75">
        <v>9.73</v>
      </c>
      <c r="E126" s="76">
        <v>11.15</v>
      </c>
      <c r="F126" s="77">
        <v>97.300000000000011</v>
      </c>
      <c r="G126" s="74">
        <v>112.101</v>
      </c>
      <c r="H126" s="78">
        <v>14.800999999999988</v>
      </c>
      <c r="I126" s="79">
        <v>0.1521171634121273</v>
      </c>
      <c r="J126" s="88">
        <v>0</v>
      </c>
      <c r="K126" s="40" t="s">
        <v>17</v>
      </c>
      <c r="L126" s="43">
        <v>45273</v>
      </c>
    </row>
    <row r="127" spans="1:14" ht="16.5" thickBot="1" x14ac:dyDescent="0.3">
      <c r="A127" s="17" t="s">
        <v>157</v>
      </c>
      <c r="B127" s="97">
        <v>45226</v>
      </c>
      <c r="C127" s="74">
        <v>2</v>
      </c>
      <c r="D127" s="75">
        <v>45.7</v>
      </c>
      <c r="E127" s="76">
        <v>50.06</v>
      </c>
      <c r="F127" s="77">
        <v>91.4</v>
      </c>
      <c r="G127" s="74">
        <v>100.94</v>
      </c>
      <c r="H127" s="78">
        <v>10.939999999999992</v>
      </c>
      <c r="I127" s="79">
        <v>0.11969365426695833</v>
      </c>
      <c r="J127" s="88">
        <v>1.4</v>
      </c>
      <c r="K127" s="40" t="s">
        <v>17</v>
      </c>
      <c r="L127" s="43">
        <v>45273</v>
      </c>
    </row>
    <row r="128" spans="1:14" ht="16.5" thickBot="1" x14ac:dyDescent="0.3">
      <c r="A128" s="17" t="s">
        <v>137</v>
      </c>
      <c r="B128" s="97">
        <v>44330</v>
      </c>
      <c r="C128" s="74">
        <v>4</v>
      </c>
      <c r="D128" s="75">
        <v>24.83</v>
      </c>
      <c r="E128" s="76">
        <v>21</v>
      </c>
      <c r="F128" s="77">
        <v>99.32</v>
      </c>
      <c r="G128" s="74">
        <v>84.38</v>
      </c>
      <c r="H128" s="78">
        <v>3.8000000000000007</v>
      </c>
      <c r="I128" s="79">
        <v>3.8260169150221519E-2</v>
      </c>
      <c r="J128" s="88">
        <v>18.739999999999998</v>
      </c>
      <c r="K128" s="40" t="s">
        <v>17</v>
      </c>
      <c r="L128" s="43">
        <v>45273</v>
      </c>
    </row>
    <row r="129" spans="1:16" ht="16.5" thickBot="1" x14ac:dyDescent="0.3">
      <c r="A129" s="17" t="s">
        <v>153</v>
      </c>
      <c r="B129" s="97">
        <v>45226</v>
      </c>
      <c r="C129" s="74">
        <v>11</v>
      </c>
      <c r="D129" s="75">
        <v>8.8800000000000008</v>
      </c>
      <c r="E129" s="76">
        <v>10.18</v>
      </c>
      <c r="F129" s="77">
        <v>97.68</v>
      </c>
      <c r="G129" s="74">
        <v>112.03500000000001</v>
      </c>
      <c r="H129" s="78">
        <v>16.005000000000003</v>
      </c>
      <c r="I129" s="79">
        <v>0.16385135135135137</v>
      </c>
      <c r="J129" s="88">
        <v>1.65</v>
      </c>
      <c r="K129" s="40" t="s">
        <v>17</v>
      </c>
      <c r="L129" s="43">
        <v>45278</v>
      </c>
    </row>
    <row r="130" spans="1:16" ht="16.5" thickBot="1" x14ac:dyDescent="0.3">
      <c r="A130" s="17" t="s">
        <v>49</v>
      </c>
      <c r="B130" s="97">
        <v>45226</v>
      </c>
      <c r="C130" s="74">
        <v>19</v>
      </c>
      <c r="D130" s="75">
        <v>5.16</v>
      </c>
      <c r="E130" s="76">
        <v>6</v>
      </c>
      <c r="F130" s="77">
        <v>98.04</v>
      </c>
      <c r="G130" s="74">
        <v>114.76</v>
      </c>
      <c r="H130" s="78">
        <v>18.239999999999998</v>
      </c>
      <c r="I130" s="79">
        <v>0.18604651162790695</v>
      </c>
      <c r="J130" s="88">
        <v>1.52</v>
      </c>
      <c r="K130" s="40" t="s">
        <v>17</v>
      </c>
      <c r="L130" s="43">
        <v>45278</v>
      </c>
    </row>
    <row r="131" spans="1:16" ht="16.5" thickBot="1" x14ac:dyDescent="0.3">
      <c r="A131" s="17" t="s">
        <v>79</v>
      </c>
      <c r="B131" s="97">
        <v>45127</v>
      </c>
      <c r="C131" s="74">
        <v>14</v>
      </c>
      <c r="D131" s="75">
        <v>7.26</v>
      </c>
      <c r="E131" s="76">
        <v>7.3</v>
      </c>
      <c r="F131" s="77">
        <v>101.64</v>
      </c>
      <c r="G131" s="74">
        <v>102.7796</v>
      </c>
      <c r="H131" s="78">
        <v>5.8396000000000017</v>
      </c>
      <c r="I131" s="79">
        <v>5.7453758362849286E-2</v>
      </c>
      <c r="J131" s="88">
        <v>4.7</v>
      </c>
      <c r="K131" s="40" t="s">
        <v>17</v>
      </c>
      <c r="L131" s="43">
        <v>45278</v>
      </c>
    </row>
    <row r="132" spans="1:16" ht="16.5" thickBot="1" x14ac:dyDescent="0.3">
      <c r="A132" s="17" t="s">
        <v>82</v>
      </c>
      <c r="B132" s="97">
        <v>45134</v>
      </c>
      <c r="C132" s="74">
        <v>3</v>
      </c>
      <c r="D132" s="75">
        <v>31.47</v>
      </c>
      <c r="E132" s="76">
        <v>31</v>
      </c>
      <c r="F132" s="77">
        <v>94.41</v>
      </c>
      <c r="G132" s="74">
        <v>93.088200000000001</v>
      </c>
      <c r="H132" s="78">
        <v>5.2782000000000036</v>
      </c>
      <c r="I132" s="79">
        <v>5.5907213218938712E-2</v>
      </c>
      <c r="J132" s="88">
        <v>6.6</v>
      </c>
      <c r="K132" s="40" t="s">
        <v>17</v>
      </c>
      <c r="L132" s="43">
        <v>45278</v>
      </c>
      <c r="P132" s="122"/>
    </row>
    <row r="133" spans="1:16" ht="16.5" thickBot="1" x14ac:dyDescent="0.3">
      <c r="A133" s="17" t="s">
        <v>52</v>
      </c>
      <c r="B133" s="97">
        <v>45163</v>
      </c>
      <c r="C133" s="74">
        <v>17</v>
      </c>
      <c r="D133" s="75">
        <v>6.03</v>
      </c>
      <c r="E133" s="76">
        <v>6.06</v>
      </c>
      <c r="F133" s="77">
        <v>102.51</v>
      </c>
      <c r="G133" s="74">
        <v>103.2376</v>
      </c>
      <c r="H133" s="78">
        <v>3.7875999999999954</v>
      </c>
      <c r="I133" s="79">
        <v>3.6948590381426158E-2</v>
      </c>
      <c r="J133" s="88">
        <v>3.06</v>
      </c>
      <c r="K133" s="40" t="s">
        <v>17</v>
      </c>
      <c r="L133" s="43">
        <v>45278</v>
      </c>
      <c r="P133" s="122"/>
    </row>
    <row r="134" spans="1:16" ht="16.5" thickBot="1" x14ac:dyDescent="0.3">
      <c r="A134" s="17" t="s">
        <v>95</v>
      </c>
      <c r="B134" s="97">
        <v>45240</v>
      </c>
      <c r="C134" s="74">
        <v>0.55720000000000003</v>
      </c>
      <c r="D134" s="75">
        <v>179.48</v>
      </c>
      <c r="E134" s="76">
        <v>189.26</v>
      </c>
      <c r="F134" s="77">
        <v>100.00625599999999</v>
      </c>
      <c r="G134" s="74">
        <v>105.46960200000001</v>
      </c>
      <c r="H134" s="78">
        <v>5.4633460000000156</v>
      </c>
      <c r="I134" s="79">
        <v>5.4630042344551086E-2</v>
      </c>
      <c r="J134" s="88">
        <v>0</v>
      </c>
      <c r="K134" s="40" t="s">
        <v>18</v>
      </c>
      <c r="L134" s="43">
        <v>45279</v>
      </c>
      <c r="P134" s="122"/>
    </row>
    <row r="135" spans="1:16" ht="16.5" thickBot="1" x14ac:dyDescent="0.3">
      <c r="A135" s="17" t="s">
        <v>131</v>
      </c>
      <c r="B135" s="97">
        <v>44811</v>
      </c>
      <c r="C135" s="74">
        <v>7</v>
      </c>
      <c r="D135" s="75">
        <v>13.51</v>
      </c>
      <c r="E135" s="76">
        <v>12.95</v>
      </c>
      <c r="F135" s="77">
        <v>94.57</v>
      </c>
      <c r="G135" s="74">
        <v>90.923000000000002</v>
      </c>
      <c r="H135" s="78">
        <v>4.3130000000000086</v>
      </c>
      <c r="I135" s="79">
        <v>4.5606429100137562E-2</v>
      </c>
      <c r="J135" s="88">
        <v>7.96</v>
      </c>
      <c r="K135" s="40" t="s">
        <v>17</v>
      </c>
      <c r="L135" s="43">
        <v>45279</v>
      </c>
      <c r="P135" s="122"/>
    </row>
    <row r="136" spans="1:16" ht="16.5" thickBot="1" x14ac:dyDescent="0.3">
      <c r="A136" s="17" t="s">
        <v>135</v>
      </c>
      <c r="B136" s="97">
        <v>44330</v>
      </c>
      <c r="C136" s="74">
        <v>5</v>
      </c>
      <c r="D136" s="75">
        <v>17</v>
      </c>
      <c r="E136" s="76">
        <v>14.5</v>
      </c>
      <c r="F136" s="77">
        <v>85</v>
      </c>
      <c r="G136" s="74">
        <v>72.849999999999994</v>
      </c>
      <c r="H136" s="78">
        <v>2.5999999999999943</v>
      </c>
      <c r="I136" s="79">
        <v>3.0588235294117579E-2</v>
      </c>
      <c r="J136" s="88">
        <v>14.75</v>
      </c>
      <c r="K136" s="40" t="s">
        <v>17</v>
      </c>
      <c r="L136" s="43">
        <v>45280</v>
      </c>
    </row>
    <row r="140" spans="1:16" x14ac:dyDescent="0.25">
      <c r="K140" s="123"/>
      <c r="L140" s="100"/>
    </row>
    <row r="141" spans="1:16" x14ac:dyDescent="0.25">
      <c r="K141" s="123"/>
      <c r="L141" s="100"/>
    </row>
  </sheetData>
  <phoneticPr fontId="2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DD5B-4395-4D1D-9E02-1C0D6C0D3CBC}">
  <dimension ref="A1:I10"/>
  <sheetViews>
    <sheetView workbookViewId="0">
      <selection activeCell="E16" sqref="E16"/>
    </sheetView>
  </sheetViews>
  <sheetFormatPr defaultRowHeight="15" x14ac:dyDescent="0.25"/>
  <cols>
    <col min="1" max="1" width="32.5703125" bestFit="1" customWidth="1"/>
    <col min="2" max="2" width="8.28515625" bestFit="1" customWidth="1"/>
    <col min="3" max="3" width="10.42578125" bestFit="1" customWidth="1"/>
    <col min="4" max="9" width="11.5703125" bestFit="1" customWidth="1"/>
  </cols>
  <sheetData>
    <row r="1" spans="1:9" x14ac:dyDescent="0.25">
      <c r="A1" t="s">
        <v>108</v>
      </c>
      <c r="B1" t="s">
        <v>115</v>
      </c>
      <c r="C1" t="s">
        <v>193</v>
      </c>
      <c r="D1" t="s">
        <v>109</v>
      </c>
      <c r="E1" t="s">
        <v>110</v>
      </c>
      <c r="F1" t="s">
        <v>111</v>
      </c>
      <c r="G1" t="s">
        <v>112</v>
      </c>
      <c r="H1" t="s">
        <v>113</v>
      </c>
      <c r="I1" t="s">
        <v>114</v>
      </c>
    </row>
    <row r="2" spans="1:9" x14ac:dyDescent="0.25">
      <c r="A2" t="e" vm="50">
        <v>#VALUE!</v>
      </c>
      <c r="B2" t="s">
        <v>194</v>
      </c>
      <c r="C2" s="50">
        <f t="shared" ref="C2:C8" ca="1" si="0">TODAY()</f>
        <v>45293</v>
      </c>
      <c r="D2" s="51" cm="1">
        <f t="array" ref="D2">_FV(A2,"Price")</f>
        <v>13.35</v>
      </c>
      <c r="E2" s="51" cm="1">
        <f t="array" ref="E2">_FV(A2,"Open")</f>
        <v>13.22</v>
      </c>
      <c r="F2" s="51" cm="1">
        <f t="array" ref="F2">_FV(A2,"High")</f>
        <v>14.23</v>
      </c>
      <c r="G2" s="51" cm="1">
        <f t="array" ref="G2">_FV(A2,"Low")</f>
        <v>13.19</v>
      </c>
      <c r="H2" s="51" cm="1">
        <f t="array" ref="H2">_FV(A2,"52 week high",TRUE)</f>
        <v>30.81</v>
      </c>
      <c r="I2" s="51" cm="1">
        <f t="array" ref="I2">_FV(A2,"52 week low",TRUE)</f>
        <v>11.81</v>
      </c>
    </row>
    <row r="3" spans="1:9" x14ac:dyDescent="0.25">
      <c r="A3" t="e" vm="51">
        <v>#VALUE!</v>
      </c>
      <c r="B3" t="s">
        <v>195</v>
      </c>
      <c r="C3" s="50">
        <f t="shared" ca="1" si="0"/>
        <v>45293</v>
      </c>
      <c r="D3" s="15" cm="1">
        <f t="array" ref="D3">_FV(A3,"Price")</f>
        <v>4744.84</v>
      </c>
      <c r="E3" s="15" cm="1">
        <f t="array" ref="E3">_FV(A3,"Open")</f>
        <v>4745.2</v>
      </c>
      <c r="F3" s="15" cm="1">
        <f t="array" ref="F3">_FV(A3,"High")</f>
        <v>4754.33</v>
      </c>
      <c r="G3" s="15" cm="1">
        <f t="array" ref="G3">_FV(A3,"Low")</f>
        <v>4730.95</v>
      </c>
      <c r="H3" s="38" cm="1">
        <f t="array" ref="H3">_FV(A3,"52 week high",TRUE)</f>
        <v>4754.33</v>
      </c>
      <c r="I3" s="38" cm="1">
        <f t="array" ref="I3">_FV(A3,"52 week low",TRUE)</f>
        <v>0</v>
      </c>
    </row>
    <row r="4" spans="1:9" x14ac:dyDescent="0.25">
      <c r="A4" t="e" vm="52">
        <v>#VALUE!</v>
      </c>
      <c r="B4" t="s">
        <v>196</v>
      </c>
      <c r="C4" s="50">
        <f t="shared" ca="1" si="0"/>
        <v>45293</v>
      </c>
      <c r="D4" s="15" cm="1">
        <f t="array" ref="D4">_FV(A4,"Price")</f>
        <v>14768.768</v>
      </c>
      <c r="E4" s="15" cm="1">
        <f t="array" ref="E4">_FV(A4,"Open")</f>
        <v>14873.703</v>
      </c>
      <c r="F4" s="15" cm="1">
        <f t="array" ref="F4">_FV(A4,"High")</f>
        <v>14887.803</v>
      </c>
      <c r="G4" s="15" cm="1">
        <f t="array" ref="G4">_FV(A4,"Low")</f>
        <v>14723.75</v>
      </c>
      <c r="H4" s="38" cm="1">
        <f t="array" ref="H4">_FV(A4,"52 week high",TRUE)</f>
        <v>15150.066999999999</v>
      </c>
      <c r="I4" s="38" cm="1">
        <f t="array" ref="I4">_FV(A4,"52 week low",TRUE)</f>
        <v>10265.039000000001</v>
      </c>
    </row>
    <row r="5" spans="1:9" x14ac:dyDescent="0.25">
      <c r="A5" t="e" vm="53">
        <v>#VALUE!</v>
      </c>
      <c r="B5" t="s">
        <v>197</v>
      </c>
      <c r="C5" s="50">
        <f t="shared" ca="1" si="0"/>
        <v>45293</v>
      </c>
      <c r="D5" s="15" cm="1">
        <f t="array" ref="D5">_FV(A5,"Price")</f>
        <v>37745.56</v>
      </c>
      <c r="E5" s="15" cm="1">
        <f t="array" ref="E5">_FV(A5,"Open")</f>
        <v>37566.22</v>
      </c>
      <c r="F5" s="15" cm="1">
        <f t="array" ref="F5">_FV(A5,"High")</f>
        <v>37790.080000000002</v>
      </c>
      <c r="G5" s="15" cm="1">
        <f t="array" ref="G5">_FV(A5,"Low")</f>
        <v>37495.910000000003</v>
      </c>
      <c r="H5" s="38" cm="1">
        <f t="array" ref="H5">_FV(A5,"52 week high",TRUE)</f>
        <v>37790.080000000002</v>
      </c>
      <c r="I5" s="38" cm="1">
        <f t="array" ref="I5">_FV(A5,"52 week low",TRUE)</f>
        <v>31429.82</v>
      </c>
    </row>
    <row r="6" spans="1:9" x14ac:dyDescent="0.25">
      <c r="A6" t="e" vm="54">
        <v>#VALUE!</v>
      </c>
      <c r="B6" t="s">
        <v>198</v>
      </c>
      <c r="C6" s="50">
        <f t="shared" ca="1" si="0"/>
        <v>45293</v>
      </c>
      <c r="D6" s="15" cm="1">
        <f t="array" ref="D6">_FV(A6,"Price")</f>
        <v>1.3309</v>
      </c>
      <c r="E6" s="15" cm="1">
        <f t="array" ref="E6">_FV(A6,"Open")</f>
        <v>1.3237000000000001</v>
      </c>
      <c r="F6" s="15" cm="1">
        <f t="array" ref="F6">_FV(A6,"High")</f>
        <v>1.3328</v>
      </c>
      <c r="G6" s="15" cm="1">
        <f t="array" ref="G6">_FV(A6,"Low")</f>
        <v>1.323</v>
      </c>
      <c r="H6" s="38" cm="1">
        <f t="array" ref="H6">_FV(A6,"52 week high",TRUE)</f>
        <v>1.3898999999999999</v>
      </c>
      <c r="I6" s="38" cm="1">
        <f t="array" ref="I6">_FV(A6,"52 week low",TRUE)</f>
        <v>1.3089999999999999</v>
      </c>
    </row>
    <row r="7" spans="1:9" x14ac:dyDescent="0.25">
      <c r="A7" t="e" vm="55">
        <v>#VALUE!</v>
      </c>
      <c r="B7" t="s">
        <v>95</v>
      </c>
      <c r="C7" s="50">
        <f t="shared" ca="1" si="0"/>
        <v>45293</v>
      </c>
      <c r="D7" s="15" cm="1">
        <f t="array" ref="D7">_FV(A7,"Price")</f>
        <v>191.1103</v>
      </c>
      <c r="E7" s="15" cm="1">
        <f t="array" ref="E7">_FV(A7,"Open")</f>
        <v>191.42</v>
      </c>
      <c r="F7" s="15" cm="1">
        <f t="array" ref="F7">_FV(A7,"High")</f>
        <v>191.89</v>
      </c>
      <c r="G7" s="15" cm="1">
        <f t="array" ref="G7">_FV(A7,"Low")</f>
        <v>190.5</v>
      </c>
      <c r="H7" s="38" cm="1">
        <f t="array" ref="H7">_FV(A7,"52 week high",TRUE)</f>
        <v>193.1823</v>
      </c>
      <c r="I7" s="38" cm="1">
        <f t="array" ref="I7">_FV(A7,"52 week low",TRUE)</f>
        <v>168.19</v>
      </c>
    </row>
    <row r="8" spans="1:9" x14ac:dyDescent="0.25">
      <c r="A8" t="e" vm="56">
        <v>#VALUE!</v>
      </c>
      <c r="B8" t="s">
        <v>38</v>
      </c>
      <c r="C8" s="50">
        <f t="shared" ca="1" si="0"/>
        <v>45293</v>
      </c>
      <c r="D8" s="15" cm="1">
        <f t="array" ref="D8">_FV(A8,"Price")</f>
        <v>55.578000000000003</v>
      </c>
      <c r="E8" s="15" cm="1">
        <f t="array" ref="E8">_FV(A8,"Open")</f>
        <v>55.54</v>
      </c>
      <c r="F8" s="15" cm="1">
        <f t="array" ref="F8">_FV(A8,"High")</f>
        <v>55.709099999999999</v>
      </c>
      <c r="G8" s="15" cm="1">
        <f t="array" ref="G8">_FV(A8,"Low")</f>
        <v>55.439500000000002</v>
      </c>
      <c r="H8" s="38" cm="1">
        <f t="array" ref="H8">_FV(A8,"52 week high",TRUE)</f>
        <v>56.164999999999999</v>
      </c>
      <c r="I8" s="38" cm="1">
        <f t="array" ref="I8">_FV(A8,"52 week low",TRUE)</f>
        <v>44.43</v>
      </c>
    </row>
    <row r="9" spans="1:9" x14ac:dyDescent="0.25">
      <c r="A9" t="e" vm="57">
        <v>#VALUE!</v>
      </c>
      <c r="B9" t="s">
        <v>199</v>
      </c>
      <c r="C9" s="50">
        <f t="shared" ref="C9:C10" ca="1" si="1">TODAY()</f>
        <v>45293</v>
      </c>
      <c r="D9" s="15" cm="1">
        <f t="array" ref="D9">_FV(A9,"Price")</f>
        <v>45100</v>
      </c>
      <c r="E9" s="15" cm="1">
        <f t="array" ref="E9">_FV(A9,"Open")</f>
        <v>43622</v>
      </c>
      <c r="F9" s="15" cm="1">
        <f t="array" ref="F9">_FV(A9,"High")</f>
        <v>45912.480000000003</v>
      </c>
      <c r="G9" s="15" cm="1">
        <f t="array" ref="G9">_FV(A9,"Low")</f>
        <v>43396.34</v>
      </c>
      <c r="H9" s="38" cm="1">
        <f t="array" ref="H9">_FV(A9,"52 week high",TRUE)</f>
        <v>45912.480000000003</v>
      </c>
      <c r="I9" s="38" cm="1">
        <f t="array" ref="I9">_FV(A9,"52 week low",TRUE)</f>
        <v>16337</v>
      </c>
    </row>
    <row r="10" spans="1:9" x14ac:dyDescent="0.25">
      <c r="A10" t="e" vm="58">
        <v>#VALUE!</v>
      </c>
      <c r="B10" t="s">
        <v>200</v>
      </c>
      <c r="C10" s="50">
        <f t="shared" ca="1" si="1"/>
        <v>45293</v>
      </c>
      <c r="D10" s="15" cm="1">
        <f t="array" ref="D10">_FV(A10,"Price")</f>
        <v>2365.4</v>
      </c>
      <c r="E10" s="15" cm="1">
        <f t="array" ref="E10">_FV(A10,"Open")</f>
        <v>2337.52</v>
      </c>
      <c r="F10" s="15" cm="1">
        <f t="array" ref="F10">_FV(A10,"High")</f>
        <v>2433.08</v>
      </c>
      <c r="G10" s="15" cm="1">
        <f t="array" ref="G10">_FV(A10,"Low")</f>
        <v>2323.71</v>
      </c>
      <c r="H10" s="38" cm="1">
        <f t="array" ref="H10">_FV(A10,"52 week high",TRUE)</f>
        <v>2447</v>
      </c>
      <c r="I10" s="38" cm="1">
        <f t="array" ref="I10">_FV(A10,"52 week low",TRUE)</f>
        <v>1180.0999999999999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workbookViewId="0">
      <selection activeCell="C1" sqref="C1:C1048576"/>
    </sheetView>
  </sheetViews>
  <sheetFormatPr defaultRowHeight="15" x14ac:dyDescent="0.25"/>
  <cols>
    <col min="1" max="1" width="10.85546875" bestFit="1" customWidth="1"/>
    <col min="2" max="2" width="11.42578125" bestFit="1" customWidth="1"/>
    <col min="3" max="3" width="17.28515625" style="121" bestFit="1" customWidth="1"/>
    <col min="4" max="4" width="14.5703125" bestFit="1" customWidth="1"/>
    <col min="5" max="5" width="21.85546875" bestFit="1" customWidth="1"/>
    <col min="6" max="6" width="13.7109375" bestFit="1" customWidth="1"/>
    <col min="7" max="7" width="20.7109375" style="121" bestFit="1" customWidth="1"/>
    <col min="8" max="8" width="16.42578125" style="121" bestFit="1" customWidth="1"/>
  </cols>
  <sheetData>
    <row r="1" spans="1:8" x14ac:dyDescent="0.25">
      <c r="A1" s="118" t="s">
        <v>6</v>
      </c>
      <c r="B1" s="118" t="s">
        <v>8</v>
      </c>
      <c r="C1" s="120" t="s">
        <v>116</v>
      </c>
      <c r="D1" s="118" t="s">
        <v>117</v>
      </c>
      <c r="E1" s="119" t="s">
        <v>118</v>
      </c>
      <c r="F1" s="119" t="s">
        <v>119</v>
      </c>
      <c r="G1" s="120" t="s">
        <v>203</v>
      </c>
      <c r="H1" s="120" t="s">
        <v>204</v>
      </c>
    </row>
    <row r="2" spans="1:8" x14ac:dyDescent="0.25">
      <c r="A2" t="s">
        <v>129</v>
      </c>
      <c r="B2">
        <v>17</v>
      </c>
      <c r="C2" s="121">
        <v>0.15</v>
      </c>
      <c r="D2">
        <v>4</v>
      </c>
      <c r="E2" s="50">
        <v>45254</v>
      </c>
      <c r="F2" s="50">
        <v>45264</v>
      </c>
      <c r="G2" s="121">
        <v>2.5499999999999998</v>
      </c>
      <c r="H2" s="121">
        <v>10.199999999999999</v>
      </c>
    </row>
    <row r="3" spans="1:8" x14ac:dyDescent="0.25">
      <c r="A3" t="s">
        <v>151</v>
      </c>
      <c r="B3">
        <v>5</v>
      </c>
      <c r="C3" s="121">
        <v>0.12</v>
      </c>
      <c r="D3">
        <v>12</v>
      </c>
      <c r="E3" s="50">
        <v>45259</v>
      </c>
      <c r="F3" s="50">
        <v>45271</v>
      </c>
      <c r="G3" s="121">
        <v>0.6</v>
      </c>
      <c r="H3" s="121">
        <v>7.1999999999999993</v>
      </c>
    </row>
    <row r="4" spans="1:8" x14ac:dyDescent="0.25">
      <c r="A4" t="s">
        <v>26</v>
      </c>
      <c r="B4">
        <v>7</v>
      </c>
      <c r="C4" s="121">
        <v>0.1</v>
      </c>
      <c r="D4">
        <v>4</v>
      </c>
      <c r="E4" s="50">
        <v>45265</v>
      </c>
      <c r="F4" s="50">
        <v>45273</v>
      </c>
      <c r="G4" s="121">
        <v>0.70000000000000007</v>
      </c>
      <c r="H4" s="121">
        <v>2.8</v>
      </c>
    </row>
    <row r="5" spans="1:8" x14ac:dyDescent="0.25">
      <c r="A5" t="s">
        <v>51</v>
      </c>
      <c r="B5">
        <v>7</v>
      </c>
      <c r="C5" s="121">
        <v>1.6910000000000001E-2</v>
      </c>
      <c r="D5">
        <v>12</v>
      </c>
      <c r="E5" s="50">
        <v>45259</v>
      </c>
      <c r="F5" s="50">
        <v>45274</v>
      </c>
      <c r="G5" s="121">
        <v>0.11837</v>
      </c>
      <c r="H5" s="121">
        <v>1.4204399999999999</v>
      </c>
    </row>
    <row r="6" spans="1:8" x14ac:dyDescent="0.25">
      <c r="A6" t="s">
        <v>128</v>
      </c>
      <c r="B6">
        <v>4</v>
      </c>
      <c r="C6" s="121">
        <v>0.22</v>
      </c>
      <c r="D6">
        <v>4</v>
      </c>
      <c r="E6" s="50">
        <v>45264</v>
      </c>
      <c r="F6" s="50">
        <v>45278</v>
      </c>
      <c r="G6" s="121">
        <v>0.88</v>
      </c>
      <c r="H6" s="121">
        <v>3.52</v>
      </c>
    </row>
    <row r="7" spans="1:8" x14ac:dyDescent="0.25">
      <c r="A7" t="s">
        <v>103</v>
      </c>
      <c r="B7">
        <v>6</v>
      </c>
      <c r="C7" s="121">
        <v>0.56999999999999995</v>
      </c>
      <c r="D7">
        <v>4</v>
      </c>
      <c r="E7" s="50">
        <v>45272</v>
      </c>
      <c r="F7" s="50">
        <v>45280</v>
      </c>
      <c r="G7" s="121">
        <v>3.42</v>
      </c>
      <c r="H7" s="121">
        <v>13.68</v>
      </c>
    </row>
    <row r="8" spans="1:8" x14ac:dyDescent="0.25">
      <c r="A8" t="s">
        <v>42</v>
      </c>
      <c r="B8">
        <v>20</v>
      </c>
      <c r="C8" s="121">
        <v>9.6165600000000004E-2</v>
      </c>
      <c r="D8">
        <v>4</v>
      </c>
      <c r="E8" s="50">
        <v>45250</v>
      </c>
      <c r="F8" s="50">
        <v>45280</v>
      </c>
      <c r="G8" s="121">
        <v>1.9233119999999999</v>
      </c>
      <c r="H8" s="121">
        <v>7.6932480000000014</v>
      </c>
    </row>
    <row r="9" spans="1:8" x14ac:dyDescent="0.25">
      <c r="A9" t="s">
        <v>56</v>
      </c>
      <c r="B9">
        <v>6</v>
      </c>
      <c r="C9" s="121">
        <v>9.3390000000000001E-2</v>
      </c>
      <c r="D9">
        <v>12</v>
      </c>
      <c r="E9" s="50">
        <v>45271</v>
      </c>
      <c r="F9" s="50">
        <v>45282</v>
      </c>
      <c r="G9" s="121">
        <v>0.56034000000000006</v>
      </c>
      <c r="H9" s="121">
        <v>6.7240800000000007</v>
      </c>
    </row>
    <row r="10" spans="1:8" x14ac:dyDescent="0.25">
      <c r="A10" t="s">
        <v>90</v>
      </c>
      <c r="B10">
        <v>17</v>
      </c>
      <c r="C10" s="121">
        <v>0.15</v>
      </c>
      <c r="D10">
        <v>4</v>
      </c>
      <c r="E10" s="50">
        <v>45274</v>
      </c>
      <c r="F10" s="50">
        <v>45282</v>
      </c>
      <c r="G10" s="121">
        <v>2.5499999999999998</v>
      </c>
      <c r="H10" s="121">
        <v>10.199999999999999</v>
      </c>
    </row>
    <row r="11" spans="1:8" x14ac:dyDescent="0.25">
      <c r="A11" t="s">
        <v>130</v>
      </c>
      <c r="B11">
        <v>2</v>
      </c>
      <c r="C11" s="121">
        <v>1</v>
      </c>
      <c r="D11">
        <v>4</v>
      </c>
      <c r="E11" s="50">
        <v>45246</v>
      </c>
      <c r="F11" s="50">
        <v>45287</v>
      </c>
      <c r="G11" s="121">
        <v>2</v>
      </c>
      <c r="H11" s="121">
        <v>8</v>
      </c>
    </row>
    <row r="12" spans="1:8" x14ac:dyDescent="0.25">
      <c r="A12" t="s">
        <v>169</v>
      </c>
      <c r="B12">
        <v>4.4000000000000004</v>
      </c>
      <c r="C12" s="121">
        <v>0.4</v>
      </c>
      <c r="D12">
        <v>12</v>
      </c>
      <c r="E12" s="50">
        <v>45274</v>
      </c>
      <c r="F12" s="50">
        <v>45288</v>
      </c>
      <c r="G12" s="121">
        <v>1.76</v>
      </c>
      <c r="H12" s="121">
        <v>21.12</v>
      </c>
    </row>
    <row r="13" spans="1:8" x14ac:dyDescent="0.25">
      <c r="A13" t="s">
        <v>67</v>
      </c>
      <c r="B13">
        <v>5</v>
      </c>
      <c r="C13" s="121">
        <v>0.55000000000000004</v>
      </c>
      <c r="D13">
        <v>4</v>
      </c>
      <c r="E13" s="50">
        <v>45274</v>
      </c>
      <c r="F13" s="50">
        <v>45289</v>
      </c>
      <c r="G13" s="121">
        <v>2.75</v>
      </c>
      <c r="H13" s="121">
        <v>11</v>
      </c>
    </row>
    <row r="14" spans="1:8" x14ac:dyDescent="0.25">
      <c r="A14" t="s">
        <v>49</v>
      </c>
      <c r="B14">
        <v>19</v>
      </c>
      <c r="C14" s="121">
        <v>0.05</v>
      </c>
      <c r="D14">
        <v>4</v>
      </c>
      <c r="E14" s="50">
        <v>45259</v>
      </c>
      <c r="F14" s="50">
        <v>45293</v>
      </c>
      <c r="G14" s="121">
        <v>0.95000000000000007</v>
      </c>
      <c r="H14" s="121">
        <v>3.8</v>
      </c>
    </row>
    <row r="15" spans="1:8" x14ac:dyDescent="0.25">
      <c r="A15" t="s">
        <v>134</v>
      </c>
      <c r="B15">
        <v>25</v>
      </c>
      <c r="C15" s="121">
        <v>0.1</v>
      </c>
      <c r="D15">
        <v>4</v>
      </c>
      <c r="E15" s="50">
        <v>45274</v>
      </c>
      <c r="F15" s="50">
        <v>45299</v>
      </c>
      <c r="G15" s="121">
        <v>2.5</v>
      </c>
      <c r="H15" s="121">
        <v>10</v>
      </c>
    </row>
    <row r="16" spans="1:8" x14ac:dyDescent="0.25">
      <c r="A16" t="s">
        <v>93</v>
      </c>
      <c r="B16">
        <v>5</v>
      </c>
      <c r="C16" s="121">
        <v>0.15</v>
      </c>
      <c r="D16">
        <v>4</v>
      </c>
      <c r="E16" s="50">
        <v>45266</v>
      </c>
      <c r="F16" s="50">
        <v>45302</v>
      </c>
      <c r="G16" s="121">
        <v>0.75</v>
      </c>
      <c r="H16" s="121">
        <v>3</v>
      </c>
    </row>
    <row r="17" spans="1:8" x14ac:dyDescent="0.25">
      <c r="A17" t="s">
        <v>139</v>
      </c>
      <c r="B17">
        <v>7</v>
      </c>
      <c r="C17" s="121">
        <v>0.33</v>
      </c>
      <c r="D17">
        <v>4</v>
      </c>
      <c r="E17" s="50">
        <v>45288</v>
      </c>
      <c r="F17" s="50">
        <v>45308</v>
      </c>
      <c r="G17" s="121">
        <v>2.31</v>
      </c>
      <c r="H17" s="121">
        <v>9.24</v>
      </c>
    </row>
    <row r="18" spans="1:8" x14ac:dyDescent="0.25">
      <c r="A18" t="s">
        <v>148</v>
      </c>
      <c r="B18">
        <v>7</v>
      </c>
      <c r="C18" s="121">
        <v>0.11</v>
      </c>
      <c r="D18">
        <v>4</v>
      </c>
      <c r="E18" s="50">
        <v>45288</v>
      </c>
      <c r="F18" s="50">
        <v>45322</v>
      </c>
      <c r="G18" s="121">
        <v>0.77</v>
      </c>
      <c r="H18" s="121">
        <v>3.08</v>
      </c>
    </row>
    <row r="19" spans="1:8" x14ac:dyDescent="0.25">
      <c r="A19" t="s">
        <v>52</v>
      </c>
      <c r="B19">
        <v>17</v>
      </c>
      <c r="C19" s="121">
        <v>0.06</v>
      </c>
      <c r="D19">
        <v>12</v>
      </c>
      <c r="E19" s="50">
        <v>45317</v>
      </c>
      <c r="F19" s="50">
        <v>45342</v>
      </c>
      <c r="G19" s="121">
        <v>1.02</v>
      </c>
      <c r="H19" s="121">
        <v>12.24</v>
      </c>
    </row>
    <row r="20" spans="1:8" x14ac:dyDescent="0.25">
      <c r="A20" t="s">
        <v>163</v>
      </c>
      <c r="B20">
        <v>12</v>
      </c>
      <c r="C20" s="121">
        <v>0.05</v>
      </c>
      <c r="D20">
        <v>12</v>
      </c>
      <c r="E20" s="50">
        <v>45331</v>
      </c>
      <c r="F20" s="50">
        <v>45350</v>
      </c>
      <c r="G20" s="121">
        <v>0.60000000000000009</v>
      </c>
      <c r="H20" s="121">
        <v>7.2000000000000011</v>
      </c>
    </row>
    <row r="21" spans="1:8" x14ac:dyDescent="0.25">
      <c r="A21" t="s">
        <v>79</v>
      </c>
      <c r="B21">
        <v>14</v>
      </c>
      <c r="C21" s="121">
        <v>6.7000000000000004E-2</v>
      </c>
      <c r="D21">
        <v>12</v>
      </c>
      <c r="E21" s="50">
        <v>45343</v>
      </c>
      <c r="F21" s="50">
        <v>45352</v>
      </c>
      <c r="G21" s="121">
        <v>0.93800000000000006</v>
      </c>
      <c r="H21" s="121">
        <v>11.256</v>
      </c>
    </row>
    <row r="22" spans="1:8" x14ac:dyDescent="0.25">
      <c r="A22" t="s">
        <v>81</v>
      </c>
      <c r="B22">
        <v>9</v>
      </c>
      <c r="C22" s="121">
        <v>8.4500000000000006E-2</v>
      </c>
      <c r="D22">
        <v>12</v>
      </c>
      <c r="E22" s="50">
        <v>45343</v>
      </c>
      <c r="F22" s="50">
        <v>45352</v>
      </c>
      <c r="G22" s="121">
        <v>0.76050000000000006</v>
      </c>
      <c r="H22" s="121">
        <v>9.1260000000000012</v>
      </c>
    </row>
    <row r="23" spans="1:8" x14ac:dyDescent="0.25">
      <c r="A23" t="s">
        <v>167</v>
      </c>
      <c r="B23">
        <v>27</v>
      </c>
      <c r="C23" s="121">
        <v>3.5499999999999997E-2</v>
      </c>
      <c r="D23">
        <v>12</v>
      </c>
      <c r="E23" s="50">
        <v>45343</v>
      </c>
      <c r="F23" s="50">
        <v>45352</v>
      </c>
      <c r="G23" s="121">
        <v>0.95849999999999991</v>
      </c>
      <c r="H23" s="121">
        <v>11.502000000000001</v>
      </c>
    </row>
    <row r="24" spans="1:8" x14ac:dyDescent="0.25">
      <c r="A24" t="s">
        <v>50</v>
      </c>
      <c r="B24">
        <v>17</v>
      </c>
      <c r="C24" s="121">
        <v>0.1086</v>
      </c>
      <c r="D24">
        <v>12</v>
      </c>
      <c r="E24" s="50">
        <v>45365</v>
      </c>
      <c r="F24" s="50">
        <v>45380</v>
      </c>
      <c r="G24" s="121">
        <v>1.8462000000000001</v>
      </c>
      <c r="H24" s="121">
        <v>22.154399999999999</v>
      </c>
    </row>
    <row r="25" spans="1:8" x14ac:dyDescent="0.25">
      <c r="A25" t="s">
        <v>170</v>
      </c>
      <c r="B25">
        <v>27</v>
      </c>
      <c r="C25" s="121">
        <v>3.5000000000000003E-2</v>
      </c>
      <c r="D25">
        <v>12</v>
      </c>
      <c r="E25" s="50">
        <v>45365</v>
      </c>
      <c r="F25" s="50">
        <v>45380</v>
      </c>
      <c r="G25" s="121">
        <v>0.94500000000000006</v>
      </c>
      <c r="H25" s="121">
        <v>11.34</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65DA-0EBE-4E65-9FD3-AA9421C12E33}">
  <dimension ref="A1:G515"/>
  <sheetViews>
    <sheetView topLeftCell="A484" workbookViewId="0">
      <selection activeCell="A487" sqref="A487:F515"/>
    </sheetView>
  </sheetViews>
  <sheetFormatPr defaultRowHeight="15" x14ac:dyDescent="0.25"/>
  <cols>
    <col min="1" max="1" width="11.42578125" customWidth="1"/>
    <col min="2" max="2" width="11" customWidth="1"/>
    <col min="3" max="3" width="17" style="50" bestFit="1" customWidth="1"/>
    <col min="4" max="4" width="11" style="117" customWidth="1"/>
    <col min="5" max="5" width="11" customWidth="1"/>
    <col min="6" max="6" width="12.28515625" customWidth="1"/>
  </cols>
  <sheetData>
    <row r="1" spans="1:6" ht="19.5" thickBot="1" x14ac:dyDescent="0.35">
      <c r="A1" s="68" t="s">
        <v>0</v>
      </c>
      <c r="B1" s="68" t="s">
        <v>202</v>
      </c>
      <c r="C1" s="69" t="s">
        <v>172</v>
      </c>
      <c r="D1" s="125" t="s">
        <v>173</v>
      </c>
      <c r="E1" s="68" t="s">
        <v>174</v>
      </c>
      <c r="F1" s="70" t="s">
        <v>175</v>
      </c>
    </row>
    <row r="2" spans="1:6" ht="15.75" thickBot="1" x14ac:dyDescent="0.3">
      <c r="A2" s="52" t="s">
        <v>100</v>
      </c>
      <c r="B2" s="53" t="s">
        <v>17</v>
      </c>
      <c r="C2" s="60">
        <v>44929</v>
      </c>
      <c r="D2" s="54" t="s">
        <v>176</v>
      </c>
      <c r="E2" s="54">
        <v>2023</v>
      </c>
      <c r="F2" s="55">
        <v>1.1000000000000001</v>
      </c>
    </row>
    <row r="3" spans="1:6" ht="15.75" thickBot="1" x14ac:dyDescent="0.3">
      <c r="A3" s="56" t="s">
        <v>99</v>
      </c>
      <c r="B3" s="57" t="s">
        <v>17</v>
      </c>
      <c r="C3" s="61">
        <v>44929</v>
      </c>
      <c r="D3" s="58" t="s">
        <v>176</v>
      </c>
      <c r="E3" s="58">
        <v>2023</v>
      </c>
      <c r="F3" s="59">
        <v>0.79</v>
      </c>
    </row>
    <row r="4" spans="1:6" ht="15.75" thickBot="1" x14ac:dyDescent="0.3">
      <c r="A4" s="52" t="s">
        <v>107</v>
      </c>
      <c r="B4" s="53" t="s">
        <v>17</v>
      </c>
      <c r="C4" s="60">
        <v>44930</v>
      </c>
      <c r="D4" s="54" t="s">
        <v>176</v>
      </c>
      <c r="E4" s="54">
        <v>2023</v>
      </c>
      <c r="F4" s="55">
        <v>2.25</v>
      </c>
    </row>
    <row r="5" spans="1:6" ht="15.75" thickBot="1" x14ac:dyDescent="0.3">
      <c r="A5" s="56" t="s">
        <v>134</v>
      </c>
      <c r="B5" s="57" t="s">
        <v>17</v>
      </c>
      <c r="C5" s="61">
        <v>44932</v>
      </c>
      <c r="D5" s="58" t="s">
        <v>176</v>
      </c>
      <c r="E5" s="58">
        <v>2023</v>
      </c>
      <c r="F5" s="59">
        <v>2.5</v>
      </c>
    </row>
    <row r="6" spans="1:6" ht="15.75" thickBot="1" x14ac:dyDescent="0.3">
      <c r="A6" s="52" t="s">
        <v>123</v>
      </c>
      <c r="B6" s="53" t="s">
        <v>17</v>
      </c>
      <c r="C6" s="60">
        <v>44936</v>
      </c>
      <c r="D6" s="54" t="s">
        <v>176</v>
      </c>
      <c r="E6" s="54">
        <v>2023</v>
      </c>
      <c r="F6" s="55">
        <v>1.29</v>
      </c>
    </row>
    <row r="7" spans="1:6" ht="15.75" thickBot="1" x14ac:dyDescent="0.3">
      <c r="A7" s="56" t="s">
        <v>135</v>
      </c>
      <c r="B7" s="57" t="s">
        <v>17</v>
      </c>
      <c r="C7" s="61">
        <v>44937</v>
      </c>
      <c r="D7" s="58" t="s">
        <v>176</v>
      </c>
      <c r="E7" s="58">
        <v>2023</v>
      </c>
      <c r="F7" s="59">
        <v>1.78</v>
      </c>
    </row>
    <row r="8" spans="1:6" ht="15.75" thickBot="1" x14ac:dyDescent="0.3">
      <c r="A8" s="52" t="s">
        <v>151</v>
      </c>
      <c r="B8" s="53" t="s">
        <v>17</v>
      </c>
      <c r="C8" s="60">
        <v>44937</v>
      </c>
      <c r="D8" s="54" t="s">
        <v>176</v>
      </c>
      <c r="E8" s="54">
        <v>2023</v>
      </c>
      <c r="F8" s="55">
        <v>0.6</v>
      </c>
    </row>
    <row r="9" spans="1:6" ht="15.75" thickBot="1" x14ac:dyDescent="0.3">
      <c r="A9" s="56" t="s">
        <v>163</v>
      </c>
      <c r="B9" s="57" t="s">
        <v>17</v>
      </c>
      <c r="C9" s="61">
        <v>44937</v>
      </c>
      <c r="D9" s="58" t="s">
        <v>176</v>
      </c>
      <c r="E9" s="58">
        <v>2023</v>
      </c>
      <c r="F9" s="59">
        <v>0.96</v>
      </c>
    </row>
    <row r="10" spans="1:6" ht="15.75" thickBot="1" x14ac:dyDescent="0.3">
      <c r="A10" s="52" t="s">
        <v>93</v>
      </c>
      <c r="B10" s="53" t="s">
        <v>18</v>
      </c>
      <c r="C10" s="60">
        <v>44937</v>
      </c>
      <c r="D10" s="54" t="s">
        <v>176</v>
      </c>
      <c r="E10" s="54">
        <v>2023</v>
      </c>
      <c r="F10" s="55">
        <v>1.45</v>
      </c>
    </row>
    <row r="11" spans="1:6" ht="15.75" thickBot="1" x14ac:dyDescent="0.3">
      <c r="A11" s="56" t="s">
        <v>64</v>
      </c>
      <c r="B11" s="57" t="s">
        <v>17</v>
      </c>
      <c r="C11" s="61">
        <v>44939</v>
      </c>
      <c r="D11" s="58" t="s">
        <v>176</v>
      </c>
      <c r="E11" s="58">
        <v>2023</v>
      </c>
      <c r="F11" s="59">
        <v>0.66</v>
      </c>
    </row>
    <row r="12" spans="1:6" ht="15.75" thickBot="1" x14ac:dyDescent="0.3">
      <c r="A12" s="52" t="s">
        <v>45</v>
      </c>
      <c r="B12" s="53" t="s">
        <v>17</v>
      </c>
      <c r="C12" s="60">
        <v>44940</v>
      </c>
      <c r="D12" s="54" t="s">
        <v>176</v>
      </c>
      <c r="E12" s="54">
        <v>2023</v>
      </c>
      <c r="F12" s="55">
        <v>2.04</v>
      </c>
    </row>
    <row r="13" spans="1:6" ht="15.75" thickBot="1" x14ac:dyDescent="0.3">
      <c r="A13" s="56" t="s">
        <v>137</v>
      </c>
      <c r="B13" s="57" t="s">
        <v>17</v>
      </c>
      <c r="C13" s="61">
        <v>44941</v>
      </c>
      <c r="D13" s="58" t="s">
        <v>176</v>
      </c>
      <c r="E13" s="58">
        <v>2023</v>
      </c>
      <c r="F13" s="59">
        <v>1.92</v>
      </c>
    </row>
    <row r="14" spans="1:6" ht="15.75" thickBot="1" x14ac:dyDescent="0.3">
      <c r="A14" s="52" t="s">
        <v>136</v>
      </c>
      <c r="B14" s="53" t="s">
        <v>17</v>
      </c>
      <c r="C14" s="60">
        <v>44943</v>
      </c>
      <c r="D14" s="54" t="s">
        <v>176</v>
      </c>
      <c r="E14" s="54">
        <v>2023</v>
      </c>
      <c r="F14" s="55">
        <v>3.01</v>
      </c>
    </row>
    <row r="15" spans="1:6" ht="15.75" thickBot="1" x14ac:dyDescent="0.3">
      <c r="A15" s="56" t="s">
        <v>138</v>
      </c>
      <c r="B15" s="57" t="s">
        <v>17</v>
      </c>
      <c r="C15" s="61">
        <v>44943</v>
      </c>
      <c r="D15" s="58" t="s">
        <v>176</v>
      </c>
      <c r="E15" s="58">
        <v>2023</v>
      </c>
      <c r="F15" s="59">
        <v>2</v>
      </c>
    </row>
    <row r="16" spans="1:6" ht="15.75" thickBot="1" x14ac:dyDescent="0.3">
      <c r="A16" s="52" t="s">
        <v>51</v>
      </c>
      <c r="B16" s="53" t="s">
        <v>17</v>
      </c>
      <c r="C16" s="60">
        <v>44943</v>
      </c>
      <c r="D16" s="54" t="s">
        <v>176</v>
      </c>
      <c r="E16" s="54">
        <v>2023</v>
      </c>
      <c r="F16" s="55">
        <v>0.67</v>
      </c>
    </row>
    <row r="17" spans="1:6" ht="15.75" thickBot="1" x14ac:dyDescent="0.3">
      <c r="A17" s="56" t="s">
        <v>139</v>
      </c>
      <c r="B17" s="57" t="s">
        <v>17</v>
      </c>
      <c r="C17" s="61">
        <v>44944</v>
      </c>
      <c r="D17" s="58" t="s">
        <v>176</v>
      </c>
      <c r="E17" s="58">
        <v>2023</v>
      </c>
      <c r="F17" s="59">
        <v>2.31</v>
      </c>
    </row>
    <row r="18" spans="1:6" ht="15.75" thickBot="1" x14ac:dyDescent="0.3">
      <c r="A18" s="52" t="s">
        <v>139</v>
      </c>
      <c r="B18" s="53" t="s">
        <v>17</v>
      </c>
      <c r="C18" s="60">
        <v>44945</v>
      </c>
      <c r="D18" s="54" t="s">
        <v>176</v>
      </c>
      <c r="E18" s="54">
        <v>2023</v>
      </c>
      <c r="F18" s="55">
        <v>0.14000000000000001</v>
      </c>
    </row>
    <row r="19" spans="1:6" ht="15.75" thickBot="1" x14ac:dyDescent="0.3">
      <c r="A19" s="56" t="s">
        <v>56</v>
      </c>
      <c r="B19" s="57" t="s">
        <v>17</v>
      </c>
      <c r="C19" s="61">
        <v>44949</v>
      </c>
      <c r="D19" s="58" t="s">
        <v>176</v>
      </c>
      <c r="E19" s="58">
        <v>2023</v>
      </c>
      <c r="F19" s="59">
        <v>0.56000000000000005</v>
      </c>
    </row>
    <row r="20" spans="1:6" ht="15.75" thickBot="1" x14ac:dyDescent="0.3">
      <c r="A20" s="52" t="s">
        <v>121</v>
      </c>
      <c r="B20" s="53" t="s">
        <v>17</v>
      </c>
      <c r="C20" s="60">
        <v>44950</v>
      </c>
      <c r="D20" s="54" t="s">
        <v>176</v>
      </c>
      <c r="E20" s="54">
        <v>2023</v>
      </c>
      <c r="F20" s="55">
        <v>1.49</v>
      </c>
    </row>
    <row r="21" spans="1:6" ht="15.75" thickBot="1" x14ac:dyDescent="0.3">
      <c r="A21" s="56" t="s">
        <v>88</v>
      </c>
      <c r="B21" s="57" t="s">
        <v>17</v>
      </c>
      <c r="C21" s="61">
        <v>44950</v>
      </c>
      <c r="D21" s="58" t="s">
        <v>176</v>
      </c>
      <c r="E21" s="58">
        <v>2023</v>
      </c>
      <c r="F21" s="59">
        <v>0.69</v>
      </c>
    </row>
    <row r="22" spans="1:6" ht="15.75" thickBot="1" x14ac:dyDescent="0.3">
      <c r="A22" s="52" t="s">
        <v>143</v>
      </c>
      <c r="B22" s="53" t="s">
        <v>17</v>
      </c>
      <c r="C22" s="60">
        <v>44953</v>
      </c>
      <c r="D22" s="54" t="s">
        <v>176</v>
      </c>
      <c r="E22" s="54">
        <v>2023</v>
      </c>
      <c r="F22" s="55">
        <v>2.6</v>
      </c>
    </row>
    <row r="23" spans="1:6" ht="15.75" thickBot="1" x14ac:dyDescent="0.3">
      <c r="A23" s="56" t="s">
        <v>177</v>
      </c>
      <c r="B23" s="57" t="s">
        <v>17</v>
      </c>
      <c r="C23" s="61">
        <v>44953</v>
      </c>
      <c r="D23" s="58" t="s">
        <v>176</v>
      </c>
      <c r="E23" s="58">
        <v>2023</v>
      </c>
      <c r="F23" s="59">
        <v>2.5</v>
      </c>
    </row>
    <row r="24" spans="1:6" ht="15.75" thickBot="1" x14ac:dyDescent="0.3">
      <c r="A24" s="52" t="s">
        <v>78</v>
      </c>
      <c r="B24" s="53" t="s">
        <v>17</v>
      </c>
      <c r="C24" s="60">
        <v>44953</v>
      </c>
      <c r="D24" s="54" t="s">
        <v>176</v>
      </c>
      <c r="E24" s="54">
        <v>2023</v>
      </c>
      <c r="F24" s="55">
        <v>2.8</v>
      </c>
    </row>
    <row r="25" spans="1:6" ht="15.75" thickBot="1" x14ac:dyDescent="0.3">
      <c r="A25" s="56" t="s">
        <v>142</v>
      </c>
      <c r="B25" s="57" t="s">
        <v>17</v>
      </c>
      <c r="C25" s="61">
        <v>44953</v>
      </c>
      <c r="D25" s="58" t="s">
        <v>176</v>
      </c>
      <c r="E25" s="58">
        <v>2023</v>
      </c>
      <c r="F25" s="59">
        <v>3</v>
      </c>
    </row>
    <row r="26" spans="1:6" ht="15.75" thickBot="1" x14ac:dyDescent="0.3">
      <c r="A26" s="52" t="s">
        <v>97</v>
      </c>
      <c r="B26" s="53" t="s">
        <v>17</v>
      </c>
      <c r="C26" s="60">
        <v>44953</v>
      </c>
      <c r="D26" s="54" t="s">
        <v>176</v>
      </c>
      <c r="E26" s="54">
        <v>2023</v>
      </c>
      <c r="F26" s="55">
        <v>4.46</v>
      </c>
    </row>
    <row r="27" spans="1:6" ht="15.75" thickBot="1" x14ac:dyDescent="0.3">
      <c r="A27" s="56" t="s">
        <v>77</v>
      </c>
      <c r="B27" s="57" t="s">
        <v>17</v>
      </c>
      <c r="C27" s="61">
        <v>44953</v>
      </c>
      <c r="D27" s="58" t="s">
        <v>176</v>
      </c>
      <c r="E27" s="58">
        <v>2023</v>
      </c>
      <c r="F27" s="59">
        <v>6.38</v>
      </c>
    </row>
    <row r="28" spans="1:6" ht="15.75" thickBot="1" x14ac:dyDescent="0.3">
      <c r="A28" s="52" t="s">
        <v>169</v>
      </c>
      <c r="B28" s="53" t="s">
        <v>18</v>
      </c>
      <c r="C28" s="60">
        <v>44956</v>
      </c>
      <c r="D28" s="54" t="s">
        <v>176</v>
      </c>
      <c r="E28" s="54">
        <v>2023</v>
      </c>
      <c r="F28" s="55">
        <v>1.4</v>
      </c>
    </row>
    <row r="29" spans="1:6" ht="15.75" thickBot="1" x14ac:dyDescent="0.3">
      <c r="A29" s="56" t="s">
        <v>169</v>
      </c>
      <c r="B29" s="57" t="s">
        <v>17</v>
      </c>
      <c r="C29" s="61">
        <v>44956</v>
      </c>
      <c r="D29" s="58" t="s">
        <v>176</v>
      </c>
      <c r="E29" s="58">
        <v>2023</v>
      </c>
      <c r="F29" s="59">
        <v>0.8</v>
      </c>
    </row>
    <row r="30" spans="1:6" ht="15.75" thickBot="1" x14ac:dyDescent="0.3">
      <c r="A30" s="52" t="s">
        <v>50</v>
      </c>
      <c r="B30" s="53" t="s">
        <v>17</v>
      </c>
      <c r="C30" s="60">
        <v>44957</v>
      </c>
      <c r="D30" s="54" t="s">
        <v>176</v>
      </c>
      <c r="E30" s="54">
        <v>2023</v>
      </c>
      <c r="F30" s="55">
        <v>0.86</v>
      </c>
    </row>
    <row r="31" spans="1:6" ht="15.75" thickBot="1" x14ac:dyDescent="0.3">
      <c r="A31" s="56" t="s">
        <v>166</v>
      </c>
      <c r="B31" s="57" t="s">
        <v>17</v>
      </c>
      <c r="C31" s="61">
        <v>44957</v>
      </c>
      <c r="D31" s="58" t="s">
        <v>176</v>
      </c>
      <c r="E31" s="58">
        <v>2023</v>
      </c>
      <c r="F31" s="59">
        <v>0.82</v>
      </c>
    </row>
    <row r="32" spans="1:6" ht="15.75" thickBot="1" x14ac:dyDescent="0.3">
      <c r="A32" s="52" t="s">
        <v>44</v>
      </c>
      <c r="B32" s="53" t="s">
        <v>17</v>
      </c>
      <c r="C32" s="60">
        <v>44957</v>
      </c>
      <c r="D32" s="54" t="s">
        <v>176</v>
      </c>
      <c r="E32" s="54">
        <v>2023</v>
      </c>
      <c r="F32" s="55">
        <v>0.72</v>
      </c>
    </row>
    <row r="33" spans="1:6" ht="15.75" thickBot="1" x14ac:dyDescent="0.3">
      <c r="A33" s="56" t="s">
        <v>146</v>
      </c>
      <c r="B33" s="57" t="s">
        <v>17</v>
      </c>
      <c r="C33" s="61">
        <v>44957</v>
      </c>
      <c r="D33" s="58" t="s">
        <v>176</v>
      </c>
      <c r="E33" s="58">
        <v>2023</v>
      </c>
      <c r="F33" s="59">
        <v>0.65</v>
      </c>
    </row>
    <row r="34" spans="1:6" ht="15.75" thickBot="1" x14ac:dyDescent="0.3">
      <c r="A34" s="52" t="s">
        <v>50</v>
      </c>
      <c r="B34" s="53" t="s">
        <v>17</v>
      </c>
      <c r="C34" s="60">
        <v>44957</v>
      </c>
      <c r="D34" s="54" t="s">
        <v>176</v>
      </c>
      <c r="E34" s="54">
        <v>2023</v>
      </c>
      <c r="F34" s="55">
        <v>1.23</v>
      </c>
    </row>
    <row r="35" spans="1:6" ht="15.75" thickBot="1" x14ac:dyDescent="0.3">
      <c r="A35" s="56" t="s">
        <v>105</v>
      </c>
      <c r="B35" s="57" t="s">
        <v>17</v>
      </c>
      <c r="C35" s="61">
        <v>44957</v>
      </c>
      <c r="D35" s="58" t="s">
        <v>176</v>
      </c>
      <c r="E35" s="58">
        <v>2023</v>
      </c>
      <c r="F35" s="59">
        <v>1.17</v>
      </c>
    </row>
    <row r="36" spans="1:6" ht="15.75" thickBot="1" x14ac:dyDescent="0.3">
      <c r="A36" s="52" t="s">
        <v>106</v>
      </c>
      <c r="B36" s="53" t="s">
        <v>17</v>
      </c>
      <c r="C36" s="60">
        <v>44957</v>
      </c>
      <c r="D36" s="54" t="s">
        <v>176</v>
      </c>
      <c r="E36" s="54">
        <v>2023</v>
      </c>
      <c r="F36" s="55">
        <v>0.85</v>
      </c>
    </row>
    <row r="37" spans="1:6" ht="15.75" thickBot="1" x14ac:dyDescent="0.3">
      <c r="A37" s="56" t="s">
        <v>147</v>
      </c>
      <c r="B37" s="57" t="s">
        <v>17</v>
      </c>
      <c r="C37" s="61">
        <v>44957</v>
      </c>
      <c r="D37" s="58" t="s">
        <v>176</v>
      </c>
      <c r="E37" s="58">
        <v>2023</v>
      </c>
      <c r="F37" s="59">
        <v>1.76</v>
      </c>
    </row>
    <row r="38" spans="1:6" ht="15.75" thickBot="1" x14ac:dyDescent="0.3">
      <c r="A38" s="52" t="s">
        <v>92</v>
      </c>
      <c r="B38" s="53" t="s">
        <v>17</v>
      </c>
      <c r="C38" s="60">
        <v>44957</v>
      </c>
      <c r="D38" s="54" t="s">
        <v>176</v>
      </c>
      <c r="E38" s="54">
        <v>2023</v>
      </c>
      <c r="F38" s="55">
        <v>0.73</v>
      </c>
    </row>
    <row r="39" spans="1:6" ht="15.75" thickBot="1" x14ac:dyDescent="0.3">
      <c r="A39" s="56" t="s">
        <v>148</v>
      </c>
      <c r="B39" s="57" t="s">
        <v>17</v>
      </c>
      <c r="C39" s="61">
        <v>44957</v>
      </c>
      <c r="D39" s="58" t="s">
        <v>176</v>
      </c>
      <c r="E39" s="58">
        <v>2023</v>
      </c>
      <c r="F39" s="59">
        <v>1.61</v>
      </c>
    </row>
    <row r="40" spans="1:6" ht="15.75" thickBot="1" x14ac:dyDescent="0.3">
      <c r="A40" s="52" t="s">
        <v>59</v>
      </c>
      <c r="B40" s="53" t="s">
        <v>17</v>
      </c>
      <c r="C40" s="60">
        <v>44957</v>
      </c>
      <c r="D40" s="54" t="s">
        <v>176</v>
      </c>
      <c r="E40" s="54">
        <v>2023</v>
      </c>
      <c r="F40" s="55">
        <v>1.0900000000000001</v>
      </c>
    </row>
    <row r="41" spans="1:6" ht="15.75" thickBot="1" x14ac:dyDescent="0.3">
      <c r="A41" s="56" t="s">
        <v>170</v>
      </c>
      <c r="B41" s="57" t="s">
        <v>17</v>
      </c>
      <c r="C41" s="61">
        <v>44957</v>
      </c>
      <c r="D41" s="58" t="s">
        <v>176</v>
      </c>
      <c r="E41" s="58">
        <v>2023</v>
      </c>
      <c r="F41" s="59">
        <v>0.95</v>
      </c>
    </row>
    <row r="42" spans="1:6" ht="15.75" thickBot="1" x14ac:dyDescent="0.3">
      <c r="A42" s="52" t="s">
        <v>94</v>
      </c>
      <c r="B42" s="53" t="s">
        <v>17</v>
      </c>
      <c r="C42" s="60">
        <v>44957</v>
      </c>
      <c r="D42" s="54" t="s">
        <v>176</v>
      </c>
      <c r="E42" s="54">
        <v>2023</v>
      </c>
      <c r="F42" s="55">
        <v>0.73</v>
      </c>
    </row>
    <row r="43" spans="1:6" ht="15.75" thickBot="1" x14ac:dyDescent="0.3">
      <c r="A43" s="56" t="s">
        <v>101</v>
      </c>
      <c r="B43" s="57" t="s">
        <v>17</v>
      </c>
      <c r="C43" s="61">
        <v>44957</v>
      </c>
      <c r="D43" s="58" t="s">
        <v>176</v>
      </c>
      <c r="E43" s="58">
        <v>2023</v>
      </c>
      <c r="F43" s="59">
        <v>0.81</v>
      </c>
    </row>
    <row r="44" spans="1:6" ht="15.75" thickBot="1" x14ac:dyDescent="0.3">
      <c r="A44" s="52" t="s">
        <v>81</v>
      </c>
      <c r="B44" s="53" t="s">
        <v>17</v>
      </c>
      <c r="C44" s="60">
        <v>44958</v>
      </c>
      <c r="D44" s="54" t="s">
        <v>178</v>
      </c>
      <c r="E44" s="54">
        <v>2023</v>
      </c>
      <c r="F44" s="55">
        <v>0.72</v>
      </c>
    </row>
    <row r="45" spans="1:6" ht="15.75" thickBot="1" x14ac:dyDescent="0.3">
      <c r="A45" s="56" t="s">
        <v>32</v>
      </c>
      <c r="B45" s="57" t="s">
        <v>17</v>
      </c>
      <c r="C45" s="61">
        <v>44958</v>
      </c>
      <c r="D45" s="58" t="s">
        <v>178</v>
      </c>
      <c r="E45" s="58">
        <v>2023</v>
      </c>
      <c r="F45" s="59">
        <v>3.41</v>
      </c>
    </row>
    <row r="46" spans="1:6" ht="15.75" thickBot="1" x14ac:dyDescent="0.3">
      <c r="A46" s="52" t="s">
        <v>53</v>
      </c>
      <c r="B46" s="53" t="s">
        <v>17</v>
      </c>
      <c r="C46" s="60">
        <v>44958</v>
      </c>
      <c r="D46" s="54" t="s">
        <v>178</v>
      </c>
      <c r="E46" s="54">
        <v>2023</v>
      </c>
      <c r="F46" s="55">
        <v>0.93</v>
      </c>
    </row>
    <row r="47" spans="1:6" ht="15.75" thickBot="1" x14ac:dyDescent="0.3">
      <c r="A47" s="56" t="s">
        <v>100</v>
      </c>
      <c r="B47" s="57" t="s">
        <v>17</v>
      </c>
      <c r="C47" s="61">
        <v>44958</v>
      </c>
      <c r="D47" s="58" t="s">
        <v>178</v>
      </c>
      <c r="E47" s="58">
        <v>2023</v>
      </c>
      <c r="F47" s="59">
        <v>1.1000000000000001</v>
      </c>
    </row>
    <row r="48" spans="1:6" ht="15.75" thickBot="1" x14ac:dyDescent="0.3">
      <c r="A48" s="52" t="s">
        <v>99</v>
      </c>
      <c r="B48" s="53" t="s">
        <v>17</v>
      </c>
      <c r="C48" s="60">
        <v>44958</v>
      </c>
      <c r="D48" s="54" t="s">
        <v>178</v>
      </c>
      <c r="E48" s="54">
        <v>2023</v>
      </c>
      <c r="F48" s="55">
        <v>0.79</v>
      </c>
    </row>
    <row r="49" spans="1:6" ht="15.75" thickBot="1" x14ac:dyDescent="0.3">
      <c r="A49" s="56" t="s">
        <v>79</v>
      </c>
      <c r="B49" s="57" t="s">
        <v>17</v>
      </c>
      <c r="C49" s="61">
        <v>44958</v>
      </c>
      <c r="D49" s="58" t="s">
        <v>178</v>
      </c>
      <c r="E49" s="58">
        <v>2023</v>
      </c>
      <c r="F49" s="59">
        <v>0.94</v>
      </c>
    </row>
    <row r="50" spans="1:6" ht="15.75" thickBot="1" x14ac:dyDescent="0.3">
      <c r="A50" s="52" t="s">
        <v>150</v>
      </c>
      <c r="B50" s="53" t="s">
        <v>17</v>
      </c>
      <c r="C50" s="60">
        <v>44958</v>
      </c>
      <c r="D50" s="54" t="s">
        <v>178</v>
      </c>
      <c r="E50" s="54">
        <v>2023</v>
      </c>
      <c r="F50" s="55">
        <v>1.1100000000000001</v>
      </c>
    </row>
    <row r="51" spans="1:6" ht="15.75" thickBot="1" x14ac:dyDescent="0.3">
      <c r="A51" s="56" t="s">
        <v>81</v>
      </c>
      <c r="B51" s="57" t="s">
        <v>17</v>
      </c>
      <c r="C51" s="61">
        <v>44958</v>
      </c>
      <c r="D51" s="58" t="s">
        <v>178</v>
      </c>
      <c r="E51" s="58">
        <v>2023</v>
      </c>
      <c r="F51" s="59">
        <v>0.88</v>
      </c>
    </row>
    <row r="52" spans="1:6" ht="15.75" thickBot="1" x14ac:dyDescent="0.3">
      <c r="A52" s="52" t="s">
        <v>102</v>
      </c>
      <c r="B52" s="53" t="s">
        <v>17</v>
      </c>
      <c r="C52" s="60">
        <v>44959</v>
      </c>
      <c r="D52" s="54" t="s">
        <v>178</v>
      </c>
      <c r="E52" s="54">
        <v>2023</v>
      </c>
      <c r="F52" s="55">
        <v>0.82</v>
      </c>
    </row>
    <row r="53" spans="1:6" ht="15.75" thickBot="1" x14ac:dyDescent="0.3">
      <c r="A53" s="56" t="s">
        <v>151</v>
      </c>
      <c r="B53" s="57" t="s">
        <v>17</v>
      </c>
      <c r="C53" s="61">
        <v>44966</v>
      </c>
      <c r="D53" s="58" t="s">
        <v>178</v>
      </c>
      <c r="E53" s="58">
        <v>2023</v>
      </c>
      <c r="F53" s="59">
        <v>0.6</v>
      </c>
    </row>
    <row r="54" spans="1:6" ht="15.75" thickBot="1" x14ac:dyDescent="0.3">
      <c r="A54" s="52" t="s">
        <v>82</v>
      </c>
      <c r="B54" s="53" t="s">
        <v>17</v>
      </c>
      <c r="C54" s="60">
        <v>44966</v>
      </c>
      <c r="D54" s="54" t="s">
        <v>178</v>
      </c>
      <c r="E54" s="54">
        <v>2023</v>
      </c>
      <c r="F54" s="55">
        <v>2.65</v>
      </c>
    </row>
    <row r="55" spans="1:6" ht="15.75" thickBot="1" x14ac:dyDescent="0.3">
      <c r="A55" s="56" t="s">
        <v>89</v>
      </c>
      <c r="B55" s="57" t="s">
        <v>17</v>
      </c>
      <c r="C55" s="61">
        <v>44970</v>
      </c>
      <c r="D55" s="58" t="s">
        <v>178</v>
      </c>
      <c r="E55" s="58">
        <v>2023</v>
      </c>
      <c r="F55" s="59">
        <v>1.4</v>
      </c>
    </row>
    <row r="56" spans="1:6" ht="15.75" thickBot="1" x14ac:dyDescent="0.3">
      <c r="A56" s="52" t="s">
        <v>51</v>
      </c>
      <c r="B56" s="53" t="s">
        <v>17</v>
      </c>
      <c r="C56" s="60">
        <v>44971</v>
      </c>
      <c r="D56" s="54" t="s">
        <v>178</v>
      </c>
      <c r="E56" s="54">
        <v>2023</v>
      </c>
      <c r="F56" s="55">
        <v>0.79</v>
      </c>
    </row>
    <row r="57" spans="1:6" ht="15.75" thickBot="1" x14ac:dyDescent="0.3">
      <c r="A57" s="56" t="s">
        <v>159</v>
      </c>
      <c r="B57" s="57" t="s">
        <v>17</v>
      </c>
      <c r="C57" s="61">
        <v>44973</v>
      </c>
      <c r="D57" s="58" t="s">
        <v>178</v>
      </c>
      <c r="E57" s="58">
        <v>2023</v>
      </c>
      <c r="F57" s="59">
        <v>2.75</v>
      </c>
    </row>
    <row r="58" spans="1:6" ht="15.75" thickBot="1" x14ac:dyDescent="0.3">
      <c r="A58" s="52" t="s">
        <v>29</v>
      </c>
      <c r="B58" s="53" t="s">
        <v>17</v>
      </c>
      <c r="C58" s="60">
        <v>44973</v>
      </c>
      <c r="D58" s="54" t="s">
        <v>178</v>
      </c>
      <c r="E58" s="54">
        <v>2023</v>
      </c>
      <c r="F58" s="55">
        <v>2.6</v>
      </c>
    </row>
    <row r="59" spans="1:6" ht="15.75" thickBot="1" x14ac:dyDescent="0.3">
      <c r="A59" s="56" t="s">
        <v>58</v>
      </c>
      <c r="B59" s="57" t="s">
        <v>17</v>
      </c>
      <c r="C59" s="61">
        <v>44974</v>
      </c>
      <c r="D59" s="58" t="s">
        <v>178</v>
      </c>
      <c r="E59" s="58">
        <v>2023</v>
      </c>
      <c r="F59" s="59">
        <v>0.76</v>
      </c>
    </row>
    <row r="60" spans="1:6" ht="15.75" thickBot="1" x14ac:dyDescent="0.3">
      <c r="A60" s="52" t="s">
        <v>88</v>
      </c>
      <c r="B60" s="53" t="s">
        <v>17</v>
      </c>
      <c r="C60" s="60">
        <v>44978</v>
      </c>
      <c r="D60" s="54" t="s">
        <v>178</v>
      </c>
      <c r="E60" s="54">
        <v>2023</v>
      </c>
      <c r="F60" s="55">
        <v>0.69</v>
      </c>
    </row>
    <row r="61" spans="1:6" ht="15.75" thickBot="1" x14ac:dyDescent="0.3">
      <c r="A61" s="56" t="s">
        <v>85</v>
      </c>
      <c r="B61" s="57" t="s">
        <v>17</v>
      </c>
      <c r="C61" s="61">
        <v>44978</v>
      </c>
      <c r="D61" s="58" t="s">
        <v>178</v>
      </c>
      <c r="E61" s="58">
        <v>2023</v>
      </c>
      <c r="F61" s="59">
        <v>1.53</v>
      </c>
    </row>
    <row r="62" spans="1:6" ht="15.75" thickBot="1" x14ac:dyDescent="0.3">
      <c r="A62" s="52" t="s">
        <v>56</v>
      </c>
      <c r="B62" s="53" t="s">
        <v>17</v>
      </c>
      <c r="C62" s="60">
        <v>44979</v>
      </c>
      <c r="D62" s="54" t="s">
        <v>178</v>
      </c>
      <c r="E62" s="54">
        <v>2023</v>
      </c>
      <c r="F62" s="55">
        <v>0.56000000000000005</v>
      </c>
    </row>
    <row r="63" spans="1:6" ht="15.75" thickBot="1" x14ac:dyDescent="0.3">
      <c r="A63" s="56" t="s">
        <v>64</v>
      </c>
      <c r="B63" s="57" t="s">
        <v>17</v>
      </c>
      <c r="C63" s="61">
        <v>44980</v>
      </c>
      <c r="D63" s="58" t="s">
        <v>178</v>
      </c>
      <c r="E63" s="58">
        <v>2023</v>
      </c>
      <c r="F63" s="59">
        <v>0.66</v>
      </c>
    </row>
    <row r="64" spans="1:6" ht="15.75" thickBot="1" x14ac:dyDescent="0.3">
      <c r="A64" s="52" t="s">
        <v>74</v>
      </c>
      <c r="B64" s="53" t="s">
        <v>17</v>
      </c>
      <c r="C64" s="60">
        <v>44981</v>
      </c>
      <c r="D64" s="54" t="s">
        <v>178</v>
      </c>
      <c r="E64" s="54">
        <v>2023</v>
      </c>
      <c r="F64" s="55">
        <v>3.42</v>
      </c>
    </row>
    <row r="65" spans="1:6" ht="15.75" thickBot="1" x14ac:dyDescent="0.3">
      <c r="A65" s="56" t="s">
        <v>163</v>
      </c>
      <c r="B65" s="57" t="s">
        <v>17</v>
      </c>
      <c r="C65" s="61">
        <v>44981</v>
      </c>
      <c r="D65" s="58" t="s">
        <v>178</v>
      </c>
      <c r="E65" s="58">
        <v>2023</v>
      </c>
      <c r="F65" s="59">
        <v>0.96</v>
      </c>
    </row>
    <row r="66" spans="1:6" ht="15.75" thickBot="1" x14ac:dyDescent="0.3">
      <c r="A66" s="52" t="s">
        <v>169</v>
      </c>
      <c r="B66" s="53" t="s">
        <v>18</v>
      </c>
      <c r="C66" s="60">
        <v>44984</v>
      </c>
      <c r="D66" s="54" t="s">
        <v>178</v>
      </c>
      <c r="E66" s="54">
        <v>2023</v>
      </c>
      <c r="F66" s="55">
        <v>1.4</v>
      </c>
    </row>
    <row r="67" spans="1:6" ht="15.75" thickBot="1" x14ac:dyDescent="0.3">
      <c r="A67" s="56" t="s">
        <v>169</v>
      </c>
      <c r="B67" s="57" t="s">
        <v>17</v>
      </c>
      <c r="C67" s="61">
        <v>44984</v>
      </c>
      <c r="D67" s="58" t="s">
        <v>178</v>
      </c>
      <c r="E67" s="58">
        <v>2023</v>
      </c>
      <c r="F67" s="59">
        <v>0.8</v>
      </c>
    </row>
    <row r="68" spans="1:6" ht="15.75" thickBot="1" x14ac:dyDescent="0.3">
      <c r="A68" s="52" t="s">
        <v>50</v>
      </c>
      <c r="B68" s="53" t="s">
        <v>18</v>
      </c>
      <c r="C68" s="60">
        <v>44985</v>
      </c>
      <c r="D68" s="54" t="s">
        <v>178</v>
      </c>
      <c r="E68" s="54">
        <v>2023</v>
      </c>
      <c r="F68" s="55">
        <v>0.86</v>
      </c>
    </row>
    <row r="69" spans="1:6" ht="15.75" thickBot="1" x14ac:dyDescent="0.3">
      <c r="A69" s="56" t="s">
        <v>170</v>
      </c>
      <c r="B69" s="57" t="s">
        <v>17</v>
      </c>
      <c r="C69" s="61">
        <v>44985</v>
      </c>
      <c r="D69" s="58" t="s">
        <v>178</v>
      </c>
      <c r="E69" s="58">
        <v>2023</v>
      </c>
      <c r="F69" s="59">
        <v>0.95</v>
      </c>
    </row>
    <row r="70" spans="1:6" ht="15.75" thickBot="1" x14ac:dyDescent="0.3">
      <c r="A70" s="52" t="s">
        <v>92</v>
      </c>
      <c r="B70" s="53" t="s">
        <v>17</v>
      </c>
      <c r="C70" s="60">
        <v>44985</v>
      </c>
      <c r="D70" s="54" t="s">
        <v>178</v>
      </c>
      <c r="E70" s="54">
        <v>2023</v>
      </c>
      <c r="F70" s="55">
        <v>0.73</v>
      </c>
    </row>
    <row r="71" spans="1:6" ht="15.75" thickBot="1" x14ac:dyDescent="0.3">
      <c r="A71" s="56" t="s">
        <v>146</v>
      </c>
      <c r="B71" s="57" t="s">
        <v>17</v>
      </c>
      <c r="C71" s="61">
        <v>44985</v>
      </c>
      <c r="D71" s="58" t="s">
        <v>178</v>
      </c>
      <c r="E71" s="58">
        <v>2023</v>
      </c>
      <c r="F71" s="59">
        <v>0.67</v>
      </c>
    </row>
    <row r="72" spans="1:6" ht="15.75" thickBot="1" x14ac:dyDescent="0.3">
      <c r="A72" s="52" t="s">
        <v>101</v>
      </c>
      <c r="B72" s="53" t="s">
        <v>17</v>
      </c>
      <c r="C72" s="60">
        <v>44985</v>
      </c>
      <c r="D72" s="54" t="s">
        <v>178</v>
      </c>
      <c r="E72" s="54">
        <v>2023</v>
      </c>
      <c r="F72" s="55">
        <v>0.81</v>
      </c>
    </row>
    <row r="73" spans="1:6" ht="15.75" thickBot="1" x14ac:dyDescent="0.3">
      <c r="A73" s="56" t="s">
        <v>105</v>
      </c>
      <c r="B73" s="57" t="s">
        <v>17</v>
      </c>
      <c r="C73" s="61">
        <v>44985</v>
      </c>
      <c r="D73" s="58" t="s">
        <v>178</v>
      </c>
      <c r="E73" s="58">
        <v>2023</v>
      </c>
      <c r="F73" s="59">
        <v>1.17</v>
      </c>
    </row>
    <row r="74" spans="1:6" ht="15.75" thickBot="1" x14ac:dyDescent="0.3">
      <c r="A74" s="52" t="s">
        <v>94</v>
      </c>
      <c r="B74" s="53" t="s">
        <v>17</v>
      </c>
      <c r="C74" s="60">
        <v>44985</v>
      </c>
      <c r="D74" s="54" t="s">
        <v>178</v>
      </c>
      <c r="E74" s="54">
        <v>2023</v>
      </c>
      <c r="F74" s="55">
        <v>0.74</v>
      </c>
    </row>
    <row r="75" spans="1:6" ht="15.75" thickBot="1" x14ac:dyDescent="0.3">
      <c r="A75" s="56" t="s">
        <v>166</v>
      </c>
      <c r="B75" s="57" t="s">
        <v>17</v>
      </c>
      <c r="C75" s="61">
        <v>44985</v>
      </c>
      <c r="D75" s="58" t="s">
        <v>178</v>
      </c>
      <c r="E75" s="58">
        <v>2023</v>
      </c>
      <c r="F75" s="59">
        <v>0.82</v>
      </c>
    </row>
    <row r="76" spans="1:6" ht="15.75" thickBot="1" x14ac:dyDescent="0.3">
      <c r="A76" s="52" t="s">
        <v>106</v>
      </c>
      <c r="B76" s="53" t="s">
        <v>17</v>
      </c>
      <c r="C76" s="60">
        <v>44985</v>
      </c>
      <c r="D76" s="54" t="s">
        <v>178</v>
      </c>
      <c r="E76" s="54">
        <v>2023</v>
      </c>
      <c r="F76" s="55">
        <v>0.89</v>
      </c>
    </row>
    <row r="77" spans="1:6" ht="15.75" thickBot="1" x14ac:dyDescent="0.3">
      <c r="A77" s="56" t="s">
        <v>59</v>
      </c>
      <c r="B77" s="57" t="s">
        <v>17</v>
      </c>
      <c r="C77" s="61">
        <v>44985</v>
      </c>
      <c r="D77" s="58" t="s">
        <v>178</v>
      </c>
      <c r="E77" s="58">
        <v>2023</v>
      </c>
      <c r="F77" s="59">
        <v>1.0900000000000001</v>
      </c>
    </row>
    <row r="78" spans="1:6" ht="15.75" thickBot="1" x14ac:dyDescent="0.3">
      <c r="A78" s="52" t="s">
        <v>50</v>
      </c>
      <c r="B78" s="53" t="s">
        <v>17</v>
      </c>
      <c r="C78" s="60">
        <v>44985</v>
      </c>
      <c r="D78" s="54" t="s">
        <v>178</v>
      </c>
      <c r="E78" s="54">
        <v>2023</v>
      </c>
      <c r="F78" s="55">
        <v>1.23</v>
      </c>
    </row>
    <row r="79" spans="1:6" ht="15.75" thickBot="1" x14ac:dyDescent="0.3">
      <c r="A79" s="56" t="s">
        <v>81</v>
      </c>
      <c r="B79" s="57" t="s">
        <v>18</v>
      </c>
      <c r="C79" s="61">
        <v>44986</v>
      </c>
      <c r="D79" s="58" t="s">
        <v>179</v>
      </c>
      <c r="E79" s="58">
        <v>2023</v>
      </c>
      <c r="F79" s="59">
        <v>0.72</v>
      </c>
    </row>
    <row r="80" spans="1:6" ht="15.75" thickBot="1" x14ac:dyDescent="0.3">
      <c r="A80" s="52" t="s">
        <v>127</v>
      </c>
      <c r="B80" s="53" t="s">
        <v>17</v>
      </c>
      <c r="C80" s="60">
        <v>44986</v>
      </c>
      <c r="D80" s="54" t="s">
        <v>179</v>
      </c>
      <c r="E80" s="54">
        <v>2023</v>
      </c>
      <c r="F80" s="55">
        <v>0.01</v>
      </c>
    </row>
    <row r="81" spans="1:6" ht="15.75" thickBot="1" x14ac:dyDescent="0.3">
      <c r="A81" s="56" t="s">
        <v>55</v>
      </c>
      <c r="B81" s="57" t="s">
        <v>17</v>
      </c>
      <c r="C81" s="61">
        <v>44986</v>
      </c>
      <c r="D81" s="58" t="s">
        <v>179</v>
      </c>
      <c r="E81" s="58">
        <v>2023</v>
      </c>
      <c r="F81" s="59">
        <v>0.91</v>
      </c>
    </row>
    <row r="82" spans="1:6" ht="15.75" thickBot="1" x14ac:dyDescent="0.3">
      <c r="A82" s="52" t="s">
        <v>99</v>
      </c>
      <c r="B82" s="53" t="s">
        <v>17</v>
      </c>
      <c r="C82" s="60">
        <v>44986</v>
      </c>
      <c r="D82" s="54" t="s">
        <v>179</v>
      </c>
      <c r="E82" s="54">
        <v>2023</v>
      </c>
      <c r="F82" s="55">
        <v>0.79</v>
      </c>
    </row>
    <row r="83" spans="1:6" ht="15.75" thickBot="1" x14ac:dyDescent="0.3">
      <c r="A83" s="56" t="s">
        <v>81</v>
      </c>
      <c r="B83" s="57" t="s">
        <v>17</v>
      </c>
      <c r="C83" s="61">
        <v>44986</v>
      </c>
      <c r="D83" s="58" t="s">
        <v>179</v>
      </c>
      <c r="E83" s="58">
        <v>2023</v>
      </c>
      <c r="F83" s="59">
        <v>0.88</v>
      </c>
    </row>
    <row r="84" spans="1:6" ht="15.75" thickBot="1" x14ac:dyDescent="0.3">
      <c r="A84" s="52" t="s">
        <v>102</v>
      </c>
      <c r="B84" s="53" t="s">
        <v>17</v>
      </c>
      <c r="C84" s="60">
        <v>44986</v>
      </c>
      <c r="D84" s="54" t="s">
        <v>179</v>
      </c>
      <c r="E84" s="54">
        <v>2023</v>
      </c>
      <c r="F84" s="55">
        <v>0.82</v>
      </c>
    </row>
    <row r="85" spans="1:6" ht="15.75" thickBot="1" x14ac:dyDescent="0.3">
      <c r="A85" s="56" t="s">
        <v>53</v>
      </c>
      <c r="B85" s="57" t="s">
        <v>17</v>
      </c>
      <c r="C85" s="61">
        <v>44986</v>
      </c>
      <c r="D85" s="58" t="s">
        <v>179</v>
      </c>
      <c r="E85" s="58">
        <v>2023</v>
      </c>
      <c r="F85" s="59">
        <v>0.93</v>
      </c>
    </row>
    <row r="86" spans="1:6" ht="15.75" thickBot="1" x14ac:dyDescent="0.3">
      <c r="A86" s="52" t="s">
        <v>79</v>
      </c>
      <c r="B86" s="53" t="s">
        <v>17</v>
      </c>
      <c r="C86" s="60">
        <v>44986</v>
      </c>
      <c r="D86" s="54" t="s">
        <v>179</v>
      </c>
      <c r="E86" s="54">
        <v>2023</v>
      </c>
      <c r="F86" s="55">
        <v>0.94</v>
      </c>
    </row>
    <row r="87" spans="1:6" ht="15.75" thickBot="1" x14ac:dyDescent="0.3">
      <c r="A87" s="56" t="s">
        <v>100</v>
      </c>
      <c r="B87" s="57" t="s">
        <v>17</v>
      </c>
      <c r="C87" s="61">
        <v>44986</v>
      </c>
      <c r="D87" s="58" t="s">
        <v>179</v>
      </c>
      <c r="E87" s="58">
        <v>2023</v>
      </c>
      <c r="F87" s="59">
        <v>1.1000000000000001</v>
      </c>
    </row>
    <row r="88" spans="1:6" ht="15.75" thickBot="1" x14ac:dyDescent="0.3">
      <c r="A88" s="52" t="s">
        <v>127</v>
      </c>
      <c r="B88" s="53" t="s">
        <v>17</v>
      </c>
      <c r="C88" s="60">
        <v>44987</v>
      </c>
      <c r="D88" s="54" t="s">
        <v>179</v>
      </c>
      <c r="E88" s="54">
        <v>2023</v>
      </c>
      <c r="F88" s="55">
        <v>0.12</v>
      </c>
    </row>
    <row r="89" spans="1:6" ht="15.75" thickBot="1" x14ac:dyDescent="0.3">
      <c r="A89" s="56" t="s">
        <v>127</v>
      </c>
      <c r="B89" s="57" t="s">
        <v>17</v>
      </c>
      <c r="C89" s="61">
        <v>44987</v>
      </c>
      <c r="D89" s="58" t="s">
        <v>179</v>
      </c>
      <c r="E89" s="58">
        <v>2023</v>
      </c>
      <c r="F89" s="59">
        <v>0.12</v>
      </c>
    </row>
    <row r="90" spans="1:6" ht="15.75" thickBot="1" x14ac:dyDescent="0.3">
      <c r="A90" s="52" t="s">
        <v>168</v>
      </c>
      <c r="B90" s="53" t="s">
        <v>17</v>
      </c>
      <c r="C90" s="60">
        <v>44988</v>
      </c>
      <c r="D90" s="54" t="s">
        <v>179</v>
      </c>
      <c r="E90" s="54">
        <v>2023</v>
      </c>
      <c r="F90" s="55">
        <v>2.88</v>
      </c>
    </row>
    <row r="91" spans="1:6" ht="15.75" thickBot="1" x14ac:dyDescent="0.3">
      <c r="A91" s="56" t="s">
        <v>107</v>
      </c>
      <c r="B91" s="57" t="s">
        <v>17</v>
      </c>
      <c r="C91" s="61">
        <v>44992</v>
      </c>
      <c r="D91" s="58" t="s">
        <v>179</v>
      </c>
      <c r="E91" s="58">
        <v>2023</v>
      </c>
      <c r="F91" s="59">
        <v>2.25</v>
      </c>
    </row>
    <row r="92" spans="1:6" ht="15.75" thickBot="1" x14ac:dyDescent="0.3">
      <c r="A92" s="52" t="s">
        <v>26</v>
      </c>
      <c r="B92" s="53" t="s">
        <v>17</v>
      </c>
      <c r="C92" s="60">
        <v>44994</v>
      </c>
      <c r="D92" s="54" t="s">
        <v>179</v>
      </c>
      <c r="E92" s="54">
        <v>2023</v>
      </c>
      <c r="F92" s="55">
        <v>1.4</v>
      </c>
    </row>
    <row r="93" spans="1:6" ht="15.75" thickBot="1" x14ac:dyDescent="0.3">
      <c r="A93" s="56" t="s">
        <v>151</v>
      </c>
      <c r="B93" s="57" t="s">
        <v>17</v>
      </c>
      <c r="C93" s="61">
        <v>44994</v>
      </c>
      <c r="D93" s="58" t="s">
        <v>179</v>
      </c>
      <c r="E93" s="58">
        <v>2023</v>
      </c>
      <c r="F93" s="59">
        <v>0.6</v>
      </c>
    </row>
    <row r="94" spans="1:6" ht="15.75" thickBot="1" x14ac:dyDescent="0.3">
      <c r="A94" s="52" t="s">
        <v>160</v>
      </c>
      <c r="B94" s="53" t="s">
        <v>17</v>
      </c>
      <c r="C94" s="60">
        <v>44998</v>
      </c>
      <c r="D94" s="54" t="s">
        <v>179</v>
      </c>
      <c r="E94" s="54">
        <v>2023</v>
      </c>
      <c r="F94" s="55">
        <v>10.5</v>
      </c>
    </row>
    <row r="95" spans="1:6" ht="15.75" thickBot="1" x14ac:dyDescent="0.3">
      <c r="A95" s="56" t="s">
        <v>125</v>
      </c>
      <c r="B95" s="57" t="s">
        <v>17</v>
      </c>
      <c r="C95" s="61">
        <v>44999</v>
      </c>
      <c r="D95" s="58" t="s">
        <v>179</v>
      </c>
      <c r="E95" s="58">
        <v>2023</v>
      </c>
      <c r="F95" s="59">
        <v>3</v>
      </c>
    </row>
    <row r="96" spans="1:6" ht="15.75" thickBot="1" x14ac:dyDescent="0.3">
      <c r="A96" s="52" t="s">
        <v>51</v>
      </c>
      <c r="B96" s="53" t="s">
        <v>17</v>
      </c>
      <c r="C96" s="60">
        <v>44999</v>
      </c>
      <c r="D96" s="54" t="s">
        <v>179</v>
      </c>
      <c r="E96" s="54">
        <v>2023</v>
      </c>
      <c r="F96" s="55">
        <v>1.75</v>
      </c>
    </row>
    <row r="97" spans="1:6" ht="15.75" thickBot="1" x14ac:dyDescent="0.3">
      <c r="A97" s="56" t="s">
        <v>128</v>
      </c>
      <c r="B97" s="57" t="s">
        <v>17</v>
      </c>
      <c r="C97" s="61">
        <v>44999</v>
      </c>
      <c r="D97" s="58" t="s">
        <v>179</v>
      </c>
      <c r="E97" s="58">
        <v>2023</v>
      </c>
      <c r="F97" s="59">
        <v>2.4</v>
      </c>
    </row>
    <row r="98" spans="1:6" ht="15.75" thickBot="1" x14ac:dyDescent="0.3">
      <c r="A98" s="52" t="s">
        <v>87</v>
      </c>
      <c r="B98" s="53" t="s">
        <v>17</v>
      </c>
      <c r="C98" s="60">
        <v>45000</v>
      </c>
      <c r="D98" s="54" t="s">
        <v>179</v>
      </c>
      <c r="E98" s="54">
        <v>2023</v>
      </c>
      <c r="F98" s="55">
        <v>2.75</v>
      </c>
    </row>
    <row r="99" spans="1:6" ht="15.75" thickBot="1" x14ac:dyDescent="0.3">
      <c r="A99" s="56" t="s">
        <v>122</v>
      </c>
      <c r="B99" s="57" t="s">
        <v>17</v>
      </c>
      <c r="C99" s="61">
        <v>45000</v>
      </c>
      <c r="D99" s="58" t="s">
        <v>179</v>
      </c>
      <c r="E99" s="58">
        <v>2023</v>
      </c>
      <c r="F99" s="59">
        <v>2.72</v>
      </c>
    </row>
    <row r="100" spans="1:6" ht="15.75" thickBot="1" x14ac:dyDescent="0.3">
      <c r="A100" s="52" t="s">
        <v>76</v>
      </c>
      <c r="B100" s="53" t="s">
        <v>17</v>
      </c>
      <c r="C100" s="60">
        <v>45001</v>
      </c>
      <c r="D100" s="54" t="s">
        <v>179</v>
      </c>
      <c r="E100" s="54">
        <v>2023</v>
      </c>
      <c r="F100" s="55">
        <v>2.5</v>
      </c>
    </row>
    <row r="101" spans="1:6" ht="15.75" thickBot="1" x14ac:dyDescent="0.3">
      <c r="A101" s="56" t="s">
        <v>57</v>
      </c>
      <c r="B101" s="57" t="s">
        <v>17</v>
      </c>
      <c r="C101" s="61">
        <v>45002</v>
      </c>
      <c r="D101" s="58" t="s">
        <v>179</v>
      </c>
      <c r="E101" s="58">
        <v>2023</v>
      </c>
      <c r="F101" s="59">
        <v>2.4</v>
      </c>
    </row>
    <row r="102" spans="1:6" ht="15.75" thickBot="1" x14ac:dyDescent="0.3">
      <c r="A102" s="52" t="s">
        <v>58</v>
      </c>
      <c r="B102" s="53" t="s">
        <v>17</v>
      </c>
      <c r="C102" s="60">
        <v>45005</v>
      </c>
      <c r="D102" s="54" t="s">
        <v>179</v>
      </c>
      <c r="E102" s="54">
        <v>2023</v>
      </c>
      <c r="F102" s="55">
        <v>0.76</v>
      </c>
    </row>
    <row r="103" spans="1:6" ht="15.75" thickBot="1" x14ac:dyDescent="0.3">
      <c r="A103" s="56" t="s">
        <v>129</v>
      </c>
      <c r="B103" s="57" t="s">
        <v>17</v>
      </c>
      <c r="C103" s="61">
        <v>45005</v>
      </c>
      <c r="D103" s="58" t="s">
        <v>179</v>
      </c>
      <c r="E103" s="58">
        <v>2023</v>
      </c>
      <c r="F103" s="59">
        <v>2.5499999999999998</v>
      </c>
    </row>
    <row r="104" spans="1:6" ht="15.75" thickBot="1" x14ac:dyDescent="0.3">
      <c r="A104" s="52" t="s">
        <v>56</v>
      </c>
      <c r="B104" s="53" t="s">
        <v>17</v>
      </c>
      <c r="C104" s="60">
        <v>45007</v>
      </c>
      <c r="D104" s="54" t="s">
        <v>179</v>
      </c>
      <c r="E104" s="54">
        <v>2023</v>
      </c>
      <c r="F104" s="55">
        <v>0.56000000000000005</v>
      </c>
    </row>
    <row r="105" spans="1:6" ht="15.75" thickBot="1" x14ac:dyDescent="0.3">
      <c r="A105" s="56" t="s">
        <v>69</v>
      </c>
      <c r="B105" s="57" t="s">
        <v>17</v>
      </c>
      <c r="C105" s="61">
        <v>45008</v>
      </c>
      <c r="D105" s="58" t="s">
        <v>179</v>
      </c>
      <c r="E105" s="58">
        <v>2023</v>
      </c>
      <c r="F105" s="59">
        <v>2.5</v>
      </c>
    </row>
    <row r="106" spans="1:6" ht="15.75" thickBot="1" x14ac:dyDescent="0.3">
      <c r="A106" s="52" t="s">
        <v>90</v>
      </c>
      <c r="B106" s="53" t="s">
        <v>17</v>
      </c>
      <c r="C106" s="60">
        <v>45009</v>
      </c>
      <c r="D106" s="54" t="s">
        <v>179</v>
      </c>
      <c r="E106" s="54">
        <v>2023</v>
      </c>
      <c r="F106" s="55">
        <v>2.5499999999999998</v>
      </c>
    </row>
    <row r="107" spans="1:6" ht="15.75" thickBot="1" x14ac:dyDescent="0.3">
      <c r="A107" s="56" t="s">
        <v>75</v>
      </c>
      <c r="B107" s="57" t="s">
        <v>17</v>
      </c>
      <c r="C107" s="61">
        <v>45009</v>
      </c>
      <c r="D107" s="58" t="s">
        <v>179</v>
      </c>
      <c r="E107" s="58">
        <v>2023</v>
      </c>
      <c r="F107" s="59">
        <v>3</v>
      </c>
    </row>
    <row r="108" spans="1:6" ht="15.75" thickBot="1" x14ac:dyDescent="0.3">
      <c r="A108" s="52" t="s">
        <v>69</v>
      </c>
      <c r="B108" s="53" t="s">
        <v>17</v>
      </c>
      <c r="C108" s="60">
        <v>45009</v>
      </c>
      <c r="D108" s="54" t="s">
        <v>179</v>
      </c>
      <c r="E108" s="54">
        <v>2023</v>
      </c>
      <c r="F108" s="55">
        <v>2.5</v>
      </c>
    </row>
    <row r="109" spans="1:6" ht="15.75" thickBot="1" x14ac:dyDescent="0.3">
      <c r="A109" s="56" t="s">
        <v>38</v>
      </c>
      <c r="B109" s="57" t="s">
        <v>18</v>
      </c>
      <c r="C109" s="61">
        <v>45013</v>
      </c>
      <c r="D109" s="58" t="s">
        <v>179</v>
      </c>
      <c r="E109" s="58">
        <v>2023</v>
      </c>
      <c r="F109" s="59">
        <v>1.83</v>
      </c>
    </row>
    <row r="110" spans="1:6" ht="15.75" thickBot="1" x14ac:dyDescent="0.3">
      <c r="A110" s="52" t="s">
        <v>169</v>
      </c>
      <c r="B110" s="53" t="s">
        <v>18</v>
      </c>
      <c r="C110" s="60">
        <v>45013</v>
      </c>
      <c r="D110" s="54" t="s">
        <v>179</v>
      </c>
      <c r="E110" s="54">
        <v>2023</v>
      </c>
      <c r="F110" s="55">
        <v>1.1200000000000001</v>
      </c>
    </row>
    <row r="111" spans="1:6" ht="15.75" thickBot="1" x14ac:dyDescent="0.3">
      <c r="A111" s="56" t="s">
        <v>96</v>
      </c>
      <c r="B111" s="57" t="s">
        <v>17</v>
      </c>
      <c r="C111" s="61">
        <v>45013</v>
      </c>
      <c r="D111" s="58" t="s">
        <v>179</v>
      </c>
      <c r="E111" s="58">
        <v>2023</v>
      </c>
      <c r="F111" s="59">
        <v>3.45</v>
      </c>
    </row>
    <row r="112" spans="1:6" ht="15.75" thickBot="1" x14ac:dyDescent="0.3">
      <c r="A112" s="52" t="s">
        <v>169</v>
      </c>
      <c r="B112" s="53" t="s">
        <v>17</v>
      </c>
      <c r="C112" s="60">
        <v>45013</v>
      </c>
      <c r="D112" s="54" t="s">
        <v>179</v>
      </c>
      <c r="E112" s="54">
        <v>2023</v>
      </c>
      <c r="F112" s="55">
        <v>0.64</v>
      </c>
    </row>
    <row r="113" spans="1:6" ht="15.75" thickBot="1" x14ac:dyDescent="0.3">
      <c r="A113" s="56" t="s">
        <v>54</v>
      </c>
      <c r="B113" s="57" t="s">
        <v>17</v>
      </c>
      <c r="C113" s="61">
        <v>45014</v>
      </c>
      <c r="D113" s="58" t="s">
        <v>179</v>
      </c>
      <c r="E113" s="58">
        <v>2023</v>
      </c>
      <c r="F113" s="59">
        <v>3.13</v>
      </c>
    </row>
    <row r="114" spans="1:6" ht="15.75" thickBot="1" x14ac:dyDescent="0.3">
      <c r="A114" s="52" t="s">
        <v>50</v>
      </c>
      <c r="B114" s="53" t="s">
        <v>18</v>
      </c>
      <c r="C114" s="60">
        <v>45016</v>
      </c>
      <c r="D114" s="54" t="s">
        <v>179</v>
      </c>
      <c r="E114" s="54">
        <v>2023</v>
      </c>
      <c r="F114" s="55">
        <v>0.86</v>
      </c>
    </row>
    <row r="115" spans="1:6" ht="15.75" thickBot="1" x14ac:dyDescent="0.3">
      <c r="A115" s="56" t="s">
        <v>65</v>
      </c>
      <c r="B115" s="57" t="s">
        <v>17</v>
      </c>
      <c r="C115" s="61">
        <v>45016</v>
      </c>
      <c r="D115" s="58" t="s">
        <v>179</v>
      </c>
      <c r="E115" s="58">
        <v>2023</v>
      </c>
      <c r="F115" s="59">
        <v>2.3199999999999998</v>
      </c>
    </row>
    <row r="116" spans="1:6" ht="15.75" thickBot="1" x14ac:dyDescent="0.3">
      <c r="A116" s="52" t="s">
        <v>146</v>
      </c>
      <c r="B116" s="53" t="s">
        <v>17</v>
      </c>
      <c r="C116" s="60">
        <v>45016</v>
      </c>
      <c r="D116" s="54" t="s">
        <v>179</v>
      </c>
      <c r="E116" s="54">
        <v>2023</v>
      </c>
      <c r="F116" s="55">
        <v>0.66</v>
      </c>
    </row>
    <row r="117" spans="1:6" ht="15.75" thickBot="1" x14ac:dyDescent="0.3">
      <c r="A117" s="56" t="s">
        <v>94</v>
      </c>
      <c r="B117" s="57" t="s">
        <v>17</v>
      </c>
      <c r="C117" s="61">
        <v>45016</v>
      </c>
      <c r="D117" s="58" t="s">
        <v>179</v>
      </c>
      <c r="E117" s="58">
        <v>2023</v>
      </c>
      <c r="F117" s="59">
        <v>0.74</v>
      </c>
    </row>
    <row r="118" spans="1:6" ht="15.75" thickBot="1" x14ac:dyDescent="0.3">
      <c r="A118" s="52" t="s">
        <v>92</v>
      </c>
      <c r="B118" s="53" t="s">
        <v>17</v>
      </c>
      <c r="C118" s="60">
        <v>45016</v>
      </c>
      <c r="D118" s="54" t="s">
        <v>179</v>
      </c>
      <c r="E118" s="54">
        <v>2023</v>
      </c>
      <c r="F118" s="55">
        <v>0.73</v>
      </c>
    </row>
    <row r="119" spans="1:6" ht="15.75" thickBot="1" x14ac:dyDescent="0.3">
      <c r="A119" s="56" t="s">
        <v>126</v>
      </c>
      <c r="B119" s="57" t="s">
        <v>17</v>
      </c>
      <c r="C119" s="61">
        <v>45016</v>
      </c>
      <c r="D119" s="58" t="s">
        <v>179</v>
      </c>
      <c r="E119" s="58">
        <v>2023</v>
      </c>
      <c r="F119" s="59">
        <v>2.72</v>
      </c>
    </row>
    <row r="120" spans="1:6" ht="15.75" thickBot="1" x14ac:dyDescent="0.3">
      <c r="A120" s="52" t="s">
        <v>166</v>
      </c>
      <c r="B120" s="53" t="s">
        <v>17</v>
      </c>
      <c r="C120" s="60">
        <v>45016</v>
      </c>
      <c r="D120" s="54" t="s">
        <v>179</v>
      </c>
      <c r="E120" s="54">
        <v>2023</v>
      </c>
      <c r="F120" s="55">
        <v>0.82</v>
      </c>
    </row>
    <row r="121" spans="1:6" ht="15.75" thickBot="1" x14ac:dyDescent="0.3">
      <c r="A121" s="56" t="s">
        <v>106</v>
      </c>
      <c r="B121" s="57" t="s">
        <v>17</v>
      </c>
      <c r="C121" s="61">
        <v>45016</v>
      </c>
      <c r="D121" s="58" t="s">
        <v>179</v>
      </c>
      <c r="E121" s="58">
        <v>2023</v>
      </c>
      <c r="F121" s="59">
        <v>0.87</v>
      </c>
    </row>
    <row r="122" spans="1:6" ht="15.75" thickBot="1" x14ac:dyDescent="0.3">
      <c r="A122" s="52" t="s">
        <v>37</v>
      </c>
      <c r="B122" s="53" t="s">
        <v>17</v>
      </c>
      <c r="C122" s="60">
        <v>45016</v>
      </c>
      <c r="D122" s="54" t="s">
        <v>179</v>
      </c>
      <c r="E122" s="54">
        <v>2023</v>
      </c>
      <c r="F122" s="55">
        <v>1.35</v>
      </c>
    </row>
    <row r="123" spans="1:6" ht="15.75" thickBot="1" x14ac:dyDescent="0.3">
      <c r="A123" s="56" t="s">
        <v>131</v>
      </c>
      <c r="B123" s="57" t="s">
        <v>17</v>
      </c>
      <c r="C123" s="61">
        <v>45016</v>
      </c>
      <c r="D123" s="58" t="s">
        <v>179</v>
      </c>
      <c r="E123" s="58">
        <v>2023</v>
      </c>
      <c r="F123" s="59">
        <v>1.35</v>
      </c>
    </row>
    <row r="124" spans="1:6" ht="15.75" thickBot="1" x14ac:dyDescent="0.3">
      <c r="A124" s="52" t="s">
        <v>67</v>
      </c>
      <c r="B124" s="53" t="s">
        <v>17</v>
      </c>
      <c r="C124" s="60">
        <v>45016</v>
      </c>
      <c r="D124" s="54" t="s">
        <v>179</v>
      </c>
      <c r="E124" s="54">
        <v>2023</v>
      </c>
      <c r="F124" s="55">
        <v>2.75</v>
      </c>
    </row>
    <row r="125" spans="1:6" ht="15.75" thickBot="1" x14ac:dyDescent="0.3">
      <c r="A125" s="56" t="s">
        <v>59</v>
      </c>
      <c r="B125" s="57" t="s">
        <v>17</v>
      </c>
      <c r="C125" s="61">
        <v>45016</v>
      </c>
      <c r="D125" s="58" t="s">
        <v>179</v>
      </c>
      <c r="E125" s="58">
        <v>2023</v>
      </c>
      <c r="F125" s="59">
        <v>1.0900000000000001</v>
      </c>
    </row>
    <row r="126" spans="1:6" ht="15.75" thickBot="1" x14ac:dyDescent="0.3">
      <c r="A126" s="52" t="s">
        <v>170</v>
      </c>
      <c r="B126" s="53" t="s">
        <v>17</v>
      </c>
      <c r="C126" s="60">
        <v>45016</v>
      </c>
      <c r="D126" s="54" t="s">
        <v>179</v>
      </c>
      <c r="E126" s="54">
        <v>2023</v>
      </c>
      <c r="F126" s="55">
        <v>0.95</v>
      </c>
    </row>
    <row r="127" spans="1:6" ht="15.75" thickBot="1" x14ac:dyDescent="0.3">
      <c r="A127" s="56" t="s">
        <v>105</v>
      </c>
      <c r="B127" s="57" t="s">
        <v>17</v>
      </c>
      <c r="C127" s="61">
        <v>45016</v>
      </c>
      <c r="D127" s="58" t="s">
        <v>179</v>
      </c>
      <c r="E127" s="58">
        <v>2023</v>
      </c>
      <c r="F127" s="59">
        <v>1.17</v>
      </c>
    </row>
    <row r="128" spans="1:6" ht="15.75" thickBot="1" x14ac:dyDescent="0.3">
      <c r="A128" s="52" t="s">
        <v>50</v>
      </c>
      <c r="B128" s="53" t="s">
        <v>17</v>
      </c>
      <c r="C128" s="60">
        <v>45016</v>
      </c>
      <c r="D128" s="54" t="s">
        <v>179</v>
      </c>
      <c r="E128" s="54">
        <v>2023</v>
      </c>
      <c r="F128" s="55">
        <v>1.23</v>
      </c>
    </row>
    <row r="129" spans="1:6" ht="15.75" thickBot="1" x14ac:dyDescent="0.3">
      <c r="A129" s="56" t="s">
        <v>81</v>
      </c>
      <c r="B129" s="57" t="s">
        <v>18</v>
      </c>
      <c r="C129" s="61">
        <v>45019</v>
      </c>
      <c r="D129" s="58" t="s">
        <v>180</v>
      </c>
      <c r="E129" s="58">
        <v>2023</v>
      </c>
      <c r="F129" s="59">
        <v>0.63</v>
      </c>
    </row>
    <row r="130" spans="1:6" ht="15.75" thickBot="1" x14ac:dyDescent="0.3">
      <c r="A130" s="52" t="s">
        <v>133</v>
      </c>
      <c r="B130" s="53" t="s">
        <v>17</v>
      </c>
      <c r="C130" s="60">
        <v>45019</v>
      </c>
      <c r="D130" s="54" t="s">
        <v>180</v>
      </c>
      <c r="E130" s="54">
        <v>2023</v>
      </c>
      <c r="F130" s="55">
        <v>2.1</v>
      </c>
    </row>
    <row r="131" spans="1:6" ht="15.75" thickBot="1" x14ac:dyDescent="0.3">
      <c r="A131" s="56" t="s">
        <v>132</v>
      </c>
      <c r="B131" s="57" t="s">
        <v>17</v>
      </c>
      <c r="C131" s="61">
        <v>45019</v>
      </c>
      <c r="D131" s="58" t="s">
        <v>180</v>
      </c>
      <c r="E131" s="58">
        <v>2023</v>
      </c>
      <c r="F131" s="59">
        <v>2.2400000000000002</v>
      </c>
    </row>
    <row r="132" spans="1:6" ht="15.75" thickBot="1" x14ac:dyDescent="0.3">
      <c r="A132" s="52" t="s">
        <v>53</v>
      </c>
      <c r="B132" s="53" t="s">
        <v>17</v>
      </c>
      <c r="C132" s="60">
        <v>45019</v>
      </c>
      <c r="D132" s="54" t="s">
        <v>180</v>
      </c>
      <c r="E132" s="54">
        <v>2023</v>
      </c>
      <c r="F132" s="55">
        <v>0.93</v>
      </c>
    </row>
    <row r="133" spans="1:6" ht="15.75" thickBot="1" x14ac:dyDescent="0.3">
      <c r="A133" s="56" t="s">
        <v>101</v>
      </c>
      <c r="B133" s="57" t="s">
        <v>17</v>
      </c>
      <c r="C133" s="61">
        <v>45019</v>
      </c>
      <c r="D133" s="58" t="s">
        <v>180</v>
      </c>
      <c r="E133" s="58">
        <v>2023</v>
      </c>
      <c r="F133" s="59">
        <v>0.81</v>
      </c>
    </row>
    <row r="134" spans="1:6" ht="15.75" thickBot="1" x14ac:dyDescent="0.3">
      <c r="A134" s="52" t="s">
        <v>99</v>
      </c>
      <c r="B134" s="53" t="s">
        <v>17</v>
      </c>
      <c r="C134" s="60">
        <v>45019</v>
      </c>
      <c r="D134" s="54" t="s">
        <v>180</v>
      </c>
      <c r="E134" s="54">
        <v>2023</v>
      </c>
      <c r="F134" s="55">
        <v>0.79</v>
      </c>
    </row>
    <row r="135" spans="1:6" ht="15.75" thickBot="1" x14ac:dyDescent="0.3">
      <c r="A135" s="56" t="s">
        <v>64</v>
      </c>
      <c r="B135" s="57" t="s">
        <v>17</v>
      </c>
      <c r="C135" s="61">
        <v>45019</v>
      </c>
      <c r="D135" s="58" t="s">
        <v>180</v>
      </c>
      <c r="E135" s="58">
        <v>2023</v>
      </c>
      <c r="F135" s="59">
        <v>0.66</v>
      </c>
    </row>
    <row r="136" spans="1:6" ht="15.75" thickBot="1" x14ac:dyDescent="0.3">
      <c r="A136" s="52" t="s">
        <v>55</v>
      </c>
      <c r="B136" s="53" t="s">
        <v>17</v>
      </c>
      <c r="C136" s="60">
        <v>45019</v>
      </c>
      <c r="D136" s="54" t="s">
        <v>180</v>
      </c>
      <c r="E136" s="54">
        <v>2023</v>
      </c>
      <c r="F136" s="55">
        <v>0.91</v>
      </c>
    </row>
    <row r="137" spans="1:6" ht="15.75" thickBot="1" x14ac:dyDescent="0.3">
      <c r="A137" s="56" t="s">
        <v>81</v>
      </c>
      <c r="B137" s="57" t="s">
        <v>17</v>
      </c>
      <c r="C137" s="61">
        <v>45019</v>
      </c>
      <c r="D137" s="58" t="s">
        <v>180</v>
      </c>
      <c r="E137" s="58">
        <v>2023</v>
      </c>
      <c r="F137" s="59">
        <v>0.77</v>
      </c>
    </row>
    <row r="138" spans="1:6" ht="15.75" thickBot="1" x14ac:dyDescent="0.3">
      <c r="A138" s="52" t="s">
        <v>102</v>
      </c>
      <c r="B138" s="53" t="s">
        <v>17</v>
      </c>
      <c r="C138" s="60">
        <v>45020</v>
      </c>
      <c r="D138" s="54" t="s">
        <v>180</v>
      </c>
      <c r="E138" s="54">
        <v>2023</v>
      </c>
      <c r="F138" s="55">
        <v>0.82</v>
      </c>
    </row>
    <row r="139" spans="1:6" ht="15.75" thickBot="1" x14ac:dyDescent="0.3">
      <c r="A139" s="56" t="s">
        <v>100</v>
      </c>
      <c r="B139" s="57" t="s">
        <v>17</v>
      </c>
      <c r="C139" s="61">
        <v>45020</v>
      </c>
      <c r="D139" s="58" t="s">
        <v>180</v>
      </c>
      <c r="E139" s="58">
        <v>2023</v>
      </c>
      <c r="F139" s="59">
        <v>1.1000000000000001</v>
      </c>
    </row>
    <row r="140" spans="1:6" ht="15.75" thickBot="1" x14ac:dyDescent="0.3">
      <c r="A140" s="52" t="s">
        <v>123</v>
      </c>
      <c r="B140" s="53" t="s">
        <v>17</v>
      </c>
      <c r="C140" s="60">
        <v>45020</v>
      </c>
      <c r="D140" s="54" t="s">
        <v>180</v>
      </c>
      <c r="E140" s="54">
        <v>2023</v>
      </c>
      <c r="F140" s="55">
        <v>1.2</v>
      </c>
    </row>
    <row r="141" spans="1:6" ht="15.75" thickBot="1" x14ac:dyDescent="0.3">
      <c r="A141" s="56" t="s">
        <v>134</v>
      </c>
      <c r="B141" s="57" t="s">
        <v>17</v>
      </c>
      <c r="C141" s="61">
        <v>45022</v>
      </c>
      <c r="D141" s="58" t="s">
        <v>180</v>
      </c>
      <c r="E141" s="58">
        <v>2023</v>
      </c>
      <c r="F141" s="59">
        <v>2.5</v>
      </c>
    </row>
    <row r="142" spans="1:6" ht="15.75" thickBot="1" x14ac:dyDescent="0.3">
      <c r="A142" s="52" t="s">
        <v>137</v>
      </c>
      <c r="B142" s="53" t="s">
        <v>17</v>
      </c>
      <c r="C142" s="60">
        <v>45030</v>
      </c>
      <c r="D142" s="54" t="s">
        <v>180</v>
      </c>
      <c r="E142" s="54">
        <v>2023</v>
      </c>
      <c r="F142" s="55">
        <v>1.92</v>
      </c>
    </row>
    <row r="143" spans="1:6" ht="15.75" thickBot="1" x14ac:dyDescent="0.3">
      <c r="A143" s="56" t="s">
        <v>51</v>
      </c>
      <c r="B143" s="57" t="s">
        <v>17</v>
      </c>
      <c r="C143" s="61">
        <v>45031</v>
      </c>
      <c r="D143" s="58" t="s">
        <v>180</v>
      </c>
      <c r="E143" s="58">
        <v>2023</v>
      </c>
      <c r="F143" s="59">
        <v>2.87</v>
      </c>
    </row>
    <row r="144" spans="1:6" ht="15.75" thickBot="1" x14ac:dyDescent="0.3">
      <c r="A144" s="52" t="s">
        <v>140</v>
      </c>
      <c r="B144" s="53" t="s">
        <v>17</v>
      </c>
      <c r="C144" s="60">
        <v>45032</v>
      </c>
      <c r="D144" s="54" t="s">
        <v>180</v>
      </c>
      <c r="E144" s="54">
        <v>2023</v>
      </c>
      <c r="F144" s="55">
        <v>0.72</v>
      </c>
    </row>
    <row r="145" spans="1:6" ht="15.75" thickBot="1" x14ac:dyDescent="0.3">
      <c r="A145" s="56" t="s">
        <v>136</v>
      </c>
      <c r="B145" s="57" t="s">
        <v>17</v>
      </c>
      <c r="C145" s="61">
        <v>45033</v>
      </c>
      <c r="D145" s="58" t="s">
        <v>180</v>
      </c>
      <c r="E145" s="58">
        <v>2023</v>
      </c>
      <c r="F145" s="59">
        <v>2.2400000000000002</v>
      </c>
    </row>
    <row r="146" spans="1:6" ht="15.75" thickBot="1" x14ac:dyDescent="0.3">
      <c r="A146" s="52" t="s">
        <v>138</v>
      </c>
      <c r="B146" s="53" t="s">
        <v>17</v>
      </c>
      <c r="C146" s="60">
        <v>45033</v>
      </c>
      <c r="D146" s="54" t="s">
        <v>180</v>
      </c>
      <c r="E146" s="54">
        <v>2023</v>
      </c>
      <c r="F146" s="55">
        <v>2</v>
      </c>
    </row>
    <row r="147" spans="1:6" ht="15.75" thickBot="1" x14ac:dyDescent="0.3">
      <c r="A147" s="56" t="s">
        <v>93</v>
      </c>
      <c r="B147" s="57" t="s">
        <v>18</v>
      </c>
      <c r="C147" s="61">
        <v>45033</v>
      </c>
      <c r="D147" s="58" t="s">
        <v>180</v>
      </c>
      <c r="E147" s="58">
        <v>2023</v>
      </c>
      <c r="F147" s="59">
        <v>1.45</v>
      </c>
    </row>
    <row r="148" spans="1:6" ht="15.75" thickBot="1" x14ac:dyDescent="0.3">
      <c r="A148" s="52" t="s">
        <v>139</v>
      </c>
      <c r="B148" s="53" t="s">
        <v>17</v>
      </c>
      <c r="C148" s="60">
        <v>45034</v>
      </c>
      <c r="D148" s="54" t="s">
        <v>180</v>
      </c>
      <c r="E148" s="54">
        <v>2023</v>
      </c>
      <c r="F148" s="55">
        <v>2.31</v>
      </c>
    </row>
    <row r="149" spans="1:6" ht="15.75" thickBot="1" x14ac:dyDescent="0.3">
      <c r="A149" s="56" t="s">
        <v>151</v>
      </c>
      <c r="B149" s="57" t="s">
        <v>17</v>
      </c>
      <c r="C149" s="61">
        <v>45034</v>
      </c>
      <c r="D149" s="58" t="s">
        <v>180</v>
      </c>
      <c r="E149" s="58">
        <v>2023</v>
      </c>
      <c r="F149" s="59">
        <v>0.6</v>
      </c>
    </row>
    <row r="150" spans="1:6" ht="15.75" thickBot="1" x14ac:dyDescent="0.3">
      <c r="A150" s="52" t="s">
        <v>139</v>
      </c>
      <c r="B150" s="53" t="s">
        <v>17</v>
      </c>
      <c r="C150" s="60">
        <v>45035</v>
      </c>
      <c r="D150" s="54" t="s">
        <v>180</v>
      </c>
      <c r="E150" s="54">
        <v>2023</v>
      </c>
      <c r="F150" s="55">
        <v>0.14000000000000001</v>
      </c>
    </row>
    <row r="151" spans="1:6" ht="15.75" thickBot="1" x14ac:dyDescent="0.3">
      <c r="A151" s="56" t="s">
        <v>135</v>
      </c>
      <c r="B151" s="57" t="s">
        <v>17</v>
      </c>
      <c r="C151" s="61">
        <v>45035</v>
      </c>
      <c r="D151" s="58" t="s">
        <v>180</v>
      </c>
      <c r="E151" s="58">
        <v>2023</v>
      </c>
      <c r="F151" s="59">
        <v>1.78</v>
      </c>
    </row>
    <row r="152" spans="1:6" ht="15.75" thickBot="1" x14ac:dyDescent="0.3">
      <c r="A152" s="52" t="s">
        <v>58</v>
      </c>
      <c r="B152" s="53" t="s">
        <v>17</v>
      </c>
      <c r="C152" s="60">
        <v>45036</v>
      </c>
      <c r="D152" s="54" t="s">
        <v>180</v>
      </c>
      <c r="E152" s="54">
        <v>2023</v>
      </c>
      <c r="F152" s="55">
        <v>0.76</v>
      </c>
    </row>
    <row r="153" spans="1:6" ht="15.75" thickBot="1" x14ac:dyDescent="0.3">
      <c r="A153" s="56" t="s">
        <v>88</v>
      </c>
      <c r="B153" s="57" t="s">
        <v>17</v>
      </c>
      <c r="C153" s="61">
        <v>45037</v>
      </c>
      <c r="D153" s="58" t="s">
        <v>180</v>
      </c>
      <c r="E153" s="58">
        <v>2023</v>
      </c>
      <c r="F153" s="59">
        <v>0.69</v>
      </c>
    </row>
    <row r="154" spans="1:6" ht="15.75" thickBot="1" x14ac:dyDescent="0.3">
      <c r="A154" s="52" t="s">
        <v>130</v>
      </c>
      <c r="B154" s="53" t="s">
        <v>17</v>
      </c>
      <c r="C154" s="60">
        <v>45037</v>
      </c>
      <c r="D154" s="54" t="s">
        <v>180</v>
      </c>
      <c r="E154" s="54">
        <v>2023</v>
      </c>
      <c r="F154" s="55">
        <v>4</v>
      </c>
    </row>
    <row r="155" spans="1:6" ht="15.75" thickBot="1" x14ac:dyDescent="0.3">
      <c r="A155" s="56" t="s">
        <v>56</v>
      </c>
      <c r="B155" s="57" t="s">
        <v>17</v>
      </c>
      <c r="C155" s="61">
        <v>45040</v>
      </c>
      <c r="D155" s="58" t="s">
        <v>180</v>
      </c>
      <c r="E155" s="58">
        <v>2023</v>
      </c>
      <c r="F155" s="59">
        <v>0.56000000000000005</v>
      </c>
    </row>
    <row r="156" spans="1:6" ht="15.75" thickBot="1" x14ac:dyDescent="0.3">
      <c r="A156" s="52" t="s">
        <v>64</v>
      </c>
      <c r="B156" s="53" t="s">
        <v>17</v>
      </c>
      <c r="C156" s="60">
        <v>45042</v>
      </c>
      <c r="D156" s="54" t="s">
        <v>180</v>
      </c>
      <c r="E156" s="54">
        <v>2023</v>
      </c>
      <c r="F156" s="55">
        <v>0.66</v>
      </c>
    </row>
    <row r="157" spans="1:6" ht="15.75" thickBot="1" x14ac:dyDescent="0.3">
      <c r="A157" s="56" t="s">
        <v>163</v>
      </c>
      <c r="B157" s="57" t="s">
        <v>17</v>
      </c>
      <c r="C157" s="61">
        <v>45042</v>
      </c>
      <c r="D157" s="58" t="s">
        <v>180</v>
      </c>
      <c r="E157" s="58">
        <v>2023</v>
      </c>
      <c r="F157" s="59">
        <v>0.96</v>
      </c>
    </row>
    <row r="158" spans="1:6" ht="15.75" thickBot="1" x14ac:dyDescent="0.3">
      <c r="A158" s="52" t="s">
        <v>148</v>
      </c>
      <c r="B158" s="53" t="s">
        <v>17</v>
      </c>
      <c r="C158" s="60">
        <v>45043</v>
      </c>
      <c r="D158" s="54" t="s">
        <v>180</v>
      </c>
      <c r="E158" s="54">
        <v>2023</v>
      </c>
      <c r="F158" s="55">
        <v>1.61</v>
      </c>
    </row>
    <row r="159" spans="1:6" ht="15.75" thickBot="1" x14ac:dyDescent="0.3">
      <c r="A159" s="56" t="s">
        <v>169</v>
      </c>
      <c r="B159" s="57" t="s">
        <v>17</v>
      </c>
      <c r="C159" s="61">
        <v>45043</v>
      </c>
      <c r="D159" s="58" t="s">
        <v>180</v>
      </c>
      <c r="E159" s="58">
        <v>2023</v>
      </c>
      <c r="F159" s="59">
        <v>0.64</v>
      </c>
    </row>
    <row r="160" spans="1:6" ht="15.75" thickBot="1" x14ac:dyDescent="0.3">
      <c r="A160" s="52" t="s">
        <v>143</v>
      </c>
      <c r="B160" s="53" t="s">
        <v>17</v>
      </c>
      <c r="C160" s="60">
        <v>45043</v>
      </c>
      <c r="D160" s="54" t="s">
        <v>180</v>
      </c>
      <c r="E160" s="54">
        <v>2023</v>
      </c>
      <c r="F160" s="55">
        <v>1.6</v>
      </c>
    </row>
    <row r="161" spans="1:6" ht="15.75" thickBot="1" x14ac:dyDescent="0.3">
      <c r="A161" s="56" t="s">
        <v>169</v>
      </c>
      <c r="B161" s="57" t="s">
        <v>18</v>
      </c>
      <c r="C161" s="61">
        <v>45043</v>
      </c>
      <c r="D161" s="58" t="s">
        <v>180</v>
      </c>
      <c r="E161" s="58">
        <v>2023</v>
      </c>
      <c r="F161" s="59">
        <v>1.1200000000000001</v>
      </c>
    </row>
    <row r="162" spans="1:6" ht="15.75" thickBot="1" x14ac:dyDescent="0.3">
      <c r="A162" s="52" t="s">
        <v>105</v>
      </c>
      <c r="B162" s="53" t="s">
        <v>17</v>
      </c>
      <c r="C162" s="60">
        <v>45044</v>
      </c>
      <c r="D162" s="54" t="s">
        <v>180</v>
      </c>
      <c r="E162" s="54">
        <v>2023</v>
      </c>
      <c r="F162" s="55">
        <v>1.17</v>
      </c>
    </row>
    <row r="163" spans="1:6" ht="15.75" thickBot="1" x14ac:dyDescent="0.3">
      <c r="A163" s="56" t="s">
        <v>50</v>
      </c>
      <c r="B163" s="57" t="s">
        <v>17</v>
      </c>
      <c r="C163" s="61">
        <v>45044</v>
      </c>
      <c r="D163" s="58" t="s">
        <v>180</v>
      </c>
      <c r="E163" s="58">
        <v>2023</v>
      </c>
      <c r="F163" s="59">
        <v>1.23</v>
      </c>
    </row>
    <row r="164" spans="1:6" ht="15.75" thickBot="1" x14ac:dyDescent="0.3">
      <c r="A164" s="52" t="s">
        <v>142</v>
      </c>
      <c r="B164" s="53" t="s">
        <v>17</v>
      </c>
      <c r="C164" s="60">
        <v>45044</v>
      </c>
      <c r="D164" s="54" t="s">
        <v>180</v>
      </c>
      <c r="E164" s="54">
        <v>2023</v>
      </c>
      <c r="F164" s="55">
        <v>3</v>
      </c>
    </row>
    <row r="165" spans="1:6" ht="15.75" thickBot="1" x14ac:dyDescent="0.3">
      <c r="A165" s="56" t="s">
        <v>92</v>
      </c>
      <c r="B165" s="57" t="s">
        <v>17</v>
      </c>
      <c r="C165" s="61">
        <v>45044</v>
      </c>
      <c r="D165" s="58" t="s">
        <v>180</v>
      </c>
      <c r="E165" s="58">
        <v>2023</v>
      </c>
      <c r="F165" s="59">
        <v>0.72</v>
      </c>
    </row>
    <row r="166" spans="1:6" ht="15.75" thickBot="1" x14ac:dyDescent="0.3">
      <c r="A166" s="52" t="s">
        <v>146</v>
      </c>
      <c r="B166" s="53" t="s">
        <v>17</v>
      </c>
      <c r="C166" s="60">
        <v>45044</v>
      </c>
      <c r="D166" s="54" t="s">
        <v>180</v>
      </c>
      <c r="E166" s="54">
        <v>2023</v>
      </c>
      <c r="F166" s="55">
        <v>0.64</v>
      </c>
    </row>
    <row r="167" spans="1:6" ht="15.75" thickBot="1" x14ac:dyDescent="0.3">
      <c r="A167" s="56" t="s">
        <v>37</v>
      </c>
      <c r="B167" s="57" t="s">
        <v>17</v>
      </c>
      <c r="C167" s="61">
        <v>45044</v>
      </c>
      <c r="D167" s="58" t="s">
        <v>180</v>
      </c>
      <c r="E167" s="58">
        <v>2023</v>
      </c>
      <c r="F167" s="59">
        <v>1.35</v>
      </c>
    </row>
    <row r="168" spans="1:6" ht="15.75" thickBot="1" x14ac:dyDescent="0.3">
      <c r="A168" s="52" t="s">
        <v>166</v>
      </c>
      <c r="B168" s="53" t="s">
        <v>17</v>
      </c>
      <c r="C168" s="60">
        <v>45044</v>
      </c>
      <c r="D168" s="54" t="s">
        <v>180</v>
      </c>
      <c r="E168" s="54">
        <v>2023</v>
      </c>
      <c r="F168" s="55">
        <v>0.82</v>
      </c>
    </row>
    <row r="169" spans="1:6" ht="15.75" thickBot="1" x14ac:dyDescent="0.3">
      <c r="A169" s="56" t="s">
        <v>177</v>
      </c>
      <c r="B169" s="57" t="s">
        <v>17</v>
      </c>
      <c r="C169" s="61">
        <v>45044</v>
      </c>
      <c r="D169" s="58" t="s">
        <v>180</v>
      </c>
      <c r="E169" s="58">
        <v>2023</v>
      </c>
      <c r="F169" s="59">
        <v>2.5</v>
      </c>
    </row>
    <row r="170" spans="1:6" ht="15.75" thickBot="1" x14ac:dyDescent="0.3">
      <c r="A170" s="52" t="s">
        <v>106</v>
      </c>
      <c r="B170" s="53" t="s">
        <v>17</v>
      </c>
      <c r="C170" s="60">
        <v>45044</v>
      </c>
      <c r="D170" s="54" t="s">
        <v>180</v>
      </c>
      <c r="E170" s="54">
        <v>2023</v>
      </c>
      <c r="F170" s="55">
        <v>0.84</v>
      </c>
    </row>
    <row r="171" spans="1:6" ht="15.75" thickBot="1" x14ac:dyDescent="0.3">
      <c r="A171" s="56" t="s">
        <v>78</v>
      </c>
      <c r="B171" s="57" t="s">
        <v>17</v>
      </c>
      <c r="C171" s="61">
        <v>45044</v>
      </c>
      <c r="D171" s="58" t="s">
        <v>180</v>
      </c>
      <c r="E171" s="58">
        <v>2023</v>
      </c>
      <c r="F171" s="59">
        <v>2.8</v>
      </c>
    </row>
    <row r="172" spans="1:6" ht="15.75" thickBot="1" x14ac:dyDescent="0.3">
      <c r="A172" s="52" t="s">
        <v>59</v>
      </c>
      <c r="B172" s="53" t="s">
        <v>17</v>
      </c>
      <c r="C172" s="60">
        <v>45044</v>
      </c>
      <c r="D172" s="54" t="s">
        <v>180</v>
      </c>
      <c r="E172" s="54">
        <v>2023</v>
      </c>
      <c r="F172" s="55">
        <v>1.0900000000000001</v>
      </c>
    </row>
    <row r="173" spans="1:6" ht="15.75" thickBot="1" x14ac:dyDescent="0.3">
      <c r="A173" s="56" t="s">
        <v>147</v>
      </c>
      <c r="B173" s="57" t="s">
        <v>17</v>
      </c>
      <c r="C173" s="61">
        <v>45044</v>
      </c>
      <c r="D173" s="58" t="s">
        <v>180</v>
      </c>
      <c r="E173" s="58">
        <v>2023</v>
      </c>
      <c r="F173" s="59">
        <v>1.3</v>
      </c>
    </row>
    <row r="174" spans="1:6" ht="15.75" thickBot="1" x14ac:dyDescent="0.3">
      <c r="A174" s="52" t="s">
        <v>101</v>
      </c>
      <c r="B174" s="53" t="s">
        <v>17</v>
      </c>
      <c r="C174" s="60">
        <v>45044</v>
      </c>
      <c r="D174" s="54" t="s">
        <v>180</v>
      </c>
      <c r="E174" s="54">
        <v>2023</v>
      </c>
      <c r="F174" s="55">
        <v>0.81</v>
      </c>
    </row>
    <row r="175" spans="1:6" ht="15.75" thickBot="1" x14ac:dyDescent="0.3">
      <c r="A175" s="56" t="s">
        <v>170</v>
      </c>
      <c r="B175" s="57" t="s">
        <v>17</v>
      </c>
      <c r="C175" s="61">
        <v>45044</v>
      </c>
      <c r="D175" s="58" t="s">
        <v>180</v>
      </c>
      <c r="E175" s="58">
        <v>2023</v>
      </c>
      <c r="F175" s="59">
        <v>0.95</v>
      </c>
    </row>
    <row r="176" spans="1:6" ht="15.75" thickBot="1" x14ac:dyDescent="0.3">
      <c r="A176" s="52" t="s">
        <v>50</v>
      </c>
      <c r="B176" s="53" t="s">
        <v>18</v>
      </c>
      <c r="C176" s="60">
        <v>45044</v>
      </c>
      <c r="D176" s="54" t="s">
        <v>180</v>
      </c>
      <c r="E176" s="54">
        <v>2023</v>
      </c>
      <c r="F176" s="55">
        <v>0.86</v>
      </c>
    </row>
    <row r="177" spans="1:6" ht="15.75" thickBot="1" x14ac:dyDescent="0.3">
      <c r="A177" s="56" t="s">
        <v>99</v>
      </c>
      <c r="B177" s="57" t="s">
        <v>17</v>
      </c>
      <c r="C177" s="61">
        <v>45047</v>
      </c>
      <c r="D177" s="58" t="s">
        <v>181</v>
      </c>
      <c r="E177" s="58">
        <v>2023</v>
      </c>
      <c r="F177" s="59">
        <v>0.79</v>
      </c>
    </row>
    <row r="178" spans="1:6" ht="15.75" thickBot="1" x14ac:dyDescent="0.3">
      <c r="A178" s="52" t="s">
        <v>100</v>
      </c>
      <c r="B178" s="53" t="s">
        <v>17</v>
      </c>
      <c r="C178" s="60">
        <v>45047</v>
      </c>
      <c r="D178" s="54" t="s">
        <v>181</v>
      </c>
      <c r="E178" s="54">
        <v>2023</v>
      </c>
      <c r="F178" s="55">
        <v>1.1000000000000001</v>
      </c>
    </row>
    <row r="179" spans="1:6" ht="15.75" thickBot="1" x14ac:dyDescent="0.3">
      <c r="A179" s="56" t="s">
        <v>81</v>
      </c>
      <c r="B179" s="57" t="s">
        <v>17</v>
      </c>
      <c r="C179" s="61">
        <v>45047</v>
      </c>
      <c r="D179" s="58" t="s">
        <v>181</v>
      </c>
      <c r="E179" s="58">
        <v>2023</v>
      </c>
      <c r="F179" s="59">
        <v>0.77</v>
      </c>
    </row>
    <row r="180" spans="1:6" ht="15.75" thickBot="1" x14ac:dyDescent="0.3">
      <c r="A180" s="52" t="s">
        <v>55</v>
      </c>
      <c r="B180" s="53" t="s">
        <v>17</v>
      </c>
      <c r="C180" s="60">
        <v>45047</v>
      </c>
      <c r="D180" s="54" t="s">
        <v>181</v>
      </c>
      <c r="E180" s="54">
        <v>2023</v>
      </c>
      <c r="F180" s="55">
        <v>0.91</v>
      </c>
    </row>
    <row r="181" spans="1:6" ht="15.75" thickBot="1" x14ac:dyDescent="0.3">
      <c r="A181" s="56" t="s">
        <v>150</v>
      </c>
      <c r="B181" s="57" t="s">
        <v>17</v>
      </c>
      <c r="C181" s="61">
        <v>45047</v>
      </c>
      <c r="D181" s="58" t="s">
        <v>181</v>
      </c>
      <c r="E181" s="58">
        <v>2023</v>
      </c>
      <c r="F181" s="59">
        <v>1.1100000000000001</v>
      </c>
    </row>
    <row r="182" spans="1:6" ht="15.75" thickBot="1" x14ac:dyDescent="0.3">
      <c r="A182" s="52" t="s">
        <v>53</v>
      </c>
      <c r="B182" s="53" t="s">
        <v>17</v>
      </c>
      <c r="C182" s="60">
        <v>45047</v>
      </c>
      <c r="D182" s="54" t="s">
        <v>181</v>
      </c>
      <c r="E182" s="54">
        <v>2023</v>
      </c>
      <c r="F182" s="55">
        <v>0.93</v>
      </c>
    </row>
    <row r="183" spans="1:6" ht="15.75" thickBot="1" x14ac:dyDescent="0.3">
      <c r="A183" s="56" t="s">
        <v>81</v>
      </c>
      <c r="B183" s="57" t="s">
        <v>18</v>
      </c>
      <c r="C183" s="61">
        <v>45047</v>
      </c>
      <c r="D183" s="58" t="s">
        <v>181</v>
      </c>
      <c r="E183" s="58">
        <v>2023</v>
      </c>
      <c r="F183" s="59">
        <v>0.63</v>
      </c>
    </row>
    <row r="184" spans="1:6" ht="15.75" thickBot="1" x14ac:dyDescent="0.3">
      <c r="A184" s="52" t="s">
        <v>102</v>
      </c>
      <c r="B184" s="53" t="s">
        <v>17</v>
      </c>
      <c r="C184" s="60">
        <v>45048</v>
      </c>
      <c r="D184" s="54" t="s">
        <v>181</v>
      </c>
      <c r="E184" s="54">
        <v>2023</v>
      </c>
      <c r="F184" s="55">
        <v>0.82</v>
      </c>
    </row>
    <row r="185" spans="1:6" ht="15.75" thickBot="1" x14ac:dyDescent="0.3">
      <c r="A185" s="56" t="s">
        <v>151</v>
      </c>
      <c r="B185" s="57" t="s">
        <v>17</v>
      </c>
      <c r="C185" s="61">
        <v>45055</v>
      </c>
      <c r="D185" s="58" t="s">
        <v>181</v>
      </c>
      <c r="E185" s="58">
        <v>2023</v>
      </c>
      <c r="F185" s="59">
        <v>0.6</v>
      </c>
    </row>
    <row r="186" spans="1:6" ht="15.75" thickBot="1" x14ac:dyDescent="0.3">
      <c r="A186" s="52" t="s">
        <v>99</v>
      </c>
      <c r="B186" s="53" t="s">
        <v>17</v>
      </c>
      <c r="C186" s="60">
        <v>45047</v>
      </c>
      <c r="D186" s="54" t="s">
        <v>181</v>
      </c>
      <c r="E186" s="54">
        <v>2023</v>
      </c>
      <c r="F186" s="55">
        <v>0.79</v>
      </c>
    </row>
    <row r="187" spans="1:6" ht="15.75" thickBot="1" x14ac:dyDescent="0.3">
      <c r="A187" s="56" t="s">
        <v>100</v>
      </c>
      <c r="B187" s="57" t="s">
        <v>17</v>
      </c>
      <c r="C187" s="61">
        <v>45047</v>
      </c>
      <c r="D187" s="58" t="s">
        <v>181</v>
      </c>
      <c r="E187" s="58">
        <v>2023</v>
      </c>
      <c r="F187" s="59">
        <v>1.1000000000000001</v>
      </c>
    </row>
    <row r="188" spans="1:6" ht="15.75" thickBot="1" x14ac:dyDescent="0.3">
      <c r="A188" s="52" t="s">
        <v>81</v>
      </c>
      <c r="B188" s="53" t="s">
        <v>17</v>
      </c>
      <c r="C188" s="60">
        <v>45047</v>
      </c>
      <c r="D188" s="54" t="s">
        <v>181</v>
      </c>
      <c r="E188" s="54">
        <v>2023</v>
      </c>
      <c r="F188" s="55">
        <v>0.77</v>
      </c>
    </row>
    <row r="189" spans="1:6" ht="15.75" thickBot="1" x14ac:dyDescent="0.3">
      <c r="A189" s="56" t="s">
        <v>55</v>
      </c>
      <c r="B189" s="57" t="s">
        <v>17</v>
      </c>
      <c r="C189" s="61">
        <v>45047</v>
      </c>
      <c r="D189" s="58" t="s">
        <v>181</v>
      </c>
      <c r="E189" s="58">
        <v>2023</v>
      </c>
      <c r="F189" s="59">
        <v>0.91</v>
      </c>
    </row>
    <row r="190" spans="1:6" ht="15.75" thickBot="1" x14ac:dyDescent="0.3">
      <c r="A190" s="52" t="s">
        <v>150</v>
      </c>
      <c r="B190" s="53" t="s">
        <v>17</v>
      </c>
      <c r="C190" s="60">
        <v>45047</v>
      </c>
      <c r="D190" s="54" t="s">
        <v>181</v>
      </c>
      <c r="E190" s="54">
        <v>2023</v>
      </c>
      <c r="F190" s="55">
        <v>1.1100000000000001</v>
      </c>
    </row>
    <row r="191" spans="1:6" ht="15.75" thickBot="1" x14ac:dyDescent="0.3">
      <c r="A191" s="56" t="s">
        <v>53</v>
      </c>
      <c r="B191" s="57" t="s">
        <v>17</v>
      </c>
      <c r="C191" s="61">
        <v>45047</v>
      </c>
      <c r="D191" s="58" t="s">
        <v>181</v>
      </c>
      <c r="E191" s="58">
        <v>2023</v>
      </c>
      <c r="F191" s="59">
        <v>0.93</v>
      </c>
    </row>
    <row r="192" spans="1:6" ht="15.75" thickBot="1" x14ac:dyDescent="0.3">
      <c r="A192" s="52" t="s">
        <v>81</v>
      </c>
      <c r="B192" s="53" t="s">
        <v>17</v>
      </c>
      <c r="C192" s="60">
        <v>45047</v>
      </c>
      <c r="D192" s="54" t="s">
        <v>181</v>
      </c>
      <c r="E192" s="54">
        <v>2023</v>
      </c>
      <c r="F192" s="55">
        <v>0.63</v>
      </c>
    </row>
    <row r="193" spans="1:6" ht="15.75" thickBot="1" x14ac:dyDescent="0.3">
      <c r="A193" s="56" t="s">
        <v>102</v>
      </c>
      <c r="B193" s="57" t="s">
        <v>17</v>
      </c>
      <c r="C193" s="61">
        <v>45048</v>
      </c>
      <c r="D193" s="58" t="s">
        <v>181</v>
      </c>
      <c r="E193" s="58">
        <v>2023</v>
      </c>
      <c r="F193" s="59">
        <v>0.82</v>
      </c>
    </row>
    <row r="194" spans="1:6" ht="15.75" thickBot="1" x14ac:dyDescent="0.3">
      <c r="A194" s="52" t="s">
        <v>89</v>
      </c>
      <c r="B194" s="53" t="s">
        <v>17</v>
      </c>
      <c r="C194" s="60">
        <v>45057</v>
      </c>
      <c r="D194" s="54" t="s">
        <v>181</v>
      </c>
      <c r="E194" s="54">
        <v>2023</v>
      </c>
      <c r="F194" s="55">
        <v>1.4</v>
      </c>
    </row>
    <row r="195" spans="1:6" ht="15.75" thickBot="1" x14ac:dyDescent="0.3">
      <c r="A195" s="56" t="s">
        <v>51</v>
      </c>
      <c r="B195" s="57" t="s">
        <v>17</v>
      </c>
      <c r="C195" s="61">
        <v>45058</v>
      </c>
      <c r="D195" s="58" t="s">
        <v>181</v>
      </c>
      <c r="E195" s="58">
        <v>2023</v>
      </c>
      <c r="F195" s="59">
        <v>0.73</v>
      </c>
    </row>
    <row r="196" spans="1:6" ht="15.75" thickBot="1" x14ac:dyDescent="0.3">
      <c r="A196" s="52" t="s">
        <v>159</v>
      </c>
      <c r="B196" s="53" t="s">
        <v>17</v>
      </c>
      <c r="C196" s="60">
        <v>45064</v>
      </c>
      <c r="D196" s="54" t="s">
        <v>181</v>
      </c>
      <c r="E196" s="54">
        <v>2023</v>
      </c>
      <c r="F196" s="55">
        <v>1.25</v>
      </c>
    </row>
    <row r="197" spans="1:6" ht="15.75" thickBot="1" x14ac:dyDescent="0.3">
      <c r="A197" s="56" t="s">
        <v>58</v>
      </c>
      <c r="B197" s="57" t="s">
        <v>17</v>
      </c>
      <c r="C197" s="61">
        <v>45064</v>
      </c>
      <c r="D197" s="58" t="s">
        <v>181</v>
      </c>
      <c r="E197" s="58">
        <v>2023</v>
      </c>
      <c r="F197" s="59">
        <v>0.76</v>
      </c>
    </row>
    <row r="198" spans="1:6" ht="15.75" thickBot="1" x14ac:dyDescent="0.3">
      <c r="A198" s="52" t="s">
        <v>125</v>
      </c>
      <c r="B198" s="53" t="s">
        <v>17</v>
      </c>
      <c r="C198" s="60">
        <v>45069</v>
      </c>
      <c r="D198" s="54" t="s">
        <v>181</v>
      </c>
      <c r="E198" s="54">
        <v>2023</v>
      </c>
      <c r="F198" s="55">
        <v>0.9</v>
      </c>
    </row>
    <row r="199" spans="1:6" ht="15.75" thickBot="1" x14ac:dyDescent="0.3">
      <c r="A199" s="56" t="s">
        <v>85</v>
      </c>
      <c r="B199" s="57" t="s">
        <v>17</v>
      </c>
      <c r="C199" s="61">
        <v>45069</v>
      </c>
      <c r="D199" s="58" t="s">
        <v>181</v>
      </c>
      <c r="E199" s="58">
        <v>2023</v>
      </c>
      <c r="F199" s="59">
        <v>1.54</v>
      </c>
    </row>
    <row r="200" spans="1:6" ht="15.75" thickBot="1" x14ac:dyDescent="0.3">
      <c r="A200" s="52" t="s">
        <v>88</v>
      </c>
      <c r="B200" s="53" t="s">
        <v>17</v>
      </c>
      <c r="C200" s="60">
        <v>45069</v>
      </c>
      <c r="D200" s="54" t="s">
        <v>181</v>
      </c>
      <c r="E200" s="54">
        <v>2023</v>
      </c>
      <c r="F200" s="55">
        <v>0.69</v>
      </c>
    </row>
    <row r="201" spans="1:6" ht="15.75" thickBot="1" x14ac:dyDescent="0.3">
      <c r="A201" s="56" t="s">
        <v>163</v>
      </c>
      <c r="B201" s="57" t="s">
        <v>17</v>
      </c>
      <c r="C201" s="61">
        <v>45069</v>
      </c>
      <c r="D201" s="58" t="s">
        <v>181</v>
      </c>
      <c r="E201" s="58">
        <v>2023</v>
      </c>
      <c r="F201" s="59">
        <v>0.96</v>
      </c>
    </row>
    <row r="202" spans="1:6" ht="15.75" thickBot="1" x14ac:dyDescent="0.3">
      <c r="A202" s="52" t="s">
        <v>56</v>
      </c>
      <c r="B202" s="53" t="s">
        <v>17</v>
      </c>
      <c r="C202" s="60">
        <v>45069</v>
      </c>
      <c r="D202" s="54" t="s">
        <v>181</v>
      </c>
      <c r="E202" s="54">
        <v>2023</v>
      </c>
      <c r="F202" s="55">
        <v>0.56000000000000005</v>
      </c>
    </row>
    <row r="203" spans="1:6" ht="15.75" thickBot="1" x14ac:dyDescent="0.3">
      <c r="A203" s="56" t="s">
        <v>64</v>
      </c>
      <c r="B203" s="57" t="s">
        <v>17</v>
      </c>
      <c r="C203" s="61">
        <v>45070</v>
      </c>
      <c r="D203" s="58" t="s">
        <v>181</v>
      </c>
      <c r="E203" s="58">
        <v>2023</v>
      </c>
      <c r="F203" s="59">
        <v>0.66</v>
      </c>
    </row>
    <row r="204" spans="1:6" ht="15.75" thickBot="1" x14ac:dyDescent="0.3">
      <c r="A204" s="52" t="s">
        <v>74</v>
      </c>
      <c r="B204" s="53" t="s">
        <v>17</v>
      </c>
      <c r="C204" s="60">
        <v>45071</v>
      </c>
      <c r="D204" s="54" t="s">
        <v>181</v>
      </c>
      <c r="E204" s="54">
        <v>2023</v>
      </c>
      <c r="F204" s="55">
        <v>2.0699999999999998</v>
      </c>
    </row>
    <row r="205" spans="1:6" ht="15.75" thickBot="1" x14ac:dyDescent="0.3">
      <c r="A205" s="56" t="s">
        <v>160</v>
      </c>
      <c r="B205" s="57" t="s">
        <v>17</v>
      </c>
      <c r="C205" s="61">
        <v>45071</v>
      </c>
      <c r="D205" s="58" t="s">
        <v>181</v>
      </c>
      <c r="E205" s="58">
        <v>2023</v>
      </c>
      <c r="F205" s="59">
        <v>10.43</v>
      </c>
    </row>
    <row r="206" spans="1:6" ht="15.75" thickBot="1" x14ac:dyDescent="0.3">
      <c r="A206" s="52" t="s">
        <v>169</v>
      </c>
      <c r="B206" s="53" t="s">
        <v>17</v>
      </c>
      <c r="C206" s="60">
        <v>45076</v>
      </c>
      <c r="D206" s="54" t="s">
        <v>181</v>
      </c>
      <c r="E206" s="54">
        <v>2023</v>
      </c>
      <c r="F206" s="55">
        <v>0.64</v>
      </c>
    </row>
    <row r="207" spans="1:6" ht="15.75" thickBot="1" x14ac:dyDescent="0.3">
      <c r="A207" s="56" t="s">
        <v>97</v>
      </c>
      <c r="B207" s="57" t="s">
        <v>17</v>
      </c>
      <c r="C207" s="61">
        <v>45076</v>
      </c>
      <c r="D207" s="58" t="s">
        <v>181</v>
      </c>
      <c r="E207" s="58">
        <v>2023</v>
      </c>
      <c r="F207" s="59">
        <v>0.16</v>
      </c>
    </row>
    <row r="208" spans="1:6" ht="15.75" thickBot="1" x14ac:dyDescent="0.3">
      <c r="A208" s="52" t="s">
        <v>169</v>
      </c>
      <c r="B208" s="53" t="s">
        <v>17</v>
      </c>
      <c r="C208" s="60">
        <v>45076</v>
      </c>
      <c r="D208" s="54" t="s">
        <v>181</v>
      </c>
      <c r="E208" s="54">
        <v>2023</v>
      </c>
      <c r="F208" s="55">
        <v>1.1200000000000001</v>
      </c>
    </row>
    <row r="209" spans="1:6" ht="15.75" thickBot="1" x14ac:dyDescent="0.3">
      <c r="A209" s="56" t="s">
        <v>170</v>
      </c>
      <c r="B209" s="57" t="s">
        <v>17</v>
      </c>
      <c r="C209" s="61">
        <v>45077</v>
      </c>
      <c r="D209" s="58" t="s">
        <v>181</v>
      </c>
      <c r="E209" s="58">
        <v>2023</v>
      </c>
      <c r="F209" s="59">
        <v>0.95</v>
      </c>
    </row>
    <row r="210" spans="1:6" ht="15.75" thickBot="1" x14ac:dyDescent="0.3">
      <c r="A210" s="52" t="s">
        <v>57</v>
      </c>
      <c r="B210" s="53" t="s">
        <v>17</v>
      </c>
      <c r="C210" s="60">
        <v>45077</v>
      </c>
      <c r="D210" s="54" t="s">
        <v>181</v>
      </c>
      <c r="E210" s="54">
        <v>2023</v>
      </c>
      <c r="F210" s="55">
        <v>2.52</v>
      </c>
    </row>
    <row r="211" spans="1:6" ht="15.75" thickBot="1" x14ac:dyDescent="0.3">
      <c r="A211" s="56" t="s">
        <v>105</v>
      </c>
      <c r="B211" s="57" t="s">
        <v>17</v>
      </c>
      <c r="C211" s="61">
        <v>45077</v>
      </c>
      <c r="D211" s="58" t="s">
        <v>181</v>
      </c>
      <c r="E211" s="58">
        <v>2023</v>
      </c>
      <c r="F211" s="59">
        <v>1.17</v>
      </c>
    </row>
    <row r="212" spans="1:6" ht="15.75" thickBot="1" x14ac:dyDescent="0.3">
      <c r="A212" s="52" t="s">
        <v>126</v>
      </c>
      <c r="B212" s="53" t="s">
        <v>17</v>
      </c>
      <c r="C212" s="60">
        <v>45077</v>
      </c>
      <c r="D212" s="54" t="s">
        <v>181</v>
      </c>
      <c r="E212" s="54">
        <v>2023</v>
      </c>
      <c r="F212" s="55">
        <v>2.76</v>
      </c>
    </row>
    <row r="213" spans="1:6" ht="15.75" thickBot="1" x14ac:dyDescent="0.3">
      <c r="A213" s="56" t="s">
        <v>166</v>
      </c>
      <c r="B213" s="57" t="s">
        <v>17</v>
      </c>
      <c r="C213" s="61">
        <v>45077</v>
      </c>
      <c r="D213" s="58" t="s">
        <v>181</v>
      </c>
      <c r="E213" s="58">
        <v>2023</v>
      </c>
      <c r="F213" s="59">
        <v>0.82</v>
      </c>
    </row>
    <row r="214" spans="1:6" ht="15.75" thickBot="1" x14ac:dyDescent="0.3">
      <c r="A214" s="52" t="s">
        <v>59</v>
      </c>
      <c r="B214" s="53" t="s">
        <v>17</v>
      </c>
      <c r="C214" s="60">
        <v>45077</v>
      </c>
      <c r="D214" s="54" t="s">
        <v>181</v>
      </c>
      <c r="E214" s="54">
        <v>2023</v>
      </c>
      <c r="F214" s="55">
        <v>1.0900000000000001</v>
      </c>
    </row>
    <row r="215" spans="1:6" ht="15.75" thickBot="1" x14ac:dyDescent="0.3">
      <c r="A215" s="56" t="s">
        <v>37</v>
      </c>
      <c r="B215" s="57" t="s">
        <v>17</v>
      </c>
      <c r="C215" s="61">
        <v>45077</v>
      </c>
      <c r="D215" s="58" t="s">
        <v>181</v>
      </c>
      <c r="E215" s="58">
        <v>2023</v>
      </c>
      <c r="F215" s="59">
        <v>1.35</v>
      </c>
    </row>
    <row r="216" spans="1:6" ht="15.75" thickBot="1" x14ac:dyDescent="0.3">
      <c r="A216" s="52" t="s">
        <v>146</v>
      </c>
      <c r="B216" s="53" t="s">
        <v>17</v>
      </c>
      <c r="C216" s="60">
        <v>45077</v>
      </c>
      <c r="D216" s="54" t="s">
        <v>181</v>
      </c>
      <c r="E216" s="54">
        <v>2023</v>
      </c>
      <c r="F216" s="55">
        <v>0.65</v>
      </c>
    </row>
    <row r="217" spans="1:6" ht="15.75" thickBot="1" x14ac:dyDescent="0.3">
      <c r="A217" s="56" t="s">
        <v>92</v>
      </c>
      <c r="B217" s="57" t="s">
        <v>17</v>
      </c>
      <c r="C217" s="61">
        <v>45077</v>
      </c>
      <c r="D217" s="58" t="s">
        <v>181</v>
      </c>
      <c r="E217" s="58">
        <v>2023</v>
      </c>
      <c r="F217" s="59">
        <v>0.73</v>
      </c>
    </row>
    <row r="218" spans="1:6" ht="15.75" thickBot="1" x14ac:dyDescent="0.3">
      <c r="A218" s="52" t="s">
        <v>101</v>
      </c>
      <c r="B218" s="53" t="s">
        <v>17</v>
      </c>
      <c r="C218" s="60">
        <v>45077</v>
      </c>
      <c r="D218" s="54" t="s">
        <v>181</v>
      </c>
      <c r="E218" s="54">
        <v>2023</v>
      </c>
      <c r="F218" s="55">
        <v>0.77</v>
      </c>
    </row>
    <row r="219" spans="1:6" ht="15.75" thickBot="1" x14ac:dyDescent="0.3">
      <c r="A219" s="56" t="s">
        <v>50</v>
      </c>
      <c r="B219" s="57" t="s">
        <v>17</v>
      </c>
      <c r="C219" s="61">
        <v>45077</v>
      </c>
      <c r="D219" s="58" t="s">
        <v>181</v>
      </c>
      <c r="E219" s="58">
        <v>2023</v>
      </c>
      <c r="F219" s="59">
        <v>1.23</v>
      </c>
    </row>
    <row r="220" spans="1:6" ht="15.75" thickBot="1" x14ac:dyDescent="0.3">
      <c r="A220" s="52" t="s">
        <v>106</v>
      </c>
      <c r="B220" s="53" t="s">
        <v>17</v>
      </c>
      <c r="C220" s="60">
        <v>45077</v>
      </c>
      <c r="D220" s="54" t="s">
        <v>181</v>
      </c>
      <c r="E220" s="54">
        <v>2023</v>
      </c>
      <c r="F220" s="55">
        <v>0.86</v>
      </c>
    </row>
    <row r="221" spans="1:6" ht="15.75" thickBot="1" x14ac:dyDescent="0.3">
      <c r="A221" s="56" t="s">
        <v>50</v>
      </c>
      <c r="B221" s="57" t="s">
        <v>17</v>
      </c>
      <c r="C221" s="61">
        <v>45077</v>
      </c>
      <c r="D221" s="58" t="s">
        <v>181</v>
      </c>
      <c r="E221" s="58">
        <v>2023</v>
      </c>
      <c r="F221" s="59">
        <v>0.86</v>
      </c>
    </row>
    <row r="222" spans="1:6" ht="15.75" thickBot="1" x14ac:dyDescent="0.3">
      <c r="A222" s="52" t="s">
        <v>97</v>
      </c>
      <c r="B222" s="53" t="s">
        <v>17</v>
      </c>
      <c r="C222" s="60">
        <v>45078</v>
      </c>
      <c r="D222" s="54" t="s">
        <v>182</v>
      </c>
      <c r="E222" s="54">
        <v>2023</v>
      </c>
      <c r="F222" s="55">
        <v>3.81</v>
      </c>
    </row>
    <row r="223" spans="1:6" ht="15.75" thickBot="1" x14ac:dyDescent="0.3">
      <c r="A223" s="56" t="s">
        <v>102</v>
      </c>
      <c r="B223" s="57" t="s">
        <v>17</v>
      </c>
      <c r="C223" s="61">
        <v>45078</v>
      </c>
      <c r="D223" s="58" t="s">
        <v>182</v>
      </c>
      <c r="E223" s="58">
        <v>2023</v>
      </c>
      <c r="F223" s="59">
        <v>0.82</v>
      </c>
    </row>
    <row r="224" spans="1:6" ht="15.75" thickBot="1" x14ac:dyDescent="0.3">
      <c r="A224" s="52" t="s">
        <v>100</v>
      </c>
      <c r="B224" s="53" t="s">
        <v>17</v>
      </c>
      <c r="C224" s="60">
        <v>45078</v>
      </c>
      <c r="D224" s="54" t="s">
        <v>182</v>
      </c>
      <c r="E224" s="54">
        <v>2023</v>
      </c>
      <c r="F224" s="55">
        <v>1.1000000000000001</v>
      </c>
    </row>
    <row r="225" spans="1:6" ht="15.75" thickBot="1" x14ac:dyDescent="0.3">
      <c r="A225" s="56" t="s">
        <v>127</v>
      </c>
      <c r="B225" s="57" t="s">
        <v>17</v>
      </c>
      <c r="C225" s="61">
        <v>45078</v>
      </c>
      <c r="D225" s="58" t="s">
        <v>182</v>
      </c>
      <c r="E225" s="58">
        <v>2023</v>
      </c>
      <c r="F225" s="59">
        <v>0.3</v>
      </c>
    </row>
    <row r="226" spans="1:6" ht="15.75" thickBot="1" x14ac:dyDescent="0.3">
      <c r="A226" s="52" t="s">
        <v>53</v>
      </c>
      <c r="B226" s="53" t="s">
        <v>17</v>
      </c>
      <c r="C226" s="60">
        <v>45078</v>
      </c>
      <c r="D226" s="54" t="s">
        <v>182</v>
      </c>
      <c r="E226" s="54">
        <v>2023</v>
      </c>
      <c r="F226" s="55">
        <v>0.93</v>
      </c>
    </row>
    <row r="227" spans="1:6" ht="15.75" thickBot="1" x14ac:dyDescent="0.3">
      <c r="A227" s="56" t="s">
        <v>81</v>
      </c>
      <c r="B227" s="57" t="s">
        <v>17</v>
      </c>
      <c r="C227" s="61">
        <v>45078</v>
      </c>
      <c r="D227" s="58" t="s">
        <v>182</v>
      </c>
      <c r="E227" s="58">
        <v>2023</v>
      </c>
      <c r="F227" s="59">
        <v>0.77</v>
      </c>
    </row>
    <row r="228" spans="1:6" ht="15.75" thickBot="1" x14ac:dyDescent="0.3">
      <c r="A228" s="52" t="s">
        <v>99</v>
      </c>
      <c r="B228" s="53" t="s">
        <v>17</v>
      </c>
      <c r="C228" s="60">
        <v>45078</v>
      </c>
      <c r="D228" s="54" t="s">
        <v>182</v>
      </c>
      <c r="E228" s="54">
        <v>2023</v>
      </c>
      <c r="F228" s="55">
        <v>0.79</v>
      </c>
    </row>
    <row r="229" spans="1:6" ht="15.75" thickBot="1" x14ac:dyDescent="0.3">
      <c r="A229" s="56" t="s">
        <v>55</v>
      </c>
      <c r="B229" s="57" t="s">
        <v>17</v>
      </c>
      <c r="C229" s="61">
        <v>45078</v>
      </c>
      <c r="D229" s="58" t="s">
        <v>182</v>
      </c>
      <c r="E229" s="58">
        <v>2023</v>
      </c>
      <c r="F229" s="59">
        <v>0.91</v>
      </c>
    </row>
    <row r="230" spans="1:6" ht="15.75" thickBot="1" x14ac:dyDescent="0.3">
      <c r="A230" s="52" t="s">
        <v>81</v>
      </c>
      <c r="B230" s="53" t="s">
        <v>17</v>
      </c>
      <c r="C230" s="60">
        <v>45078</v>
      </c>
      <c r="D230" s="54" t="s">
        <v>182</v>
      </c>
      <c r="E230" s="54">
        <v>2023</v>
      </c>
      <c r="F230" s="55">
        <v>0.63</v>
      </c>
    </row>
    <row r="231" spans="1:6" ht="15.75" thickBot="1" x14ac:dyDescent="0.3">
      <c r="A231" s="56" t="s">
        <v>168</v>
      </c>
      <c r="B231" s="57" t="s">
        <v>17</v>
      </c>
      <c r="C231" s="61">
        <v>45079</v>
      </c>
      <c r="D231" s="58" t="s">
        <v>182</v>
      </c>
      <c r="E231" s="58">
        <v>2023</v>
      </c>
      <c r="F231" s="59">
        <v>2.88</v>
      </c>
    </row>
    <row r="232" spans="1:6" ht="15.75" thickBot="1" x14ac:dyDescent="0.3">
      <c r="A232" s="52" t="s">
        <v>26</v>
      </c>
      <c r="B232" s="53" t="s">
        <v>17</v>
      </c>
      <c r="C232" s="60">
        <v>45083</v>
      </c>
      <c r="D232" s="54" t="s">
        <v>182</v>
      </c>
      <c r="E232" s="54">
        <v>2023</v>
      </c>
      <c r="F232" s="55">
        <v>0.7</v>
      </c>
    </row>
    <row r="233" spans="1:6" ht="15.75" thickBot="1" x14ac:dyDescent="0.3">
      <c r="A233" s="56" t="s">
        <v>107</v>
      </c>
      <c r="B233" s="57" t="s">
        <v>17</v>
      </c>
      <c r="C233" s="61">
        <v>45084</v>
      </c>
      <c r="D233" s="58" t="s">
        <v>182</v>
      </c>
      <c r="E233" s="58">
        <v>2023</v>
      </c>
      <c r="F233" s="59">
        <v>2.25</v>
      </c>
    </row>
    <row r="234" spans="1:6" ht="15.75" thickBot="1" x14ac:dyDescent="0.3">
      <c r="A234" s="52" t="s">
        <v>151</v>
      </c>
      <c r="B234" s="53" t="s">
        <v>17</v>
      </c>
      <c r="C234" s="60">
        <v>45086</v>
      </c>
      <c r="D234" s="54" t="s">
        <v>182</v>
      </c>
      <c r="E234" s="54">
        <v>2023</v>
      </c>
      <c r="F234" s="55">
        <v>0.6</v>
      </c>
    </row>
    <row r="235" spans="1:6" ht="15.75" thickBot="1" x14ac:dyDescent="0.3">
      <c r="A235" s="56" t="s">
        <v>87</v>
      </c>
      <c r="B235" s="57" t="s">
        <v>17</v>
      </c>
      <c r="C235" s="61">
        <v>45091</v>
      </c>
      <c r="D235" s="58" t="s">
        <v>182</v>
      </c>
      <c r="E235" s="58">
        <v>2023</v>
      </c>
      <c r="F235" s="59">
        <v>2.75</v>
      </c>
    </row>
    <row r="236" spans="1:6" ht="15.75" thickBot="1" x14ac:dyDescent="0.3">
      <c r="A236" s="52" t="s">
        <v>51</v>
      </c>
      <c r="B236" s="53" t="s">
        <v>17</v>
      </c>
      <c r="C236" s="60">
        <v>45091</v>
      </c>
      <c r="D236" s="54" t="s">
        <v>182</v>
      </c>
      <c r="E236" s="54">
        <v>2023</v>
      </c>
      <c r="F236" s="55">
        <v>0.37</v>
      </c>
    </row>
    <row r="237" spans="1:6" ht="15.75" thickBot="1" x14ac:dyDescent="0.3">
      <c r="A237" s="56" t="s">
        <v>75</v>
      </c>
      <c r="B237" s="57" t="s">
        <v>17</v>
      </c>
      <c r="C237" s="61">
        <v>45092</v>
      </c>
      <c r="D237" s="58" t="s">
        <v>182</v>
      </c>
      <c r="E237" s="58">
        <v>2023</v>
      </c>
      <c r="F237" s="59">
        <v>3</v>
      </c>
    </row>
    <row r="238" spans="1:6" ht="15.75" thickBot="1" x14ac:dyDescent="0.3">
      <c r="A238" s="52" t="s">
        <v>58</v>
      </c>
      <c r="B238" s="53" t="s">
        <v>17</v>
      </c>
      <c r="C238" s="60">
        <v>45093</v>
      </c>
      <c r="D238" s="54" t="s">
        <v>182</v>
      </c>
      <c r="E238" s="54">
        <v>2023</v>
      </c>
      <c r="F238" s="55">
        <v>0.76</v>
      </c>
    </row>
    <row r="239" spans="1:6" ht="15.75" thickBot="1" x14ac:dyDescent="0.3">
      <c r="A239" s="56" t="s">
        <v>56</v>
      </c>
      <c r="B239" s="57" t="s">
        <v>17</v>
      </c>
      <c r="C239" s="61">
        <v>45099</v>
      </c>
      <c r="D239" s="58" t="s">
        <v>182</v>
      </c>
      <c r="E239" s="58">
        <v>2023</v>
      </c>
      <c r="F239" s="59">
        <v>0.56000000000000005</v>
      </c>
    </row>
    <row r="240" spans="1:6" ht="15.75" thickBot="1" x14ac:dyDescent="0.3">
      <c r="A240" s="52" t="s">
        <v>97</v>
      </c>
      <c r="B240" s="53" t="s">
        <v>17</v>
      </c>
      <c r="C240" s="60">
        <v>45100</v>
      </c>
      <c r="D240" s="54" t="s">
        <v>182</v>
      </c>
      <c r="E240" s="54">
        <v>2023</v>
      </c>
      <c r="F240" s="55">
        <v>2.62</v>
      </c>
    </row>
    <row r="241" spans="1:6" ht="15.75" thickBot="1" x14ac:dyDescent="0.3">
      <c r="A241" s="56" t="s">
        <v>163</v>
      </c>
      <c r="B241" s="57" t="s">
        <v>17</v>
      </c>
      <c r="C241" s="61">
        <v>45100</v>
      </c>
      <c r="D241" s="58" t="s">
        <v>182</v>
      </c>
      <c r="E241" s="58">
        <v>2023</v>
      </c>
      <c r="F241" s="59">
        <v>0.96</v>
      </c>
    </row>
    <row r="242" spans="1:6" ht="15.75" thickBot="1" x14ac:dyDescent="0.3">
      <c r="A242" s="52" t="s">
        <v>90</v>
      </c>
      <c r="B242" s="53" t="s">
        <v>17</v>
      </c>
      <c r="C242" s="60">
        <v>45100</v>
      </c>
      <c r="D242" s="54" t="s">
        <v>182</v>
      </c>
      <c r="E242" s="54">
        <v>2023</v>
      </c>
      <c r="F242" s="55">
        <v>2.5499999999999998</v>
      </c>
    </row>
    <row r="243" spans="1:6" ht="15.75" thickBot="1" x14ac:dyDescent="0.3">
      <c r="A243" s="56" t="s">
        <v>64</v>
      </c>
      <c r="B243" s="57" t="s">
        <v>17</v>
      </c>
      <c r="C243" s="61">
        <v>45100</v>
      </c>
      <c r="D243" s="58" t="s">
        <v>182</v>
      </c>
      <c r="E243" s="58">
        <v>2023</v>
      </c>
      <c r="F243" s="59">
        <v>0.66</v>
      </c>
    </row>
    <row r="244" spans="1:6" ht="15.75" thickBot="1" x14ac:dyDescent="0.3">
      <c r="A244" s="52" t="s">
        <v>88</v>
      </c>
      <c r="B244" s="53" t="s">
        <v>17</v>
      </c>
      <c r="C244" s="60">
        <v>45100</v>
      </c>
      <c r="D244" s="54" t="s">
        <v>182</v>
      </c>
      <c r="E244" s="54">
        <v>2023</v>
      </c>
      <c r="F244" s="55">
        <v>0.69</v>
      </c>
    </row>
    <row r="245" spans="1:6" ht="15.75" thickBot="1" x14ac:dyDescent="0.3">
      <c r="A245" s="56" t="s">
        <v>69</v>
      </c>
      <c r="B245" s="57" t="s">
        <v>17</v>
      </c>
      <c r="C245" s="61">
        <v>45100</v>
      </c>
      <c r="D245" s="58" t="s">
        <v>182</v>
      </c>
      <c r="E245" s="58">
        <v>2023</v>
      </c>
      <c r="F245" s="59">
        <v>2.5</v>
      </c>
    </row>
    <row r="246" spans="1:6" ht="15.75" thickBot="1" x14ac:dyDescent="0.3">
      <c r="A246" s="52" t="s">
        <v>128</v>
      </c>
      <c r="B246" s="53" t="s">
        <v>17</v>
      </c>
      <c r="C246" s="60">
        <v>45104</v>
      </c>
      <c r="D246" s="54" t="s">
        <v>182</v>
      </c>
      <c r="E246" s="54">
        <v>2023</v>
      </c>
      <c r="F246" s="55">
        <v>1.4</v>
      </c>
    </row>
    <row r="247" spans="1:6" ht="15.75" thickBot="1" x14ac:dyDescent="0.3">
      <c r="A247" s="56" t="s">
        <v>102</v>
      </c>
      <c r="B247" s="57" t="s">
        <v>17</v>
      </c>
      <c r="C247" s="61">
        <v>45106</v>
      </c>
      <c r="D247" s="58" t="s">
        <v>182</v>
      </c>
      <c r="E247" s="58">
        <v>2023</v>
      </c>
      <c r="F247" s="59">
        <v>0.82</v>
      </c>
    </row>
    <row r="248" spans="1:6" ht="15.75" thickBot="1" x14ac:dyDescent="0.3">
      <c r="A248" s="52" t="s">
        <v>169</v>
      </c>
      <c r="B248" s="53" t="s">
        <v>17</v>
      </c>
      <c r="C248" s="60">
        <v>45106</v>
      </c>
      <c r="D248" s="54" t="s">
        <v>182</v>
      </c>
      <c r="E248" s="54">
        <v>2023</v>
      </c>
      <c r="F248" s="55">
        <v>0.64</v>
      </c>
    </row>
    <row r="249" spans="1:6" ht="15.75" thickBot="1" x14ac:dyDescent="0.3">
      <c r="A249" s="56" t="s">
        <v>169</v>
      </c>
      <c r="B249" s="57" t="s">
        <v>17</v>
      </c>
      <c r="C249" s="61">
        <v>45106</v>
      </c>
      <c r="D249" s="58" t="s">
        <v>182</v>
      </c>
      <c r="E249" s="58">
        <v>2023</v>
      </c>
      <c r="F249" s="59">
        <v>1.1200000000000001</v>
      </c>
    </row>
    <row r="250" spans="1:6" ht="15.75" thickBot="1" x14ac:dyDescent="0.3">
      <c r="A250" s="52" t="s">
        <v>65</v>
      </c>
      <c r="B250" s="53" t="s">
        <v>17</v>
      </c>
      <c r="C250" s="60">
        <v>45107</v>
      </c>
      <c r="D250" s="54" t="s">
        <v>182</v>
      </c>
      <c r="E250" s="54">
        <v>2023</v>
      </c>
      <c r="F250" s="55">
        <v>2.16</v>
      </c>
    </row>
    <row r="251" spans="1:6" ht="15.75" thickBot="1" x14ac:dyDescent="0.3">
      <c r="A251" s="56" t="s">
        <v>59</v>
      </c>
      <c r="B251" s="57" t="s">
        <v>17</v>
      </c>
      <c r="C251" s="61">
        <v>45107</v>
      </c>
      <c r="D251" s="58" t="s">
        <v>182</v>
      </c>
      <c r="E251" s="58">
        <v>2023</v>
      </c>
      <c r="F251" s="59">
        <v>1.0900000000000001</v>
      </c>
    </row>
    <row r="252" spans="1:6" ht="15.75" thickBot="1" x14ac:dyDescent="0.3">
      <c r="A252" s="52" t="s">
        <v>50</v>
      </c>
      <c r="B252" s="53" t="s">
        <v>17</v>
      </c>
      <c r="C252" s="60">
        <v>45107</v>
      </c>
      <c r="D252" s="54" t="s">
        <v>182</v>
      </c>
      <c r="E252" s="54">
        <v>2023</v>
      </c>
      <c r="F252" s="55">
        <v>1.23</v>
      </c>
    </row>
    <row r="253" spans="1:6" ht="15.75" thickBot="1" x14ac:dyDescent="0.3">
      <c r="A253" s="56" t="s">
        <v>105</v>
      </c>
      <c r="B253" s="57" t="s">
        <v>17</v>
      </c>
      <c r="C253" s="61">
        <v>45107</v>
      </c>
      <c r="D253" s="58" t="s">
        <v>182</v>
      </c>
      <c r="E253" s="58">
        <v>2023</v>
      </c>
      <c r="F253" s="59">
        <v>1.17</v>
      </c>
    </row>
    <row r="254" spans="1:6" ht="15.75" thickBot="1" x14ac:dyDescent="0.3">
      <c r="A254" s="52" t="s">
        <v>170</v>
      </c>
      <c r="B254" s="53" t="s">
        <v>17</v>
      </c>
      <c r="C254" s="60">
        <v>45107</v>
      </c>
      <c r="D254" s="54" t="s">
        <v>182</v>
      </c>
      <c r="E254" s="54">
        <v>2023</v>
      </c>
      <c r="F254" s="55">
        <v>0.95</v>
      </c>
    </row>
    <row r="255" spans="1:6" ht="15.75" thickBot="1" x14ac:dyDescent="0.3">
      <c r="A255" s="56" t="s">
        <v>131</v>
      </c>
      <c r="B255" s="57" t="s">
        <v>17</v>
      </c>
      <c r="C255" s="61">
        <v>45107</v>
      </c>
      <c r="D255" s="58" t="s">
        <v>182</v>
      </c>
      <c r="E255" s="58">
        <v>2023</v>
      </c>
      <c r="F255" s="59">
        <v>1.51</v>
      </c>
    </row>
    <row r="256" spans="1:6" ht="15.75" thickBot="1" x14ac:dyDescent="0.3">
      <c r="A256" s="52" t="s">
        <v>67</v>
      </c>
      <c r="B256" s="53" t="s">
        <v>17</v>
      </c>
      <c r="C256" s="60">
        <v>45107</v>
      </c>
      <c r="D256" s="54" t="s">
        <v>182</v>
      </c>
      <c r="E256" s="54">
        <v>2023</v>
      </c>
      <c r="F256" s="55">
        <v>2.75</v>
      </c>
    </row>
    <row r="257" spans="1:6" ht="15.75" thickBot="1" x14ac:dyDescent="0.3">
      <c r="A257" s="56" t="s">
        <v>106</v>
      </c>
      <c r="B257" s="57" t="s">
        <v>17</v>
      </c>
      <c r="C257" s="61">
        <v>45107</v>
      </c>
      <c r="D257" s="58" t="s">
        <v>182</v>
      </c>
      <c r="E257" s="58">
        <v>2023</v>
      </c>
      <c r="F257" s="59">
        <v>0.84</v>
      </c>
    </row>
    <row r="258" spans="1:6" ht="15.75" thickBot="1" x14ac:dyDescent="0.3">
      <c r="A258" s="52" t="s">
        <v>37</v>
      </c>
      <c r="B258" s="53" t="s">
        <v>17</v>
      </c>
      <c r="C258" s="60">
        <v>45107</v>
      </c>
      <c r="D258" s="54" t="s">
        <v>182</v>
      </c>
      <c r="E258" s="54">
        <v>2023</v>
      </c>
      <c r="F258" s="55">
        <v>1.35</v>
      </c>
    </row>
    <row r="259" spans="1:6" ht="15.75" thickBot="1" x14ac:dyDescent="0.3">
      <c r="A259" s="56" t="s">
        <v>91</v>
      </c>
      <c r="B259" s="57" t="s">
        <v>17</v>
      </c>
      <c r="C259" s="61">
        <v>45107</v>
      </c>
      <c r="D259" s="58" t="s">
        <v>182</v>
      </c>
      <c r="E259" s="58">
        <v>2023</v>
      </c>
      <c r="F259" s="59">
        <v>0.86</v>
      </c>
    </row>
    <row r="260" spans="1:6" ht="15.75" thickBot="1" x14ac:dyDescent="0.3">
      <c r="A260" s="52" t="s">
        <v>101</v>
      </c>
      <c r="B260" s="53" t="s">
        <v>17</v>
      </c>
      <c r="C260" s="60">
        <v>45107</v>
      </c>
      <c r="D260" s="54" t="s">
        <v>182</v>
      </c>
      <c r="E260" s="54">
        <v>2023</v>
      </c>
      <c r="F260" s="55">
        <v>0.77</v>
      </c>
    </row>
    <row r="261" spans="1:6" ht="15.75" thickBot="1" x14ac:dyDescent="0.3">
      <c r="A261" s="56" t="s">
        <v>146</v>
      </c>
      <c r="B261" s="57" t="s">
        <v>17</v>
      </c>
      <c r="C261" s="61">
        <v>45107</v>
      </c>
      <c r="D261" s="58" t="s">
        <v>182</v>
      </c>
      <c r="E261" s="58">
        <v>2023</v>
      </c>
      <c r="F261" s="59">
        <v>0.64</v>
      </c>
    </row>
    <row r="262" spans="1:6" ht="15.75" thickBot="1" x14ac:dyDescent="0.3">
      <c r="A262" s="52" t="s">
        <v>92</v>
      </c>
      <c r="B262" s="53" t="s">
        <v>17</v>
      </c>
      <c r="C262" s="60">
        <v>45107</v>
      </c>
      <c r="D262" s="54" t="s">
        <v>182</v>
      </c>
      <c r="E262" s="54">
        <v>2023</v>
      </c>
      <c r="F262" s="55">
        <v>0.72</v>
      </c>
    </row>
    <row r="263" spans="1:6" ht="15.75" thickBot="1" x14ac:dyDescent="0.3">
      <c r="A263" s="56" t="s">
        <v>166</v>
      </c>
      <c r="B263" s="57" t="s">
        <v>17</v>
      </c>
      <c r="C263" s="61">
        <v>45107</v>
      </c>
      <c r="D263" s="58" t="s">
        <v>182</v>
      </c>
      <c r="E263" s="58">
        <v>2023</v>
      </c>
      <c r="F263" s="59">
        <v>0.82</v>
      </c>
    </row>
    <row r="264" spans="1:6" ht="15.75" thickBot="1" x14ac:dyDescent="0.3">
      <c r="A264" s="52" t="s">
        <v>50</v>
      </c>
      <c r="B264" s="53" t="s">
        <v>17</v>
      </c>
      <c r="C264" s="60">
        <v>45107</v>
      </c>
      <c r="D264" s="54" t="s">
        <v>182</v>
      </c>
      <c r="E264" s="54">
        <v>2023</v>
      </c>
      <c r="F264" s="55">
        <v>0.86</v>
      </c>
    </row>
    <row r="265" spans="1:6" ht="15.75" thickBot="1" x14ac:dyDescent="0.3">
      <c r="A265" s="56" t="s">
        <v>53</v>
      </c>
      <c r="B265" s="57" t="s">
        <v>17</v>
      </c>
      <c r="C265" s="61">
        <v>45112</v>
      </c>
      <c r="D265" s="58" t="s">
        <v>183</v>
      </c>
      <c r="E265" s="58">
        <v>2023</v>
      </c>
      <c r="F265" s="59">
        <v>0.93</v>
      </c>
    </row>
    <row r="266" spans="1:6" ht="15.75" thickBot="1" x14ac:dyDescent="0.3">
      <c r="A266" s="52" t="s">
        <v>132</v>
      </c>
      <c r="B266" s="53" t="s">
        <v>17</v>
      </c>
      <c r="C266" s="60">
        <v>45112</v>
      </c>
      <c r="D266" s="54" t="s">
        <v>183</v>
      </c>
      <c r="E266" s="54">
        <v>2023</v>
      </c>
      <c r="F266" s="55">
        <v>2.2400000000000002</v>
      </c>
    </row>
    <row r="267" spans="1:6" ht="15.75" thickBot="1" x14ac:dyDescent="0.3">
      <c r="A267" s="56" t="s">
        <v>81</v>
      </c>
      <c r="B267" s="57" t="s">
        <v>17</v>
      </c>
      <c r="C267" s="61">
        <v>45112</v>
      </c>
      <c r="D267" s="58" t="s">
        <v>183</v>
      </c>
      <c r="E267" s="58">
        <v>2023</v>
      </c>
      <c r="F267" s="59">
        <v>0.77</v>
      </c>
    </row>
    <row r="268" spans="1:6" ht="15.75" thickBot="1" x14ac:dyDescent="0.3">
      <c r="A268" s="52" t="s">
        <v>133</v>
      </c>
      <c r="B268" s="53" t="s">
        <v>17</v>
      </c>
      <c r="C268" s="60">
        <v>45112</v>
      </c>
      <c r="D268" s="54" t="s">
        <v>183</v>
      </c>
      <c r="E268" s="54">
        <v>2023</v>
      </c>
      <c r="F268" s="55">
        <v>2.1</v>
      </c>
    </row>
    <row r="269" spans="1:6" ht="15.75" thickBot="1" x14ac:dyDescent="0.3">
      <c r="A269" s="56" t="s">
        <v>55</v>
      </c>
      <c r="B269" s="57" t="s">
        <v>17</v>
      </c>
      <c r="C269" s="61">
        <v>45112</v>
      </c>
      <c r="D269" s="58" t="s">
        <v>183</v>
      </c>
      <c r="E269" s="58">
        <v>2023</v>
      </c>
      <c r="F269" s="59">
        <v>0.91</v>
      </c>
    </row>
    <row r="270" spans="1:6" ht="15.75" thickBot="1" x14ac:dyDescent="0.3">
      <c r="A270" s="52" t="s">
        <v>100</v>
      </c>
      <c r="B270" s="53" t="s">
        <v>17</v>
      </c>
      <c r="C270" s="60">
        <v>45112</v>
      </c>
      <c r="D270" s="54" t="s">
        <v>183</v>
      </c>
      <c r="E270" s="54">
        <v>2023</v>
      </c>
      <c r="F270" s="55">
        <v>1.1000000000000001</v>
      </c>
    </row>
    <row r="271" spans="1:6" ht="15.75" thickBot="1" x14ac:dyDescent="0.3">
      <c r="A271" s="56" t="s">
        <v>99</v>
      </c>
      <c r="B271" s="57" t="s">
        <v>17</v>
      </c>
      <c r="C271" s="61">
        <v>45112</v>
      </c>
      <c r="D271" s="58" t="s">
        <v>183</v>
      </c>
      <c r="E271" s="58">
        <v>2023</v>
      </c>
      <c r="F271" s="59">
        <v>0.79</v>
      </c>
    </row>
    <row r="272" spans="1:6" ht="15.75" thickBot="1" x14ac:dyDescent="0.3">
      <c r="A272" s="52" t="s">
        <v>81</v>
      </c>
      <c r="B272" s="53" t="s">
        <v>17</v>
      </c>
      <c r="C272" s="60">
        <v>45112</v>
      </c>
      <c r="D272" s="54" t="s">
        <v>183</v>
      </c>
      <c r="E272" s="54">
        <v>2023</v>
      </c>
      <c r="F272" s="55">
        <v>0.63</v>
      </c>
    </row>
    <row r="273" spans="1:6" ht="15.75" thickBot="1" x14ac:dyDescent="0.3">
      <c r="A273" s="56" t="s">
        <v>96</v>
      </c>
      <c r="B273" s="57" t="s">
        <v>17</v>
      </c>
      <c r="C273" s="61">
        <v>45113</v>
      </c>
      <c r="D273" s="58" t="s">
        <v>183</v>
      </c>
      <c r="E273" s="58">
        <v>2023</v>
      </c>
      <c r="F273" s="59">
        <v>3.45</v>
      </c>
    </row>
    <row r="274" spans="1:6" ht="15.75" thickBot="1" x14ac:dyDescent="0.3">
      <c r="A274" s="52" t="s">
        <v>134</v>
      </c>
      <c r="B274" s="53" t="s">
        <v>17</v>
      </c>
      <c r="C274" s="60">
        <v>45113</v>
      </c>
      <c r="D274" s="54" t="s">
        <v>183</v>
      </c>
      <c r="E274" s="54">
        <v>2023</v>
      </c>
      <c r="F274" s="55">
        <v>2.5</v>
      </c>
    </row>
    <row r="275" spans="1:6" ht="15.75" thickBot="1" x14ac:dyDescent="0.3">
      <c r="A275" s="56" t="s">
        <v>130</v>
      </c>
      <c r="B275" s="57" t="s">
        <v>17</v>
      </c>
      <c r="C275" s="61">
        <v>45114</v>
      </c>
      <c r="D275" s="58" t="s">
        <v>183</v>
      </c>
      <c r="E275" s="58">
        <v>2023</v>
      </c>
      <c r="F275" s="59">
        <v>3.92</v>
      </c>
    </row>
    <row r="276" spans="1:6" ht="15.75" thickBot="1" x14ac:dyDescent="0.3">
      <c r="A276" s="52" t="s">
        <v>130</v>
      </c>
      <c r="B276" s="53" t="s">
        <v>17</v>
      </c>
      <c r="C276" s="60">
        <v>45114</v>
      </c>
      <c r="D276" s="54" t="s">
        <v>183</v>
      </c>
      <c r="E276" s="54">
        <v>2023</v>
      </c>
      <c r="F276" s="55">
        <v>0.08</v>
      </c>
    </row>
    <row r="277" spans="1:6" ht="15.75" thickBot="1" x14ac:dyDescent="0.3">
      <c r="A277" s="56" t="s">
        <v>129</v>
      </c>
      <c r="B277" s="57" t="s">
        <v>17</v>
      </c>
      <c r="C277" s="61">
        <v>45117</v>
      </c>
      <c r="D277" s="58" t="s">
        <v>183</v>
      </c>
      <c r="E277" s="58">
        <v>2023</v>
      </c>
      <c r="F277" s="59">
        <v>2.5499999999999998</v>
      </c>
    </row>
    <row r="278" spans="1:6" ht="15.75" thickBot="1" x14ac:dyDescent="0.3">
      <c r="A278" s="52" t="s">
        <v>65</v>
      </c>
      <c r="B278" s="53" t="s">
        <v>17</v>
      </c>
      <c r="C278" s="60">
        <v>45118</v>
      </c>
      <c r="D278" s="54" t="s">
        <v>183</v>
      </c>
      <c r="E278" s="54">
        <v>2023</v>
      </c>
      <c r="F278" s="55">
        <v>0.2</v>
      </c>
    </row>
    <row r="279" spans="1:6" ht="15.75" thickBot="1" x14ac:dyDescent="0.3">
      <c r="A279" s="56" t="s">
        <v>135</v>
      </c>
      <c r="B279" s="57" t="s">
        <v>17</v>
      </c>
      <c r="C279" s="61">
        <v>45118</v>
      </c>
      <c r="D279" s="58" t="s">
        <v>183</v>
      </c>
      <c r="E279" s="58">
        <v>2023</v>
      </c>
      <c r="F279" s="59">
        <v>1.78</v>
      </c>
    </row>
    <row r="280" spans="1:6" ht="15.75" thickBot="1" x14ac:dyDescent="0.3">
      <c r="A280" s="52" t="s">
        <v>124</v>
      </c>
      <c r="B280" s="53" t="s">
        <v>17</v>
      </c>
      <c r="C280" s="60">
        <v>45119</v>
      </c>
      <c r="D280" s="54" t="s">
        <v>183</v>
      </c>
      <c r="E280" s="54">
        <v>2023</v>
      </c>
      <c r="F280" s="55">
        <v>5.17</v>
      </c>
    </row>
    <row r="281" spans="1:6" ht="15.75" thickBot="1" x14ac:dyDescent="0.3">
      <c r="A281" s="56" t="s">
        <v>151</v>
      </c>
      <c r="B281" s="57" t="s">
        <v>17</v>
      </c>
      <c r="C281" s="61">
        <v>45119</v>
      </c>
      <c r="D281" s="58" t="s">
        <v>183</v>
      </c>
      <c r="E281" s="58">
        <v>2023</v>
      </c>
      <c r="F281" s="59">
        <v>0.6</v>
      </c>
    </row>
    <row r="282" spans="1:6" ht="15.75" thickBot="1" x14ac:dyDescent="0.3">
      <c r="A282" s="52" t="s">
        <v>123</v>
      </c>
      <c r="B282" s="53" t="s">
        <v>17</v>
      </c>
      <c r="C282" s="60">
        <v>45120</v>
      </c>
      <c r="D282" s="54" t="s">
        <v>183</v>
      </c>
      <c r="E282" s="54">
        <v>2023</v>
      </c>
      <c r="F282" s="55">
        <v>3.47</v>
      </c>
    </row>
    <row r="283" spans="1:6" ht="15.75" thickBot="1" x14ac:dyDescent="0.3">
      <c r="A283" s="56" t="s">
        <v>93</v>
      </c>
      <c r="B283" s="57" t="s">
        <v>17</v>
      </c>
      <c r="C283" s="61">
        <v>45120</v>
      </c>
      <c r="D283" s="58" t="s">
        <v>183</v>
      </c>
      <c r="E283" s="58">
        <v>2023</v>
      </c>
      <c r="F283" s="59">
        <v>1.45</v>
      </c>
    </row>
    <row r="284" spans="1:6" ht="15.75" thickBot="1" x14ac:dyDescent="0.3">
      <c r="A284" s="103" t="s">
        <v>137</v>
      </c>
      <c r="B284" s="103" t="s">
        <v>17</v>
      </c>
      <c r="C284" s="104">
        <v>45124</v>
      </c>
      <c r="D284" s="62" t="s">
        <v>183</v>
      </c>
      <c r="E284" s="62">
        <v>2023</v>
      </c>
      <c r="F284" s="105">
        <v>1.92</v>
      </c>
    </row>
    <row r="285" spans="1:6" ht="15.75" thickBot="1" x14ac:dyDescent="0.3">
      <c r="A285" s="106" t="s">
        <v>136</v>
      </c>
      <c r="B285" s="106" t="s">
        <v>17</v>
      </c>
      <c r="C285" s="107">
        <v>45124</v>
      </c>
      <c r="D285" s="63" t="s">
        <v>183</v>
      </c>
      <c r="E285" s="63">
        <v>2023</v>
      </c>
      <c r="F285" s="108">
        <v>2.2400000000000002</v>
      </c>
    </row>
    <row r="286" spans="1:6" ht="15.75" thickBot="1" x14ac:dyDescent="0.3">
      <c r="A286" s="103" t="s">
        <v>138</v>
      </c>
      <c r="B286" s="103" t="s">
        <v>17</v>
      </c>
      <c r="C286" s="104">
        <v>45124</v>
      </c>
      <c r="D286" s="62" t="s">
        <v>183</v>
      </c>
      <c r="E286" s="62">
        <v>2023</v>
      </c>
      <c r="F286" s="105">
        <v>2</v>
      </c>
    </row>
    <row r="287" spans="1:6" ht="15.75" thickBot="1" x14ac:dyDescent="0.3">
      <c r="A287" s="106" t="s">
        <v>51</v>
      </c>
      <c r="B287" s="106" t="s">
        <v>17</v>
      </c>
      <c r="C287" s="107">
        <v>45124</v>
      </c>
      <c r="D287" s="63" t="s">
        <v>183</v>
      </c>
      <c r="E287" s="63">
        <v>2023</v>
      </c>
      <c r="F287" s="108">
        <v>0.12</v>
      </c>
    </row>
    <row r="288" spans="1:6" ht="15.75" thickBot="1" x14ac:dyDescent="0.3">
      <c r="A288" s="103" t="s">
        <v>139</v>
      </c>
      <c r="B288" s="103" t="s">
        <v>17</v>
      </c>
      <c r="C288" s="104">
        <v>45125</v>
      </c>
      <c r="D288" s="62" t="s">
        <v>183</v>
      </c>
      <c r="E288" s="62">
        <v>2023</v>
      </c>
      <c r="F288" s="105">
        <v>2.31</v>
      </c>
    </row>
    <row r="289" spans="1:6" ht="15.75" thickBot="1" x14ac:dyDescent="0.3">
      <c r="A289" s="106" t="s">
        <v>139</v>
      </c>
      <c r="B289" s="106" t="s">
        <v>17</v>
      </c>
      <c r="C289" s="107">
        <v>45125</v>
      </c>
      <c r="D289" s="63" t="s">
        <v>183</v>
      </c>
      <c r="E289" s="63">
        <v>2023</v>
      </c>
      <c r="F289" s="108">
        <v>0.14000000000000001</v>
      </c>
    </row>
    <row r="290" spans="1:6" ht="15.75" thickBot="1" x14ac:dyDescent="0.3">
      <c r="A290" s="103" t="s">
        <v>58</v>
      </c>
      <c r="B290" s="103" t="s">
        <v>17</v>
      </c>
      <c r="C290" s="104">
        <v>45127</v>
      </c>
      <c r="D290" s="62" t="s">
        <v>183</v>
      </c>
      <c r="E290" s="62">
        <v>2023</v>
      </c>
      <c r="F290" s="105">
        <v>0.76</v>
      </c>
    </row>
    <row r="291" spans="1:6" ht="15.75" thickBot="1" x14ac:dyDescent="0.3">
      <c r="A291" s="106" t="s">
        <v>140</v>
      </c>
      <c r="B291" s="106" t="s">
        <v>17</v>
      </c>
      <c r="C291" s="107">
        <v>45128</v>
      </c>
      <c r="D291" s="63" t="s">
        <v>183</v>
      </c>
      <c r="E291" s="63">
        <v>2023</v>
      </c>
      <c r="F291" s="108">
        <v>0.72</v>
      </c>
    </row>
    <row r="292" spans="1:6" ht="15.75" thickBot="1" x14ac:dyDescent="0.3">
      <c r="A292" s="103" t="s">
        <v>88</v>
      </c>
      <c r="B292" s="103" t="s">
        <v>17</v>
      </c>
      <c r="C292" s="104">
        <v>45131</v>
      </c>
      <c r="D292" s="62" t="s">
        <v>183</v>
      </c>
      <c r="E292" s="62">
        <v>2023</v>
      </c>
      <c r="F292" s="105">
        <v>0.69</v>
      </c>
    </row>
    <row r="293" spans="1:6" ht="15.75" thickBot="1" x14ac:dyDescent="0.3">
      <c r="A293" s="106" t="s">
        <v>56</v>
      </c>
      <c r="B293" s="106" t="s">
        <v>17</v>
      </c>
      <c r="C293" s="107">
        <v>45131</v>
      </c>
      <c r="D293" s="63" t="s">
        <v>183</v>
      </c>
      <c r="E293" s="63">
        <v>2023</v>
      </c>
      <c r="F293" s="108">
        <v>0.56000000000000005</v>
      </c>
    </row>
    <row r="294" spans="1:6" ht="15.75" thickBot="1" x14ac:dyDescent="0.3">
      <c r="A294" s="103" t="s">
        <v>64</v>
      </c>
      <c r="B294" s="103" t="s">
        <v>17</v>
      </c>
      <c r="C294" s="104">
        <v>45132</v>
      </c>
      <c r="D294" s="62" t="s">
        <v>183</v>
      </c>
      <c r="E294" s="62">
        <v>2023</v>
      </c>
      <c r="F294" s="105">
        <v>0.66</v>
      </c>
    </row>
    <row r="295" spans="1:6" ht="15.75" thickBot="1" x14ac:dyDescent="0.3">
      <c r="A295" s="106" t="s">
        <v>163</v>
      </c>
      <c r="B295" s="106" t="s">
        <v>17</v>
      </c>
      <c r="C295" s="107">
        <v>45132</v>
      </c>
      <c r="D295" s="63" t="s">
        <v>183</v>
      </c>
      <c r="E295" s="63">
        <v>2023</v>
      </c>
      <c r="F295" s="108">
        <v>0.96</v>
      </c>
    </row>
    <row r="296" spans="1:6" ht="15.75" thickBot="1" x14ac:dyDescent="0.3">
      <c r="A296" s="103" t="s">
        <v>143</v>
      </c>
      <c r="B296" s="103" t="s">
        <v>17</v>
      </c>
      <c r="C296" s="104">
        <v>45134</v>
      </c>
      <c r="D296" s="62" t="s">
        <v>183</v>
      </c>
      <c r="E296" s="62">
        <v>2023</v>
      </c>
      <c r="F296" s="105">
        <v>1.6</v>
      </c>
    </row>
    <row r="297" spans="1:6" ht="15.75" thickBot="1" x14ac:dyDescent="0.3">
      <c r="A297" s="106" t="s">
        <v>177</v>
      </c>
      <c r="B297" s="106" t="s">
        <v>17</v>
      </c>
      <c r="C297" s="107">
        <v>45135</v>
      </c>
      <c r="D297" s="63" t="s">
        <v>183</v>
      </c>
      <c r="E297" s="63">
        <v>2023</v>
      </c>
      <c r="F297" s="108">
        <v>2.5</v>
      </c>
    </row>
    <row r="298" spans="1:6" ht="15.75" thickBot="1" x14ac:dyDescent="0.3">
      <c r="A298" s="103" t="s">
        <v>78</v>
      </c>
      <c r="B298" s="103" t="s">
        <v>17</v>
      </c>
      <c r="C298" s="104">
        <v>45135</v>
      </c>
      <c r="D298" s="62" t="s">
        <v>183</v>
      </c>
      <c r="E298" s="62">
        <v>2023</v>
      </c>
      <c r="F298" s="105">
        <v>2.8</v>
      </c>
    </row>
    <row r="299" spans="1:6" ht="15.75" thickBot="1" x14ac:dyDescent="0.3">
      <c r="A299" s="106" t="s">
        <v>169</v>
      </c>
      <c r="B299" s="106" t="s">
        <v>17</v>
      </c>
      <c r="C299" s="107">
        <v>45135</v>
      </c>
      <c r="D299" s="63" t="s">
        <v>183</v>
      </c>
      <c r="E299" s="63">
        <v>2023</v>
      </c>
      <c r="F299" s="108">
        <v>0.64</v>
      </c>
    </row>
    <row r="300" spans="1:6" ht="15.75" thickBot="1" x14ac:dyDescent="0.3">
      <c r="A300" s="103" t="s">
        <v>142</v>
      </c>
      <c r="B300" s="103" t="s">
        <v>17</v>
      </c>
      <c r="C300" s="104">
        <v>45135</v>
      </c>
      <c r="D300" s="62" t="s">
        <v>183</v>
      </c>
      <c r="E300" s="62">
        <v>2023</v>
      </c>
      <c r="F300" s="105">
        <v>2.25</v>
      </c>
    </row>
    <row r="301" spans="1:6" ht="15.75" thickBot="1" x14ac:dyDescent="0.3">
      <c r="A301" s="106" t="s">
        <v>169</v>
      </c>
      <c r="B301" s="106" t="s">
        <v>18</v>
      </c>
      <c r="C301" s="107">
        <v>45135</v>
      </c>
      <c r="D301" s="63" t="s">
        <v>183</v>
      </c>
      <c r="E301" s="63">
        <v>2023</v>
      </c>
      <c r="F301" s="108">
        <v>1.1200000000000001</v>
      </c>
    </row>
    <row r="302" spans="1:6" ht="15.75" thickBot="1" x14ac:dyDescent="0.3">
      <c r="A302" s="103" t="s">
        <v>59</v>
      </c>
      <c r="B302" s="103" t="s">
        <v>17</v>
      </c>
      <c r="C302" s="104">
        <v>45138</v>
      </c>
      <c r="D302" s="62" t="s">
        <v>183</v>
      </c>
      <c r="E302" s="62">
        <v>2023</v>
      </c>
      <c r="F302" s="105">
        <v>1.0900000000000001</v>
      </c>
    </row>
    <row r="303" spans="1:6" ht="15.75" thickBot="1" x14ac:dyDescent="0.3">
      <c r="A303" s="106" t="s">
        <v>166</v>
      </c>
      <c r="B303" s="106" t="s">
        <v>17</v>
      </c>
      <c r="C303" s="107">
        <v>45138</v>
      </c>
      <c r="D303" s="63" t="s">
        <v>183</v>
      </c>
      <c r="E303" s="63">
        <v>2023</v>
      </c>
      <c r="F303" s="108">
        <v>0.82</v>
      </c>
    </row>
    <row r="304" spans="1:6" ht="15.75" thickBot="1" x14ac:dyDescent="0.3">
      <c r="A304" s="103" t="s">
        <v>145</v>
      </c>
      <c r="B304" s="103" t="s">
        <v>17</v>
      </c>
      <c r="C304" s="104">
        <v>45138</v>
      </c>
      <c r="D304" s="62" t="s">
        <v>183</v>
      </c>
      <c r="E304" s="62">
        <v>2023</v>
      </c>
      <c r="F304" s="105">
        <v>1.02</v>
      </c>
    </row>
    <row r="305" spans="1:6" ht="15.75" thickBot="1" x14ac:dyDescent="0.3">
      <c r="A305" s="106" t="s">
        <v>92</v>
      </c>
      <c r="B305" s="106" t="s">
        <v>17</v>
      </c>
      <c r="C305" s="107">
        <v>45138</v>
      </c>
      <c r="D305" s="63" t="s">
        <v>183</v>
      </c>
      <c r="E305" s="63">
        <v>2023</v>
      </c>
      <c r="F305" s="108">
        <v>0.71</v>
      </c>
    </row>
    <row r="306" spans="1:6" ht="15.75" thickBot="1" x14ac:dyDescent="0.3">
      <c r="A306" s="103" t="s">
        <v>147</v>
      </c>
      <c r="B306" s="103" t="s">
        <v>17</v>
      </c>
      <c r="C306" s="104">
        <v>45138</v>
      </c>
      <c r="D306" s="62" t="s">
        <v>183</v>
      </c>
      <c r="E306" s="62">
        <v>2023</v>
      </c>
      <c r="F306" s="105">
        <v>1.3</v>
      </c>
    </row>
    <row r="307" spans="1:6" ht="15.75" thickBot="1" x14ac:dyDescent="0.3">
      <c r="A307" s="106" t="s">
        <v>146</v>
      </c>
      <c r="B307" s="106" t="s">
        <v>17</v>
      </c>
      <c r="C307" s="107">
        <v>45138</v>
      </c>
      <c r="D307" s="63" t="s">
        <v>183</v>
      </c>
      <c r="E307" s="63">
        <v>2023</v>
      </c>
      <c r="F307" s="108">
        <v>0.64</v>
      </c>
    </row>
    <row r="308" spans="1:6" ht="15.75" thickBot="1" x14ac:dyDescent="0.3">
      <c r="A308" s="103" t="s">
        <v>144</v>
      </c>
      <c r="B308" s="103" t="s">
        <v>17</v>
      </c>
      <c r="C308" s="104">
        <v>45138</v>
      </c>
      <c r="D308" s="62" t="s">
        <v>183</v>
      </c>
      <c r="E308" s="62">
        <v>2023</v>
      </c>
      <c r="F308" s="105">
        <v>1.1200000000000001</v>
      </c>
    </row>
    <row r="309" spans="1:6" ht="15.75" thickBot="1" x14ac:dyDescent="0.3">
      <c r="A309" s="106" t="s">
        <v>91</v>
      </c>
      <c r="B309" s="106" t="s">
        <v>17</v>
      </c>
      <c r="C309" s="107">
        <v>45138</v>
      </c>
      <c r="D309" s="63" t="s">
        <v>183</v>
      </c>
      <c r="E309" s="63">
        <v>2023</v>
      </c>
      <c r="F309" s="108">
        <v>0.86</v>
      </c>
    </row>
    <row r="310" spans="1:6" ht="15.75" thickBot="1" x14ac:dyDescent="0.3">
      <c r="A310" s="103" t="s">
        <v>170</v>
      </c>
      <c r="B310" s="103" t="s">
        <v>17</v>
      </c>
      <c r="C310" s="104">
        <v>45138</v>
      </c>
      <c r="D310" s="62" t="s">
        <v>183</v>
      </c>
      <c r="E310" s="62">
        <v>2023</v>
      </c>
      <c r="F310" s="105">
        <v>0.95</v>
      </c>
    </row>
    <row r="311" spans="1:6" ht="15.75" thickBot="1" x14ac:dyDescent="0.3">
      <c r="A311" s="106" t="s">
        <v>148</v>
      </c>
      <c r="B311" s="106" t="s">
        <v>17</v>
      </c>
      <c r="C311" s="107">
        <v>45138</v>
      </c>
      <c r="D311" s="63" t="s">
        <v>183</v>
      </c>
      <c r="E311" s="63">
        <v>2023</v>
      </c>
      <c r="F311" s="108">
        <v>1.26</v>
      </c>
    </row>
    <row r="312" spans="1:6" ht="15.75" thickBot="1" x14ac:dyDescent="0.3">
      <c r="A312" s="103" t="s">
        <v>106</v>
      </c>
      <c r="B312" s="103" t="s">
        <v>17</v>
      </c>
      <c r="C312" s="104">
        <v>45138</v>
      </c>
      <c r="D312" s="62" t="s">
        <v>183</v>
      </c>
      <c r="E312" s="62">
        <v>2023</v>
      </c>
      <c r="F312" s="105">
        <v>0.86</v>
      </c>
    </row>
    <row r="313" spans="1:6" ht="15.75" thickBot="1" x14ac:dyDescent="0.3">
      <c r="A313" s="106" t="s">
        <v>150</v>
      </c>
      <c r="B313" s="106" t="s">
        <v>17</v>
      </c>
      <c r="C313" s="107">
        <v>45139</v>
      </c>
      <c r="D313" s="63" t="s">
        <v>184</v>
      </c>
      <c r="E313" s="63">
        <v>2023</v>
      </c>
      <c r="F313" s="108">
        <v>1.1100000000000001</v>
      </c>
    </row>
    <row r="314" spans="1:6" ht="15.75" thickBot="1" x14ac:dyDescent="0.3">
      <c r="A314" s="103" t="s">
        <v>55</v>
      </c>
      <c r="B314" s="103" t="s">
        <v>17</v>
      </c>
      <c r="C314" s="104">
        <v>45139</v>
      </c>
      <c r="D314" s="62" t="s">
        <v>184</v>
      </c>
      <c r="E314" s="62">
        <v>2023</v>
      </c>
      <c r="F314" s="105">
        <v>0.91</v>
      </c>
    </row>
    <row r="315" spans="1:6" ht="15.75" thickBot="1" x14ac:dyDescent="0.3">
      <c r="A315" s="106" t="s">
        <v>50</v>
      </c>
      <c r="B315" s="106" t="s">
        <v>17</v>
      </c>
      <c r="C315" s="107">
        <v>45139</v>
      </c>
      <c r="D315" s="63" t="s">
        <v>184</v>
      </c>
      <c r="E315" s="63">
        <v>2023</v>
      </c>
      <c r="F315" s="108">
        <v>1.23</v>
      </c>
    </row>
    <row r="316" spans="1:6" ht="15.75" thickBot="1" x14ac:dyDescent="0.3">
      <c r="A316" s="103" t="s">
        <v>101</v>
      </c>
      <c r="B316" s="103" t="s">
        <v>17</v>
      </c>
      <c r="C316" s="104">
        <v>45139</v>
      </c>
      <c r="D316" s="62" t="s">
        <v>184</v>
      </c>
      <c r="E316" s="62">
        <v>2023</v>
      </c>
      <c r="F316" s="105">
        <v>0.77</v>
      </c>
    </row>
    <row r="317" spans="1:6" ht="15.75" thickBot="1" x14ac:dyDescent="0.3">
      <c r="A317" s="106" t="s">
        <v>99</v>
      </c>
      <c r="B317" s="106" t="s">
        <v>17</v>
      </c>
      <c r="C317" s="107">
        <v>45139</v>
      </c>
      <c r="D317" s="63" t="s">
        <v>184</v>
      </c>
      <c r="E317" s="63">
        <v>2023</v>
      </c>
      <c r="F317" s="108">
        <v>0.79</v>
      </c>
    </row>
    <row r="318" spans="1:6" ht="15.75" thickBot="1" x14ac:dyDescent="0.3">
      <c r="A318" s="103" t="s">
        <v>53</v>
      </c>
      <c r="B318" s="103" t="s">
        <v>17</v>
      </c>
      <c r="C318" s="104">
        <v>45139</v>
      </c>
      <c r="D318" s="62" t="s">
        <v>184</v>
      </c>
      <c r="E318" s="62">
        <v>2023</v>
      </c>
      <c r="F318" s="105">
        <v>0.93</v>
      </c>
    </row>
    <row r="319" spans="1:6" ht="15.75" thickBot="1" x14ac:dyDescent="0.3">
      <c r="A319" s="106" t="s">
        <v>79</v>
      </c>
      <c r="B319" s="106" t="s">
        <v>17</v>
      </c>
      <c r="C319" s="107">
        <v>45139</v>
      </c>
      <c r="D319" s="63" t="s">
        <v>184</v>
      </c>
      <c r="E319" s="63">
        <v>2023</v>
      </c>
      <c r="F319" s="108">
        <v>0.94</v>
      </c>
    </row>
    <row r="320" spans="1:6" ht="15.75" thickBot="1" x14ac:dyDescent="0.3">
      <c r="A320" s="103" t="s">
        <v>100</v>
      </c>
      <c r="B320" s="103" t="s">
        <v>17</v>
      </c>
      <c r="C320" s="104">
        <v>45139</v>
      </c>
      <c r="D320" s="62" t="s">
        <v>184</v>
      </c>
      <c r="E320" s="62">
        <v>2023</v>
      </c>
      <c r="F320" s="105">
        <v>1.1000000000000001</v>
      </c>
    </row>
    <row r="321" spans="1:6" ht="15.75" thickBot="1" x14ac:dyDescent="0.3">
      <c r="A321" s="106" t="s">
        <v>81</v>
      </c>
      <c r="B321" s="106" t="s">
        <v>17</v>
      </c>
      <c r="C321" s="107">
        <v>45139</v>
      </c>
      <c r="D321" s="63" t="s">
        <v>184</v>
      </c>
      <c r="E321" s="63">
        <v>2023</v>
      </c>
      <c r="F321" s="108">
        <v>0.77</v>
      </c>
    </row>
    <row r="322" spans="1:6" ht="15.75" thickBot="1" x14ac:dyDescent="0.3">
      <c r="A322" s="103" t="s">
        <v>102</v>
      </c>
      <c r="B322" s="103" t="s">
        <v>17</v>
      </c>
      <c r="C322" s="104">
        <v>45139</v>
      </c>
      <c r="D322" s="62" t="s">
        <v>184</v>
      </c>
      <c r="E322" s="62">
        <v>2023</v>
      </c>
      <c r="F322" s="105">
        <v>0.82</v>
      </c>
    </row>
    <row r="323" spans="1:6" ht="15.75" thickBot="1" x14ac:dyDescent="0.3">
      <c r="A323" s="106" t="s">
        <v>105</v>
      </c>
      <c r="B323" s="106" t="s">
        <v>17</v>
      </c>
      <c r="C323" s="107">
        <v>45139</v>
      </c>
      <c r="D323" s="63" t="s">
        <v>184</v>
      </c>
      <c r="E323" s="63">
        <v>2023</v>
      </c>
      <c r="F323" s="108">
        <v>1.17</v>
      </c>
    </row>
    <row r="324" spans="1:6" ht="15.75" thickBot="1" x14ac:dyDescent="0.3">
      <c r="A324" s="103" t="s">
        <v>50</v>
      </c>
      <c r="B324" s="103" t="s">
        <v>18</v>
      </c>
      <c r="C324" s="104">
        <v>45139</v>
      </c>
      <c r="D324" s="62" t="s">
        <v>184</v>
      </c>
      <c r="E324" s="62">
        <v>2023</v>
      </c>
      <c r="F324" s="105">
        <v>0.86</v>
      </c>
    </row>
    <row r="325" spans="1:6" ht="15.75" thickBot="1" x14ac:dyDescent="0.3">
      <c r="A325" s="106" t="s">
        <v>81</v>
      </c>
      <c r="B325" s="106" t="s">
        <v>18</v>
      </c>
      <c r="C325" s="107">
        <v>45139</v>
      </c>
      <c r="D325" s="63" t="s">
        <v>184</v>
      </c>
      <c r="E325" s="63">
        <v>2023</v>
      </c>
      <c r="F325" s="108">
        <v>0.63</v>
      </c>
    </row>
    <row r="326" spans="1:6" ht="15.75" thickBot="1" x14ac:dyDescent="0.3">
      <c r="A326" s="103" t="s">
        <v>20</v>
      </c>
      <c r="B326" s="103" t="s">
        <v>17</v>
      </c>
      <c r="C326" s="104">
        <v>45145</v>
      </c>
      <c r="D326" s="62" t="s">
        <v>184</v>
      </c>
      <c r="E326" s="62">
        <v>2023</v>
      </c>
      <c r="F326" s="105">
        <v>5.55</v>
      </c>
    </row>
    <row r="327" spans="1:6" ht="15.75" thickBot="1" x14ac:dyDescent="0.3">
      <c r="A327" s="106" t="s">
        <v>151</v>
      </c>
      <c r="B327" s="106" t="s">
        <v>17</v>
      </c>
      <c r="C327" s="107">
        <v>45147</v>
      </c>
      <c r="D327" s="63" t="s">
        <v>184</v>
      </c>
      <c r="E327" s="63">
        <v>2023</v>
      </c>
      <c r="F327" s="108">
        <v>0.6</v>
      </c>
    </row>
    <row r="328" spans="1:6" ht="15.75" thickBot="1" x14ac:dyDescent="0.3">
      <c r="A328" s="103" t="s">
        <v>82</v>
      </c>
      <c r="B328" s="103" t="s">
        <v>17</v>
      </c>
      <c r="C328" s="104">
        <v>45149</v>
      </c>
      <c r="D328" s="62" t="s">
        <v>184</v>
      </c>
      <c r="E328" s="62">
        <v>2023</v>
      </c>
      <c r="F328" s="105">
        <v>2.0299999999999998</v>
      </c>
    </row>
    <row r="329" spans="1:6" ht="15.75" thickBot="1" x14ac:dyDescent="0.3">
      <c r="A329" s="106" t="s">
        <v>51</v>
      </c>
      <c r="B329" s="106" t="s">
        <v>17</v>
      </c>
      <c r="C329" s="107">
        <v>45152</v>
      </c>
      <c r="D329" s="63" t="s">
        <v>184</v>
      </c>
      <c r="E329" s="63">
        <v>2023</v>
      </c>
      <c r="F329" s="108">
        <v>7.0000000000000007E-2</v>
      </c>
    </row>
    <row r="330" spans="1:6" ht="15.75" thickBot="1" x14ac:dyDescent="0.3">
      <c r="A330" s="103" t="s">
        <v>36</v>
      </c>
      <c r="B330" s="103" t="s">
        <v>17</v>
      </c>
      <c r="C330" s="104">
        <v>45153</v>
      </c>
      <c r="D330" s="62" t="s">
        <v>184</v>
      </c>
      <c r="E330" s="62">
        <v>2023</v>
      </c>
      <c r="F330" s="105">
        <v>0.97</v>
      </c>
    </row>
    <row r="331" spans="1:6" ht="15.75" thickBot="1" x14ac:dyDescent="0.3">
      <c r="A331" s="106" t="s">
        <v>104</v>
      </c>
      <c r="B331" s="106" t="s">
        <v>17</v>
      </c>
      <c r="C331" s="107">
        <v>45153</v>
      </c>
      <c r="D331" s="63" t="s">
        <v>184</v>
      </c>
      <c r="E331" s="63">
        <v>2023</v>
      </c>
      <c r="F331" s="108">
        <v>3.5</v>
      </c>
    </row>
    <row r="332" spans="1:6" ht="15.75" thickBot="1" x14ac:dyDescent="0.3">
      <c r="A332" s="103" t="s">
        <v>159</v>
      </c>
      <c r="B332" s="103" t="s">
        <v>17</v>
      </c>
      <c r="C332" s="104">
        <v>45155</v>
      </c>
      <c r="D332" s="62" t="s">
        <v>184</v>
      </c>
      <c r="E332" s="62">
        <v>2023</v>
      </c>
      <c r="F332" s="105">
        <v>1.25</v>
      </c>
    </row>
    <row r="333" spans="1:6" ht="15.75" thickBot="1" x14ac:dyDescent="0.3">
      <c r="A333" s="106" t="s">
        <v>58</v>
      </c>
      <c r="B333" s="106" t="s">
        <v>17</v>
      </c>
      <c r="C333" s="107">
        <v>45155</v>
      </c>
      <c r="D333" s="63" t="s">
        <v>184</v>
      </c>
      <c r="E333" s="63">
        <v>2023</v>
      </c>
      <c r="F333" s="108">
        <v>0.76</v>
      </c>
    </row>
    <row r="334" spans="1:6" ht="15.75" thickBot="1" x14ac:dyDescent="0.3">
      <c r="A334" s="106" t="s">
        <v>89</v>
      </c>
      <c r="B334" s="106" t="s">
        <v>17</v>
      </c>
      <c r="C334" s="107">
        <v>45159</v>
      </c>
      <c r="D334" s="63" t="s">
        <v>184</v>
      </c>
      <c r="E334" s="63">
        <v>2023</v>
      </c>
      <c r="F334" s="108">
        <v>1.4</v>
      </c>
    </row>
    <row r="335" spans="1:6" ht="15.75" thickBot="1" x14ac:dyDescent="0.3">
      <c r="A335" s="103" t="s">
        <v>85</v>
      </c>
      <c r="B335" s="103" t="s">
        <v>17</v>
      </c>
      <c r="C335" s="104">
        <v>45159</v>
      </c>
      <c r="D335" s="62" t="s">
        <v>184</v>
      </c>
      <c r="E335" s="62">
        <v>2023</v>
      </c>
      <c r="F335" s="105">
        <v>1.55</v>
      </c>
    </row>
    <row r="336" spans="1:6" ht="15.75" thickBot="1" x14ac:dyDescent="0.3">
      <c r="A336" s="106" t="s">
        <v>56</v>
      </c>
      <c r="B336" s="106" t="s">
        <v>17</v>
      </c>
      <c r="C336" s="107">
        <v>45160</v>
      </c>
      <c r="D336" s="63" t="s">
        <v>184</v>
      </c>
      <c r="E336" s="63">
        <v>2023</v>
      </c>
      <c r="F336" s="108">
        <v>0.56000000000000005</v>
      </c>
    </row>
    <row r="337" spans="1:6" ht="15.75" thickBot="1" x14ac:dyDescent="0.3">
      <c r="A337" s="103" t="s">
        <v>64</v>
      </c>
      <c r="B337" s="103" t="s">
        <v>17</v>
      </c>
      <c r="C337" s="104">
        <v>45160</v>
      </c>
      <c r="D337" s="62" t="s">
        <v>184</v>
      </c>
      <c r="E337" s="62">
        <v>2023</v>
      </c>
      <c r="F337" s="105">
        <v>0.66</v>
      </c>
    </row>
    <row r="338" spans="1:6" ht="15.75" thickBot="1" x14ac:dyDescent="0.3">
      <c r="A338" s="106" t="s">
        <v>160</v>
      </c>
      <c r="B338" s="106" t="s">
        <v>17</v>
      </c>
      <c r="C338" s="107">
        <v>45161</v>
      </c>
      <c r="D338" s="63" t="s">
        <v>184</v>
      </c>
      <c r="E338" s="63">
        <v>2023</v>
      </c>
      <c r="F338" s="108">
        <v>4.1399999999999997</v>
      </c>
    </row>
    <row r="339" spans="1:6" ht="15.75" thickBot="1" x14ac:dyDescent="0.3">
      <c r="A339" s="103" t="s">
        <v>125</v>
      </c>
      <c r="B339" s="103" t="s">
        <v>17</v>
      </c>
      <c r="C339" s="104">
        <v>45161</v>
      </c>
      <c r="D339" s="62" t="s">
        <v>184</v>
      </c>
      <c r="E339" s="62">
        <v>2023</v>
      </c>
      <c r="F339" s="105">
        <v>0.9</v>
      </c>
    </row>
    <row r="340" spans="1:6" ht="15.75" thickBot="1" x14ac:dyDescent="0.3">
      <c r="A340" s="106" t="s">
        <v>163</v>
      </c>
      <c r="B340" s="106" t="s">
        <v>17</v>
      </c>
      <c r="C340" s="107">
        <v>45161</v>
      </c>
      <c r="D340" s="63" t="s">
        <v>184</v>
      </c>
      <c r="E340" s="63">
        <v>2023</v>
      </c>
      <c r="F340" s="108">
        <v>0.96</v>
      </c>
    </row>
    <row r="341" spans="1:6" ht="15.75" thickBot="1" x14ac:dyDescent="0.3">
      <c r="A341" s="103" t="s">
        <v>97</v>
      </c>
      <c r="B341" s="103" t="s">
        <v>17</v>
      </c>
      <c r="C341" s="104">
        <v>45166</v>
      </c>
      <c r="D341" s="62" t="s">
        <v>184</v>
      </c>
      <c r="E341" s="62">
        <v>2023</v>
      </c>
      <c r="F341" s="105">
        <v>2.34</v>
      </c>
    </row>
    <row r="342" spans="1:6" ht="15.75" thickBot="1" x14ac:dyDescent="0.3">
      <c r="A342" s="106" t="s">
        <v>74</v>
      </c>
      <c r="B342" s="106" t="s">
        <v>17</v>
      </c>
      <c r="C342" s="107">
        <v>45168</v>
      </c>
      <c r="D342" s="63" t="s">
        <v>184</v>
      </c>
      <c r="E342" s="63">
        <v>2023</v>
      </c>
      <c r="F342" s="108">
        <v>3.15</v>
      </c>
    </row>
    <row r="343" spans="1:6" ht="15.75" thickBot="1" x14ac:dyDescent="0.3">
      <c r="A343" s="103" t="s">
        <v>102</v>
      </c>
      <c r="B343" s="103" t="s">
        <v>17</v>
      </c>
      <c r="C343" s="104">
        <v>45168</v>
      </c>
      <c r="D343" s="62" t="s">
        <v>184</v>
      </c>
      <c r="E343" s="62">
        <v>2023</v>
      </c>
      <c r="F343" s="105">
        <v>0.82</v>
      </c>
    </row>
    <row r="344" spans="1:6" ht="15.75" thickBot="1" x14ac:dyDescent="0.3">
      <c r="A344" s="106" t="s">
        <v>169</v>
      </c>
      <c r="B344" s="106" t="s">
        <v>17</v>
      </c>
      <c r="C344" s="107">
        <v>45168</v>
      </c>
      <c r="D344" s="63" t="s">
        <v>184</v>
      </c>
      <c r="E344" s="63">
        <v>2023</v>
      </c>
      <c r="F344" s="108">
        <v>0.64</v>
      </c>
    </row>
    <row r="345" spans="1:6" ht="15.75" thickBot="1" x14ac:dyDescent="0.3">
      <c r="A345" s="103" t="s">
        <v>169</v>
      </c>
      <c r="B345" s="103" t="s">
        <v>18</v>
      </c>
      <c r="C345" s="104">
        <v>45168</v>
      </c>
      <c r="D345" s="62" t="s">
        <v>184</v>
      </c>
      <c r="E345" s="62">
        <v>2023</v>
      </c>
      <c r="F345" s="105">
        <v>1.1200000000000001</v>
      </c>
    </row>
    <row r="346" spans="1:6" ht="15.75" thickBot="1" x14ac:dyDescent="0.3">
      <c r="A346" s="106" t="s">
        <v>92</v>
      </c>
      <c r="B346" s="106" t="s">
        <v>17</v>
      </c>
      <c r="C346" s="107">
        <v>45169</v>
      </c>
      <c r="D346" s="63" t="s">
        <v>184</v>
      </c>
      <c r="E346" s="63">
        <v>2023</v>
      </c>
      <c r="F346" s="108">
        <v>0.7</v>
      </c>
    </row>
    <row r="347" spans="1:6" ht="15.75" thickBot="1" x14ac:dyDescent="0.3">
      <c r="A347" s="103" t="s">
        <v>59</v>
      </c>
      <c r="B347" s="103" t="s">
        <v>17</v>
      </c>
      <c r="C347" s="104">
        <v>45169</v>
      </c>
      <c r="D347" s="62" t="s">
        <v>184</v>
      </c>
      <c r="E347" s="62">
        <v>2023</v>
      </c>
      <c r="F347" s="105">
        <v>1.0900000000000001</v>
      </c>
    </row>
    <row r="348" spans="1:6" ht="15.75" thickBot="1" x14ac:dyDescent="0.3">
      <c r="A348" s="106" t="s">
        <v>170</v>
      </c>
      <c r="B348" s="106" t="s">
        <v>17</v>
      </c>
      <c r="C348" s="107">
        <v>45169</v>
      </c>
      <c r="D348" s="63" t="s">
        <v>184</v>
      </c>
      <c r="E348" s="63">
        <v>2023</v>
      </c>
      <c r="F348" s="108">
        <v>0.95</v>
      </c>
    </row>
    <row r="349" spans="1:6" ht="15.75" thickBot="1" x14ac:dyDescent="0.3">
      <c r="A349" s="103" t="s">
        <v>144</v>
      </c>
      <c r="B349" s="103" t="s">
        <v>17</v>
      </c>
      <c r="C349" s="104">
        <v>45169</v>
      </c>
      <c r="D349" s="62" t="s">
        <v>184</v>
      </c>
      <c r="E349" s="62">
        <v>2023</v>
      </c>
      <c r="F349" s="105">
        <v>1.1200000000000001</v>
      </c>
    </row>
    <row r="350" spans="1:6" ht="15.75" thickBot="1" x14ac:dyDescent="0.3">
      <c r="A350" s="106" t="s">
        <v>145</v>
      </c>
      <c r="B350" s="106" t="s">
        <v>17</v>
      </c>
      <c r="C350" s="107">
        <v>45169</v>
      </c>
      <c r="D350" s="63" t="s">
        <v>184</v>
      </c>
      <c r="E350" s="63">
        <v>2023</v>
      </c>
      <c r="F350" s="108">
        <v>1.02</v>
      </c>
    </row>
    <row r="351" spans="1:6" ht="15.75" thickBot="1" x14ac:dyDescent="0.3">
      <c r="A351" s="103" t="s">
        <v>166</v>
      </c>
      <c r="B351" s="103" t="s">
        <v>17</v>
      </c>
      <c r="C351" s="104">
        <v>45169</v>
      </c>
      <c r="D351" s="62" t="s">
        <v>184</v>
      </c>
      <c r="E351" s="62">
        <v>2023</v>
      </c>
      <c r="F351" s="105">
        <v>0.82</v>
      </c>
    </row>
    <row r="352" spans="1:6" ht="15.75" thickBot="1" x14ac:dyDescent="0.3">
      <c r="A352" s="106" t="s">
        <v>164</v>
      </c>
      <c r="B352" s="106" t="s">
        <v>17</v>
      </c>
      <c r="C352" s="107">
        <v>45169</v>
      </c>
      <c r="D352" s="63" t="s">
        <v>184</v>
      </c>
      <c r="E352" s="63">
        <v>2023</v>
      </c>
      <c r="F352" s="108">
        <v>0.87</v>
      </c>
    </row>
    <row r="353" spans="1:6" ht="15.75" thickBot="1" x14ac:dyDescent="0.3">
      <c r="A353" s="103" t="s">
        <v>105</v>
      </c>
      <c r="B353" s="103" t="s">
        <v>17</v>
      </c>
      <c r="C353" s="104">
        <v>45170</v>
      </c>
      <c r="D353" s="62" t="s">
        <v>185</v>
      </c>
      <c r="E353" s="62">
        <v>2023</v>
      </c>
      <c r="F353" s="105">
        <v>1.17</v>
      </c>
    </row>
    <row r="354" spans="1:6" ht="15.75" thickBot="1" x14ac:dyDescent="0.3">
      <c r="A354" s="106" t="s">
        <v>149</v>
      </c>
      <c r="B354" s="106" t="s">
        <v>17</v>
      </c>
      <c r="C354" s="107">
        <v>45170</v>
      </c>
      <c r="D354" s="63" t="s">
        <v>185</v>
      </c>
      <c r="E354" s="63">
        <v>2023</v>
      </c>
      <c r="F354" s="108">
        <v>0.92</v>
      </c>
    </row>
    <row r="355" spans="1:6" ht="15.75" thickBot="1" x14ac:dyDescent="0.3">
      <c r="A355" s="103" t="s">
        <v>100</v>
      </c>
      <c r="B355" s="103" t="s">
        <v>17</v>
      </c>
      <c r="C355" s="104">
        <v>45170</v>
      </c>
      <c r="D355" s="62" t="s">
        <v>185</v>
      </c>
      <c r="E355" s="62">
        <v>2023</v>
      </c>
      <c r="F355" s="105">
        <v>1.1000000000000001</v>
      </c>
    </row>
    <row r="356" spans="1:6" ht="15.75" thickBot="1" x14ac:dyDescent="0.3">
      <c r="A356" s="106" t="s">
        <v>146</v>
      </c>
      <c r="B356" s="106" t="s">
        <v>17</v>
      </c>
      <c r="C356" s="107">
        <v>45170</v>
      </c>
      <c r="D356" s="63" t="s">
        <v>185</v>
      </c>
      <c r="E356" s="63">
        <v>2023</v>
      </c>
      <c r="F356" s="108">
        <v>0.65</v>
      </c>
    </row>
    <row r="357" spans="1:6" ht="15.75" thickBot="1" x14ac:dyDescent="0.3">
      <c r="A357" s="103" t="s">
        <v>106</v>
      </c>
      <c r="B357" s="103" t="s">
        <v>17</v>
      </c>
      <c r="C357" s="104">
        <v>45170</v>
      </c>
      <c r="D357" s="62" t="s">
        <v>185</v>
      </c>
      <c r="E357" s="62">
        <v>2023</v>
      </c>
      <c r="F357" s="105">
        <v>0.88</v>
      </c>
    </row>
    <row r="358" spans="1:6" ht="15.75" thickBot="1" x14ac:dyDescent="0.3">
      <c r="A358" s="106" t="s">
        <v>127</v>
      </c>
      <c r="B358" s="106" t="s">
        <v>17</v>
      </c>
      <c r="C358" s="107">
        <v>45170</v>
      </c>
      <c r="D358" s="63" t="s">
        <v>185</v>
      </c>
      <c r="E358" s="63">
        <v>2023</v>
      </c>
      <c r="F358" s="108">
        <v>0.3</v>
      </c>
    </row>
    <row r="359" spans="1:6" ht="15.75" thickBot="1" x14ac:dyDescent="0.3">
      <c r="A359" s="103" t="s">
        <v>99</v>
      </c>
      <c r="B359" s="103" t="s">
        <v>17</v>
      </c>
      <c r="C359" s="104">
        <v>45170</v>
      </c>
      <c r="D359" s="62" t="s">
        <v>185</v>
      </c>
      <c r="E359" s="62">
        <v>2023</v>
      </c>
      <c r="F359" s="105">
        <v>0.79</v>
      </c>
    </row>
    <row r="360" spans="1:6" ht="15.75" thickBot="1" x14ac:dyDescent="0.3">
      <c r="A360" s="106" t="s">
        <v>50</v>
      </c>
      <c r="B360" s="106" t="s">
        <v>17</v>
      </c>
      <c r="C360" s="107">
        <v>45170</v>
      </c>
      <c r="D360" s="63" t="s">
        <v>185</v>
      </c>
      <c r="E360" s="63">
        <v>2023</v>
      </c>
      <c r="F360" s="108">
        <v>1.23</v>
      </c>
    </row>
    <row r="361" spans="1:6" ht="15.75" thickBot="1" x14ac:dyDescent="0.3">
      <c r="A361" s="103" t="s">
        <v>53</v>
      </c>
      <c r="B361" s="103" t="s">
        <v>17</v>
      </c>
      <c r="C361" s="104">
        <v>45170</v>
      </c>
      <c r="D361" s="62" t="s">
        <v>185</v>
      </c>
      <c r="E361" s="62">
        <v>2023</v>
      </c>
      <c r="F361" s="105">
        <v>0.93</v>
      </c>
    </row>
    <row r="362" spans="1:6" ht="15.75" thickBot="1" x14ac:dyDescent="0.3">
      <c r="A362" s="106" t="s">
        <v>126</v>
      </c>
      <c r="B362" s="106" t="s">
        <v>17</v>
      </c>
      <c r="C362" s="107">
        <v>45170</v>
      </c>
      <c r="D362" s="63" t="s">
        <v>185</v>
      </c>
      <c r="E362" s="63">
        <v>2023</v>
      </c>
      <c r="F362" s="108">
        <v>2.76</v>
      </c>
    </row>
    <row r="363" spans="1:6" ht="15.75" thickBot="1" x14ac:dyDescent="0.3">
      <c r="A363" s="103" t="s">
        <v>55</v>
      </c>
      <c r="B363" s="103" t="s">
        <v>17</v>
      </c>
      <c r="C363" s="104">
        <v>45170</v>
      </c>
      <c r="D363" s="62" t="s">
        <v>185</v>
      </c>
      <c r="E363" s="62">
        <v>2023</v>
      </c>
      <c r="F363" s="105">
        <v>0.91</v>
      </c>
    </row>
    <row r="364" spans="1:6" ht="15.75" thickBot="1" x14ac:dyDescent="0.3">
      <c r="A364" s="106" t="s">
        <v>79</v>
      </c>
      <c r="B364" s="106" t="s">
        <v>17</v>
      </c>
      <c r="C364" s="107">
        <v>45170</v>
      </c>
      <c r="D364" s="63" t="s">
        <v>185</v>
      </c>
      <c r="E364" s="63">
        <v>2023</v>
      </c>
      <c r="F364" s="108">
        <v>0.94</v>
      </c>
    </row>
    <row r="365" spans="1:6" ht="15.75" thickBot="1" x14ac:dyDescent="0.3">
      <c r="A365" s="103" t="s">
        <v>168</v>
      </c>
      <c r="B365" s="103" t="s">
        <v>17</v>
      </c>
      <c r="C365" s="104">
        <v>45170</v>
      </c>
      <c r="D365" s="62" t="s">
        <v>185</v>
      </c>
      <c r="E365" s="62">
        <v>2023</v>
      </c>
      <c r="F365" s="105">
        <v>2.88</v>
      </c>
    </row>
    <row r="366" spans="1:6" ht="15.75" thickBot="1" x14ac:dyDescent="0.3">
      <c r="A366" s="106" t="s">
        <v>81</v>
      </c>
      <c r="B366" s="106" t="s">
        <v>18</v>
      </c>
      <c r="C366" s="107">
        <v>45170</v>
      </c>
      <c r="D366" s="63" t="s">
        <v>185</v>
      </c>
      <c r="E366" s="63">
        <v>2023</v>
      </c>
      <c r="F366" s="108">
        <v>0.63</v>
      </c>
    </row>
    <row r="367" spans="1:6" ht="15.75" thickBot="1" x14ac:dyDescent="0.3">
      <c r="A367" s="103" t="s">
        <v>50</v>
      </c>
      <c r="B367" s="103" t="s">
        <v>18</v>
      </c>
      <c r="C367" s="104">
        <v>45170</v>
      </c>
      <c r="D367" s="62" t="s">
        <v>185</v>
      </c>
      <c r="E367" s="62">
        <v>2023</v>
      </c>
      <c r="F367" s="105">
        <v>0.86</v>
      </c>
    </row>
    <row r="368" spans="1:6" ht="15.75" thickBot="1" x14ac:dyDescent="0.3">
      <c r="A368" s="106" t="s">
        <v>107</v>
      </c>
      <c r="B368" s="106" t="s">
        <v>17</v>
      </c>
      <c r="C368" s="107">
        <v>45174</v>
      </c>
      <c r="D368" s="63" t="s">
        <v>185</v>
      </c>
      <c r="E368" s="63">
        <v>2023</v>
      </c>
      <c r="F368" s="108">
        <v>2.4</v>
      </c>
    </row>
    <row r="369" spans="1:6" ht="15.75" thickBot="1" x14ac:dyDescent="0.3">
      <c r="A369" s="103" t="s">
        <v>42</v>
      </c>
      <c r="B369" s="103" t="s">
        <v>17</v>
      </c>
      <c r="C369" s="104">
        <v>45175</v>
      </c>
      <c r="D369" s="62" t="s">
        <v>185</v>
      </c>
      <c r="E369" s="62">
        <v>2023</v>
      </c>
      <c r="F369" s="105">
        <v>1.76</v>
      </c>
    </row>
    <row r="370" spans="1:6" ht="15.75" thickBot="1" x14ac:dyDescent="0.3">
      <c r="A370" s="106" t="s">
        <v>128</v>
      </c>
      <c r="B370" s="106" t="s">
        <v>17</v>
      </c>
      <c r="C370" s="107">
        <v>45176</v>
      </c>
      <c r="D370" s="63" t="s">
        <v>185</v>
      </c>
      <c r="E370" s="63">
        <v>2023</v>
      </c>
      <c r="F370" s="108">
        <v>1.6</v>
      </c>
    </row>
    <row r="371" spans="1:6" ht="15.75" thickBot="1" x14ac:dyDescent="0.3">
      <c r="A371" s="103" t="s">
        <v>129</v>
      </c>
      <c r="B371" s="103" t="s">
        <v>17</v>
      </c>
      <c r="C371" s="104">
        <v>45177</v>
      </c>
      <c r="D371" s="62" t="s">
        <v>185</v>
      </c>
      <c r="E371" s="62">
        <v>2023</v>
      </c>
      <c r="F371" s="105">
        <v>2.5499999999999998</v>
      </c>
    </row>
    <row r="372" spans="1:6" ht="15.75" thickBot="1" x14ac:dyDescent="0.3">
      <c r="A372" s="106" t="s">
        <v>151</v>
      </c>
      <c r="B372" s="106" t="s">
        <v>17</v>
      </c>
      <c r="C372" s="107">
        <v>45181</v>
      </c>
      <c r="D372" s="63" t="s">
        <v>185</v>
      </c>
      <c r="E372" s="63">
        <v>2023</v>
      </c>
      <c r="F372" s="108">
        <v>0.6</v>
      </c>
    </row>
    <row r="373" spans="1:6" ht="15.75" thickBot="1" x14ac:dyDescent="0.3">
      <c r="A373" s="103" t="s">
        <v>51</v>
      </c>
      <c r="B373" s="103" t="s">
        <v>17</v>
      </c>
      <c r="C373" s="104">
        <v>45184</v>
      </c>
      <c r="D373" s="62" t="s">
        <v>185</v>
      </c>
      <c r="E373" s="62">
        <v>2023</v>
      </c>
      <c r="F373" s="105">
        <v>0.14000000000000001</v>
      </c>
    </row>
    <row r="374" spans="1:6" ht="15.75" thickBot="1" x14ac:dyDescent="0.3">
      <c r="A374" s="106" t="s">
        <v>36</v>
      </c>
      <c r="B374" s="106" t="s">
        <v>17</v>
      </c>
      <c r="C374" s="107">
        <v>45184</v>
      </c>
      <c r="D374" s="63" t="s">
        <v>185</v>
      </c>
      <c r="E374" s="63">
        <v>2023</v>
      </c>
      <c r="F374" s="108">
        <v>0.62</v>
      </c>
    </row>
    <row r="375" spans="1:6" ht="15.75" thickBot="1" x14ac:dyDescent="0.3">
      <c r="A375" s="103" t="s">
        <v>58</v>
      </c>
      <c r="B375" s="103" t="s">
        <v>17</v>
      </c>
      <c r="C375" s="104">
        <v>45187</v>
      </c>
      <c r="D375" s="62" t="s">
        <v>185</v>
      </c>
      <c r="E375" s="62">
        <v>2023</v>
      </c>
      <c r="F375" s="105">
        <v>0.76</v>
      </c>
    </row>
    <row r="376" spans="1:6" ht="15.75" thickBot="1" x14ac:dyDescent="0.3">
      <c r="A376" s="106" t="s">
        <v>26</v>
      </c>
      <c r="B376" s="106" t="s">
        <v>17</v>
      </c>
      <c r="C376" s="107">
        <v>45188</v>
      </c>
      <c r="D376" s="63" t="s">
        <v>185</v>
      </c>
      <c r="E376" s="63">
        <v>2023</v>
      </c>
      <c r="F376" s="108">
        <v>0.7</v>
      </c>
    </row>
    <row r="377" spans="1:6" ht="15.75" thickBot="1" x14ac:dyDescent="0.3">
      <c r="A377" s="103" t="s">
        <v>52</v>
      </c>
      <c r="B377" s="103" t="s">
        <v>17</v>
      </c>
      <c r="C377" s="104">
        <v>45189</v>
      </c>
      <c r="D377" s="62" t="s">
        <v>185</v>
      </c>
      <c r="E377" s="62">
        <v>2023</v>
      </c>
      <c r="F377" s="105">
        <v>1.02</v>
      </c>
    </row>
    <row r="378" spans="1:6" ht="15.75" thickBot="1" x14ac:dyDescent="0.3">
      <c r="A378" s="106" t="s">
        <v>163</v>
      </c>
      <c r="B378" s="106" t="s">
        <v>17</v>
      </c>
      <c r="C378" s="107">
        <v>45190</v>
      </c>
      <c r="D378" s="63" t="s">
        <v>185</v>
      </c>
      <c r="E378" s="63">
        <v>2023</v>
      </c>
      <c r="F378" s="108">
        <v>0.6</v>
      </c>
    </row>
    <row r="379" spans="1:6" ht="15.75" thickBot="1" x14ac:dyDescent="0.3">
      <c r="A379" s="103" t="s">
        <v>56</v>
      </c>
      <c r="B379" s="103" t="s">
        <v>17</v>
      </c>
      <c r="C379" s="104">
        <v>45191</v>
      </c>
      <c r="D379" s="62" t="s">
        <v>185</v>
      </c>
      <c r="E379" s="62">
        <v>2023</v>
      </c>
      <c r="F379" s="105">
        <v>0.56000000000000005</v>
      </c>
    </row>
    <row r="380" spans="1:6" ht="15.75" thickBot="1" x14ac:dyDescent="0.3">
      <c r="A380" s="106" t="s">
        <v>90</v>
      </c>
      <c r="B380" s="106" t="s">
        <v>17</v>
      </c>
      <c r="C380" s="107">
        <v>45191</v>
      </c>
      <c r="D380" s="63" t="s">
        <v>185</v>
      </c>
      <c r="E380" s="63">
        <v>2023</v>
      </c>
      <c r="F380" s="108">
        <v>2.5499999999999998</v>
      </c>
    </row>
    <row r="381" spans="1:6" ht="15.75" thickBot="1" x14ac:dyDescent="0.3">
      <c r="A381" s="103" t="s">
        <v>38</v>
      </c>
      <c r="B381" s="103" t="s">
        <v>18</v>
      </c>
      <c r="C381" s="104">
        <v>45194</v>
      </c>
      <c r="D381" s="62" t="s">
        <v>185</v>
      </c>
      <c r="E381" s="62">
        <v>2023</v>
      </c>
      <c r="F381" s="105">
        <v>0.4</v>
      </c>
    </row>
    <row r="382" spans="1:6" ht="15.75" thickBot="1" x14ac:dyDescent="0.3">
      <c r="A382" s="106" t="s">
        <v>169</v>
      </c>
      <c r="B382" s="106" t="s">
        <v>18</v>
      </c>
      <c r="C382" s="107">
        <v>45197</v>
      </c>
      <c r="D382" s="63" t="s">
        <v>185</v>
      </c>
      <c r="E382" s="63">
        <v>2023</v>
      </c>
      <c r="F382" s="108">
        <v>1.1200000000000001</v>
      </c>
    </row>
    <row r="383" spans="1:6" ht="15.75" thickBot="1" x14ac:dyDescent="0.3">
      <c r="A383" s="103" t="s">
        <v>169</v>
      </c>
      <c r="B383" s="103" t="s">
        <v>17</v>
      </c>
      <c r="C383" s="104">
        <v>45197</v>
      </c>
      <c r="D383" s="62" t="s">
        <v>185</v>
      </c>
      <c r="E383" s="62">
        <v>2023</v>
      </c>
      <c r="F383" s="105">
        <v>0.64</v>
      </c>
    </row>
    <row r="384" spans="1:6" ht="15.75" thickBot="1" x14ac:dyDescent="0.3">
      <c r="A384" s="106" t="s">
        <v>164</v>
      </c>
      <c r="B384" s="106" t="s">
        <v>17</v>
      </c>
      <c r="C384" s="107">
        <v>45198</v>
      </c>
      <c r="D384" s="63" t="s">
        <v>185</v>
      </c>
      <c r="E384" s="63">
        <v>2023</v>
      </c>
      <c r="F384" s="108">
        <v>0.86</v>
      </c>
    </row>
    <row r="385" spans="1:6" ht="15.75" thickBot="1" x14ac:dyDescent="0.3">
      <c r="A385" s="103" t="s">
        <v>145</v>
      </c>
      <c r="B385" s="103" t="s">
        <v>17</v>
      </c>
      <c r="C385" s="104">
        <v>45198</v>
      </c>
      <c r="D385" s="62" t="s">
        <v>185</v>
      </c>
      <c r="E385" s="62">
        <v>2023</v>
      </c>
      <c r="F385" s="105">
        <v>1.02</v>
      </c>
    </row>
    <row r="386" spans="1:6" ht="15.75" thickBot="1" x14ac:dyDescent="0.3">
      <c r="A386" s="106" t="s">
        <v>59</v>
      </c>
      <c r="B386" s="106" t="s">
        <v>17</v>
      </c>
      <c r="C386" s="107">
        <v>45198</v>
      </c>
      <c r="D386" s="63" t="s">
        <v>185</v>
      </c>
      <c r="E386" s="63">
        <v>2023</v>
      </c>
      <c r="F386" s="108">
        <v>1.0900000000000001</v>
      </c>
    </row>
    <row r="387" spans="1:6" ht="15.75" thickBot="1" x14ac:dyDescent="0.3">
      <c r="A387" s="103" t="s">
        <v>146</v>
      </c>
      <c r="B387" s="103" t="s">
        <v>17</v>
      </c>
      <c r="C387" s="104">
        <v>45198</v>
      </c>
      <c r="D387" s="62" t="s">
        <v>185</v>
      </c>
      <c r="E387" s="62">
        <v>2023</v>
      </c>
      <c r="F387" s="105">
        <v>0.63</v>
      </c>
    </row>
    <row r="388" spans="1:6" ht="15.75" thickBot="1" x14ac:dyDescent="0.3">
      <c r="A388" s="106" t="s">
        <v>50</v>
      </c>
      <c r="B388" s="106" t="s">
        <v>17</v>
      </c>
      <c r="C388" s="107">
        <v>45198</v>
      </c>
      <c r="D388" s="63" t="s">
        <v>185</v>
      </c>
      <c r="E388" s="63">
        <v>2023</v>
      </c>
      <c r="F388" s="108">
        <v>1.23</v>
      </c>
    </row>
    <row r="389" spans="1:6" ht="15.75" thickBot="1" x14ac:dyDescent="0.3">
      <c r="A389" s="103" t="s">
        <v>144</v>
      </c>
      <c r="B389" s="103" t="s">
        <v>17</v>
      </c>
      <c r="C389" s="104">
        <v>45198</v>
      </c>
      <c r="D389" s="62" t="s">
        <v>185</v>
      </c>
      <c r="E389" s="62">
        <v>2023</v>
      </c>
      <c r="F389" s="105">
        <v>1.1200000000000001</v>
      </c>
    </row>
    <row r="390" spans="1:6" ht="15.75" thickBot="1" x14ac:dyDescent="0.3">
      <c r="A390" s="106" t="s">
        <v>50</v>
      </c>
      <c r="B390" s="106" t="s">
        <v>18</v>
      </c>
      <c r="C390" s="107">
        <v>45198</v>
      </c>
      <c r="D390" s="63" t="s">
        <v>185</v>
      </c>
      <c r="E390" s="63">
        <v>2023</v>
      </c>
      <c r="F390" s="108">
        <v>0.86</v>
      </c>
    </row>
    <row r="391" spans="1:6" ht="15.75" thickBot="1" x14ac:dyDescent="0.3">
      <c r="A391" s="103" t="s">
        <v>106</v>
      </c>
      <c r="B391" s="103" t="s">
        <v>17</v>
      </c>
      <c r="C391" s="104">
        <v>45198</v>
      </c>
      <c r="D391" s="62" t="s">
        <v>185</v>
      </c>
      <c r="E391" s="62">
        <v>2023</v>
      </c>
      <c r="F391" s="105">
        <v>0.85</v>
      </c>
    </row>
    <row r="392" spans="1:6" ht="15.75" thickBot="1" x14ac:dyDescent="0.3">
      <c r="A392" s="106" t="s">
        <v>170</v>
      </c>
      <c r="B392" s="106" t="s">
        <v>17</v>
      </c>
      <c r="C392" s="107">
        <v>45198</v>
      </c>
      <c r="D392" s="63" t="s">
        <v>185</v>
      </c>
      <c r="E392" s="63">
        <v>2023</v>
      </c>
      <c r="F392" s="108">
        <v>0.95</v>
      </c>
    </row>
    <row r="393" spans="1:6" ht="15.75" thickBot="1" x14ac:dyDescent="0.3">
      <c r="A393" s="103" t="s">
        <v>67</v>
      </c>
      <c r="B393" s="103" t="s">
        <v>17</v>
      </c>
      <c r="C393" s="104">
        <v>45198</v>
      </c>
      <c r="D393" s="62" t="s">
        <v>185</v>
      </c>
      <c r="E393" s="62">
        <v>2023</v>
      </c>
      <c r="F393" s="105">
        <v>2.75</v>
      </c>
    </row>
    <row r="394" spans="1:6" ht="15.75" thickBot="1" x14ac:dyDescent="0.3">
      <c r="A394" s="106" t="s">
        <v>166</v>
      </c>
      <c r="B394" s="106" t="s">
        <v>17</v>
      </c>
      <c r="C394" s="107">
        <v>45198</v>
      </c>
      <c r="D394" s="63" t="s">
        <v>185</v>
      </c>
      <c r="E394" s="63">
        <v>2023</v>
      </c>
      <c r="F394" s="108">
        <v>0.82</v>
      </c>
    </row>
    <row r="395" spans="1:6" ht="15.75" thickBot="1" x14ac:dyDescent="0.3">
      <c r="A395" s="103" t="s">
        <v>92</v>
      </c>
      <c r="B395" s="103" t="s">
        <v>17</v>
      </c>
      <c r="C395" s="104">
        <v>45198</v>
      </c>
      <c r="D395" s="62" t="s">
        <v>185</v>
      </c>
      <c r="E395" s="62">
        <v>2023</v>
      </c>
      <c r="F395" s="105">
        <v>0.7</v>
      </c>
    </row>
    <row r="396" spans="1:6" ht="15.75" thickBot="1" x14ac:dyDescent="0.3">
      <c r="A396" s="106" t="s">
        <v>131</v>
      </c>
      <c r="B396" s="106" t="s">
        <v>17</v>
      </c>
      <c r="C396" s="107">
        <v>45198</v>
      </c>
      <c r="D396" s="63" t="s">
        <v>185</v>
      </c>
      <c r="E396" s="63">
        <v>2023</v>
      </c>
      <c r="F396" s="108">
        <v>1.46</v>
      </c>
    </row>
    <row r="397" spans="1:6" ht="15.75" thickBot="1" x14ac:dyDescent="0.3">
      <c r="A397" s="103" t="s">
        <v>132</v>
      </c>
      <c r="B397" s="103" t="s">
        <v>17</v>
      </c>
      <c r="C397" s="104">
        <v>45201</v>
      </c>
      <c r="D397" s="62" t="s">
        <v>186</v>
      </c>
      <c r="E397" s="62">
        <v>2023</v>
      </c>
      <c r="F397" s="105">
        <v>2.2400000000000002</v>
      </c>
    </row>
    <row r="398" spans="1:6" ht="15.75" thickBot="1" x14ac:dyDescent="0.3">
      <c r="A398" s="106" t="s">
        <v>81</v>
      </c>
      <c r="B398" s="106" t="s">
        <v>18</v>
      </c>
      <c r="C398" s="107">
        <v>45201</v>
      </c>
      <c r="D398" s="63" t="s">
        <v>186</v>
      </c>
      <c r="E398" s="63">
        <v>2023</v>
      </c>
      <c r="F398" s="108">
        <v>0.76</v>
      </c>
    </row>
    <row r="399" spans="1:6" ht="15.75" thickBot="1" x14ac:dyDescent="0.3">
      <c r="A399" s="103" t="s">
        <v>130</v>
      </c>
      <c r="B399" s="103" t="s">
        <v>17</v>
      </c>
      <c r="C399" s="104">
        <v>45201</v>
      </c>
      <c r="D399" s="62" t="s">
        <v>186</v>
      </c>
      <c r="E399" s="62">
        <v>2023</v>
      </c>
      <c r="F399" s="105">
        <v>0.4</v>
      </c>
    </row>
    <row r="400" spans="1:6" ht="15.75" thickBot="1" x14ac:dyDescent="0.3">
      <c r="A400" s="106" t="s">
        <v>130</v>
      </c>
      <c r="B400" s="106" t="s">
        <v>17</v>
      </c>
      <c r="C400" s="107">
        <v>45201</v>
      </c>
      <c r="D400" s="63" t="s">
        <v>186</v>
      </c>
      <c r="E400" s="63">
        <v>2023</v>
      </c>
      <c r="F400" s="108">
        <v>1.6</v>
      </c>
    </row>
    <row r="401" spans="1:6" ht="15.75" thickBot="1" x14ac:dyDescent="0.3">
      <c r="A401" s="103" t="s">
        <v>53</v>
      </c>
      <c r="B401" s="103" t="s">
        <v>17</v>
      </c>
      <c r="C401" s="104">
        <v>45201</v>
      </c>
      <c r="D401" s="62" t="s">
        <v>186</v>
      </c>
      <c r="E401" s="62">
        <v>2023</v>
      </c>
      <c r="F401" s="105">
        <v>0.93</v>
      </c>
    </row>
    <row r="402" spans="1:6" ht="15.75" thickBot="1" x14ac:dyDescent="0.3">
      <c r="A402" s="106" t="s">
        <v>55</v>
      </c>
      <c r="B402" s="106" t="s">
        <v>17</v>
      </c>
      <c r="C402" s="107">
        <v>45201</v>
      </c>
      <c r="D402" s="63" t="s">
        <v>186</v>
      </c>
      <c r="E402" s="63">
        <v>2023</v>
      </c>
      <c r="F402" s="108">
        <v>0.91</v>
      </c>
    </row>
    <row r="403" spans="1:6" ht="15.75" thickBot="1" x14ac:dyDescent="0.3">
      <c r="A403" s="103" t="s">
        <v>149</v>
      </c>
      <c r="B403" s="103" t="s">
        <v>17</v>
      </c>
      <c r="C403" s="104">
        <v>45201</v>
      </c>
      <c r="D403" s="62" t="s">
        <v>186</v>
      </c>
      <c r="E403" s="62">
        <v>2023</v>
      </c>
      <c r="F403" s="105">
        <v>0.92</v>
      </c>
    </row>
    <row r="404" spans="1:6" ht="15.75" thickBot="1" x14ac:dyDescent="0.3">
      <c r="A404" s="106" t="s">
        <v>79</v>
      </c>
      <c r="B404" s="106" t="s">
        <v>17</v>
      </c>
      <c r="C404" s="107">
        <v>45201</v>
      </c>
      <c r="D404" s="63" t="s">
        <v>186</v>
      </c>
      <c r="E404" s="63">
        <v>2023</v>
      </c>
      <c r="F404" s="108">
        <v>0.94</v>
      </c>
    </row>
    <row r="405" spans="1:6" ht="15.75" thickBot="1" x14ac:dyDescent="0.3">
      <c r="A405" s="103" t="s">
        <v>167</v>
      </c>
      <c r="B405" s="103" t="s">
        <v>17</v>
      </c>
      <c r="C405" s="104">
        <v>45201</v>
      </c>
      <c r="D405" s="62" t="s">
        <v>186</v>
      </c>
      <c r="E405" s="62">
        <v>2023</v>
      </c>
      <c r="F405" s="105">
        <v>0.96</v>
      </c>
    </row>
    <row r="406" spans="1:6" ht="15.75" thickBot="1" x14ac:dyDescent="0.3">
      <c r="A406" s="106" t="s">
        <v>100</v>
      </c>
      <c r="B406" s="106" t="s">
        <v>17</v>
      </c>
      <c r="C406" s="107">
        <v>45201</v>
      </c>
      <c r="D406" s="63" t="s">
        <v>186</v>
      </c>
      <c r="E406" s="63">
        <v>2023</v>
      </c>
      <c r="F406" s="108">
        <v>1.1000000000000001</v>
      </c>
    </row>
    <row r="407" spans="1:6" ht="15.75" thickBot="1" x14ac:dyDescent="0.3">
      <c r="A407" s="103" t="s">
        <v>133</v>
      </c>
      <c r="B407" s="103" t="s">
        <v>17</v>
      </c>
      <c r="C407" s="104">
        <v>45201</v>
      </c>
      <c r="D407" s="62" t="s">
        <v>186</v>
      </c>
      <c r="E407" s="62">
        <v>2023</v>
      </c>
      <c r="F407" s="105">
        <v>2.1</v>
      </c>
    </row>
    <row r="408" spans="1:6" ht="15.75" thickBot="1" x14ac:dyDescent="0.3">
      <c r="A408" s="106" t="s">
        <v>170</v>
      </c>
      <c r="B408" s="106" t="s">
        <v>17</v>
      </c>
      <c r="C408" s="107">
        <v>45202</v>
      </c>
      <c r="D408" s="63" t="s">
        <v>186</v>
      </c>
      <c r="E408" s="63">
        <v>2023</v>
      </c>
      <c r="F408" s="108">
        <v>3.24</v>
      </c>
    </row>
    <row r="409" spans="1:6" ht="15.75" thickBot="1" x14ac:dyDescent="0.3">
      <c r="A409" s="103" t="s">
        <v>96</v>
      </c>
      <c r="B409" s="103" t="s">
        <v>17</v>
      </c>
      <c r="C409" s="104">
        <v>45204</v>
      </c>
      <c r="D409" s="62" t="s">
        <v>186</v>
      </c>
      <c r="E409" s="62">
        <v>2023</v>
      </c>
      <c r="F409" s="105">
        <v>2.99</v>
      </c>
    </row>
    <row r="410" spans="1:6" ht="15.75" thickBot="1" x14ac:dyDescent="0.3">
      <c r="A410" s="106" t="s">
        <v>134</v>
      </c>
      <c r="B410" s="106" t="s">
        <v>17</v>
      </c>
      <c r="C410" s="107">
        <v>45205</v>
      </c>
      <c r="D410" s="63" t="s">
        <v>186</v>
      </c>
      <c r="E410" s="63">
        <v>2023</v>
      </c>
      <c r="F410" s="108">
        <v>2.5</v>
      </c>
    </row>
    <row r="411" spans="1:6" ht="15.75" thickBot="1" x14ac:dyDescent="0.3">
      <c r="A411" s="103" t="s">
        <v>135</v>
      </c>
      <c r="B411" s="103" t="s">
        <v>17</v>
      </c>
      <c r="C411" s="104">
        <v>45209</v>
      </c>
      <c r="D411" s="62" t="s">
        <v>186</v>
      </c>
      <c r="E411" s="62">
        <v>2023</v>
      </c>
      <c r="F411" s="105">
        <v>1.78</v>
      </c>
    </row>
    <row r="412" spans="1:6" ht="15.75" thickBot="1" x14ac:dyDescent="0.3">
      <c r="A412" s="106" t="s">
        <v>151</v>
      </c>
      <c r="B412" s="106" t="s">
        <v>17</v>
      </c>
      <c r="C412" s="107">
        <v>45210</v>
      </c>
      <c r="D412" s="63" t="s">
        <v>186</v>
      </c>
      <c r="E412" s="63">
        <v>2023</v>
      </c>
      <c r="F412" s="108">
        <v>0.6</v>
      </c>
    </row>
    <row r="413" spans="1:6" ht="15.75" thickBot="1" x14ac:dyDescent="0.3">
      <c r="A413" s="103" t="s">
        <v>93</v>
      </c>
      <c r="B413" s="103" t="s">
        <v>18</v>
      </c>
      <c r="C413" s="104">
        <v>45211</v>
      </c>
      <c r="D413" s="62" t="s">
        <v>186</v>
      </c>
      <c r="E413" s="62">
        <v>2023</v>
      </c>
      <c r="F413" s="105">
        <v>0.75</v>
      </c>
    </row>
    <row r="414" spans="1:6" ht="15.75" thickBot="1" x14ac:dyDescent="0.3">
      <c r="A414" s="106" t="s">
        <v>136</v>
      </c>
      <c r="B414" s="106" t="s">
        <v>17</v>
      </c>
      <c r="C414" s="107">
        <v>45215</v>
      </c>
      <c r="D414" s="63" t="s">
        <v>186</v>
      </c>
      <c r="E414" s="63">
        <v>2023</v>
      </c>
      <c r="F414" s="108">
        <v>2.2400000000000002</v>
      </c>
    </row>
    <row r="415" spans="1:6" ht="15.75" thickBot="1" x14ac:dyDescent="0.3">
      <c r="A415" s="103" t="s">
        <v>137</v>
      </c>
      <c r="B415" s="103" t="s">
        <v>17</v>
      </c>
      <c r="C415" s="104">
        <v>45215</v>
      </c>
      <c r="D415" s="62" t="s">
        <v>186</v>
      </c>
      <c r="E415" s="62">
        <v>2023</v>
      </c>
      <c r="F415" s="105">
        <v>1.92</v>
      </c>
    </row>
    <row r="416" spans="1:6" ht="15.75" thickBot="1" x14ac:dyDescent="0.3">
      <c r="A416" s="106" t="s">
        <v>51</v>
      </c>
      <c r="B416" s="106" t="s">
        <v>17</v>
      </c>
      <c r="C416" s="107">
        <v>45215</v>
      </c>
      <c r="D416" s="63" t="s">
        <v>186</v>
      </c>
      <c r="E416" s="63">
        <v>2023</v>
      </c>
      <c r="F416" s="108">
        <v>0.38</v>
      </c>
    </row>
    <row r="417" spans="1:6" ht="15.75" thickBot="1" x14ac:dyDescent="0.3">
      <c r="A417" s="103" t="s">
        <v>139</v>
      </c>
      <c r="B417" s="103" t="s">
        <v>17</v>
      </c>
      <c r="C417" s="104">
        <v>45216</v>
      </c>
      <c r="D417" s="62" t="s">
        <v>186</v>
      </c>
      <c r="E417" s="62">
        <v>2023</v>
      </c>
      <c r="F417" s="105">
        <v>2.31</v>
      </c>
    </row>
    <row r="418" spans="1:6" ht="15.75" thickBot="1" x14ac:dyDescent="0.3">
      <c r="A418" s="106" t="s">
        <v>138</v>
      </c>
      <c r="B418" s="106" t="s">
        <v>17</v>
      </c>
      <c r="C418" s="107">
        <v>45216</v>
      </c>
      <c r="D418" s="63" t="s">
        <v>186</v>
      </c>
      <c r="E418" s="63">
        <v>2023</v>
      </c>
      <c r="F418" s="108">
        <v>2</v>
      </c>
    </row>
    <row r="419" spans="1:6" ht="15.75" thickBot="1" x14ac:dyDescent="0.3">
      <c r="A419" s="103" t="s">
        <v>52</v>
      </c>
      <c r="B419" s="103" t="s">
        <v>17</v>
      </c>
      <c r="C419" s="104">
        <v>45218</v>
      </c>
      <c r="D419" s="62" t="s">
        <v>186</v>
      </c>
      <c r="E419" s="62">
        <v>2023</v>
      </c>
      <c r="F419" s="105">
        <v>1.02</v>
      </c>
    </row>
    <row r="420" spans="1:6" ht="15.75" thickBot="1" x14ac:dyDescent="0.3">
      <c r="A420" s="106" t="s">
        <v>58</v>
      </c>
      <c r="B420" s="106" t="s">
        <v>17</v>
      </c>
      <c r="C420" s="107">
        <v>45219</v>
      </c>
      <c r="D420" s="63" t="s">
        <v>186</v>
      </c>
      <c r="E420" s="63">
        <v>2023</v>
      </c>
      <c r="F420" s="108">
        <v>0.76</v>
      </c>
    </row>
    <row r="421" spans="1:6" ht="15.75" thickBot="1" x14ac:dyDescent="0.3">
      <c r="A421" s="103" t="s">
        <v>140</v>
      </c>
      <c r="B421" s="103" t="s">
        <v>17</v>
      </c>
      <c r="C421" s="104">
        <v>45219</v>
      </c>
      <c r="D421" s="62" t="s">
        <v>186</v>
      </c>
      <c r="E421" s="62">
        <v>2023</v>
      </c>
      <c r="F421" s="105">
        <v>0.72</v>
      </c>
    </row>
    <row r="422" spans="1:6" ht="15.75" thickBot="1" x14ac:dyDescent="0.3">
      <c r="A422" s="106" t="s">
        <v>141</v>
      </c>
      <c r="B422" s="106" t="s">
        <v>17</v>
      </c>
      <c r="C422" s="107">
        <v>45222</v>
      </c>
      <c r="D422" s="63" t="s">
        <v>186</v>
      </c>
      <c r="E422" s="63">
        <v>2023</v>
      </c>
      <c r="F422" s="108">
        <v>7.7</v>
      </c>
    </row>
    <row r="423" spans="1:6" ht="15.75" thickBot="1" x14ac:dyDescent="0.3">
      <c r="A423" s="103" t="s">
        <v>163</v>
      </c>
      <c r="B423" s="103" t="s">
        <v>17</v>
      </c>
      <c r="C423" s="104">
        <v>45223</v>
      </c>
      <c r="D423" s="62" t="s">
        <v>186</v>
      </c>
      <c r="E423" s="62">
        <v>2023</v>
      </c>
      <c r="F423" s="105">
        <v>0.6</v>
      </c>
    </row>
    <row r="424" spans="1:6" ht="15.75" thickBot="1" x14ac:dyDescent="0.3">
      <c r="A424" s="106" t="s">
        <v>56</v>
      </c>
      <c r="B424" s="106" t="s">
        <v>17</v>
      </c>
      <c r="C424" s="107">
        <v>45223</v>
      </c>
      <c r="D424" s="63" t="s">
        <v>186</v>
      </c>
      <c r="E424" s="63">
        <v>2023</v>
      </c>
      <c r="F424" s="108">
        <v>0.56000000000000005</v>
      </c>
    </row>
    <row r="425" spans="1:6" ht="15.75" thickBot="1" x14ac:dyDescent="0.3">
      <c r="A425" s="103" t="s">
        <v>143</v>
      </c>
      <c r="B425" s="103" t="s">
        <v>17</v>
      </c>
      <c r="C425" s="104">
        <v>45226</v>
      </c>
      <c r="D425" s="62" t="s">
        <v>186</v>
      </c>
      <c r="E425" s="62">
        <v>2023</v>
      </c>
      <c r="F425" s="105">
        <v>1.6</v>
      </c>
    </row>
    <row r="426" spans="1:6" ht="15.75" thickBot="1" x14ac:dyDescent="0.3">
      <c r="A426" s="106" t="s">
        <v>142</v>
      </c>
      <c r="B426" s="106" t="s">
        <v>17</v>
      </c>
      <c r="C426" s="107">
        <v>45226</v>
      </c>
      <c r="D426" s="63" t="s">
        <v>186</v>
      </c>
      <c r="E426" s="63">
        <v>2023</v>
      </c>
      <c r="F426" s="108">
        <v>2.25</v>
      </c>
    </row>
    <row r="427" spans="1:6" ht="15.75" thickBot="1" x14ac:dyDescent="0.3">
      <c r="A427" s="103" t="s">
        <v>177</v>
      </c>
      <c r="B427" s="103" t="s">
        <v>17</v>
      </c>
      <c r="C427" s="104">
        <v>45226</v>
      </c>
      <c r="D427" s="62" t="s">
        <v>186</v>
      </c>
      <c r="E427" s="62">
        <v>2023</v>
      </c>
      <c r="F427" s="105">
        <v>2.5</v>
      </c>
    </row>
    <row r="428" spans="1:6" ht="15.75" thickBot="1" x14ac:dyDescent="0.3">
      <c r="A428" s="106" t="s">
        <v>78</v>
      </c>
      <c r="B428" s="106" t="s">
        <v>17</v>
      </c>
      <c r="C428" s="107">
        <v>45226</v>
      </c>
      <c r="D428" s="63" t="s">
        <v>186</v>
      </c>
      <c r="E428" s="63">
        <v>2023</v>
      </c>
      <c r="F428" s="108">
        <v>2.8</v>
      </c>
    </row>
    <row r="429" spans="1:6" ht="15.75" thickBot="1" x14ac:dyDescent="0.3">
      <c r="A429" s="109" t="s">
        <v>169</v>
      </c>
      <c r="B429" s="109" t="s">
        <v>17</v>
      </c>
      <c r="C429" s="110">
        <v>45229</v>
      </c>
      <c r="D429" s="111" t="s">
        <v>186</v>
      </c>
      <c r="E429" s="111">
        <v>2023</v>
      </c>
      <c r="F429" s="112">
        <v>0.64</v>
      </c>
    </row>
    <row r="430" spans="1:6" ht="15.75" thickBot="1" x14ac:dyDescent="0.3">
      <c r="A430" s="109" t="s">
        <v>169</v>
      </c>
      <c r="B430" s="109" t="s">
        <v>18</v>
      </c>
      <c r="C430" s="110">
        <v>45229</v>
      </c>
      <c r="D430" s="111" t="s">
        <v>186</v>
      </c>
      <c r="E430" s="111">
        <v>2023</v>
      </c>
      <c r="F430" s="112">
        <v>1.1200000000000001</v>
      </c>
    </row>
    <row r="431" spans="1:6" ht="15.75" thickBot="1" x14ac:dyDescent="0.3">
      <c r="A431" s="109" t="s">
        <v>165</v>
      </c>
      <c r="B431" s="109" t="s">
        <v>17</v>
      </c>
      <c r="C431" s="110">
        <v>45230</v>
      </c>
      <c r="D431" s="111" t="s">
        <v>186</v>
      </c>
      <c r="E431" s="111">
        <v>2023</v>
      </c>
      <c r="F431" s="112">
        <v>0.86</v>
      </c>
    </row>
    <row r="432" spans="1:6" ht="15.75" thickBot="1" x14ac:dyDescent="0.3">
      <c r="A432" s="109" t="s">
        <v>147</v>
      </c>
      <c r="B432" s="109" t="s">
        <v>17</v>
      </c>
      <c r="C432" s="110">
        <v>45230</v>
      </c>
      <c r="D432" s="111" t="s">
        <v>186</v>
      </c>
      <c r="E432" s="111">
        <v>2023</v>
      </c>
      <c r="F432" s="112">
        <v>1.3</v>
      </c>
    </row>
    <row r="433" spans="1:6" ht="15.75" thickBot="1" x14ac:dyDescent="0.3">
      <c r="A433" s="109" t="s">
        <v>59</v>
      </c>
      <c r="B433" s="109" t="s">
        <v>17</v>
      </c>
      <c r="C433" s="110">
        <v>45230</v>
      </c>
      <c r="D433" s="111" t="s">
        <v>186</v>
      </c>
      <c r="E433" s="111">
        <v>2023</v>
      </c>
      <c r="F433" s="112">
        <v>1.0900000000000001</v>
      </c>
    </row>
    <row r="434" spans="1:6" ht="15.75" thickBot="1" x14ac:dyDescent="0.3">
      <c r="A434" s="109" t="s">
        <v>145</v>
      </c>
      <c r="B434" s="109" t="s">
        <v>17</v>
      </c>
      <c r="C434" s="110">
        <v>45230</v>
      </c>
      <c r="D434" s="111" t="s">
        <v>186</v>
      </c>
      <c r="E434" s="111">
        <v>2023</v>
      </c>
      <c r="F434" s="112">
        <v>1.02</v>
      </c>
    </row>
    <row r="435" spans="1:6" ht="15.75" thickBot="1" x14ac:dyDescent="0.3">
      <c r="A435" s="109" t="s">
        <v>166</v>
      </c>
      <c r="B435" s="109" t="s">
        <v>17</v>
      </c>
      <c r="C435" s="110">
        <v>45230</v>
      </c>
      <c r="D435" s="111" t="s">
        <v>186</v>
      </c>
      <c r="E435" s="111">
        <v>2023</v>
      </c>
      <c r="F435" s="112">
        <v>0.82</v>
      </c>
    </row>
    <row r="436" spans="1:6" ht="15.75" thickBot="1" x14ac:dyDescent="0.3">
      <c r="A436" s="109" t="s">
        <v>144</v>
      </c>
      <c r="B436" s="109" t="s">
        <v>17</v>
      </c>
      <c r="C436" s="110">
        <v>45230</v>
      </c>
      <c r="D436" s="111" t="s">
        <v>186</v>
      </c>
      <c r="E436" s="111">
        <v>2023</v>
      </c>
      <c r="F436" s="112">
        <v>1.1200000000000001</v>
      </c>
    </row>
    <row r="437" spans="1:6" ht="15.75" thickBot="1" x14ac:dyDescent="0.3">
      <c r="A437" s="109" t="s">
        <v>50</v>
      </c>
      <c r="B437" s="109" t="s">
        <v>17</v>
      </c>
      <c r="C437" s="110">
        <v>45230</v>
      </c>
      <c r="D437" s="111" t="s">
        <v>186</v>
      </c>
      <c r="E437" s="111">
        <v>2023</v>
      </c>
      <c r="F437" s="112">
        <v>1.23</v>
      </c>
    </row>
    <row r="438" spans="1:6" ht="15.75" thickBot="1" x14ac:dyDescent="0.3">
      <c r="A438" s="109" t="s">
        <v>146</v>
      </c>
      <c r="B438" s="109" t="s">
        <v>17</v>
      </c>
      <c r="C438" s="110">
        <v>45230</v>
      </c>
      <c r="D438" s="111" t="s">
        <v>186</v>
      </c>
      <c r="E438" s="111">
        <v>2023</v>
      </c>
      <c r="F438" s="112">
        <v>0.61</v>
      </c>
    </row>
    <row r="439" spans="1:6" ht="15.75" thickBot="1" x14ac:dyDescent="0.3">
      <c r="A439" s="109" t="s">
        <v>148</v>
      </c>
      <c r="B439" s="109" t="s">
        <v>17</v>
      </c>
      <c r="C439" s="110">
        <v>45230</v>
      </c>
      <c r="D439" s="111" t="s">
        <v>186</v>
      </c>
      <c r="E439" s="111">
        <v>2023</v>
      </c>
      <c r="F439" s="112">
        <v>1.26</v>
      </c>
    </row>
    <row r="440" spans="1:6" ht="15.75" thickBot="1" x14ac:dyDescent="0.3">
      <c r="A440" s="109" t="s">
        <v>164</v>
      </c>
      <c r="B440" s="109" t="s">
        <v>17</v>
      </c>
      <c r="C440" s="110">
        <v>45230</v>
      </c>
      <c r="D440" s="111" t="s">
        <v>186</v>
      </c>
      <c r="E440" s="111">
        <v>2023</v>
      </c>
      <c r="F440" s="112">
        <v>0.85</v>
      </c>
    </row>
    <row r="441" spans="1:6" ht="15.75" thickBot="1" x14ac:dyDescent="0.3">
      <c r="A441" s="109" t="s">
        <v>170</v>
      </c>
      <c r="B441" s="109" t="s">
        <v>17</v>
      </c>
      <c r="C441" s="110">
        <v>45230</v>
      </c>
      <c r="D441" s="111" t="s">
        <v>186</v>
      </c>
      <c r="E441" s="111">
        <v>2023</v>
      </c>
      <c r="F441" s="112">
        <v>0.95</v>
      </c>
    </row>
    <row r="442" spans="1:6" ht="15.75" thickBot="1" x14ac:dyDescent="0.3">
      <c r="A442" s="109" t="s">
        <v>106</v>
      </c>
      <c r="B442" s="109" t="s">
        <v>17</v>
      </c>
      <c r="C442" s="110">
        <v>45230</v>
      </c>
      <c r="D442" s="111" t="s">
        <v>186</v>
      </c>
      <c r="E442" s="111">
        <v>2023</v>
      </c>
      <c r="F442" s="112">
        <v>0.83</v>
      </c>
    </row>
    <row r="443" spans="1:6" ht="15.75" thickBot="1" x14ac:dyDescent="0.3">
      <c r="A443" s="109" t="s">
        <v>50</v>
      </c>
      <c r="B443" s="109" t="s">
        <v>18</v>
      </c>
      <c r="C443" s="110">
        <v>45230</v>
      </c>
      <c r="D443" s="111" t="s">
        <v>186</v>
      </c>
      <c r="E443" s="111">
        <v>2023</v>
      </c>
      <c r="F443" s="112">
        <v>0.86</v>
      </c>
    </row>
    <row r="444" spans="1:6" ht="15.75" thickBot="1" x14ac:dyDescent="0.3">
      <c r="A444" s="109" t="s">
        <v>150</v>
      </c>
      <c r="B444" s="109" t="s">
        <v>17</v>
      </c>
      <c r="C444" s="110">
        <v>45231</v>
      </c>
      <c r="D444" s="111" t="s">
        <v>189</v>
      </c>
      <c r="E444" s="111">
        <v>2023</v>
      </c>
      <c r="F444" s="112">
        <v>1.1100000000000001</v>
      </c>
    </row>
    <row r="445" spans="1:6" ht="15.75" thickBot="1" x14ac:dyDescent="0.3">
      <c r="A445" s="109" t="s">
        <v>79</v>
      </c>
      <c r="B445" s="109" t="s">
        <v>17</v>
      </c>
      <c r="C445" s="110">
        <v>45231</v>
      </c>
      <c r="D445" s="111" t="s">
        <v>189</v>
      </c>
      <c r="E445" s="111">
        <v>2023</v>
      </c>
      <c r="F445" s="112">
        <v>0.94</v>
      </c>
    </row>
    <row r="446" spans="1:6" ht="15.75" thickBot="1" x14ac:dyDescent="0.3">
      <c r="A446" s="109" t="s">
        <v>167</v>
      </c>
      <c r="B446" s="109" t="s">
        <v>17</v>
      </c>
      <c r="C446" s="110">
        <v>45231</v>
      </c>
      <c r="D446" s="111" t="s">
        <v>189</v>
      </c>
      <c r="E446" s="111">
        <v>2023</v>
      </c>
      <c r="F446" s="112">
        <v>0.96</v>
      </c>
    </row>
    <row r="447" spans="1:6" ht="15.75" thickBot="1" x14ac:dyDescent="0.3">
      <c r="A447" s="109" t="s">
        <v>53</v>
      </c>
      <c r="B447" s="109" t="s">
        <v>17</v>
      </c>
      <c r="C447" s="110">
        <v>45231</v>
      </c>
      <c r="D447" s="111" t="s">
        <v>189</v>
      </c>
      <c r="E447" s="111">
        <v>2023</v>
      </c>
      <c r="F447" s="112">
        <v>0.93</v>
      </c>
    </row>
    <row r="448" spans="1:6" ht="15.75" thickBot="1" x14ac:dyDescent="0.3">
      <c r="A448" s="109" t="s">
        <v>55</v>
      </c>
      <c r="B448" s="109" t="s">
        <v>17</v>
      </c>
      <c r="C448" s="110">
        <v>45231</v>
      </c>
      <c r="D448" s="111" t="s">
        <v>189</v>
      </c>
      <c r="E448" s="111">
        <v>2023</v>
      </c>
      <c r="F448" s="112">
        <v>0.91</v>
      </c>
    </row>
    <row r="449" spans="1:6" ht="15.75" thickBot="1" x14ac:dyDescent="0.3">
      <c r="A449" s="109" t="s">
        <v>81</v>
      </c>
      <c r="B449" s="109" t="s">
        <v>18</v>
      </c>
      <c r="C449" s="110">
        <v>45231</v>
      </c>
      <c r="D449" s="111" t="s">
        <v>189</v>
      </c>
      <c r="E449" s="111">
        <v>2023</v>
      </c>
      <c r="F449" s="112">
        <v>0.76</v>
      </c>
    </row>
    <row r="450" spans="1:6" x14ac:dyDescent="0.25">
      <c r="A450" s="113" t="s">
        <v>149</v>
      </c>
      <c r="B450" s="113" t="s">
        <v>17</v>
      </c>
      <c r="C450" s="114">
        <v>45232</v>
      </c>
      <c r="D450" s="115" t="s">
        <v>189</v>
      </c>
      <c r="E450" s="115">
        <v>2023</v>
      </c>
      <c r="F450" s="116">
        <v>0.92</v>
      </c>
    </row>
    <row r="451" spans="1:6" x14ac:dyDescent="0.25">
      <c r="A451" t="s">
        <v>151</v>
      </c>
      <c r="B451" t="s">
        <v>17</v>
      </c>
      <c r="C451" s="50">
        <v>45239</v>
      </c>
      <c r="D451" s="117" t="s">
        <v>189</v>
      </c>
      <c r="E451">
        <v>2023</v>
      </c>
      <c r="F451" s="101">
        <v>0.6</v>
      </c>
    </row>
    <row r="452" spans="1:6" x14ac:dyDescent="0.25">
      <c r="A452" t="s">
        <v>20</v>
      </c>
      <c r="B452" t="s">
        <v>17</v>
      </c>
      <c r="C452" s="50">
        <v>45239</v>
      </c>
      <c r="D452" s="117" t="s">
        <v>189</v>
      </c>
      <c r="E452">
        <v>2023</v>
      </c>
      <c r="F452" s="101">
        <v>5.22</v>
      </c>
    </row>
    <row r="453" spans="1:6" x14ac:dyDescent="0.25">
      <c r="A453" t="s">
        <v>82</v>
      </c>
      <c r="B453" t="s">
        <v>17</v>
      </c>
      <c r="C453" s="50">
        <v>45239</v>
      </c>
      <c r="D453" s="117" t="s">
        <v>189</v>
      </c>
      <c r="E453">
        <v>2023</v>
      </c>
      <c r="F453" s="101">
        <v>2.54</v>
      </c>
    </row>
    <row r="454" spans="1:6" x14ac:dyDescent="0.25">
      <c r="A454" t="s">
        <v>49</v>
      </c>
      <c r="B454" t="s">
        <v>17</v>
      </c>
      <c r="C454" s="50">
        <v>45240</v>
      </c>
      <c r="D454" s="117" t="s">
        <v>189</v>
      </c>
      <c r="E454">
        <v>2023</v>
      </c>
      <c r="F454" s="101">
        <v>1.52</v>
      </c>
    </row>
    <row r="455" spans="1:6" x14ac:dyDescent="0.25">
      <c r="A455" t="s">
        <v>152</v>
      </c>
      <c r="B455" t="s">
        <v>17</v>
      </c>
      <c r="C455" s="50">
        <v>45243</v>
      </c>
      <c r="D455" s="117" t="s">
        <v>189</v>
      </c>
      <c r="E455">
        <v>2023</v>
      </c>
      <c r="F455" s="101">
        <v>1.25</v>
      </c>
    </row>
    <row r="456" spans="1:6" x14ac:dyDescent="0.25">
      <c r="A456" t="s">
        <v>51</v>
      </c>
      <c r="B456" t="s">
        <v>17</v>
      </c>
      <c r="C456" s="50">
        <v>45244</v>
      </c>
      <c r="D456" s="117" t="s">
        <v>189</v>
      </c>
      <c r="E456">
        <v>2023</v>
      </c>
      <c r="F456" s="101">
        <v>0.34</v>
      </c>
    </row>
    <row r="457" spans="1:6" x14ac:dyDescent="0.25">
      <c r="A457" t="s">
        <v>153</v>
      </c>
      <c r="B457" t="s">
        <v>17</v>
      </c>
      <c r="C457" s="50">
        <v>45244</v>
      </c>
      <c r="D457" s="117" t="s">
        <v>189</v>
      </c>
      <c r="E457">
        <v>2023</v>
      </c>
      <c r="F457" s="101">
        <v>1.65</v>
      </c>
    </row>
    <row r="458" spans="1:6" x14ac:dyDescent="0.25">
      <c r="A458" t="s">
        <v>157</v>
      </c>
      <c r="B458" t="s">
        <v>17</v>
      </c>
      <c r="C458" s="50">
        <v>45245</v>
      </c>
      <c r="D458" s="117" t="s">
        <v>189</v>
      </c>
      <c r="E458">
        <v>2023</v>
      </c>
      <c r="F458" s="101">
        <v>1.4</v>
      </c>
    </row>
    <row r="459" spans="1:6" x14ac:dyDescent="0.25">
      <c r="A459" t="s">
        <v>154</v>
      </c>
      <c r="B459" t="s">
        <v>17</v>
      </c>
      <c r="C459" s="50">
        <v>45245</v>
      </c>
      <c r="D459" s="117" t="s">
        <v>189</v>
      </c>
      <c r="E459">
        <v>2023</v>
      </c>
      <c r="F459" s="101">
        <v>1.2</v>
      </c>
    </row>
    <row r="460" spans="1:6" x14ac:dyDescent="0.25">
      <c r="A460" t="s">
        <v>156</v>
      </c>
      <c r="B460" t="s">
        <v>17</v>
      </c>
      <c r="C460" s="50">
        <v>45245</v>
      </c>
      <c r="D460" s="117" t="s">
        <v>189</v>
      </c>
      <c r="E460">
        <v>2023</v>
      </c>
      <c r="F460" s="101">
        <v>0.81</v>
      </c>
    </row>
    <row r="461" spans="1:6" x14ac:dyDescent="0.25">
      <c r="A461" t="s">
        <v>155</v>
      </c>
      <c r="B461" t="s">
        <v>17</v>
      </c>
      <c r="C461" s="50">
        <v>45245</v>
      </c>
      <c r="D461" s="117" t="s">
        <v>189</v>
      </c>
      <c r="E461">
        <v>2023</v>
      </c>
      <c r="F461" s="101">
        <v>1.68</v>
      </c>
    </row>
    <row r="462" spans="1:6" x14ac:dyDescent="0.25">
      <c r="A462" t="s">
        <v>159</v>
      </c>
      <c r="B462" t="s">
        <v>17</v>
      </c>
      <c r="C462" s="50">
        <v>45246</v>
      </c>
      <c r="D462" s="117" t="s">
        <v>189</v>
      </c>
      <c r="E462">
        <v>2023</v>
      </c>
      <c r="F462" s="101">
        <v>1.25</v>
      </c>
    </row>
    <row r="463" spans="1:6" x14ac:dyDescent="0.25">
      <c r="A463" t="s">
        <v>158</v>
      </c>
      <c r="B463" t="s">
        <v>17</v>
      </c>
      <c r="C463" s="50">
        <v>45246</v>
      </c>
      <c r="D463" s="117" t="s">
        <v>189</v>
      </c>
      <c r="E463">
        <v>2023</v>
      </c>
      <c r="F463" s="101">
        <v>0.01</v>
      </c>
    </row>
    <row r="464" spans="1:6" x14ac:dyDescent="0.25">
      <c r="A464" t="s">
        <v>58</v>
      </c>
      <c r="B464" t="s">
        <v>17</v>
      </c>
      <c r="C464" s="50">
        <v>45250</v>
      </c>
      <c r="D464" s="117" t="s">
        <v>189</v>
      </c>
      <c r="E464">
        <v>2023</v>
      </c>
      <c r="F464" s="101">
        <v>0.76</v>
      </c>
    </row>
    <row r="465" spans="1:6" x14ac:dyDescent="0.25">
      <c r="A465" t="s">
        <v>201</v>
      </c>
      <c r="B465" t="s">
        <v>17</v>
      </c>
      <c r="C465" s="50">
        <v>45250</v>
      </c>
      <c r="D465" s="117" t="s">
        <v>189</v>
      </c>
      <c r="E465">
        <v>2023</v>
      </c>
      <c r="F465" s="101">
        <v>1.5</v>
      </c>
    </row>
    <row r="466" spans="1:6" x14ac:dyDescent="0.25">
      <c r="A466" t="s">
        <v>161</v>
      </c>
      <c r="B466" t="s">
        <v>17</v>
      </c>
      <c r="C466" s="50">
        <v>45250</v>
      </c>
      <c r="D466" s="117" t="s">
        <v>189</v>
      </c>
      <c r="E466">
        <v>2023</v>
      </c>
      <c r="F466" s="101">
        <v>1.4</v>
      </c>
    </row>
    <row r="467" spans="1:6" x14ac:dyDescent="0.25">
      <c r="A467" t="s">
        <v>160</v>
      </c>
      <c r="B467" t="s">
        <v>17</v>
      </c>
      <c r="C467" s="50">
        <v>45250</v>
      </c>
      <c r="D467" s="117" t="s">
        <v>189</v>
      </c>
      <c r="E467">
        <v>2023</v>
      </c>
      <c r="F467" s="101">
        <v>1.55</v>
      </c>
    </row>
    <row r="468" spans="1:6" x14ac:dyDescent="0.25">
      <c r="A468" t="s">
        <v>52</v>
      </c>
      <c r="B468" t="s">
        <v>17</v>
      </c>
      <c r="C468" s="50">
        <v>45251</v>
      </c>
      <c r="D468" s="117" t="s">
        <v>189</v>
      </c>
      <c r="E468">
        <v>2023</v>
      </c>
      <c r="F468" s="101">
        <v>1.02</v>
      </c>
    </row>
    <row r="469" spans="1:6" x14ac:dyDescent="0.25">
      <c r="A469" t="s">
        <v>201</v>
      </c>
      <c r="B469" t="s">
        <v>17</v>
      </c>
      <c r="C469" s="50">
        <v>45252</v>
      </c>
      <c r="D469" s="117" t="s">
        <v>189</v>
      </c>
      <c r="E469">
        <v>2023</v>
      </c>
      <c r="F469" s="101">
        <v>4.5</v>
      </c>
    </row>
    <row r="470" spans="1:6" x14ac:dyDescent="0.25">
      <c r="A470" t="s">
        <v>162</v>
      </c>
      <c r="B470" t="s">
        <v>17</v>
      </c>
      <c r="C470" s="50">
        <v>45252</v>
      </c>
      <c r="D470" s="117" t="s">
        <v>189</v>
      </c>
      <c r="E470">
        <v>2023</v>
      </c>
      <c r="F470" s="101">
        <v>1.5</v>
      </c>
    </row>
    <row r="471" spans="1:6" x14ac:dyDescent="0.25">
      <c r="A471" t="s">
        <v>56</v>
      </c>
      <c r="B471" t="s">
        <v>17</v>
      </c>
      <c r="C471" s="50">
        <v>45252</v>
      </c>
      <c r="D471" s="117" t="s">
        <v>189</v>
      </c>
      <c r="E471">
        <v>2023</v>
      </c>
      <c r="F471" s="101">
        <v>0.56000000000000005</v>
      </c>
    </row>
    <row r="472" spans="1:6" x14ac:dyDescent="0.25">
      <c r="A472" t="s">
        <v>163</v>
      </c>
      <c r="B472" t="s">
        <v>17</v>
      </c>
      <c r="C472" s="50">
        <v>45254</v>
      </c>
      <c r="D472" s="117" t="s">
        <v>189</v>
      </c>
      <c r="E472">
        <v>2023</v>
      </c>
      <c r="F472" s="101">
        <v>0.6</v>
      </c>
    </row>
    <row r="473" spans="1:6" x14ac:dyDescent="0.25">
      <c r="A473" t="s">
        <v>169</v>
      </c>
      <c r="B473" t="s">
        <v>17</v>
      </c>
      <c r="C473" s="50">
        <v>45259</v>
      </c>
      <c r="D473" s="117" t="s">
        <v>189</v>
      </c>
      <c r="E473">
        <v>2023</v>
      </c>
      <c r="F473" s="101">
        <v>0.64</v>
      </c>
    </row>
    <row r="474" spans="1:6" x14ac:dyDescent="0.25">
      <c r="A474" t="s">
        <v>169</v>
      </c>
      <c r="B474" t="s">
        <v>18</v>
      </c>
      <c r="C474" s="50">
        <v>45259</v>
      </c>
      <c r="D474" s="117" t="s">
        <v>189</v>
      </c>
      <c r="E474">
        <v>2023</v>
      </c>
      <c r="F474" s="101">
        <v>1.1200000000000001</v>
      </c>
    </row>
    <row r="475" spans="1:6" x14ac:dyDescent="0.25">
      <c r="A475" t="s">
        <v>125</v>
      </c>
      <c r="B475" t="s">
        <v>17</v>
      </c>
      <c r="C475" s="50">
        <v>45260</v>
      </c>
      <c r="D475" s="117" t="s">
        <v>189</v>
      </c>
      <c r="E475">
        <v>2023</v>
      </c>
      <c r="F475" s="101">
        <v>0.9</v>
      </c>
    </row>
    <row r="476" spans="1:6" x14ac:dyDescent="0.25">
      <c r="A476" t="s">
        <v>164</v>
      </c>
      <c r="B476" t="s">
        <v>17</v>
      </c>
      <c r="C476" s="50">
        <v>45260</v>
      </c>
      <c r="D476" s="117" t="s">
        <v>189</v>
      </c>
      <c r="E476">
        <v>2023</v>
      </c>
      <c r="F476" s="101">
        <v>0.82</v>
      </c>
    </row>
    <row r="477" spans="1:6" x14ac:dyDescent="0.25">
      <c r="A477" t="s">
        <v>50</v>
      </c>
      <c r="B477" t="s">
        <v>17</v>
      </c>
      <c r="C477" s="50">
        <v>45260</v>
      </c>
      <c r="D477" s="117" t="s">
        <v>189</v>
      </c>
      <c r="E477">
        <v>2023</v>
      </c>
      <c r="F477" s="101">
        <v>1.23</v>
      </c>
    </row>
    <row r="478" spans="1:6" x14ac:dyDescent="0.25">
      <c r="A478" t="s">
        <v>59</v>
      </c>
      <c r="B478" t="s">
        <v>17</v>
      </c>
      <c r="C478" s="50">
        <v>45260</v>
      </c>
      <c r="D478" s="117" t="s">
        <v>189</v>
      </c>
      <c r="E478">
        <v>2023</v>
      </c>
      <c r="F478" s="101">
        <v>1.0900000000000001</v>
      </c>
    </row>
    <row r="479" spans="1:6" x14ac:dyDescent="0.25">
      <c r="A479" t="s">
        <v>166</v>
      </c>
      <c r="B479" t="s">
        <v>17</v>
      </c>
      <c r="C479" s="50">
        <v>45260</v>
      </c>
      <c r="D479" s="117" t="s">
        <v>189</v>
      </c>
      <c r="E479">
        <v>2023</v>
      </c>
      <c r="F479" s="101">
        <v>0.82</v>
      </c>
    </row>
    <row r="480" spans="1:6" x14ac:dyDescent="0.25">
      <c r="A480" t="s">
        <v>146</v>
      </c>
      <c r="B480" t="s">
        <v>17</v>
      </c>
      <c r="C480" s="50">
        <v>45260</v>
      </c>
      <c r="D480" s="117" t="s">
        <v>189</v>
      </c>
      <c r="E480">
        <v>2023</v>
      </c>
      <c r="F480" s="101">
        <v>0.59</v>
      </c>
    </row>
    <row r="481" spans="1:7" x14ac:dyDescent="0.25">
      <c r="A481" t="s">
        <v>145</v>
      </c>
      <c r="B481" t="s">
        <v>17</v>
      </c>
      <c r="C481" s="50">
        <v>45260</v>
      </c>
      <c r="D481" s="117" t="s">
        <v>189</v>
      </c>
      <c r="E481">
        <v>2023</v>
      </c>
      <c r="F481" s="101">
        <v>1.02</v>
      </c>
    </row>
    <row r="482" spans="1:7" x14ac:dyDescent="0.25">
      <c r="A482" t="s">
        <v>106</v>
      </c>
      <c r="B482" t="s">
        <v>17</v>
      </c>
      <c r="C482" s="50">
        <v>45260</v>
      </c>
      <c r="D482" s="117" t="s">
        <v>189</v>
      </c>
      <c r="E482">
        <v>2023</v>
      </c>
      <c r="F482" s="101">
        <v>0.79</v>
      </c>
    </row>
    <row r="483" spans="1:7" x14ac:dyDescent="0.25">
      <c r="A483" t="s">
        <v>170</v>
      </c>
      <c r="B483" t="s">
        <v>17</v>
      </c>
      <c r="C483" s="50">
        <v>45260</v>
      </c>
      <c r="D483" s="117" t="s">
        <v>189</v>
      </c>
      <c r="E483">
        <v>2023</v>
      </c>
      <c r="F483" s="101">
        <v>0.95</v>
      </c>
    </row>
    <row r="484" spans="1:7" x14ac:dyDescent="0.25">
      <c r="A484" t="s">
        <v>144</v>
      </c>
      <c r="B484" t="s">
        <v>17</v>
      </c>
      <c r="C484" s="50">
        <v>45260</v>
      </c>
      <c r="D484" s="117" t="s">
        <v>189</v>
      </c>
      <c r="E484">
        <v>2023</v>
      </c>
      <c r="F484" s="101">
        <v>1.1200000000000001</v>
      </c>
    </row>
    <row r="485" spans="1:7" x14ac:dyDescent="0.25">
      <c r="A485" t="s">
        <v>126</v>
      </c>
      <c r="B485" t="s">
        <v>17</v>
      </c>
      <c r="C485" s="50">
        <v>45260</v>
      </c>
      <c r="D485" s="117" t="s">
        <v>189</v>
      </c>
      <c r="E485">
        <v>2023</v>
      </c>
      <c r="F485" s="101">
        <v>2.76</v>
      </c>
    </row>
    <row r="486" spans="1:7" x14ac:dyDescent="0.25">
      <c r="A486" t="s">
        <v>50</v>
      </c>
      <c r="B486" t="s">
        <v>18</v>
      </c>
      <c r="C486" s="50">
        <v>45260</v>
      </c>
      <c r="D486" s="117" t="s">
        <v>189</v>
      </c>
      <c r="E486">
        <v>2023</v>
      </c>
      <c r="F486" s="101">
        <v>0.86</v>
      </c>
      <c r="G486" s="102"/>
    </row>
    <row r="487" spans="1:7" x14ac:dyDescent="0.25">
      <c r="A487" s="127" t="s">
        <v>168</v>
      </c>
      <c r="B487" s="127" t="s">
        <v>17</v>
      </c>
      <c r="C487" s="128">
        <v>45261</v>
      </c>
      <c r="D487" s="129" t="s">
        <v>191</v>
      </c>
      <c r="E487" s="127">
        <v>2023</v>
      </c>
      <c r="F487" s="130">
        <v>2.88</v>
      </c>
    </row>
    <row r="488" spans="1:7" x14ac:dyDescent="0.25">
      <c r="A488" s="126" t="s">
        <v>53</v>
      </c>
      <c r="B488" s="126" t="s">
        <v>17</v>
      </c>
      <c r="C488" s="131">
        <v>45261</v>
      </c>
      <c r="D488" s="132" t="s">
        <v>191</v>
      </c>
      <c r="E488" s="126">
        <v>2023</v>
      </c>
      <c r="F488" s="133">
        <v>0.93</v>
      </c>
    </row>
    <row r="489" spans="1:7" x14ac:dyDescent="0.25">
      <c r="A489" s="127" t="s">
        <v>167</v>
      </c>
      <c r="B489" s="127" t="s">
        <v>17</v>
      </c>
      <c r="C489" s="128">
        <v>45261</v>
      </c>
      <c r="D489" s="129" t="s">
        <v>191</v>
      </c>
      <c r="E489" s="127">
        <v>2023</v>
      </c>
      <c r="F489" s="130">
        <v>0.96</v>
      </c>
    </row>
    <row r="490" spans="1:7" x14ac:dyDescent="0.25">
      <c r="A490" s="126" t="s">
        <v>79</v>
      </c>
      <c r="B490" s="126" t="s">
        <v>17</v>
      </c>
      <c r="C490" s="131">
        <v>45261</v>
      </c>
      <c r="D490" s="132" t="s">
        <v>191</v>
      </c>
      <c r="E490" s="126">
        <v>2023</v>
      </c>
      <c r="F490" s="133">
        <v>0.94</v>
      </c>
    </row>
    <row r="491" spans="1:7" x14ac:dyDescent="0.25">
      <c r="A491" s="127" t="s">
        <v>55</v>
      </c>
      <c r="B491" s="127" t="s">
        <v>17</v>
      </c>
      <c r="C491" s="128">
        <v>45261</v>
      </c>
      <c r="D491" s="129" t="s">
        <v>191</v>
      </c>
      <c r="E491" s="127">
        <v>2023</v>
      </c>
      <c r="F491" s="130">
        <v>0.91</v>
      </c>
    </row>
    <row r="492" spans="1:7" x14ac:dyDescent="0.25">
      <c r="A492" s="126" t="s">
        <v>205</v>
      </c>
      <c r="B492" s="126" t="s">
        <v>17</v>
      </c>
      <c r="C492" s="131">
        <v>45261</v>
      </c>
      <c r="D492" s="132" t="s">
        <v>191</v>
      </c>
      <c r="E492" s="126">
        <v>2023</v>
      </c>
      <c r="F492" s="133">
        <v>1.5</v>
      </c>
    </row>
    <row r="493" spans="1:7" x14ac:dyDescent="0.25">
      <c r="A493" s="127" t="s">
        <v>81</v>
      </c>
      <c r="B493" s="127" t="s">
        <v>18</v>
      </c>
      <c r="C493" s="128">
        <v>45261</v>
      </c>
      <c r="D493" s="129" t="s">
        <v>191</v>
      </c>
      <c r="E493" s="127">
        <v>2023</v>
      </c>
      <c r="F493" s="130">
        <v>0.76</v>
      </c>
    </row>
    <row r="494" spans="1:7" x14ac:dyDescent="0.25">
      <c r="A494" s="126" t="s">
        <v>151</v>
      </c>
      <c r="B494" s="126" t="s">
        <v>17</v>
      </c>
      <c r="C494" s="131">
        <v>45271</v>
      </c>
      <c r="D494" s="132" t="s">
        <v>191</v>
      </c>
      <c r="E494" s="126">
        <v>2023</v>
      </c>
      <c r="F494" s="133">
        <v>0.6</v>
      </c>
    </row>
    <row r="495" spans="1:7" x14ac:dyDescent="0.25">
      <c r="A495" s="127" t="s">
        <v>26</v>
      </c>
      <c r="B495" s="127" t="s">
        <v>17</v>
      </c>
      <c r="C495" s="128">
        <v>45273</v>
      </c>
      <c r="D495" s="129" t="s">
        <v>191</v>
      </c>
      <c r="E495" s="127">
        <v>2023</v>
      </c>
      <c r="F495" s="130">
        <v>0.7</v>
      </c>
    </row>
    <row r="496" spans="1:7" x14ac:dyDescent="0.25">
      <c r="A496" s="126" t="s">
        <v>51</v>
      </c>
      <c r="B496" s="126" t="s">
        <v>17</v>
      </c>
      <c r="C496" s="131">
        <v>45274</v>
      </c>
      <c r="D496" s="132" t="s">
        <v>191</v>
      </c>
      <c r="E496" s="126">
        <v>2023</v>
      </c>
      <c r="F496" s="133">
        <v>0.12</v>
      </c>
    </row>
    <row r="497" spans="1:6" x14ac:dyDescent="0.25">
      <c r="A497" s="127" t="s">
        <v>156</v>
      </c>
      <c r="B497" s="127" t="s">
        <v>17</v>
      </c>
      <c r="C497" s="128">
        <v>45275</v>
      </c>
      <c r="D497" s="129" t="s">
        <v>191</v>
      </c>
      <c r="E497" s="127">
        <v>2023</v>
      </c>
      <c r="F497" s="130">
        <v>0.81</v>
      </c>
    </row>
    <row r="498" spans="1:6" x14ac:dyDescent="0.25">
      <c r="A498" s="126" t="s">
        <v>58</v>
      </c>
      <c r="B498" s="126" t="s">
        <v>17</v>
      </c>
      <c r="C498" s="131">
        <v>45278</v>
      </c>
      <c r="D498" s="132" t="s">
        <v>191</v>
      </c>
      <c r="E498" s="126">
        <v>2023</v>
      </c>
      <c r="F498" s="133">
        <v>0.76</v>
      </c>
    </row>
    <row r="499" spans="1:6" x14ac:dyDescent="0.25">
      <c r="A499" s="127" t="s">
        <v>128</v>
      </c>
      <c r="B499" s="127" t="s">
        <v>17</v>
      </c>
      <c r="C499" s="128">
        <v>45278</v>
      </c>
      <c r="D499" s="129" t="s">
        <v>191</v>
      </c>
      <c r="E499" s="127">
        <v>2023</v>
      </c>
      <c r="F499" s="130">
        <v>0.88</v>
      </c>
    </row>
    <row r="500" spans="1:6" x14ac:dyDescent="0.25">
      <c r="A500" s="126" t="s">
        <v>163</v>
      </c>
      <c r="B500" s="126" t="s">
        <v>17</v>
      </c>
      <c r="C500" s="131">
        <v>45279</v>
      </c>
      <c r="D500" s="132" t="s">
        <v>191</v>
      </c>
      <c r="E500" s="126">
        <v>2023</v>
      </c>
      <c r="F500" s="133">
        <v>0.6</v>
      </c>
    </row>
    <row r="501" spans="1:6" x14ac:dyDescent="0.25">
      <c r="A501" s="127" t="s">
        <v>52</v>
      </c>
      <c r="B501" s="127" t="s">
        <v>17</v>
      </c>
      <c r="C501" s="128">
        <v>45279</v>
      </c>
      <c r="D501" s="129" t="s">
        <v>191</v>
      </c>
      <c r="E501" s="127">
        <v>2023</v>
      </c>
      <c r="F501" s="130">
        <v>1.02</v>
      </c>
    </row>
    <row r="502" spans="1:6" x14ac:dyDescent="0.25">
      <c r="A502" s="126" t="s">
        <v>103</v>
      </c>
      <c r="B502" s="126" t="s">
        <v>17</v>
      </c>
      <c r="C502" s="131">
        <v>45280</v>
      </c>
      <c r="D502" s="132" t="s">
        <v>191</v>
      </c>
      <c r="E502" s="126">
        <v>2023</v>
      </c>
      <c r="F502" s="133">
        <v>2.39</v>
      </c>
    </row>
    <row r="503" spans="1:6" x14ac:dyDescent="0.25">
      <c r="A503" s="127" t="s">
        <v>42</v>
      </c>
      <c r="B503" s="127" t="s">
        <v>17</v>
      </c>
      <c r="C503" s="128">
        <v>45280</v>
      </c>
      <c r="D503" s="129" t="s">
        <v>191</v>
      </c>
      <c r="E503" s="127">
        <v>2023</v>
      </c>
      <c r="F503" s="130">
        <v>1.89</v>
      </c>
    </row>
    <row r="504" spans="1:6" x14ac:dyDescent="0.25">
      <c r="A504" s="126" t="s">
        <v>90</v>
      </c>
      <c r="B504" s="126" t="s">
        <v>17</v>
      </c>
      <c r="C504" s="131">
        <v>45282</v>
      </c>
      <c r="D504" s="132" t="s">
        <v>191</v>
      </c>
      <c r="E504" s="126">
        <v>2023</v>
      </c>
      <c r="F504" s="133">
        <v>2.5499999999999998</v>
      </c>
    </row>
    <row r="505" spans="1:6" x14ac:dyDescent="0.25">
      <c r="A505" s="127" t="s">
        <v>56</v>
      </c>
      <c r="B505" s="127" t="s">
        <v>17</v>
      </c>
      <c r="C505" s="128">
        <v>45282</v>
      </c>
      <c r="D505" s="129" t="s">
        <v>191</v>
      </c>
      <c r="E505" s="127">
        <v>2023</v>
      </c>
      <c r="F505" s="130">
        <v>0.56000000000000005</v>
      </c>
    </row>
    <row r="506" spans="1:6" x14ac:dyDescent="0.25">
      <c r="A506" s="126" t="s">
        <v>38</v>
      </c>
      <c r="B506" s="126" t="s">
        <v>18</v>
      </c>
      <c r="C506" s="131">
        <v>45287</v>
      </c>
      <c r="D506" s="132" t="s">
        <v>191</v>
      </c>
      <c r="E506" s="126">
        <v>2023</v>
      </c>
      <c r="F506" s="133">
        <v>0.01</v>
      </c>
    </row>
    <row r="507" spans="1:6" x14ac:dyDescent="0.25">
      <c r="A507" s="127" t="s">
        <v>169</v>
      </c>
      <c r="B507" s="127" t="s">
        <v>17</v>
      </c>
      <c r="C507" s="128">
        <v>45288</v>
      </c>
      <c r="D507" s="129" t="s">
        <v>191</v>
      </c>
      <c r="E507" s="127">
        <v>2023</v>
      </c>
      <c r="F507" s="130">
        <v>0.64</v>
      </c>
    </row>
    <row r="508" spans="1:6" x14ac:dyDescent="0.25">
      <c r="A508" s="126" t="s">
        <v>169</v>
      </c>
      <c r="B508" s="126" t="s">
        <v>18</v>
      </c>
      <c r="C508" s="131">
        <v>45288</v>
      </c>
      <c r="D508" s="132" t="s">
        <v>191</v>
      </c>
      <c r="E508" s="126">
        <v>2023</v>
      </c>
      <c r="F508" s="133">
        <v>1.1200000000000001</v>
      </c>
    </row>
    <row r="509" spans="1:6" x14ac:dyDescent="0.25">
      <c r="A509" s="127" t="s">
        <v>170</v>
      </c>
      <c r="B509" s="127" t="s">
        <v>17</v>
      </c>
      <c r="C509" s="128">
        <v>45289</v>
      </c>
      <c r="D509" s="129" t="s">
        <v>191</v>
      </c>
      <c r="E509" s="127">
        <v>2023</v>
      </c>
      <c r="F509" s="130">
        <v>0.95</v>
      </c>
    </row>
    <row r="510" spans="1:6" x14ac:dyDescent="0.25">
      <c r="A510" s="126" t="s">
        <v>166</v>
      </c>
      <c r="B510" s="126" t="s">
        <v>17</v>
      </c>
      <c r="C510" s="131">
        <v>45289</v>
      </c>
      <c r="D510" s="132" t="s">
        <v>191</v>
      </c>
      <c r="E510" s="126">
        <v>2023</v>
      </c>
      <c r="F510" s="133">
        <v>0.82</v>
      </c>
    </row>
    <row r="511" spans="1:6" x14ac:dyDescent="0.25">
      <c r="A511" s="127" t="s">
        <v>59</v>
      </c>
      <c r="B511" s="127" t="s">
        <v>17</v>
      </c>
      <c r="C511" s="128">
        <v>45289</v>
      </c>
      <c r="D511" s="129" t="s">
        <v>191</v>
      </c>
      <c r="E511" s="127">
        <v>2023</v>
      </c>
      <c r="F511" s="130">
        <v>1.0900000000000001</v>
      </c>
    </row>
    <row r="512" spans="1:6" x14ac:dyDescent="0.25">
      <c r="A512" s="126" t="s">
        <v>167</v>
      </c>
      <c r="B512" s="126" t="s">
        <v>17</v>
      </c>
      <c r="C512" s="131">
        <v>45289</v>
      </c>
      <c r="D512" s="132" t="s">
        <v>191</v>
      </c>
      <c r="E512" s="126">
        <v>2023</v>
      </c>
      <c r="F512" s="133">
        <v>0.96</v>
      </c>
    </row>
    <row r="513" spans="1:6" x14ac:dyDescent="0.25">
      <c r="A513" s="127" t="s">
        <v>131</v>
      </c>
      <c r="B513" s="127" t="s">
        <v>17</v>
      </c>
      <c r="C513" s="128">
        <v>45289</v>
      </c>
      <c r="D513" s="129" t="s">
        <v>191</v>
      </c>
      <c r="E513" s="127">
        <v>2023</v>
      </c>
      <c r="F513" s="130">
        <v>1.85</v>
      </c>
    </row>
    <row r="514" spans="1:6" x14ac:dyDescent="0.25">
      <c r="A514" s="126" t="s">
        <v>133</v>
      </c>
      <c r="B514" s="126" t="s">
        <v>17</v>
      </c>
      <c r="C514" s="131">
        <v>45289</v>
      </c>
      <c r="D514" s="132" t="s">
        <v>191</v>
      </c>
      <c r="E514" s="126">
        <v>2023</v>
      </c>
      <c r="F514" s="133">
        <v>2.8</v>
      </c>
    </row>
    <row r="515" spans="1:6" x14ac:dyDescent="0.25">
      <c r="A515" s="134" t="s">
        <v>81</v>
      </c>
      <c r="B515" s="134" t="s">
        <v>18</v>
      </c>
      <c r="C515" s="135">
        <v>45289</v>
      </c>
      <c r="D515" s="136" t="s">
        <v>191</v>
      </c>
      <c r="E515" s="134">
        <v>2023</v>
      </c>
      <c r="F515" s="137">
        <v>0.76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48E2-D674-44D1-90C7-01BA422467DB}">
  <dimension ref="A1:F362"/>
  <sheetViews>
    <sheetView workbookViewId="0">
      <selection activeCell="J358" sqref="J358"/>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171</v>
      </c>
      <c r="C1" s="2" t="s">
        <v>172</v>
      </c>
      <c r="D1" s="1" t="s">
        <v>173</v>
      </c>
      <c r="E1" s="1" t="s">
        <v>174</v>
      </c>
      <c r="F1" s="1" t="s">
        <v>175</v>
      </c>
    </row>
    <row r="2" spans="1:6" ht="15.75" thickBot="1" x14ac:dyDescent="0.3">
      <c r="A2" s="3" t="s">
        <v>135</v>
      </c>
      <c r="B2" s="3" t="s">
        <v>17</v>
      </c>
      <c r="C2" s="4">
        <v>44571</v>
      </c>
      <c r="D2" s="5" t="s">
        <v>176</v>
      </c>
      <c r="E2" s="5">
        <v>2022</v>
      </c>
      <c r="F2" s="6">
        <v>1.82</v>
      </c>
    </row>
    <row r="3" spans="1:6" ht="15.75" thickBot="1" x14ac:dyDescent="0.3">
      <c r="A3" s="7" t="s">
        <v>151</v>
      </c>
      <c r="B3" s="7" t="s">
        <v>17</v>
      </c>
      <c r="C3" s="8">
        <v>44572</v>
      </c>
      <c r="D3" s="9" t="s">
        <v>176</v>
      </c>
      <c r="E3" s="9">
        <v>2022</v>
      </c>
      <c r="F3" s="10">
        <v>0.76</v>
      </c>
    </row>
    <row r="4" spans="1:6" ht="15.75" thickBot="1" x14ac:dyDescent="0.3">
      <c r="A4" s="3" t="s">
        <v>93</v>
      </c>
      <c r="B4" s="3" t="s">
        <v>17</v>
      </c>
      <c r="C4" s="4">
        <v>44574</v>
      </c>
      <c r="D4" s="5" t="s">
        <v>176</v>
      </c>
      <c r="E4" s="5">
        <v>2022</v>
      </c>
      <c r="F4" s="6">
        <v>1.76</v>
      </c>
    </row>
    <row r="5" spans="1:6" ht="15.75" thickBot="1" x14ac:dyDescent="0.3">
      <c r="A5" s="7" t="s">
        <v>137</v>
      </c>
      <c r="B5" s="7" t="s">
        <v>17</v>
      </c>
      <c r="C5" s="8">
        <v>44575</v>
      </c>
      <c r="D5" s="9" t="s">
        <v>176</v>
      </c>
      <c r="E5" s="9">
        <v>2022</v>
      </c>
      <c r="F5" s="10">
        <v>2.42</v>
      </c>
    </row>
    <row r="6" spans="1:6" ht="15.75" thickBot="1" x14ac:dyDescent="0.3">
      <c r="A6" s="3" t="s">
        <v>71</v>
      </c>
      <c r="B6" s="3" t="s">
        <v>17</v>
      </c>
      <c r="C6" s="4">
        <v>44575</v>
      </c>
      <c r="D6" s="5" t="s">
        <v>176</v>
      </c>
      <c r="E6" s="5">
        <v>2022</v>
      </c>
      <c r="F6" s="6">
        <v>4.68</v>
      </c>
    </row>
    <row r="7" spans="1:6" ht="15.75" thickBot="1" x14ac:dyDescent="0.3">
      <c r="A7" s="7" t="s">
        <v>52</v>
      </c>
      <c r="B7" s="7" t="s">
        <v>17</v>
      </c>
      <c r="C7" s="8">
        <v>44581</v>
      </c>
      <c r="D7" s="9" t="s">
        <v>176</v>
      </c>
      <c r="E7" s="9">
        <v>2022</v>
      </c>
      <c r="F7" s="10">
        <v>0.98</v>
      </c>
    </row>
    <row r="8" spans="1:6" ht="15.75" thickBot="1" x14ac:dyDescent="0.3">
      <c r="A8" s="3" t="s">
        <v>187</v>
      </c>
      <c r="B8" s="3" t="s">
        <v>17</v>
      </c>
      <c r="C8" s="4">
        <v>44582</v>
      </c>
      <c r="D8" s="5" t="s">
        <v>176</v>
      </c>
      <c r="E8" s="5">
        <v>2022</v>
      </c>
      <c r="F8" s="6">
        <v>74.290000000000006</v>
      </c>
    </row>
    <row r="9" spans="1:6" ht="15.75" thickBot="1" x14ac:dyDescent="0.3">
      <c r="A9" s="7" t="s">
        <v>88</v>
      </c>
      <c r="B9" s="7" t="s">
        <v>17</v>
      </c>
      <c r="C9" s="8">
        <v>44585</v>
      </c>
      <c r="D9" s="9" t="s">
        <v>176</v>
      </c>
      <c r="E9" s="9">
        <v>2022</v>
      </c>
      <c r="F9" s="10">
        <v>0.87</v>
      </c>
    </row>
    <row r="10" spans="1:6" ht="15.75" thickBot="1" x14ac:dyDescent="0.3">
      <c r="A10" s="3" t="s">
        <v>143</v>
      </c>
      <c r="B10" s="3" t="s">
        <v>17</v>
      </c>
      <c r="C10" s="4">
        <v>44588</v>
      </c>
      <c r="D10" s="5" t="s">
        <v>176</v>
      </c>
      <c r="E10" s="5">
        <v>2022</v>
      </c>
      <c r="F10" s="6">
        <v>3.22</v>
      </c>
    </row>
    <row r="11" spans="1:6" ht="15.75" thickBot="1" x14ac:dyDescent="0.3">
      <c r="A11" s="7" t="s">
        <v>148</v>
      </c>
      <c r="B11" s="7" t="s">
        <v>17</v>
      </c>
      <c r="C11" s="8">
        <v>44588</v>
      </c>
      <c r="D11" s="9" t="s">
        <v>176</v>
      </c>
      <c r="E11" s="9">
        <v>2022</v>
      </c>
      <c r="F11" s="10">
        <v>2.95</v>
      </c>
    </row>
    <row r="12" spans="1:6" ht="15.75" thickBot="1" x14ac:dyDescent="0.3">
      <c r="A12" s="3" t="s">
        <v>169</v>
      </c>
      <c r="B12" s="3" t="s">
        <v>17</v>
      </c>
      <c r="C12" s="4">
        <v>44589</v>
      </c>
      <c r="D12" s="5" t="s">
        <v>176</v>
      </c>
      <c r="E12" s="5">
        <v>2022</v>
      </c>
      <c r="F12" s="6">
        <v>1.03</v>
      </c>
    </row>
    <row r="13" spans="1:6" ht="15.75" thickBot="1" x14ac:dyDescent="0.3">
      <c r="A13" s="7" t="s">
        <v>147</v>
      </c>
      <c r="B13" s="7" t="s">
        <v>17</v>
      </c>
      <c r="C13" s="8">
        <v>44592</v>
      </c>
      <c r="D13" s="9" t="s">
        <v>176</v>
      </c>
      <c r="E13" s="9">
        <v>2022</v>
      </c>
      <c r="F13" s="10">
        <v>3.08</v>
      </c>
    </row>
    <row r="14" spans="1:6" ht="15.75" thickBot="1" x14ac:dyDescent="0.3">
      <c r="A14" s="3" t="s">
        <v>50</v>
      </c>
      <c r="B14" s="3" t="s">
        <v>17</v>
      </c>
      <c r="C14" s="4">
        <v>44592</v>
      </c>
      <c r="D14" s="5" t="s">
        <v>176</v>
      </c>
      <c r="E14" s="5">
        <v>2022</v>
      </c>
      <c r="F14" s="6">
        <v>1.85</v>
      </c>
    </row>
    <row r="15" spans="1:6" ht="15.75" thickBot="1" x14ac:dyDescent="0.3">
      <c r="A15" s="7" t="s">
        <v>150</v>
      </c>
      <c r="B15" s="7" t="s">
        <v>17</v>
      </c>
      <c r="C15" s="8">
        <v>44593</v>
      </c>
      <c r="D15" s="9" t="s">
        <v>178</v>
      </c>
      <c r="E15" s="9">
        <v>2022</v>
      </c>
      <c r="F15" s="10">
        <v>2.65</v>
      </c>
    </row>
    <row r="16" spans="1:6" ht="15.75" thickBot="1" x14ac:dyDescent="0.3">
      <c r="A16" s="3" t="s">
        <v>63</v>
      </c>
      <c r="B16" s="3" t="s">
        <v>17</v>
      </c>
      <c r="C16" s="4">
        <v>44596</v>
      </c>
      <c r="D16" s="5" t="s">
        <v>178</v>
      </c>
      <c r="E16" s="5">
        <v>2022</v>
      </c>
      <c r="F16" s="6">
        <v>3.79</v>
      </c>
    </row>
    <row r="17" spans="1:6" ht="15.75" thickBot="1" x14ac:dyDescent="0.3">
      <c r="A17" s="7" t="s">
        <v>151</v>
      </c>
      <c r="B17" s="7" t="s">
        <v>17</v>
      </c>
      <c r="C17" s="8">
        <v>44601</v>
      </c>
      <c r="D17" s="9" t="s">
        <v>178</v>
      </c>
      <c r="E17" s="9">
        <v>2022</v>
      </c>
      <c r="F17" s="10">
        <v>0.76</v>
      </c>
    </row>
    <row r="18" spans="1:6" ht="15.75" thickBot="1" x14ac:dyDescent="0.3">
      <c r="A18" s="3" t="s">
        <v>27</v>
      </c>
      <c r="B18" s="3" t="s">
        <v>18</v>
      </c>
      <c r="C18" s="4">
        <v>44601</v>
      </c>
      <c r="D18" s="5" t="s">
        <v>178</v>
      </c>
      <c r="E18" s="5">
        <v>2022</v>
      </c>
      <c r="F18" s="6">
        <v>3.43</v>
      </c>
    </row>
    <row r="19" spans="1:6" ht="15.75" thickBot="1" x14ac:dyDescent="0.3">
      <c r="A19" s="7" t="s">
        <v>35</v>
      </c>
      <c r="B19" s="7" t="s">
        <v>17</v>
      </c>
      <c r="C19" s="8">
        <v>44603</v>
      </c>
      <c r="D19" s="9" t="s">
        <v>178</v>
      </c>
      <c r="E19" s="9">
        <v>2022</v>
      </c>
      <c r="F19" s="10">
        <v>3.45</v>
      </c>
    </row>
    <row r="20" spans="1:6" ht="15.75" thickBot="1" x14ac:dyDescent="0.3">
      <c r="A20" s="3" t="s">
        <v>89</v>
      </c>
      <c r="B20" s="3" t="s">
        <v>17</v>
      </c>
      <c r="C20" s="4">
        <v>44603</v>
      </c>
      <c r="D20" s="5" t="s">
        <v>178</v>
      </c>
      <c r="E20" s="5">
        <v>2022</v>
      </c>
      <c r="F20" s="6">
        <v>1.79</v>
      </c>
    </row>
    <row r="21" spans="1:6" ht="15.75" thickBot="1" x14ac:dyDescent="0.3">
      <c r="A21" s="7" t="s">
        <v>28</v>
      </c>
      <c r="B21" s="7" t="s">
        <v>17</v>
      </c>
      <c r="C21" s="8">
        <v>44606</v>
      </c>
      <c r="D21" s="9" t="s">
        <v>178</v>
      </c>
      <c r="E21" s="9">
        <v>2022</v>
      </c>
      <c r="F21" s="10">
        <v>2.77</v>
      </c>
    </row>
    <row r="22" spans="1:6" ht="15.75" thickBot="1" x14ac:dyDescent="0.3">
      <c r="A22" s="3" t="s">
        <v>30</v>
      </c>
      <c r="B22" s="3" t="s">
        <v>17</v>
      </c>
      <c r="C22" s="4">
        <v>44606</v>
      </c>
      <c r="D22" s="5" t="s">
        <v>178</v>
      </c>
      <c r="E22" s="5">
        <v>2022</v>
      </c>
      <c r="F22" s="6">
        <v>3.36</v>
      </c>
    </row>
    <row r="23" spans="1:6" ht="15.75" thickBot="1" x14ac:dyDescent="0.3">
      <c r="A23" s="7" t="s">
        <v>66</v>
      </c>
      <c r="B23" s="7" t="s">
        <v>17</v>
      </c>
      <c r="C23" s="8">
        <v>44606</v>
      </c>
      <c r="D23" s="9" t="s">
        <v>178</v>
      </c>
      <c r="E23" s="9">
        <v>2022</v>
      </c>
      <c r="F23" s="10">
        <v>3.06</v>
      </c>
    </row>
    <row r="24" spans="1:6" ht="15.75" thickBot="1" x14ac:dyDescent="0.3">
      <c r="A24" s="3" t="s">
        <v>39</v>
      </c>
      <c r="B24" s="3" t="s">
        <v>18</v>
      </c>
      <c r="C24" s="4">
        <v>44606</v>
      </c>
      <c r="D24" s="5" t="s">
        <v>178</v>
      </c>
      <c r="E24" s="5">
        <v>2022</v>
      </c>
      <c r="F24" s="6">
        <v>2.2999999999999998</v>
      </c>
    </row>
    <row r="25" spans="1:6" ht="15.75" thickBot="1" x14ac:dyDescent="0.3">
      <c r="A25" s="7" t="s">
        <v>52</v>
      </c>
      <c r="B25" s="7" t="s">
        <v>17</v>
      </c>
      <c r="C25" s="8">
        <v>44609</v>
      </c>
      <c r="D25" s="9" t="s">
        <v>178</v>
      </c>
      <c r="E25" s="9">
        <v>2022</v>
      </c>
      <c r="F25" s="10">
        <v>0.99</v>
      </c>
    </row>
    <row r="26" spans="1:6" ht="15.75" thickBot="1" x14ac:dyDescent="0.3">
      <c r="A26" s="3" t="s">
        <v>88</v>
      </c>
      <c r="B26" s="3" t="s">
        <v>17</v>
      </c>
      <c r="C26" s="4">
        <v>44610</v>
      </c>
      <c r="D26" s="5" t="s">
        <v>178</v>
      </c>
      <c r="E26" s="5">
        <v>2022</v>
      </c>
      <c r="F26" s="6">
        <v>0.88</v>
      </c>
    </row>
    <row r="27" spans="1:6" ht="15.75" thickBot="1" x14ac:dyDescent="0.3">
      <c r="A27" s="7" t="s">
        <v>85</v>
      </c>
      <c r="B27" s="7" t="s">
        <v>17</v>
      </c>
      <c r="C27" s="8">
        <v>44610</v>
      </c>
      <c r="D27" s="9" t="s">
        <v>178</v>
      </c>
      <c r="E27" s="9">
        <v>2022</v>
      </c>
      <c r="F27" s="10">
        <v>1.1299999999999999</v>
      </c>
    </row>
    <row r="28" spans="1:6" ht="15.75" thickBot="1" x14ac:dyDescent="0.3">
      <c r="A28" s="3" t="s">
        <v>169</v>
      </c>
      <c r="B28" s="3" t="s">
        <v>17</v>
      </c>
      <c r="C28" s="4">
        <v>44620</v>
      </c>
      <c r="D28" s="5" t="s">
        <v>178</v>
      </c>
      <c r="E28" s="5">
        <v>2022</v>
      </c>
      <c r="F28" s="6">
        <v>1.01</v>
      </c>
    </row>
    <row r="29" spans="1:6" ht="15.75" thickBot="1" x14ac:dyDescent="0.3">
      <c r="A29" s="7" t="s">
        <v>50</v>
      </c>
      <c r="B29" s="7" t="s">
        <v>17</v>
      </c>
      <c r="C29" s="8">
        <v>44620</v>
      </c>
      <c r="D29" s="9" t="s">
        <v>178</v>
      </c>
      <c r="E29" s="9">
        <v>2022</v>
      </c>
      <c r="F29" s="10">
        <v>1.84</v>
      </c>
    </row>
    <row r="30" spans="1:6" ht="15.75" thickBot="1" x14ac:dyDescent="0.3">
      <c r="A30" s="3" t="s">
        <v>151</v>
      </c>
      <c r="B30" s="3" t="s">
        <v>17</v>
      </c>
      <c r="C30" s="4">
        <v>44629</v>
      </c>
      <c r="D30" s="5" t="s">
        <v>179</v>
      </c>
      <c r="E30" s="5">
        <v>2022</v>
      </c>
      <c r="F30" s="6">
        <v>0.77</v>
      </c>
    </row>
    <row r="31" spans="1:6" ht="15.75" thickBot="1" x14ac:dyDescent="0.3">
      <c r="A31" s="7" t="s">
        <v>31</v>
      </c>
      <c r="B31" s="7" t="s">
        <v>18</v>
      </c>
      <c r="C31" s="8">
        <v>44638</v>
      </c>
      <c r="D31" s="9" t="s">
        <v>179</v>
      </c>
      <c r="E31" s="9">
        <v>2022</v>
      </c>
      <c r="F31" s="10">
        <v>3.47</v>
      </c>
    </row>
    <row r="32" spans="1:6" ht="15.75" thickBot="1" x14ac:dyDescent="0.3">
      <c r="A32" s="3" t="s">
        <v>88</v>
      </c>
      <c r="B32" s="3" t="s">
        <v>17</v>
      </c>
      <c r="C32" s="4">
        <v>44644</v>
      </c>
      <c r="D32" s="5" t="s">
        <v>179</v>
      </c>
      <c r="E32" s="5">
        <v>2022</v>
      </c>
      <c r="F32" s="6">
        <v>0.86</v>
      </c>
    </row>
    <row r="33" spans="1:6" ht="15.75" thickBot="1" x14ac:dyDescent="0.3">
      <c r="A33" s="7" t="s">
        <v>120</v>
      </c>
      <c r="B33" s="7" t="s">
        <v>17</v>
      </c>
      <c r="C33" s="8">
        <v>44645</v>
      </c>
      <c r="D33" s="9" t="s">
        <v>179</v>
      </c>
      <c r="E33" s="9">
        <v>2022</v>
      </c>
      <c r="F33" s="10">
        <v>0.52</v>
      </c>
    </row>
    <row r="34" spans="1:6" ht="15.75" thickBot="1" x14ac:dyDescent="0.3">
      <c r="A34" s="3" t="s">
        <v>169</v>
      </c>
      <c r="B34" s="3" t="s">
        <v>17</v>
      </c>
      <c r="C34" s="4">
        <v>44648</v>
      </c>
      <c r="D34" s="5" t="s">
        <v>179</v>
      </c>
      <c r="E34" s="5">
        <v>2022</v>
      </c>
      <c r="F34" s="6">
        <v>1</v>
      </c>
    </row>
    <row r="35" spans="1:6" ht="15.75" thickBot="1" x14ac:dyDescent="0.3">
      <c r="A35" s="7" t="s">
        <v>50</v>
      </c>
      <c r="B35" s="7" t="s">
        <v>18</v>
      </c>
      <c r="C35" s="8">
        <v>44651</v>
      </c>
      <c r="D35" s="9" t="s">
        <v>179</v>
      </c>
      <c r="E35" s="9">
        <v>2022</v>
      </c>
      <c r="F35" s="10">
        <v>1.59</v>
      </c>
    </row>
    <row r="36" spans="1:6" ht="15.75" thickBot="1" x14ac:dyDescent="0.3">
      <c r="A36" s="3" t="s">
        <v>81</v>
      </c>
      <c r="B36" s="3" t="s">
        <v>18</v>
      </c>
      <c r="C36" s="4">
        <v>44652</v>
      </c>
      <c r="D36" s="5" t="s">
        <v>180</v>
      </c>
      <c r="E36" s="5">
        <v>2022</v>
      </c>
      <c r="F36" s="6">
        <v>1.01</v>
      </c>
    </row>
    <row r="37" spans="1:6" ht="15.75" thickBot="1" x14ac:dyDescent="0.3">
      <c r="A37" s="7" t="s">
        <v>135</v>
      </c>
      <c r="B37" s="7" t="s">
        <v>17</v>
      </c>
      <c r="C37" s="8">
        <v>44662</v>
      </c>
      <c r="D37" s="9" t="s">
        <v>180</v>
      </c>
      <c r="E37" s="9">
        <v>2022</v>
      </c>
      <c r="F37" s="10">
        <v>2.25</v>
      </c>
    </row>
    <row r="38" spans="1:6" ht="15.75" thickBot="1" x14ac:dyDescent="0.3">
      <c r="A38" s="3" t="s">
        <v>151</v>
      </c>
      <c r="B38" s="3" t="s">
        <v>17</v>
      </c>
      <c r="C38" s="4">
        <v>44663</v>
      </c>
      <c r="D38" s="5" t="s">
        <v>180</v>
      </c>
      <c r="E38" s="5">
        <v>2022</v>
      </c>
      <c r="F38" s="6">
        <v>0.76</v>
      </c>
    </row>
    <row r="39" spans="1:6" ht="15.75" thickBot="1" x14ac:dyDescent="0.3">
      <c r="A39" s="7" t="s">
        <v>93</v>
      </c>
      <c r="B39" s="7" t="s">
        <v>18</v>
      </c>
      <c r="C39" s="8">
        <v>44665</v>
      </c>
      <c r="D39" s="9" t="s">
        <v>180</v>
      </c>
      <c r="E39" s="9">
        <v>2022</v>
      </c>
      <c r="F39" s="10">
        <v>1.83</v>
      </c>
    </row>
    <row r="40" spans="1:6" ht="15.75" thickBot="1" x14ac:dyDescent="0.3">
      <c r="A40" s="3" t="s">
        <v>137</v>
      </c>
      <c r="B40" s="3" t="s">
        <v>17</v>
      </c>
      <c r="C40" s="4">
        <v>44669</v>
      </c>
      <c r="D40" s="5" t="s">
        <v>180</v>
      </c>
      <c r="E40" s="5">
        <v>2022</v>
      </c>
      <c r="F40" s="6">
        <v>2.42</v>
      </c>
    </row>
    <row r="41" spans="1:6" ht="15.75" thickBot="1" x14ac:dyDescent="0.3">
      <c r="A41" s="7" t="s">
        <v>88</v>
      </c>
      <c r="B41" s="7" t="s">
        <v>17</v>
      </c>
      <c r="C41" s="8">
        <v>44673</v>
      </c>
      <c r="D41" s="9" t="s">
        <v>180</v>
      </c>
      <c r="E41" s="9">
        <v>2022</v>
      </c>
      <c r="F41" s="10">
        <v>0.88</v>
      </c>
    </row>
    <row r="42" spans="1:6" ht="15.75" thickBot="1" x14ac:dyDescent="0.3">
      <c r="A42" s="3" t="s">
        <v>143</v>
      </c>
      <c r="B42" s="3" t="s">
        <v>17</v>
      </c>
      <c r="C42" s="4">
        <v>44678</v>
      </c>
      <c r="D42" s="5" t="s">
        <v>180</v>
      </c>
      <c r="E42" s="5">
        <v>2022</v>
      </c>
      <c r="F42" s="6">
        <v>3.23</v>
      </c>
    </row>
    <row r="43" spans="1:6" ht="15.75" thickBot="1" x14ac:dyDescent="0.3">
      <c r="A43" s="7" t="s">
        <v>148</v>
      </c>
      <c r="B43" s="7" t="s">
        <v>17</v>
      </c>
      <c r="C43" s="8">
        <v>44679</v>
      </c>
      <c r="D43" s="9" t="s">
        <v>180</v>
      </c>
      <c r="E43" s="9">
        <v>2022</v>
      </c>
      <c r="F43" s="10">
        <v>2.96</v>
      </c>
    </row>
    <row r="44" spans="1:6" ht="15.75" thickBot="1" x14ac:dyDescent="0.3">
      <c r="A44" s="3" t="s">
        <v>78</v>
      </c>
      <c r="B44" s="3" t="s">
        <v>18</v>
      </c>
      <c r="C44" s="4">
        <v>44679</v>
      </c>
      <c r="D44" s="5" t="s">
        <v>180</v>
      </c>
      <c r="E44" s="5">
        <v>2022</v>
      </c>
      <c r="F44" s="6">
        <v>4.22</v>
      </c>
    </row>
    <row r="45" spans="1:6" ht="15.75" thickBot="1" x14ac:dyDescent="0.3">
      <c r="A45" s="7" t="s">
        <v>169</v>
      </c>
      <c r="B45" s="7" t="s">
        <v>17</v>
      </c>
      <c r="C45" s="8">
        <v>44680</v>
      </c>
      <c r="D45" s="9" t="s">
        <v>180</v>
      </c>
      <c r="E45" s="9">
        <v>2022</v>
      </c>
      <c r="F45" s="10">
        <v>1.03</v>
      </c>
    </row>
    <row r="46" spans="1:6" ht="15.75" thickBot="1" x14ac:dyDescent="0.3">
      <c r="A46" s="3" t="s">
        <v>147</v>
      </c>
      <c r="B46" s="3" t="s">
        <v>17</v>
      </c>
      <c r="C46" s="4">
        <v>44680</v>
      </c>
      <c r="D46" s="5" t="s">
        <v>180</v>
      </c>
      <c r="E46" s="5">
        <v>2022</v>
      </c>
      <c r="F46" s="6">
        <v>3.11</v>
      </c>
    </row>
    <row r="47" spans="1:6" ht="15.75" thickBot="1" x14ac:dyDescent="0.3">
      <c r="A47" s="7" t="s">
        <v>50</v>
      </c>
      <c r="B47" s="7" t="s">
        <v>18</v>
      </c>
      <c r="C47" s="8">
        <v>44680</v>
      </c>
      <c r="D47" s="9" t="s">
        <v>180</v>
      </c>
      <c r="E47" s="9">
        <v>2022</v>
      </c>
      <c r="F47" s="10">
        <v>1.63</v>
      </c>
    </row>
    <row r="48" spans="1:6" ht="15.75" thickBot="1" x14ac:dyDescent="0.3">
      <c r="A48" s="3" t="s">
        <v>150</v>
      </c>
      <c r="B48" s="3" t="s">
        <v>17</v>
      </c>
      <c r="C48" s="4">
        <v>44683</v>
      </c>
      <c r="D48" s="5" t="s">
        <v>181</v>
      </c>
      <c r="E48" s="5">
        <v>2022</v>
      </c>
      <c r="F48" s="6">
        <v>1.43</v>
      </c>
    </row>
    <row r="49" spans="1:6" ht="15.75" thickBot="1" x14ac:dyDescent="0.3">
      <c r="A49" s="7" t="s">
        <v>81</v>
      </c>
      <c r="B49" s="7" t="s">
        <v>18</v>
      </c>
      <c r="C49" s="8">
        <v>44683</v>
      </c>
      <c r="D49" s="9" t="s">
        <v>181</v>
      </c>
      <c r="E49" s="9">
        <v>2022</v>
      </c>
      <c r="F49" s="10">
        <v>1.04</v>
      </c>
    </row>
    <row r="50" spans="1:6" ht="15.75" thickBot="1" x14ac:dyDescent="0.3">
      <c r="A50" s="3" t="s">
        <v>151</v>
      </c>
      <c r="B50" s="3" t="s">
        <v>17</v>
      </c>
      <c r="C50" s="4">
        <v>44691</v>
      </c>
      <c r="D50" s="5" t="s">
        <v>181</v>
      </c>
      <c r="E50" s="5">
        <v>2022</v>
      </c>
      <c r="F50" s="6">
        <v>0.78</v>
      </c>
    </row>
    <row r="51" spans="1:6" ht="15.75" thickBot="1" x14ac:dyDescent="0.3">
      <c r="A51" s="7" t="s">
        <v>27</v>
      </c>
      <c r="B51" s="7" t="s">
        <v>18</v>
      </c>
      <c r="C51" s="8">
        <v>44692</v>
      </c>
      <c r="D51" s="9" t="s">
        <v>181</v>
      </c>
      <c r="E51" s="9">
        <v>2022</v>
      </c>
      <c r="F51" s="10">
        <v>3.51</v>
      </c>
    </row>
    <row r="52" spans="1:6" ht="15.75" thickBot="1" x14ac:dyDescent="0.3">
      <c r="A52" s="3" t="s">
        <v>89</v>
      </c>
      <c r="B52" s="3" t="s">
        <v>17</v>
      </c>
      <c r="C52" s="4">
        <v>44694</v>
      </c>
      <c r="D52" s="5" t="s">
        <v>181</v>
      </c>
      <c r="E52" s="5">
        <v>2022</v>
      </c>
      <c r="F52" s="6">
        <v>1.81</v>
      </c>
    </row>
    <row r="53" spans="1:6" ht="15.75" thickBot="1" x14ac:dyDescent="0.3">
      <c r="A53" s="7" t="s">
        <v>187</v>
      </c>
      <c r="B53" s="7" t="s">
        <v>17</v>
      </c>
      <c r="C53" s="8">
        <v>44694</v>
      </c>
      <c r="D53" s="9" t="s">
        <v>181</v>
      </c>
      <c r="E53" s="9">
        <v>2022</v>
      </c>
      <c r="F53" s="10">
        <v>49.6</v>
      </c>
    </row>
    <row r="54" spans="1:6" ht="15.75" thickBot="1" x14ac:dyDescent="0.3">
      <c r="A54" s="3" t="s">
        <v>66</v>
      </c>
      <c r="B54" s="3" t="s">
        <v>17</v>
      </c>
      <c r="C54" s="4">
        <v>44694</v>
      </c>
      <c r="D54" s="5" t="s">
        <v>181</v>
      </c>
      <c r="E54" s="5">
        <v>2022</v>
      </c>
      <c r="F54" s="6">
        <v>3.1</v>
      </c>
    </row>
    <row r="55" spans="1:6" ht="15.75" thickBot="1" x14ac:dyDescent="0.3">
      <c r="A55" s="7" t="s">
        <v>39</v>
      </c>
      <c r="B55" s="7" t="s">
        <v>18</v>
      </c>
      <c r="C55" s="8">
        <v>44694</v>
      </c>
      <c r="D55" s="9" t="s">
        <v>181</v>
      </c>
      <c r="E55" s="9">
        <v>2022</v>
      </c>
      <c r="F55" s="10">
        <v>2.82</v>
      </c>
    </row>
    <row r="56" spans="1:6" ht="15.75" thickBot="1" x14ac:dyDescent="0.3">
      <c r="A56" s="3" t="s">
        <v>187</v>
      </c>
      <c r="B56" s="3" t="s">
        <v>18</v>
      </c>
      <c r="C56" s="4">
        <v>44694</v>
      </c>
      <c r="D56" s="5" t="s">
        <v>181</v>
      </c>
      <c r="E56" s="5">
        <v>2022</v>
      </c>
      <c r="F56" s="6">
        <v>85.42</v>
      </c>
    </row>
    <row r="57" spans="1:6" ht="15.75" thickBot="1" x14ac:dyDescent="0.3">
      <c r="A57" s="7" t="s">
        <v>48</v>
      </c>
      <c r="B57" s="7" t="s">
        <v>18</v>
      </c>
      <c r="C57" s="8">
        <v>44694</v>
      </c>
      <c r="D57" s="9" t="s">
        <v>181</v>
      </c>
      <c r="E57" s="9">
        <v>2022</v>
      </c>
      <c r="F57" s="10">
        <v>3.69</v>
      </c>
    </row>
    <row r="58" spans="1:6" ht="15.75" thickBot="1" x14ac:dyDescent="0.3">
      <c r="A58" s="3" t="s">
        <v>85</v>
      </c>
      <c r="B58" s="3" t="s">
        <v>17</v>
      </c>
      <c r="C58" s="4">
        <v>44700</v>
      </c>
      <c r="D58" s="5" t="s">
        <v>181</v>
      </c>
      <c r="E58" s="5">
        <v>2022</v>
      </c>
      <c r="F58" s="6">
        <v>1.28</v>
      </c>
    </row>
    <row r="59" spans="1:6" ht="15.75" thickBot="1" x14ac:dyDescent="0.3">
      <c r="A59" s="7" t="s">
        <v>88</v>
      </c>
      <c r="B59" s="7" t="s">
        <v>17</v>
      </c>
      <c r="C59" s="8">
        <v>44705</v>
      </c>
      <c r="D59" s="9" t="s">
        <v>181</v>
      </c>
      <c r="E59" s="9">
        <v>2022</v>
      </c>
      <c r="F59" s="10">
        <v>0.88</v>
      </c>
    </row>
    <row r="60" spans="1:6" ht="15.75" thickBot="1" x14ac:dyDescent="0.3">
      <c r="A60" s="3" t="s">
        <v>169</v>
      </c>
      <c r="B60" s="3" t="s">
        <v>17</v>
      </c>
      <c r="C60" s="4">
        <v>44708</v>
      </c>
      <c r="D60" s="5" t="s">
        <v>181</v>
      </c>
      <c r="E60" s="5">
        <v>2022</v>
      </c>
      <c r="F60" s="6">
        <v>1.02</v>
      </c>
    </row>
    <row r="61" spans="1:6" ht="15.75" thickBot="1" x14ac:dyDescent="0.3">
      <c r="A61" s="7" t="s">
        <v>169</v>
      </c>
      <c r="B61" s="7" t="s">
        <v>18</v>
      </c>
      <c r="C61" s="8">
        <v>44708</v>
      </c>
      <c r="D61" s="9" t="s">
        <v>181</v>
      </c>
      <c r="E61" s="9">
        <v>2022</v>
      </c>
      <c r="F61" s="10">
        <v>1.78</v>
      </c>
    </row>
    <row r="62" spans="1:6" ht="15.75" thickBot="1" x14ac:dyDescent="0.3">
      <c r="A62" s="3" t="s">
        <v>50</v>
      </c>
      <c r="B62" s="3" t="s">
        <v>18</v>
      </c>
      <c r="C62" s="4">
        <v>44712</v>
      </c>
      <c r="D62" s="5" t="s">
        <v>181</v>
      </c>
      <c r="E62" s="5">
        <v>2022</v>
      </c>
      <c r="F62" s="6">
        <v>1.61</v>
      </c>
    </row>
    <row r="63" spans="1:6" ht="15.75" thickBot="1" x14ac:dyDescent="0.3">
      <c r="A63" s="7" t="s">
        <v>81</v>
      </c>
      <c r="B63" s="7" t="s">
        <v>18</v>
      </c>
      <c r="C63" s="8">
        <v>44713</v>
      </c>
      <c r="D63" s="9" t="s">
        <v>182</v>
      </c>
      <c r="E63" s="9">
        <v>2022</v>
      </c>
      <c r="F63" s="10">
        <v>1.02</v>
      </c>
    </row>
    <row r="64" spans="1:6" ht="15.75" thickBot="1" x14ac:dyDescent="0.3">
      <c r="A64" s="3" t="s">
        <v>26</v>
      </c>
      <c r="B64" s="3" t="s">
        <v>18</v>
      </c>
      <c r="C64" s="4">
        <v>44720</v>
      </c>
      <c r="D64" s="5" t="s">
        <v>182</v>
      </c>
      <c r="E64" s="5">
        <v>2022</v>
      </c>
      <c r="F64" s="6">
        <v>5.64</v>
      </c>
    </row>
    <row r="65" spans="1:6" ht="15.75" thickBot="1" x14ac:dyDescent="0.3">
      <c r="A65" s="7" t="s">
        <v>151</v>
      </c>
      <c r="B65" s="7" t="s">
        <v>17</v>
      </c>
      <c r="C65" s="8">
        <v>44721</v>
      </c>
      <c r="D65" s="9" t="s">
        <v>182</v>
      </c>
      <c r="E65" s="9">
        <v>2022</v>
      </c>
      <c r="F65" s="10">
        <v>0.76</v>
      </c>
    </row>
    <row r="66" spans="1:6" ht="15.75" thickBot="1" x14ac:dyDescent="0.3">
      <c r="A66" s="3" t="s">
        <v>31</v>
      </c>
      <c r="B66" s="3" t="s">
        <v>18</v>
      </c>
      <c r="C66" s="4">
        <v>44722</v>
      </c>
      <c r="D66" s="5" t="s">
        <v>182</v>
      </c>
      <c r="E66" s="5">
        <v>2022</v>
      </c>
      <c r="F66" s="6">
        <v>3.51</v>
      </c>
    </row>
    <row r="67" spans="1:6" ht="15.75" thickBot="1" x14ac:dyDescent="0.3">
      <c r="A67" s="7" t="s">
        <v>128</v>
      </c>
      <c r="B67" s="7" t="s">
        <v>18</v>
      </c>
      <c r="C67" s="8">
        <v>44728</v>
      </c>
      <c r="D67" s="9" t="s">
        <v>182</v>
      </c>
      <c r="E67" s="9">
        <v>2022</v>
      </c>
      <c r="F67" s="10">
        <v>8.5299999999999994</v>
      </c>
    </row>
    <row r="68" spans="1:6" ht="15.75" thickBot="1" x14ac:dyDescent="0.3">
      <c r="A68" s="3" t="s">
        <v>88</v>
      </c>
      <c r="B68" s="3" t="s">
        <v>17</v>
      </c>
      <c r="C68" s="4">
        <v>44735</v>
      </c>
      <c r="D68" s="5" t="s">
        <v>182</v>
      </c>
      <c r="E68" s="5">
        <v>2022</v>
      </c>
      <c r="F68" s="6">
        <v>0.9</v>
      </c>
    </row>
    <row r="69" spans="1:6" ht="15.75" thickBot="1" x14ac:dyDescent="0.3">
      <c r="A69" s="7" t="s">
        <v>120</v>
      </c>
      <c r="B69" s="7" t="s">
        <v>17</v>
      </c>
      <c r="C69" s="8">
        <v>44736</v>
      </c>
      <c r="D69" s="9" t="s">
        <v>182</v>
      </c>
      <c r="E69" s="9">
        <v>2022</v>
      </c>
      <c r="F69" s="10">
        <v>0.55000000000000004</v>
      </c>
    </row>
    <row r="70" spans="1:6" ht="15.75" thickBot="1" x14ac:dyDescent="0.3">
      <c r="A70" s="3" t="s">
        <v>169</v>
      </c>
      <c r="B70" s="3" t="s">
        <v>17</v>
      </c>
      <c r="C70" s="4">
        <v>44741</v>
      </c>
      <c r="D70" s="5" t="s">
        <v>182</v>
      </c>
      <c r="E70" s="5">
        <v>2022</v>
      </c>
      <c r="F70" s="6">
        <v>1.03</v>
      </c>
    </row>
    <row r="71" spans="1:6" ht="15.75" thickBot="1" x14ac:dyDescent="0.3">
      <c r="A71" s="7" t="s">
        <v>169</v>
      </c>
      <c r="B71" s="7" t="s">
        <v>18</v>
      </c>
      <c r="C71" s="8">
        <v>44741</v>
      </c>
      <c r="D71" s="9" t="s">
        <v>182</v>
      </c>
      <c r="E71" s="9">
        <v>2022</v>
      </c>
      <c r="F71" s="10">
        <v>1.8</v>
      </c>
    </row>
    <row r="72" spans="1:6" ht="15.75" thickBot="1" x14ac:dyDescent="0.3">
      <c r="A72" s="3" t="s">
        <v>106</v>
      </c>
      <c r="B72" s="3" t="s">
        <v>17</v>
      </c>
      <c r="C72" s="4">
        <v>44742</v>
      </c>
      <c r="D72" s="5" t="s">
        <v>182</v>
      </c>
      <c r="E72" s="5">
        <v>2022</v>
      </c>
      <c r="F72" s="6">
        <v>1.37</v>
      </c>
    </row>
    <row r="73" spans="1:6" ht="15.75" thickBot="1" x14ac:dyDescent="0.3">
      <c r="A73" s="7" t="s">
        <v>43</v>
      </c>
      <c r="B73" s="7" t="s">
        <v>17</v>
      </c>
      <c r="C73" s="8">
        <v>44742</v>
      </c>
      <c r="D73" s="9" t="s">
        <v>182</v>
      </c>
      <c r="E73" s="9">
        <v>2022</v>
      </c>
      <c r="F73" s="10">
        <v>8.3000000000000007</v>
      </c>
    </row>
    <row r="74" spans="1:6" ht="15.75" thickBot="1" x14ac:dyDescent="0.3">
      <c r="A74" s="3" t="s">
        <v>50</v>
      </c>
      <c r="B74" s="3" t="s">
        <v>17</v>
      </c>
      <c r="C74" s="4">
        <v>44742</v>
      </c>
      <c r="D74" s="5" t="s">
        <v>182</v>
      </c>
      <c r="E74" s="5">
        <v>2022</v>
      </c>
      <c r="F74" s="6">
        <v>2.33</v>
      </c>
    </row>
    <row r="75" spans="1:6" ht="15.75" thickBot="1" x14ac:dyDescent="0.3">
      <c r="A75" s="7" t="s">
        <v>50</v>
      </c>
      <c r="B75" s="7" t="s">
        <v>18</v>
      </c>
      <c r="C75" s="8">
        <v>44742</v>
      </c>
      <c r="D75" s="9" t="s">
        <v>182</v>
      </c>
      <c r="E75" s="9">
        <v>2022</v>
      </c>
      <c r="F75" s="10">
        <v>1.64</v>
      </c>
    </row>
    <row r="76" spans="1:6" ht="15.75" thickBot="1" x14ac:dyDescent="0.3">
      <c r="A76" s="3" t="s">
        <v>81</v>
      </c>
      <c r="B76" s="3" t="s">
        <v>17</v>
      </c>
      <c r="C76" s="4">
        <v>44747</v>
      </c>
      <c r="D76" s="5" t="s">
        <v>183</v>
      </c>
      <c r="E76" s="5">
        <v>2022</v>
      </c>
      <c r="F76" s="6">
        <v>1.1499999999999999</v>
      </c>
    </row>
    <row r="77" spans="1:6" ht="15.75" thickBot="1" x14ac:dyDescent="0.3">
      <c r="A77" s="7" t="s">
        <v>55</v>
      </c>
      <c r="B77" s="7" t="s">
        <v>17</v>
      </c>
      <c r="C77" s="8">
        <v>44747</v>
      </c>
      <c r="D77" s="9" t="s">
        <v>183</v>
      </c>
      <c r="E77" s="9">
        <v>2022</v>
      </c>
      <c r="F77" s="10">
        <v>1.19</v>
      </c>
    </row>
    <row r="78" spans="1:6" ht="15.75" thickBot="1" x14ac:dyDescent="0.3">
      <c r="A78" s="3" t="s">
        <v>81</v>
      </c>
      <c r="B78" s="3" t="s">
        <v>18</v>
      </c>
      <c r="C78" s="4">
        <v>44747</v>
      </c>
      <c r="D78" s="5" t="s">
        <v>183</v>
      </c>
      <c r="E78" s="5">
        <v>2022</v>
      </c>
      <c r="F78" s="6">
        <v>0.94</v>
      </c>
    </row>
    <row r="79" spans="1:6" ht="15.75" thickBot="1" x14ac:dyDescent="0.3">
      <c r="A79" s="7" t="s">
        <v>140</v>
      </c>
      <c r="B79" s="7" t="s">
        <v>17</v>
      </c>
      <c r="C79" s="8">
        <v>44749</v>
      </c>
      <c r="D79" s="9" t="s">
        <v>183</v>
      </c>
      <c r="E79" s="9">
        <v>2022</v>
      </c>
      <c r="F79" s="10">
        <v>3.9</v>
      </c>
    </row>
    <row r="80" spans="1:6" ht="15.75" thickBot="1" x14ac:dyDescent="0.3">
      <c r="A80" s="3" t="s">
        <v>47</v>
      </c>
      <c r="B80" s="3" t="s">
        <v>17</v>
      </c>
      <c r="C80" s="4">
        <v>44753</v>
      </c>
      <c r="D80" s="5" t="s">
        <v>183</v>
      </c>
      <c r="E80" s="5">
        <v>2022</v>
      </c>
      <c r="F80" s="6">
        <v>3.9</v>
      </c>
    </row>
    <row r="81" spans="1:6" ht="15.75" thickBot="1" x14ac:dyDescent="0.3">
      <c r="A81" s="7" t="s">
        <v>124</v>
      </c>
      <c r="B81" s="7" t="s">
        <v>17</v>
      </c>
      <c r="C81" s="8">
        <v>44754</v>
      </c>
      <c r="D81" s="9" t="s">
        <v>183</v>
      </c>
      <c r="E81" s="9">
        <v>2022</v>
      </c>
      <c r="F81" s="10">
        <v>13.64</v>
      </c>
    </row>
    <row r="82" spans="1:6" ht="15.75" thickBot="1" x14ac:dyDescent="0.3">
      <c r="A82" s="3" t="s">
        <v>151</v>
      </c>
      <c r="B82" s="3" t="s">
        <v>17</v>
      </c>
      <c r="C82" s="4">
        <v>44754</v>
      </c>
      <c r="D82" s="5" t="s">
        <v>183</v>
      </c>
      <c r="E82" s="5">
        <v>2022</v>
      </c>
      <c r="F82" s="6">
        <v>0.6</v>
      </c>
    </row>
    <row r="83" spans="1:6" ht="15.75" thickBot="1" x14ac:dyDescent="0.3">
      <c r="A83" s="7" t="s">
        <v>135</v>
      </c>
      <c r="B83" s="7" t="s">
        <v>17</v>
      </c>
      <c r="C83" s="8">
        <v>44754</v>
      </c>
      <c r="D83" s="9" t="s">
        <v>183</v>
      </c>
      <c r="E83" s="9">
        <v>2022</v>
      </c>
      <c r="F83" s="10">
        <v>1.78</v>
      </c>
    </row>
    <row r="84" spans="1:6" ht="15.75" thickBot="1" x14ac:dyDescent="0.3">
      <c r="A84" s="3" t="s">
        <v>93</v>
      </c>
      <c r="B84" s="3" t="s">
        <v>17</v>
      </c>
      <c r="C84" s="4">
        <v>44756</v>
      </c>
      <c r="D84" s="5" t="s">
        <v>183</v>
      </c>
      <c r="E84" s="5">
        <v>2022</v>
      </c>
      <c r="F84" s="6">
        <v>2.67</v>
      </c>
    </row>
    <row r="85" spans="1:6" ht="15.75" thickBot="1" x14ac:dyDescent="0.3">
      <c r="A85" s="7" t="s">
        <v>93</v>
      </c>
      <c r="B85" s="7" t="s">
        <v>18</v>
      </c>
      <c r="C85" s="8">
        <v>44756</v>
      </c>
      <c r="D85" s="9" t="s">
        <v>183</v>
      </c>
      <c r="E85" s="9">
        <v>2022</v>
      </c>
      <c r="F85" s="10">
        <v>1.91</v>
      </c>
    </row>
    <row r="86" spans="1:6" ht="15.75" thickBot="1" x14ac:dyDescent="0.3">
      <c r="A86" s="3" t="s">
        <v>51</v>
      </c>
      <c r="B86" s="3" t="s">
        <v>17</v>
      </c>
      <c r="C86" s="4">
        <v>44757</v>
      </c>
      <c r="D86" s="5" t="s">
        <v>183</v>
      </c>
      <c r="E86" s="5">
        <v>2022</v>
      </c>
      <c r="F86" s="6">
        <v>1.23</v>
      </c>
    </row>
    <row r="87" spans="1:6" ht="15.75" thickBot="1" x14ac:dyDescent="0.3">
      <c r="A87" s="7" t="s">
        <v>36</v>
      </c>
      <c r="B87" s="7" t="s">
        <v>17</v>
      </c>
      <c r="C87" s="8">
        <v>44757</v>
      </c>
      <c r="D87" s="9" t="s">
        <v>183</v>
      </c>
      <c r="E87" s="9">
        <v>2022</v>
      </c>
      <c r="F87" s="10">
        <v>1.63</v>
      </c>
    </row>
    <row r="88" spans="1:6" ht="15.75" thickBot="1" x14ac:dyDescent="0.3">
      <c r="A88" s="3" t="s">
        <v>61</v>
      </c>
      <c r="B88" s="3" t="s">
        <v>17</v>
      </c>
      <c r="C88" s="4">
        <v>44757</v>
      </c>
      <c r="D88" s="5" t="s">
        <v>183</v>
      </c>
      <c r="E88" s="5">
        <v>2022</v>
      </c>
      <c r="F88" s="6">
        <v>3.15</v>
      </c>
    </row>
    <row r="89" spans="1:6" ht="15.75" thickBot="1" x14ac:dyDescent="0.3">
      <c r="A89" s="7" t="s">
        <v>137</v>
      </c>
      <c r="B89" s="7" t="s">
        <v>17</v>
      </c>
      <c r="C89" s="8">
        <v>44757</v>
      </c>
      <c r="D89" s="9" t="s">
        <v>183</v>
      </c>
      <c r="E89" s="9">
        <v>2022</v>
      </c>
      <c r="F89" s="10">
        <v>1.92</v>
      </c>
    </row>
    <row r="90" spans="1:6" ht="15.75" thickBot="1" x14ac:dyDescent="0.3">
      <c r="A90" s="3" t="s">
        <v>138</v>
      </c>
      <c r="B90" s="3" t="s">
        <v>17</v>
      </c>
      <c r="C90" s="4">
        <v>44757</v>
      </c>
      <c r="D90" s="5" t="s">
        <v>183</v>
      </c>
      <c r="E90" s="5">
        <v>2022</v>
      </c>
      <c r="F90" s="6">
        <v>2.5</v>
      </c>
    </row>
    <row r="91" spans="1:6" ht="15.75" thickBot="1" x14ac:dyDescent="0.3">
      <c r="A91" s="7" t="s">
        <v>136</v>
      </c>
      <c r="B91" s="7" t="s">
        <v>17</v>
      </c>
      <c r="C91" s="8">
        <v>44757</v>
      </c>
      <c r="D91" s="9" t="s">
        <v>183</v>
      </c>
      <c r="E91" s="9">
        <v>2022</v>
      </c>
      <c r="F91" s="10">
        <v>3.01</v>
      </c>
    </row>
    <row r="92" spans="1:6" ht="15.75" thickBot="1" x14ac:dyDescent="0.3">
      <c r="A92" s="3" t="s">
        <v>139</v>
      </c>
      <c r="B92" s="3" t="s">
        <v>17</v>
      </c>
      <c r="C92" s="4">
        <v>44757</v>
      </c>
      <c r="D92" s="5" t="s">
        <v>183</v>
      </c>
      <c r="E92" s="5">
        <v>2022</v>
      </c>
      <c r="F92" s="6">
        <v>2.31</v>
      </c>
    </row>
    <row r="93" spans="1:6" ht="15.75" thickBot="1" x14ac:dyDescent="0.3">
      <c r="A93" s="7" t="s">
        <v>163</v>
      </c>
      <c r="B93" s="7" t="s">
        <v>17</v>
      </c>
      <c r="C93" s="8">
        <v>44760</v>
      </c>
      <c r="D93" s="9" t="s">
        <v>183</v>
      </c>
      <c r="E93" s="9">
        <v>2022</v>
      </c>
      <c r="F93" s="10">
        <v>0.96</v>
      </c>
    </row>
    <row r="94" spans="1:6" ht="15.75" thickBot="1" x14ac:dyDescent="0.3">
      <c r="A94" s="3" t="s">
        <v>58</v>
      </c>
      <c r="B94" s="3" t="s">
        <v>17</v>
      </c>
      <c r="C94" s="4">
        <v>44762</v>
      </c>
      <c r="D94" s="5" t="s">
        <v>183</v>
      </c>
      <c r="E94" s="5">
        <v>2022</v>
      </c>
      <c r="F94" s="6">
        <v>0.86</v>
      </c>
    </row>
    <row r="95" spans="1:6" ht="15.75" thickBot="1" x14ac:dyDescent="0.3">
      <c r="A95" s="7" t="s">
        <v>52</v>
      </c>
      <c r="B95" s="7" t="s">
        <v>17</v>
      </c>
      <c r="C95" s="8">
        <v>44762</v>
      </c>
      <c r="D95" s="9" t="s">
        <v>183</v>
      </c>
      <c r="E95" s="9">
        <v>2022</v>
      </c>
      <c r="F95" s="10">
        <v>0.9</v>
      </c>
    </row>
    <row r="96" spans="1:6" ht="15.75" thickBot="1" x14ac:dyDescent="0.3">
      <c r="A96" s="3" t="s">
        <v>64</v>
      </c>
      <c r="B96" s="3" t="s">
        <v>17</v>
      </c>
      <c r="C96" s="4">
        <v>44763</v>
      </c>
      <c r="D96" s="5" t="s">
        <v>183</v>
      </c>
      <c r="E96" s="5">
        <v>2022</v>
      </c>
      <c r="F96" s="6">
        <v>0.81</v>
      </c>
    </row>
    <row r="97" spans="1:6" ht="15.75" thickBot="1" x14ac:dyDescent="0.3">
      <c r="A97" s="7" t="s">
        <v>139</v>
      </c>
      <c r="B97" s="7" t="s">
        <v>17</v>
      </c>
      <c r="C97" s="8">
        <v>44764</v>
      </c>
      <c r="D97" s="9" t="s">
        <v>183</v>
      </c>
      <c r="E97" s="9">
        <v>2022</v>
      </c>
      <c r="F97" s="10">
        <v>0.14000000000000001</v>
      </c>
    </row>
    <row r="98" spans="1:6" ht="15.75" thickBot="1" x14ac:dyDescent="0.3">
      <c r="A98" s="3" t="s">
        <v>88</v>
      </c>
      <c r="B98" s="3" t="s">
        <v>17</v>
      </c>
      <c r="C98" s="4">
        <v>44764</v>
      </c>
      <c r="D98" s="5" t="s">
        <v>183</v>
      </c>
      <c r="E98" s="5">
        <v>2022</v>
      </c>
      <c r="F98" s="6">
        <v>0.69</v>
      </c>
    </row>
    <row r="99" spans="1:6" ht="15.75" thickBot="1" x14ac:dyDescent="0.3">
      <c r="A99" s="7" t="s">
        <v>56</v>
      </c>
      <c r="B99" s="7" t="s">
        <v>17</v>
      </c>
      <c r="C99" s="8">
        <v>44764</v>
      </c>
      <c r="D99" s="9" t="s">
        <v>183</v>
      </c>
      <c r="E99" s="9">
        <v>2022</v>
      </c>
      <c r="F99" s="10">
        <v>0.87</v>
      </c>
    </row>
    <row r="100" spans="1:6" ht="15.75" thickBot="1" x14ac:dyDescent="0.3">
      <c r="A100" s="3" t="s">
        <v>121</v>
      </c>
      <c r="B100" s="3" t="s">
        <v>17</v>
      </c>
      <c r="C100" s="4">
        <v>44764</v>
      </c>
      <c r="D100" s="5" t="s">
        <v>183</v>
      </c>
      <c r="E100" s="5">
        <v>2022</v>
      </c>
      <c r="F100" s="6">
        <v>7.02</v>
      </c>
    </row>
    <row r="101" spans="1:6" ht="15.75" thickBot="1" x14ac:dyDescent="0.3">
      <c r="A101" s="7" t="s">
        <v>68</v>
      </c>
      <c r="B101" s="7" t="s">
        <v>17</v>
      </c>
      <c r="C101" s="8">
        <v>44767</v>
      </c>
      <c r="D101" s="9" t="s">
        <v>183</v>
      </c>
      <c r="E101" s="9">
        <v>2022</v>
      </c>
      <c r="F101" s="10">
        <v>5.6</v>
      </c>
    </row>
    <row r="102" spans="1:6" ht="15.75" thickBot="1" x14ac:dyDescent="0.3">
      <c r="A102" s="3" t="s">
        <v>62</v>
      </c>
      <c r="B102" s="3" t="s">
        <v>17</v>
      </c>
      <c r="C102" s="4">
        <v>44767</v>
      </c>
      <c r="D102" s="5" t="s">
        <v>183</v>
      </c>
      <c r="E102" s="5">
        <v>2022</v>
      </c>
      <c r="F102" s="6">
        <v>4</v>
      </c>
    </row>
    <row r="103" spans="1:6" ht="15.75" thickBot="1" x14ac:dyDescent="0.3">
      <c r="A103" s="7" t="s">
        <v>34</v>
      </c>
      <c r="B103" s="7" t="s">
        <v>17</v>
      </c>
      <c r="C103" s="8">
        <v>44769</v>
      </c>
      <c r="D103" s="9" t="s">
        <v>183</v>
      </c>
      <c r="E103" s="9">
        <v>2022</v>
      </c>
      <c r="F103" s="10">
        <v>1.27</v>
      </c>
    </row>
    <row r="104" spans="1:6" ht="15.75" thickBot="1" x14ac:dyDescent="0.3">
      <c r="A104" s="3" t="s">
        <v>34</v>
      </c>
      <c r="B104" s="3" t="s">
        <v>17</v>
      </c>
      <c r="C104" s="4">
        <v>44769</v>
      </c>
      <c r="D104" s="5" t="s">
        <v>183</v>
      </c>
      <c r="E104" s="5">
        <v>2022</v>
      </c>
      <c r="F104" s="6">
        <v>0.94</v>
      </c>
    </row>
    <row r="105" spans="1:6" ht="15.75" thickBot="1" x14ac:dyDescent="0.3">
      <c r="A105" s="7" t="s">
        <v>143</v>
      </c>
      <c r="B105" s="7" t="s">
        <v>17</v>
      </c>
      <c r="C105" s="8">
        <v>44769</v>
      </c>
      <c r="D105" s="9" t="s">
        <v>183</v>
      </c>
      <c r="E105" s="9">
        <v>2022</v>
      </c>
      <c r="F105" s="10">
        <v>3.6</v>
      </c>
    </row>
    <row r="106" spans="1:6" ht="15.75" thickBot="1" x14ac:dyDescent="0.3">
      <c r="A106" s="3" t="s">
        <v>148</v>
      </c>
      <c r="B106" s="3" t="s">
        <v>17</v>
      </c>
      <c r="C106" s="4">
        <v>44770</v>
      </c>
      <c r="D106" s="5" t="s">
        <v>183</v>
      </c>
      <c r="E106" s="5">
        <v>2022</v>
      </c>
      <c r="F106" s="6">
        <v>2.31</v>
      </c>
    </row>
    <row r="107" spans="1:6" ht="15.75" thickBot="1" x14ac:dyDescent="0.3">
      <c r="A107" s="7" t="s">
        <v>78</v>
      </c>
      <c r="B107" s="7" t="s">
        <v>17</v>
      </c>
      <c r="C107" s="8">
        <v>44770</v>
      </c>
      <c r="D107" s="9" t="s">
        <v>183</v>
      </c>
      <c r="E107" s="9">
        <v>2022</v>
      </c>
      <c r="F107" s="10">
        <v>3.29</v>
      </c>
    </row>
    <row r="108" spans="1:6" ht="15.75" thickBot="1" x14ac:dyDescent="0.3">
      <c r="A108" s="3" t="s">
        <v>32</v>
      </c>
      <c r="B108" s="3" t="s">
        <v>17</v>
      </c>
      <c r="C108" s="4">
        <v>44771</v>
      </c>
      <c r="D108" s="5" t="s">
        <v>183</v>
      </c>
      <c r="E108" s="5">
        <v>2022</v>
      </c>
      <c r="F108" s="6">
        <v>1.35</v>
      </c>
    </row>
    <row r="109" spans="1:6" ht="15.75" thickBot="1" x14ac:dyDescent="0.3">
      <c r="A109" s="7" t="s">
        <v>170</v>
      </c>
      <c r="B109" s="7" t="s">
        <v>17</v>
      </c>
      <c r="C109" s="8">
        <v>44771</v>
      </c>
      <c r="D109" s="9" t="s">
        <v>183</v>
      </c>
      <c r="E109" s="9">
        <v>2022</v>
      </c>
      <c r="F109" s="10">
        <v>0.95</v>
      </c>
    </row>
    <row r="110" spans="1:6" ht="15.75" thickBot="1" x14ac:dyDescent="0.3">
      <c r="A110" s="3" t="s">
        <v>101</v>
      </c>
      <c r="B110" s="3" t="s">
        <v>17</v>
      </c>
      <c r="C110" s="4">
        <v>44771</v>
      </c>
      <c r="D110" s="5" t="s">
        <v>183</v>
      </c>
      <c r="E110" s="5">
        <v>2022</v>
      </c>
      <c r="F110" s="6">
        <v>0.88</v>
      </c>
    </row>
    <row r="111" spans="1:6" ht="15.75" thickBot="1" x14ac:dyDescent="0.3">
      <c r="A111" s="7" t="s">
        <v>105</v>
      </c>
      <c r="B111" s="7" t="s">
        <v>17</v>
      </c>
      <c r="C111" s="8">
        <v>44771</v>
      </c>
      <c r="D111" s="9" t="s">
        <v>183</v>
      </c>
      <c r="E111" s="9">
        <v>2022</v>
      </c>
      <c r="F111" s="10">
        <v>1.73</v>
      </c>
    </row>
    <row r="112" spans="1:6" ht="15.75" thickBot="1" x14ac:dyDescent="0.3">
      <c r="A112" s="3" t="s">
        <v>106</v>
      </c>
      <c r="B112" s="3" t="s">
        <v>17</v>
      </c>
      <c r="C112" s="4">
        <v>44771</v>
      </c>
      <c r="D112" s="5" t="s">
        <v>183</v>
      </c>
      <c r="E112" s="5">
        <v>2022</v>
      </c>
      <c r="F112" s="6">
        <v>0.95</v>
      </c>
    </row>
    <row r="113" spans="1:6" ht="15.75" thickBot="1" x14ac:dyDescent="0.3">
      <c r="A113" s="7" t="s">
        <v>142</v>
      </c>
      <c r="B113" s="7" t="s">
        <v>17</v>
      </c>
      <c r="C113" s="8">
        <v>44771</v>
      </c>
      <c r="D113" s="9" t="s">
        <v>183</v>
      </c>
      <c r="E113" s="9">
        <v>2022</v>
      </c>
      <c r="F113" s="10">
        <v>3.4</v>
      </c>
    </row>
    <row r="114" spans="1:6" ht="15.75" thickBot="1" x14ac:dyDescent="0.3">
      <c r="A114" s="3" t="s">
        <v>49</v>
      </c>
      <c r="B114" s="3" t="s">
        <v>17</v>
      </c>
      <c r="C114" s="4">
        <v>44771</v>
      </c>
      <c r="D114" s="5" t="s">
        <v>183</v>
      </c>
      <c r="E114" s="5">
        <v>2022</v>
      </c>
      <c r="F114" s="6">
        <v>2.94</v>
      </c>
    </row>
    <row r="115" spans="1:6" ht="15.75" thickBot="1" x14ac:dyDescent="0.3">
      <c r="A115" s="7" t="s">
        <v>169</v>
      </c>
      <c r="B115" s="7" t="s">
        <v>17</v>
      </c>
      <c r="C115" s="8">
        <v>44771</v>
      </c>
      <c r="D115" s="9" t="s">
        <v>183</v>
      </c>
      <c r="E115" s="9">
        <v>2022</v>
      </c>
      <c r="F115" s="10">
        <v>0.8</v>
      </c>
    </row>
    <row r="116" spans="1:6" ht="15.75" thickBot="1" x14ac:dyDescent="0.3">
      <c r="A116" s="3" t="s">
        <v>166</v>
      </c>
      <c r="B116" s="3" t="s">
        <v>17</v>
      </c>
      <c r="C116" s="4">
        <v>44771</v>
      </c>
      <c r="D116" s="5" t="s">
        <v>183</v>
      </c>
      <c r="E116" s="5">
        <v>2022</v>
      </c>
      <c r="F116" s="6">
        <v>0.82</v>
      </c>
    </row>
    <row r="117" spans="1:6" ht="15.75" thickBot="1" x14ac:dyDescent="0.3">
      <c r="A117" s="7" t="s">
        <v>50</v>
      </c>
      <c r="B117" s="7" t="s">
        <v>17</v>
      </c>
      <c r="C117" s="8">
        <v>44771</v>
      </c>
      <c r="D117" s="9" t="s">
        <v>183</v>
      </c>
      <c r="E117" s="9">
        <v>2022</v>
      </c>
      <c r="F117" s="10">
        <v>1.81</v>
      </c>
    </row>
    <row r="118" spans="1:6" ht="15.75" thickBot="1" x14ac:dyDescent="0.3">
      <c r="A118" s="3" t="s">
        <v>177</v>
      </c>
      <c r="B118" s="3" t="s">
        <v>17</v>
      </c>
      <c r="C118" s="4">
        <v>44771</v>
      </c>
      <c r="D118" s="5" t="s">
        <v>183</v>
      </c>
      <c r="E118" s="5">
        <v>2022</v>
      </c>
      <c r="F118" s="6">
        <v>2.5</v>
      </c>
    </row>
    <row r="119" spans="1:6" ht="15.75" thickBot="1" x14ac:dyDescent="0.3">
      <c r="A119" s="7" t="s">
        <v>147</v>
      </c>
      <c r="B119" s="7" t="s">
        <v>17</v>
      </c>
      <c r="C119" s="8">
        <v>44771</v>
      </c>
      <c r="D119" s="9" t="s">
        <v>183</v>
      </c>
      <c r="E119" s="9">
        <v>2022</v>
      </c>
      <c r="F119" s="10">
        <v>2.42</v>
      </c>
    </row>
    <row r="120" spans="1:6" ht="15.75" thickBot="1" x14ac:dyDescent="0.3">
      <c r="A120" s="3" t="s">
        <v>46</v>
      </c>
      <c r="B120" s="3" t="s">
        <v>17</v>
      </c>
      <c r="C120" s="4">
        <v>44771</v>
      </c>
      <c r="D120" s="5" t="s">
        <v>183</v>
      </c>
      <c r="E120" s="5">
        <v>2022</v>
      </c>
      <c r="F120" s="6">
        <v>3.96</v>
      </c>
    </row>
    <row r="121" spans="1:6" ht="15.75" thickBot="1" x14ac:dyDescent="0.3">
      <c r="A121" s="7" t="s">
        <v>59</v>
      </c>
      <c r="B121" s="7" t="s">
        <v>17</v>
      </c>
      <c r="C121" s="8">
        <v>44771</v>
      </c>
      <c r="D121" s="9" t="s">
        <v>183</v>
      </c>
      <c r="E121" s="9">
        <v>2022</v>
      </c>
      <c r="F121" s="10">
        <v>1.0900000000000001</v>
      </c>
    </row>
    <row r="122" spans="1:6" ht="15.75" thickBot="1" x14ac:dyDescent="0.3">
      <c r="A122" s="3" t="s">
        <v>169</v>
      </c>
      <c r="B122" s="3" t="s">
        <v>18</v>
      </c>
      <c r="C122" s="4">
        <v>44771</v>
      </c>
      <c r="D122" s="5" t="s">
        <v>183</v>
      </c>
      <c r="E122" s="5">
        <v>2022</v>
      </c>
      <c r="F122" s="6">
        <v>1.4</v>
      </c>
    </row>
    <row r="123" spans="1:6" ht="15.75" thickBot="1" x14ac:dyDescent="0.3">
      <c r="A123" s="7" t="s">
        <v>50</v>
      </c>
      <c r="B123" s="7" t="s">
        <v>18</v>
      </c>
      <c r="C123" s="8">
        <v>44771</v>
      </c>
      <c r="D123" s="9" t="s">
        <v>183</v>
      </c>
      <c r="E123" s="9">
        <v>2022</v>
      </c>
      <c r="F123" s="10">
        <v>1.27</v>
      </c>
    </row>
    <row r="124" spans="1:6" ht="15.75" thickBot="1" x14ac:dyDescent="0.3">
      <c r="A124" s="3" t="s">
        <v>187</v>
      </c>
      <c r="B124" s="3" t="s">
        <v>188</v>
      </c>
      <c r="C124" s="4">
        <v>44772</v>
      </c>
      <c r="D124" s="5" t="s">
        <v>183</v>
      </c>
      <c r="E124" s="5">
        <v>2022</v>
      </c>
      <c r="F124" s="6">
        <v>56.84</v>
      </c>
    </row>
    <row r="125" spans="1:6" ht="15.75" thickBot="1" x14ac:dyDescent="0.3">
      <c r="A125" s="7" t="s">
        <v>150</v>
      </c>
      <c r="B125" s="7" t="s">
        <v>17</v>
      </c>
      <c r="C125" s="8">
        <v>44774</v>
      </c>
      <c r="D125" s="9" t="s">
        <v>184</v>
      </c>
      <c r="E125" s="9">
        <v>2022</v>
      </c>
      <c r="F125" s="10">
        <v>1.1100000000000001</v>
      </c>
    </row>
    <row r="126" spans="1:6" ht="15.75" thickBot="1" x14ac:dyDescent="0.3">
      <c r="A126" s="3" t="s">
        <v>81</v>
      </c>
      <c r="B126" s="3" t="s">
        <v>17</v>
      </c>
      <c r="C126" s="4">
        <v>44774</v>
      </c>
      <c r="D126" s="5" t="s">
        <v>184</v>
      </c>
      <c r="E126" s="5">
        <v>2022</v>
      </c>
      <c r="F126" s="6">
        <v>0.88</v>
      </c>
    </row>
    <row r="127" spans="1:6" ht="15.75" thickBot="1" x14ac:dyDescent="0.3">
      <c r="A127" s="7" t="s">
        <v>55</v>
      </c>
      <c r="B127" s="7" t="s">
        <v>17</v>
      </c>
      <c r="C127" s="8">
        <v>44774</v>
      </c>
      <c r="D127" s="9" t="s">
        <v>184</v>
      </c>
      <c r="E127" s="9">
        <v>2022</v>
      </c>
      <c r="F127" s="10">
        <v>0.91</v>
      </c>
    </row>
    <row r="128" spans="1:6" ht="15.75" thickBot="1" x14ac:dyDescent="0.3">
      <c r="A128" s="3" t="s">
        <v>79</v>
      </c>
      <c r="B128" s="3" t="s">
        <v>17</v>
      </c>
      <c r="C128" s="4">
        <v>44774</v>
      </c>
      <c r="D128" s="5" t="s">
        <v>184</v>
      </c>
      <c r="E128" s="5">
        <v>2022</v>
      </c>
      <c r="F128" s="6">
        <v>0.94</v>
      </c>
    </row>
    <row r="129" spans="1:6" ht="15.75" thickBot="1" x14ac:dyDescent="0.3">
      <c r="A129" s="7" t="s">
        <v>53</v>
      </c>
      <c r="B129" s="7" t="s">
        <v>17</v>
      </c>
      <c r="C129" s="8">
        <v>44774</v>
      </c>
      <c r="D129" s="9" t="s">
        <v>184</v>
      </c>
      <c r="E129" s="9">
        <v>2022</v>
      </c>
      <c r="F129" s="10">
        <v>0.98</v>
      </c>
    </row>
    <row r="130" spans="1:6" ht="15.75" thickBot="1" x14ac:dyDescent="0.3">
      <c r="A130" s="3" t="s">
        <v>81</v>
      </c>
      <c r="B130" s="3" t="s">
        <v>18</v>
      </c>
      <c r="C130" s="4">
        <v>44774</v>
      </c>
      <c r="D130" s="5" t="s">
        <v>184</v>
      </c>
      <c r="E130" s="5">
        <v>2022</v>
      </c>
      <c r="F130" s="6">
        <v>0.72</v>
      </c>
    </row>
    <row r="131" spans="1:6" ht="15.75" thickBot="1" x14ac:dyDescent="0.3">
      <c r="A131" s="7" t="s">
        <v>102</v>
      </c>
      <c r="B131" s="7" t="s">
        <v>17</v>
      </c>
      <c r="C131" s="8">
        <v>44775</v>
      </c>
      <c r="D131" s="9" t="s">
        <v>184</v>
      </c>
      <c r="E131" s="9">
        <v>2022</v>
      </c>
      <c r="F131" s="10">
        <v>0.96</v>
      </c>
    </row>
    <row r="132" spans="1:6" ht="15.75" thickBot="1" x14ac:dyDescent="0.3">
      <c r="A132" s="3" t="s">
        <v>92</v>
      </c>
      <c r="B132" s="3" t="s">
        <v>17</v>
      </c>
      <c r="C132" s="4">
        <v>44775</v>
      </c>
      <c r="D132" s="5" t="s">
        <v>184</v>
      </c>
      <c r="E132" s="5">
        <v>2022</v>
      </c>
      <c r="F132" s="6">
        <v>0.77</v>
      </c>
    </row>
    <row r="133" spans="1:6" ht="15.75" thickBot="1" x14ac:dyDescent="0.3">
      <c r="A133" s="7" t="s">
        <v>94</v>
      </c>
      <c r="B133" s="7" t="s">
        <v>17</v>
      </c>
      <c r="C133" s="8">
        <v>44775</v>
      </c>
      <c r="D133" s="9" t="s">
        <v>184</v>
      </c>
      <c r="E133" s="9">
        <v>2022</v>
      </c>
      <c r="F133" s="10">
        <v>0.75</v>
      </c>
    </row>
    <row r="134" spans="1:6" ht="15.75" thickBot="1" x14ac:dyDescent="0.3">
      <c r="A134" s="3" t="s">
        <v>151</v>
      </c>
      <c r="B134" s="3" t="s">
        <v>17</v>
      </c>
      <c r="C134" s="4">
        <v>44782</v>
      </c>
      <c r="D134" s="5" t="s">
        <v>184</v>
      </c>
      <c r="E134" s="5">
        <v>2022</v>
      </c>
      <c r="F134" s="6">
        <v>0.6</v>
      </c>
    </row>
    <row r="135" spans="1:6" ht="15.75" thickBot="1" x14ac:dyDescent="0.3">
      <c r="A135" s="7" t="s">
        <v>82</v>
      </c>
      <c r="B135" s="7" t="s">
        <v>17</v>
      </c>
      <c r="C135" s="8">
        <v>44784</v>
      </c>
      <c r="D135" s="9" t="s">
        <v>184</v>
      </c>
      <c r="E135" s="9">
        <v>2022</v>
      </c>
      <c r="F135" s="10">
        <v>2.91</v>
      </c>
    </row>
    <row r="136" spans="1:6" ht="15.75" thickBot="1" x14ac:dyDescent="0.3">
      <c r="A136" s="3" t="s">
        <v>48</v>
      </c>
      <c r="B136" s="3" t="s">
        <v>17</v>
      </c>
      <c r="C136" s="4">
        <v>44785</v>
      </c>
      <c r="D136" s="5" t="s">
        <v>184</v>
      </c>
      <c r="E136" s="5">
        <v>2022</v>
      </c>
      <c r="F136" s="6">
        <v>2.85</v>
      </c>
    </row>
    <row r="137" spans="1:6" ht="15.75" thickBot="1" x14ac:dyDescent="0.3">
      <c r="A137" s="7" t="s">
        <v>66</v>
      </c>
      <c r="B137" s="7" t="s">
        <v>17</v>
      </c>
      <c r="C137" s="8">
        <v>44785</v>
      </c>
      <c r="D137" s="9" t="s">
        <v>184</v>
      </c>
      <c r="E137" s="9">
        <v>2022</v>
      </c>
      <c r="F137" s="10">
        <v>2.4</v>
      </c>
    </row>
    <row r="138" spans="1:6" ht="15.75" thickBot="1" x14ac:dyDescent="0.3">
      <c r="A138" s="3" t="s">
        <v>89</v>
      </c>
      <c r="B138" s="3" t="s">
        <v>17</v>
      </c>
      <c r="C138" s="4">
        <v>44785</v>
      </c>
      <c r="D138" s="5" t="s">
        <v>184</v>
      </c>
      <c r="E138" s="5">
        <v>2022</v>
      </c>
      <c r="F138" s="6">
        <v>1.4</v>
      </c>
    </row>
    <row r="139" spans="1:6" ht="15.75" thickBot="1" x14ac:dyDescent="0.3">
      <c r="A139" s="7" t="s">
        <v>51</v>
      </c>
      <c r="B139" s="7" t="s">
        <v>17</v>
      </c>
      <c r="C139" s="8">
        <v>44785</v>
      </c>
      <c r="D139" s="9" t="s">
        <v>184</v>
      </c>
      <c r="E139" s="9">
        <v>2022</v>
      </c>
      <c r="F139" s="10">
        <v>1.1599999999999999</v>
      </c>
    </row>
    <row r="140" spans="1:6" ht="15.75" thickBot="1" x14ac:dyDescent="0.3">
      <c r="A140" s="3" t="s">
        <v>60</v>
      </c>
      <c r="B140" s="3" t="s">
        <v>17</v>
      </c>
      <c r="C140" s="4">
        <v>44785</v>
      </c>
      <c r="D140" s="5" t="s">
        <v>184</v>
      </c>
      <c r="E140" s="5">
        <v>2022</v>
      </c>
      <c r="F140" s="6">
        <v>0.82</v>
      </c>
    </row>
    <row r="141" spans="1:6" ht="15.75" thickBot="1" x14ac:dyDescent="0.3">
      <c r="A141" s="7" t="s">
        <v>36</v>
      </c>
      <c r="B141" s="7" t="s">
        <v>17</v>
      </c>
      <c r="C141" s="8">
        <v>44785</v>
      </c>
      <c r="D141" s="9" t="s">
        <v>184</v>
      </c>
      <c r="E141" s="9">
        <v>2022</v>
      </c>
      <c r="F141" s="10">
        <v>1.1499999999999999</v>
      </c>
    </row>
    <row r="142" spans="1:6" ht="15.75" thickBot="1" x14ac:dyDescent="0.3">
      <c r="A142" s="3" t="s">
        <v>52</v>
      </c>
      <c r="B142" s="3" t="s">
        <v>17</v>
      </c>
      <c r="C142" s="4">
        <v>44791</v>
      </c>
      <c r="D142" s="5" t="s">
        <v>184</v>
      </c>
      <c r="E142" s="5">
        <v>2022</v>
      </c>
      <c r="F142" s="6">
        <v>0.9</v>
      </c>
    </row>
    <row r="143" spans="1:6" ht="15.75" thickBot="1" x14ac:dyDescent="0.3">
      <c r="A143" s="7" t="s">
        <v>163</v>
      </c>
      <c r="B143" s="7" t="s">
        <v>17</v>
      </c>
      <c r="C143" s="8">
        <v>44791</v>
      </c>
      <c r="D143" s="9" t="s">
        <v>184</v>
      </c>
      <c r="E143" s="9">
        <v>2022</v>
      </c>
      <c r="F143" s="10">
        <v>0.96</v>
      </c>
    </row>
    <row r="144" spans="1:6" ht="15.75" thickBot="1" x14ac:dyDescent="0.3">
      <c r="A144" s="3" t="s">
        <v>159</v>
      </c>
      <c r="B144" s="3" t="s">
        <v>17</v>
      </c>
      <c r="C144" s="4">
        <v>44791</v>
      </c>
      <c r="D144" s="5" t="s">
        <v>184</v>
      </c>
      <c r="E144" s="5">
        <v>2022</v>
      </c>
      <c r="F144" s="6">
        <v>2.75</v>
      </c>
    </row>
    <row r="145" spans="1:6" ht="15.75" thickBot="1" x14ac:dyDescent="0.3">
      <c r="A145" s="7" t="s">
        <v>85</v>
      </c>
      <c r="B145" s="7" t="s">
        <v>17</v>
      </c>
      <c r="C145" s="8">
        <v>44792</v>
      </c>
      <c r="D145" s="9" t="s">
        <v>184</v>
      </c>
      <c r="E145" s="9">
        <v>2022</v>
      </c>
      <c r="F145" s="10">
        <v>1.1499999999999999</v>
      </c>
    </row>
    <row r="146" spans="1:6" ht="15.75" thickBot="1" x14ac:dyDescent="0.3">
      <c r="A146" s="3" t="s">
        <v>129</v>
      </c>
      <c r="B146" s="3" t="s">
        <v>17</v>
      </c>
      <c r="C146" s="4">
        <v>44792</v>
      </c>
      <c r="D146" s="5" t="s">
        <v>184</v>
      </c>
      <c r="E146" s="5">
        <v>2022</v>
      </c>
      <c r="F146" s="6">
        <v>4.68</v>
      </c>
    </row>
    <row r="147" spans="1:6" ht="15.75" thickBot="1" x14ac:dyDescent="0.3">
      <c r="A147" s="7" t="s">
        <v>56</v>
      </c>
      <c r="B147" s="7" t="s">
        <v>17</v>
      </c>
      <c r="C147" s="8">
        <v>44795</v>
      </c>
      <c r="D147" s="9" t="s">
        <v>184</v>
      </c>
      <c r="E147" s="9">
        <v>2022</v>
      </c>
      <c r="F147" s="10">
        <v>0.75</v>
      </c>
    </row>
    <row r="148" spans="1:6" ht="15.75" thickBot="1" x14ac:dyDescent="0.3">
      <c r="A148" s="3" t="s">
        <v>161</v>
      </c>
      <c r="B148" s="3" t="s">
        <v>17</v>
      </c>
      <c r="C148" s="4">
        <v>44795</v>
      </c>
      <c r="D148" s="5" t="s">
        <v>184</v>
      </c>
      <c r="E148" s="5">
        <v>2022</v>
      </c>
      <c r="F148" s="6">
        <v>3.36</v>
      </c>
    </row>
    <row r="149" spans="1:6" ht="15.75" thickBot="1" x14ac:dyDescent="0.3">
      <c r="A149" s="7" t="s">
        <v>125</v>
      </c>
      <c r="B149" s="7" t="s">
        <v>17</v>
      </c>
      <c r="C149" s="8">
        <v>44796</v>
      </c>
      <c r="D149" s="9" t="s">
        <v>184</v>
      </c>
      <c r="E149" s="9">
        <v>2022</v>
      </c>
      <c r="F149" s="10">
        <v>3</v>
      </c>
    </row>
    <row r="150" spans="1:6" ht="15.75" thickBot="1" x14ac:dyDescent="0.3">
      <c r="A150" s="3" t="s">
        <v>72</v>
      </c>
      <c r="B150" s="3" t="s">
        <v>17</v>
      </c>
      <c r="C150" s="4">
        <v>44796</v>
      </c>
      <c r="D150" s="5" t="s">
        <v>184</v>
      </c>
      <c r="E150" s="5">
        <v>2022</v>
      </c>
      <c r="F150" s="6">
        <v>2.4300000000000002</v>
      </c>
    </row>
    <row r="151" spans="1:6" ht="15.75" thickBot="1" x14ac:dyDescent="0.3">
      <c r="A151" s="7" t="s">
        <v>64</v>
      </c>
      <c r="B151" s="7" t="s">
        <v>17</v>
      </c>
      <c r="C151" s="8">
        <v>44796</v>
      </c>
      <c r="D151" s="9" t="s">
        <v>184</v>
      </c>
      <c r="E151" s="9">
        <v>2022</v>
      </c>
      <c r="F151" s="10">
        <v>0.81</v>
      </c>
    </row>
    <row r="152" spans="1:6" ht="15.75" thickBot="1" x14ac:dyDescent="0.3">
      <c r="A152" s="3" t="s">
        <v>88</v>
      </c>
      <c r="B152" s="3" t="s">
        <v>17</v>
      </c>
      <c r="C152" s="4">
        <v>44797</v>
      </c>
      <c r="D152" s="5" t="s">
        <v>184</v>
      </c>
      <c r="E152" s="5">
        <v>2022</v>
      </c>
      <c r="F152" s="6">
        <v>0.69</v>
      </c>
    </row>
    <row r="153" spans="1:6" ht="15.75" thickBot="1" x14ac:dyDescent="0.3">
      <c r="A153" s="7" t="s">
        <v>40</v>
      </c>
      <c r="B153" s="7" t="s">
        <v>17</v>
      </c>
      <c r="C153" s="8">
        <v>44799</v>
      </c>
      <c r="D153" s="9" t="s">
        <v>184</v>
      </c>
      <c r="E153" s="9">
        <v>2022</v>
      </c>
      <c r="F153" s="10">
        <v>3.4</v>
      </c>
    </row>
    <row r="154" spans="1:6" ht="15.75" thickBot="1" x14ac:dyDescent="0.3">
      <c r="A154" s="3" t="s">
        <v>169</v>
      </c>
      <c r="B154" s="3" t="s">
        <v>17</v>
      </c>
      <c r="C154" s="4">
        <v>44802</v>
      </c>
      <c r="D154" s="5" t="s">
        <v>184</v>
      </c>
      <c r="E154" s="5">
        <v>2022</v>
      </c>
      <c r="F154" s="6">
        <v>0.8</v>
      </c>
    </row>
    <row r="155" spans="1:6" ht="15.75" thickBot="1" x14ac:dyDescent="0.3">
      <c r="A155" s="7" t="s">
        <v>169</v>
      </c>
      <c r="B155" s="7" t="s">
        <v>18</v>
      </c>
      <c r="C155" s="8">
        <v>44802</v>
      </c>
      <c r="D155" s="9" t="s">
        <v>184</v>
      </c>
      <c r="E155" s="9">
        <v>2022</v>
      </c>
      <c r="F155" s="10">
        <v>1.4</v>
      </c>
    </row>
    <row r="156" spans="1:6" ht="15.75" thickBot="1" x14ac:dyDescent="0.3">
      <c r="A156" s="3" t="s">
        <v>50</v>
      </c>
      <c r="B156" s="3" t="s">
        <v>17</v>
      </c>
      <c r="C156" s="4">
        <v>44804</v>
      </c>
      <c r="D156" s="5" t="s">
        <v>184</v>
      </c>
      <c r="E156" s="5">
        <v>2022</v>
      </c>
      <c r="F156" s="6">
        <v>1.81</v>
      </c>
    </row>
    <row r="157" spans="1:6" ht="15.75" thickBot="1" x14ac:dyDescent="0.3">
      <c r="A157" s="7" t="s">
        <v>57</v>
      </c>
      <c r="B157" s="7" t="s">
        <v>17</v>
      </c>
      <c r="C157" s="8">
        <v>44804</v>
      </c>
      <c r="D157" s="9" t="s">
        <v>184</v>
      </c>
      <c r="E157" s="9">
        <v>2022</v>
      </c>
      <c r="F157" s="10">
        <v>2.34</v>
      </c>
    </row>
    <row r="158" spans="1:6" ht="15.75" thickBot="1" x14ac:dyDescent="0.3">
      <c r="A158" s="3" t="s">
        <v>146</v>
      </c>
      <c r="B158" s="3" t="s">
        <v>17</v>
      </c>
      <c r="C158" s="4">
        <v>44804</v>
      </c>
      <c r="D158" s="5" t="s">
        <v>184</v>
      </c>
      <c r="E158" s="5">
        <v>2022</v>
      </c>
      <c r="F158" s="6">
        <v>0.65</v>
      </c>
    </row>
    <row r="159" spans="1:6" ht="15.75" thickBot="1" x14ac:dyDescent="0.3">
      <c r="A159" s="7" t="s">
        <v>59</v>
      </c>
      <c r="B159" s="7" t="s">
        <v>17</v>
      </c>
      <c r="C159" s="8">
        <v>44804</v>
      </c>
      <c r="D159" s="9" t="s">
        <v>184</v>
      </c>
      <c r="E159" s="9">
        <v>2022</v>
      </c>
      <c r="F159" s="10">
        <v>1.0900000000000001</v>
      </c>
    </row>
    <row r="160" spans="1:6" ht="15.75" thickBot="1" x14ac:dyDescent="0.3">
      <c r="A160" s="3" t="s">
        <v>105</v>
      </c>
      <c r="B160" s="3" t="s">
        <v>17</v>
      </c>
      <c r="C160" s="4">
        <v>44804</v>
      </c>
      <c r="D160" s="5" t="s">
        <v>184</v>
      </c>
      <c r="E160" s="5">
        <v>2022</v>
      </c>
      <c r="F160" s="6">
        <v>1.73</v>
      </c>
    </row>
    <row r="161" spans="1:6" ht="15.75" thickBot="1" x14ac:dyDescent="0.3">
      <c r="A161" s="7" t="s">
        <v>166</v>
      </c>
      <c r="B161" s="7" t="s">
        <v>17</v>
      </c>
      <c r="C161" s="8">
        <v>44804</v>
      </c>
      <c r="D161" s="9" t="s">
        <v>184</v>
      </c>
      <c r="E161" s="9">
        <v>2022</v>
      </c>
      <c r="F161" s="10">
        <v>0.82</v>
      </c>
    </row>
    <row r="162" spans="1:6" ht="15.75" thickBot="1" x14ac:dyDescent="0.3">
      <c r="A162" s="3" t="s">
        <v>101</v>
      </c>
      <c r="B162" s="3" t="s">
        <v>17</v>
      </c>
      <c r="C162" s="4">
        <v>44804</v>
      </c>
      <c r="D162" s="5" t="s">
        <v>184</v>
      </c>
      <c r="E162" s="5">
        <v>2022</v>
      </c>
      <c r="F162" s="6">
        <v>0.88</v>
      </c>
    </row>
    <row r="163" spans="1:6" ht="15.75" thickBot="1" x14ac:dyDescent="0.3">
      <c r="A163" s="7" t="s">
        <v>106</v>
      </c>
      <c r="B163" s="7" t="s">
        <v>17</v>
      </c>
      <c r="C163" s="8">
        <v>44804</v>
      </c>
      <c r="D163" s="9" t="s">
        <v>184</v>
      </c>
      <c r="E163" s="9">
        <v>2022</v>
      </c>
      <c r="F163" s="10">
        <v>0.83</v>
      </c>
    </row>
    <row r="164" spans="1:6" ht="15.75" thickBot="1" x14ac:dyDescent="0.3">
      <c r="A164" s="3" t="s">
        <v>170</v>
      </c>
      <c r="B164" s="3" t="s">
        <v>17</v>
      </c>
      <c r="C164" s="4">
        <v>44804</v>
      </c>
      <c r="D164" s="5" t="s">
        <v>184</v>
      </c>
      <c r="E164" s="5">
        <v>2022</v>
      </c>
      <c r="F164" s="6">
        <v>0.95</v>
      </c>
    </row>
    <row r="165" spans="1:6" ht="15.75" thickBot="1" x14ac:dyDescent="0.3">
      <c r="A165" s="7" t="s">
        <v>86</v>
      </c>
      <c r="B165" s="7" t="s">
        <v>17</v>
      </c>
      <c r="C165" s="8">
        <v>44804</v>
      </c>
      <c r="D165" s="9" t="s">
        <v>184</v>
      </c>
      <c r="E165" s="9">
        <v>2022</v>
      </c>
      <c r="F165" s="10">
        <v>2.76</v>
      </c>
    </row>
    <row r="166" spans="1:6" ht="15.75" thickBot="1" x14ac:dyDescent="0.3">
      <c r="A166" s="3" t="s">
        <v>94</v>
      </c>
      <c r="B166" s="3" t="s">
        <v>17</v>
      </c>
      <c r="C166" s="4">
        <v>44804</v>
      </c>
      <c r="D166" s="5" t="s">
        <v>184</v>
      </c>
      <c r="E166" s="5">
        <v>2022</v>
      </c>
      <c r="F166" s="6">
        <v>0.74</v>
      </c>
    </row>
    <row r="167" spans="1:6" ht="15.75" thickBot="1" x14ac:dyDescent="0.3">
      <c r="A167" s="7" t="s">
        <v>92</v>
      </c>
      <c r="B167" s="7" t="s">
        <v>17</v>
      </c>
      <c r="C167" s="8">
        <v>44804</v>
      </c>
      <c r="D167" s="9" t="s">
        <v>184</v>
      </c>
      <c r="E167" s="9">
        <v>2022</v>
      </c>
      <c r="F167" s="10">
        <v>0.77</v>
      </c>
    </row>
    <row r="168" spans="1:6" ht="15.75" thickBot="1" x14ac:dyDescent="0.3">
      <c r="A168" s="3" t="s">
        <v>50</v>
      </c>
      <c r="B168" s="3" t="s">
        <v>18</v>
      </c>
      <c r="C168" s="4">
        <v>44804</v>
      </c>
      <c r="D168" s="5" t="s">
        <v>184</v>
      </c>
      <c r="E168" s="5">
        <v>2022</v>
      </c>
      <c r="F168" s="6">
        <v>1.27</v>
      </c>
    </row>
    <row r="169" spans="1:6" ht="15.75" thickBot="1" x14ac:dyDescent="0.3">
      <c r="A169" s="7" t="s">
        <v>42</v>
      </c>
      <c r="B169" s="7" t="s">
        <v>17</v>
      </c>
      <c r="C169" s="8">
        <v>44805</v>
      </c>
      <c r="D169" s="9" t="s">
        <v>185</v>
      </c>
      <c r="E169" s="9">
        <v>2022</v>
      </c>
      <c r="F169" s="10">
        <v>2.78</v>
      </c>
    </row>
    <row r="170" spans="1:6" ht="15.75" thickBot="1" x14ac:dyDescent="0.3">
      <c r="A170" s="3" t="s">
        <v>79</v>
      </c>
      <c r="B170" s="3" t="s">
        <v>17</v>
      </c>
      <c r="C170" s="4">
        <v>44805</v>
      </c>
      <c r="D170" s="5" t="s">
        <v>185</v>
      </c>
      <c r="E170" s="5">
        <v>2022</v>
      </c>
      <c r="F170" s="6">
        <v>0.94</v>
      </c>
    </row>
    <row r="171" spans="1:6" ht="15.75" thickBot="1" x14ac:dyDescent="0.3">
      <c r="A171" s="7" t="s">
        <v>81</v>
      </c>
      <c r="B171" s="7" t="s">
        <v>17</v>
      </c>
      <c r="C171" s="8">
        <v>44805</v>
      </c>
      <c r="D171" s="9" t="s">
        <v>185</v>
      </c>
      <c r="E171" s="9">
        <v>2022</v>
      </c>
      <c r="F171" s="10">
        <v>0.88</v>
      </c>
    </row>
    <row r="172" spans="1:6" ht="15.75" thickBot="1" x14ac:dyDescent="0.3">
      <c r="A172" s="3" t="s">
        <v>100</v>
      </c>
      <c r="B172" s="3" t="s">
        <v>17</v>
      </c>
      <c r="C172" s="4">
        <v>44805</v>
      </c>
      <c r="D172" s="5" t="s">
        <v>185</v>
      </c>
      <c r="E172" s="5">
        <v>2022</v>
      </c>
      <c r="F172" s="6">
        <v>1.1000000000000001</v>
      </c>
    </row>
    <row r="173" spans="1:6" ht="15.75" thickBot="1" x14ac:dyDescent="0.3">
      <c r="A173" s="7" t="s">
        <v>99</v>
      </c>
      <c r="B173" s="7" t="s">
        <v>17</v>
      </c>
      <c r="C173" s="8">
        <v>44805</v>
      </c>
      <c r="D173" s="9" t="s">
        <v>185</v>
      </c>
      <c r="E173" s="9">
        <v>2022</v>
      </c>
      <c r="F173" s="10">
        <v>0.79</v>
      </c>
    </row>
    <row r="174" spans="1:6" ht="15.75" thickBot="1" x14ac:dyDescent="0.3">
      <c r="A174" s="3" t="s">
        <v>102</v>
      </c>
      <c r="B174" s="3" t="s">
        <v>17</v>
      </c>
      <c r="C174" s="4">
        <v>44805</v>
      </c>
      <c r="D174" s="5" t="s">
        <v>185</v>
      </c>
      <c r="E174" s="5">
        <v>2022</v>
      </c>
      <c r="F174" s="6">
        <v>0.96</v>
      </c>
    </row>
    <row r="175" spans="1:6" ht="15.75" thickBot="1" x14ac:dyDescent="0.3">
      <c r="A175" s="7" t="s">
        <v>127</v>
      </c>
      <c r="B175" s="7" t="s">
        <v>17</v>
      </c>
      <c r="C175" s="8">
        <v>44805</v>
      </c>
      <c r="D175" s="9" t="s">
        <v>185</v>
      </c>
      <c r="E175" s="9">
        <v>2022</v>
      </c>
      <c r="F175" s="10">
        <v>0.3</v>
      </c>
    </row>
    <row r="176" spans="1:6" ht="15.75" thickBot="1" x14ac:dyDescent="0.3">
      <c r="A176" s="3" t="s">
        <v>81</v>
      </c>
      <c r="B176" s="3" t="s">
        <v>18</v>
      </c>
      <c r="C176" s="4">
        <v>44805</v>
      </c>
      <c r="D176" s="5" t="s">
        <v>185</v>
      </c>
      <c r="E176" s="5">
        <v>2022</v>
      </c>
      <c r="F176" s="6">
        <v>0.72</v>
      </c>
    </row>
    <row r="177" spans="1:6" ht="15.75" thickBot="1" x14ac:dyDescent="0.3">
      <c r="A177" s="7" t="s">
        <v>126</v>
      </c>
      <c r="B177" s="7" t="s">
        <v>17</v>
      </c>
      <c r="C177" s="8">
        <v>44806</v>
      </c>
      <c r="D177" s="9" t="s">
        <v>185</v>
      </c>
      <c r="E177" s="9">
        <v>2022</v>
      </c>
      <c r="F177" s="10">
        <v>2.52</v>
      </c>
    </row>
    <row r="178" spans="1:6" ht="15.75" thickBot="1" x14ac:dyDescent="0.3">
      <c r="A178" s="3" t="s">
        <v>107</v>
      </c>
      <c r="B178" s="3" t="s">
        <v>17</v>
      </c>
      <c r="C178" s="4">
        <v>44810</v>
      </c>
      <c r="D178" s="5" t="s">
        <v>185</v>
      </c>
      <c r="E178" s="5">
        <v>2022</v>
      </c>
      <c r="F178" s="6">
        <v>2.4</v>
      </c>
    </row>
    <row r="179" spans="1:6" ht="15.75" thickBot="1" x14ac:dyDescent="0.3">
      <c r="A179" s="7" t="s">
        <v>97</v>
      </c>
      <c r="B179" s="7" t="s">
        <v>17</v>
      </c>
      <c r="C179" s="8">
        <v>44812</v>
      </c>
      <c r="D179" s="9" t="s">
        <v>185</v>
      </c>
      <c r="E179" s="9">
        <v>2022</v>
      </c>
      <c r="F179" s="10">
        <v>7.89</v>
      </c>
    </row>
    <row r="180" spans="1:6" ht="15.75" thickBot="1" x14ac:dyDescent="0.3">
      <c r="A180" s="3" t="s">
        <v>128</v>
      </c>
      <c r="B180" s="3" t="s">
        <v>17</v>
      </c>
      <c r="C180" s="4">
        <v>44812</v>
      </c>
      <c r="D180" s="5" t="s">
        <v>185</v>
      </c>
      <c r="E180" s="5">
        <v>2022</v>
      </c>
      <c r="F180" s="6">
        <v>6.6</v>
      </c>
    </row>
    <row r="181" spans="1:6" ht="15.75" thickBot="1" x14ac:dyDescent="0.3">
      <c r="A181" s="7" t="s">
        <v>97</v>
      </c>
      <c r="B181" s="7" t="s">
        <v>17</v>
      </c>
      <c r="C181" s="8">
        <v>44812</v>
      </c>
      <c r="D181" s="9" t="s">
        <v>185</v>
      </c>
      <c r="E181" s="9">
        <v>2022</v>
      </c>
      <c r="F181" s="10">
        <v>0.98</v>
      </c>
    </row>
    <row r="182" spans="1:6" ht="15.75" thickBot="1" x14ac:dyDescent="0.3">
      <c r="A182" s="3" t="s">
        <v>70</v>
      </c>
      <c r="B182" s="3" t="s">
        <v>17</v>
      </c>
      <c r="C182" s="4">
        <v>44813</v>
      </c>
      <c r="D182" s="5" t="s">
        <v>185</v>
      </c>
      <c r="E182" s="5">
        <v>2022</v>
      </c>
      <c r="F182" s="6">
        <v>4.38</v>
      </c>
    </row>
    <row r="183" spans="1:6" ht="15.75" thickBot="1" x14ac:dyDescent="0.3">
      <c r="A183" s="7" t="s">
        <v>151</v>
      </c>
      <c r="B183" s="7" t="s">
        <v>17</v>
      </c>
      <c r="C183" s="8">
        <v>44816</v>
      </c>
      <c r="D183" s="9" t="s">
        <v>185</v>
      </c>
      <c r="E183" s="9">
        <v>2022</v>
      </c>
      <c r="F183" s="10">
        <v>0.6</v>
      </c>
    </row>
    <row r="184" spans="1:6" ht="15.75" thickBot="1" x14ac:dyDescent="0.3">
      <c r="A184" s="3" t="s">
        <v>26</v>
      </c>
      <c r="B184" s="3" t="s">
        <v>17</v>
      </c>
      <c r="C184" s="4">
        <v>44818</v>
      </c>
      <c r="D184" s="5" t="s">
        <v>185</v>
      </c>
      <c r="E184" s="5">
        <v>2022</v>
      </c>
      <c r="F184" s="6">
        <v>4.2</v>
      </c>
    </row>
    <row r="185" spans="1:6" ht="15.75" thickBot="1" x14ac:dyDescent="0.3">
      <c r="A185" s="7" t="s">
        <v>36</v>
      </c>
      <c r="B185" s="7" t="s">
        <v>17</v>
      </c>
      <c r="C185" s="8">
        <v>44819</v>
      </c>
      <c r="D185" s="9" t="s">
        <v>185</v>
      </c>
      <c r="E185" s="9">
        <v>2022</v>
      </c>
      <c r="F185" s="10">
        <v>1.1499999999999999</v>
      </c>
    </row>
    <row r="186" spans="1:6" ht="15.75" thickBot="1" x14ac:dyDescent="0.3">
      <c r="A186" s="3" t="s">
        <v>60</v>
      </c>
      <c r="B186" s="3" t="s">
        <v>17</v>
      </c>
      <c r="C186" s="4">
        <v>44819</v>
      </c>
      <c r="D186" s="5" t="s">
        <v>185</v>
      </c>
      <c r="E186" s="5">
        <v>2022</v>
      </c>
      <c r="F186" s="6">
        <v>0.98</v>
      </c>
    </row>
    <row r="187" spans="1:6" ht="15.75" thickBot="1" x14ac:dyDescent="0.3">
      <c r="A187" s="7" t="s">
        <v>51</v>
      </c>
      <c r="B187" s="7" t="s">
        <v>17</v>
      </c>
      <c r="C187" s="8">
        <v>44819</v>
      </c>
      <c r="D187" s="9" t="s">
        <v>185</v>
      </c>
      <c r="E187" s="9">
        <v>2022</v>
      </c>
      <c r="F187" s="10">
        <v>1.28</v>
      </c>
    </row>
    <row r="188" spans="1:6" ht="15.75" thickBot="1" x14ac:dyDescent="0.3">
      <c r="A188" s="3" t="s">
        <v>163</v>
      </c>
      <c r="B188" s="3" t="s">
        <v>17</v>
      </c>
      <c r="C188" s="4">
        <v>44823</v>
      </c>
      <c r="D188" s="5" t="s">
        <v>185</v>
      </c>
      <c r="E188" s="5">
        <v>2022</v>
      </c>
      <c r="F188" s="6">
        <v>0.96</v>
      </c>
    </row>
    <row r="189" spans="1:6" ht="15.75" thickBot="1" x14ac:dyDescent="0.3">
      <c r="A189" s="7" t="s">
        <v>64</v>
      </c>
      <c r="B189" s="7" t="s">
        <v>17</v>
      </c>
      <c r="C189" s="8">
        <v>44826</v>
      </c>
      <c r="D189" s="9" t="s">
        <v>185</v>
      </c>
      <c r="E189" s="9">
        <v>2022</v>
      </c>
      <c r="F189" s="10">
        <v>0.81</v>
      </c>
    </row>
    <row r="190" spans="1:6" ht="15.75" thickBot="1" x14ac:dyDescent="0.3">
      <c r="A190" s="3" t="s">
        <v>56</v>
      </c>
      <c r="B190" s="3" t="s">
        <v>17</v>
      </c>
      <c r="C190" s="4">
        <v>44826</v>
      </c>
      <c r="D190" s="5" t="s">
        <v>185</v>
      </c>
      <c r="E190" s="5">
        <v>2022</v>
      </c>
      <c r="F190" s="6">
        <v>0.75</v>
      </c>
    </row>
    <row r="191" spans="1:6" ht="15.75" thickBot="1" x14ac:dyDescent="0.3">
      <c r="A191" s="7" t="s">
        <v>120</v>
      </c>
      <c r="B191" s="7" t="s">
        <v>17</v>
      </c>
      <c r="C191" s="8">
        <v>44827</v>
      </c>
      <c r="D191" s="9" t="s">
        <v>185</v>
      </c>
      <c r="E191" s="9">
        <v>2022</v>
      </c>
      <c r="F191" s="10">
        <v>0.43</v>
      </c>
    </row>
    <row r="192" spans="1:6" ht="15.75" thickBot="1" x14ac:dyDescent="0.3">
      <c r="A192" s="3" t="s">
        <v>88</v>
      </c>
      <c r="B192" s="3" t="s">
        <v>17</v>
      </c>
      <c r="C192" s="4">
        <v>44827</v>
      </c>
      <c r="D192" s="5" t="s">
        <v>185</v>
      </c>
      <c r="E192" s="5">
        <v>2022</v>
      </c>
      <c r="F192" s="6">
        <v>0.69</v>
      </c>
    </row>
    <row r="193" spans="1:6" ht="15.75" thickBot="1" x14ac:dyDescent="0.3">
      <c r="A193" s="7" t="s">
        <v>169</v>
      </c>
      <c r="B193" s="7" t="s">
        <v>17</v>
      </c>
      <c r="C193" s="8">
        <v>44833</v>
      </c>
      <c r="D193" s="9" t="s">
        <v>185</v>
      </c>
      <c r="E193" s="9">
        <v>2022</v>
      </c>
      <c r="F193" s="10">
        <v>0.8</v>
      </c>
    </row>
    <row r="194" spans="1:6" ht="15.75" thickBot="1" x14ac:dyDescent="0.3">
      <c r="A194" s="3" t="s">
        <v>169</v>
      </c>
      <c r="B194" s="3" t="s">
        <v>18</v>
      </c>
      <c r="C194" s="4">
        <v>44833</v>
      </c>
      <c r="D194" s="5" t="s">
        <v>185</v>
      </c>
      <c r="E194" s="5">
        <v>2022</v>
      </c>
      <c r="F194" s="6">
        <v>1.4</v>
      </c>
    </row>
    <row r="195" spans="1:6" ht="15.75" thickBot="1" x14ac:dyDescent="0.3">
      <c r="A195" s="7" t="s">
        <v>131</v>
      </c>
      <c r="B195" s="7" t="s">
        <v>17</v>
      </c>
      <c r="C195" s="8">
        <v>44834</v>
      </c>
      <c r="D195" s="9" t="s">
        <v>185</v>
      </c>
      <c r="E195" s="9">
        <v>2022</v>
      </c>
      <c r="F195" s="10">
        <v>1.83</v>
      </c>
    </row>
    <row r="196" spans="1:6" ht="15.75" thickBot="1" x14ac:dyDescent="0.3">
      <c r="A196" s="3" t="s">
        <v>94</v>
      </c>
      <c r="B196" s="3" t="s">
        <v>17</v>
      </c>
      <c r="C196" s="4">
        <v>44834</v>
      </c>
      <c r="D196" s="5" t="s">
        <v>185</v>
      </c>
      <c r="E196" s="5">
        <v>2022</v>
      </c>
      <c r="F196" s="6">
        <v>0.76</v>
      </c>
    </row>
    <row r="197" spans="1:6" ht="15.75" thickBot="1" x14ac:dyDescent="0.3">
      <c r="A197" s="7" t="s">
        <v>170</v>
      </c>
      <c r="B197" s="7" t="s">
        <v>17</v>
      </c>
      <c r="C197" s="8">
        <v>44834</v>
      </c>
      <c r="D197" s="9" t="s">
        <v>185</v>
      </c>
      <c r="E197" s="9">
        <v>2022</v>
      </c>
      <c r="F197" s="10">
        <v>0.95</v>
      </c>
    </row>
    <row r="198" spans="1:6" ht="15.75" thickBot="1" x14ac:dyDescent="0.3">
      <c r="A198" s="3" t="s">
        <v>101</v>
      </c>
      <c r="B198" s="3" t="s">
        <v>17</v>
      </c>
      <c r="C198" s="4">
        <v>44834</v>
      </c>
      <c r="D198" s="5" t="s">
        <v>185</v>
      </c>
      <c r="E198" s="5">
        <v>2022</v>
      </c>
      <c r="F198" s="6">
        <v>0.88</v>
      </c>
    </row>
    <row r="199" spans="1:6" ht="15.75" thickBot="1" x14ac:dyDescent="0.3">
      <c r="A199" s="7" t="s">
        <v>33</v>
      </c>
      <c r="B199" s="7" t="s">
        <v>17</v>
      </c>
      <c r="C199" s="8">
        <v>44834</v>
      </c>
      <c r="D199" s="9" t="s">
        <v>185</v>
      </c>
      <c r="E199" s="9">
        <v>2022</v>
      </c>
      <c r="F199" s="10">
        <v>3.3</v>
      </c>
    </row>
    <row r="200" spans="1:6" ht="15.75" thickBot="1" x14ac:dyDescent="0.3">
      <c r="A200" s="3" t="s">
        <v>83</v>
      </c>
      <c r="B200" s="3" t="s">
        <v>17</v>
      </c>
      <c r="C200" s="4">
        <v>44834</v>
      </c>
      <c r="D200" s="5" t="s">
        <v>185</v>
      </c>
      <c r="E200" s="5">
        <v>2022</v>
      </c>
      <c r="F200" s="6">
        <v>2.75</v>
      </c>
    </row>
    <row r="201" spans="1:6" ht="15.75" thickBot="1" x14ac:dyDescent="0.3">
      <c r="A201" s="7" t="s">
        <v>106</v>
      </c>
      <c r="B201" s="7" t="s">
        <v>17</v>
      </c>
      <c r="C201" s="8">
        <v>44834</v>
      </c>
      <c r="D201" s="9" t="s">
        <v>185</v>
      </c>
      <c r="E201" s="9">
        <v>2022</v>
      </c>
      <c r="F201" s="10">
        <v>0.86</v>
      </c>
    </row>
    <row r="202" spans="1:6" ht="15.75" thickBot="1" x14ac:dyDescent="0.3">
      <c r="A202" s="3" t="s">
        <v>146</v>
      </c>
      <c r="B202" s="3" t="s">
        <v>17</v>
      </c>
      <c r="C202" s="4">
        <v>44834</v>
      </c>
      <c r="D202" s="5" t="s">
        <v>185</v>
      </c>
      <c r="E202" s="5">
        <v>2022</v>
      </c>
      <c r="F202" s="6">
        <v>0.67</v>
      </c>
    </row>
    <row r="203" spans="1:6" ht="15.75" thickBot="1" x14ac:dyDescent="0.3">
      <c r="A203" s="7" t="s">
        <v>92</v>
      </c>
      <c r="B203" s="7" t="s">
        <v>17</v>
      </c>
      <c r="C203" s="8">
        <v>44834</v>
      </c>
      <c r="D203" s="9" t="s">
        <v>185</v>
      </c>
      <c r="E203" s="9">
        <v>2022</v>
      </c>
      <c r="F203" s="10">
        <v>0.76</v>
      </c>
    </row>
    <row r="204" spans="1:6" ht="15.75" thickBot="1" x14ac:dyDescent="0.3">
      <c r="A204" s="3" t="s">
        <v>166</v>
      </c>
      <c r="B204" s="3" t="s">
        <v>17</v>
      </c>
      <c r="C204" s="4">
        <v>44834</v>
      </c>
      <c r="D204" s="5" t="s">
        <v>185</v>
      </c>
      <c r="E204" s="5">
        <v>2022</v>
      </c>
      <c r="F204" s="6">
        <v>0.82</v>
      </c>
    </row>
    <row r="205" spans="1:6" ht="15.75" thickBot="1" x14ac:dyDescent="0.3">
      <c r="A205" s="7" t="s">
        <v>50</v>
      </c>
      <c r="B205" s="7" t="s">
        <v>17</v>
      </c>
      <c r="C205" s="8">
        <v>44834</v>
      </c>
      <c r="D205" s="9" t="s">
        <v>185</v>
      </c>
      <c r="E205" s="9">
        <v>2022</v>
      </c>
      <c r="F205" s="10">
        <v>1.81</v>
      </c>
    </row>
    <row r="206" spans="1:6" ht="15.75" thickBot="1" x14ac:dyDescent="0.3">
      <c r="A206" s="3" t="s">
        <v>43</v>
      </c>
      <c r="B206" s="3" t="s">
        <v>17</v>
      </c>
      <c r="C206" s="4">
        <v>44834</v>
      </c>
      <c r="D206" s="5" t="s">
        <v>185</v>
      </c>
      <c r="E206" s="5">
        <v>2022</v>
      </c>
      <c r="F206" s="6">
        <v>3.22</v>
      </c>
    </row>
    <row r="207" spans="1:6" ht="15.75" thickBot="1" x14ac:dyDescent="0.3">
      <c r="A207" s="7" t="s">
        <v>65</v>
      </c>
      <c r="B207" s="7" t="s">
        <v>17</v>
      </c>
      <c r="C207" s="8">
        <v>44834</v>
      </c>
      <c r="D207" s="9" t="s">
        <v>185</v>
      </c>
      <c r="E207" s="9">
        <v>2022</v>
      </c>
      <c r="F207" s="10">
        <v>2</v>
      </c>
    </row>
    <row r="208" spans="1:6" ht="15.75" thickBot="1" x14ac:dyDescent="0.3">
      <c r="A208" s="3" t="s">
        <v>105</v>
      </c>
      <c r="B208" s="3" t="s">
        <v>17</v>
      </c>
      <c r="C208" s="4">
        <v>44834</v>
      </c>
      <c r="D208" s="5" t="s">
        <v>185</v>
      </c>
      <c r="E208" s="5">
        <v>2022</v>
      </c>
      <c r="F208" s="6">
        <v>1.73</v>
      </c>
    </row>
    <row r="209" spans="1:6" ht="15.75" thickBot="1" x14ac:dyDescent="0.3">
      <c r="A209" s="7" t="s">
        <v>59</v>
      </c>
      <c r="B209" s="7" t="s">
        <v>17</v>
      </c>
      <c r="C209" s="8">
        <v>44834</v>
      </c>
      <c r="D209" s="9" t="s">
        <v>185</v>
      </c>
      <c r="E209" s="9">
        <v>2022</v>
      </c>
      <c r="F209" s="10">
        <v>1.0900000000000001</v>
      </c>
    </row>
    <row r="210" spans="1:6" ht="15.75" thickBot="1" x14ac:dyDescent="0.3">
      <c r="A210" s="3" t="s">
        <v>140</v>
      </c>
      <c r="B210" s="3" t="s">
        <v>17</v>
      </c>
      <c r="C210" s="4">
        <v>44834</v>
      </c>
      <c r="D210" s="5" t="s">
        <v>185</v>
      </c>
      <c r="E210" s="5">
        <v>2022</v>
      </c>
      <c r="F210" s="6">
        <v>2.6</v>
      </c>
    </row>
    <row r="211" spans="1:6" ht="15.75" thickBot="1" x14ac:dyDescent="0.3">
      <c r="A211" s="7" t="s">
        <v>50</v>
      </c>
      <c r="B211" s="7" t="s">
        <v>18</v>
      </c>
      <c r="C211" s="8">
        <v>44834</v>
      </c>
      <c r="D211" s="9" t="s">
        <v>185</v>
      </c>
      <c r="E211" s="9">
        <v>2022</v>
      </c>
      <c r="F211" s="10">
        <v>1.27</v>
      </c>
    </row>
    <row r="212" spans="1:6" ht="15.75" thickBot="1" x14ac:dyDescent="0.3">
      <c r="A212" s="3" t="s">
        <v>100</v>
      </c>
      <c r="B212" s="3" t="s">
        <v>17</v>
      </c>
      <c r="C212" s="4">
        <v>44837</v>
      </c>
      <c r="D212" s="5" t="s">
        <v>186</v>
      </c>
      <c r="E212" s="5">
        <v>2022</v>
      </c>
      <c r="F212" s="6">
        <v>1.1000000000000001</v>
      </c>
    </row>
    <row r="213" spans="1:6" ht="15.75" thickBot="1" x14ac:dyDescent="0.3">
      <c r="A213" s="7" t="s">
        <v>53</v>
      </c>
      <c r="B213" s="7" t="s">
        <v>17</v>
      </c>
      <c r="C213" s="8">
        <v>44837</v>
      </c>
      <c r="D213" s="9" t="s">
        <v>186</v>
      </c>
      <c r="E213" s="9">
        <v>2022</v>
      </c>
      <c r="F213" s="10">
        <v>0.93</v>
      </c>
    </row>
    <row r="214" spans="1:6" ht="15.75" thickBot="1" x14ac:dyDescent="0.3">
      <c r="A214" s="3" t="s">
        <v>79</v>
      </c>
      <c r="B214" s="3" t="s">
        <v>17</v>
      </c>
      <c r="C214" s="4">
        <v>44837</v>
      </c>
      <c r="D214" s="5" t="s">
        <v>186</v>
      </c>
      <c r="E214" s="5">
        <v>2022</v>
      </c>
      <c r="F214" s="6">
        <v>0.94</v>
      </c>
    </row>
    <row r="215" spans="1:6" ht="15.75" thickBot="1" x14ac:dyDescent="0.3">
      <c r="A215" s="7" t="s">
        <v>81</v>
      </c>
      <c r="B215" s="7" t="s">
        <v>17</v>
      </c>
      <c r="C215" s="8">
        <v>44837</v>
      </c>
      <c r="D215" s="9" t="s">
        <v>186</v>
      </c>
      <c r="E215" s="9">
        <v>2022</v>
      </c>
      <c r="F215" s="10">
        <v>0.88</v>
      </c>
    </row>
    <row r="216" spans="1:6" ht="15.75" thickBot="1" x14ac:dyDescent="0.3">
      <c r="A216" s="3" t="s">
        <v>99</v>
      </c>
      <c r="B216" s="3" t="s">
        <v>17</v>
      </c>
      <c r="C216" s="4">
        <v>44837</v>
      </c>
      <c r="D216" s="5" t="s">
        <v>186</v>
      </c>
      <c r="E216" s="5">
        <v>2022</v>
      </c>
      <c r="F216" s="6">
        <v>0.79</v>
      </c>
    </row>
    <row r="217" spans="1:6" ht="15.75" thickBot="1" x14ac:dyDescent="0.3">
      <c r="A217" s="7" t="s">
        <v>132</v>
      </c>
      <c r="B217" s="7" t="s">
        <v>17</v>
      </c>
      <c r="C217" s="8">
        <v>44837</v>
      </c>
      <c r="D217" s="9" t="s">
        <v>186</v>
      </c>
      <c r="E217" s="9">
        <v>2022</v>
      </c>
      <c r="F217" s="10">
        <v>2.77</v>
      </c>
    </row>
    <row r="218" spans="1:6" ht="15.75" thickBot="1" x14ac:dyDescent="0.3">
      <c r="A218" s="3" t="s">
        <v>133</v>
      </c>
      <c r="B218" s="3" t="s">
        <v>17</v>
      </c>
      <c r="C218" s="4">
        <v>44837</v>
      </c>
      <c r="D218" s="5" t="s">
        <v>186</v>
      </c>
      <c r="E218" s="5">
        <v>2022</v>
      </c>
      <c r="F218" s="6">
        <v>2.4500000000000002</v>
      </c>
    </row>
    <row r="219" spans="1:6" ht="15.75" thickBot="1" x14ac:dyDescent="0.3">
      <c r="A219" s="7" t="s">
        <v>81</v>
      </c>
      <c r="B219" s="7" t="s">
        <v>18</v>
      </c>
      <c r="C219" s="8">
        <v>44837</v>
      </c>
      <c r="D219" s="9" t="s">
        <v>186</v>
      </c>
      <c r="E219" s="9">
        <v>2022</v>
      </c>
      <c r="F219" s="10">
        <v>0.72</v>
      </c>
    </row>
    <row r="220" spans="1:6" ht="15.75" thickBot="1" x14ac:dyDescent="0.3">
      <c r="A220" s="3" t="s">
        <v>102</v>
      </c>
      <c r="B220" s="3" t="s">
        <v>17</v>
      </c>
      <c r="C220" s="4">
        <v>44838</v>
      </c>
      <c r="D220" s="5" t="s">
        <v>186</v>
      </c>
      <c r="E220" s="5">
        <v>2022</v>
      </c>
      <c r="F220" s="6">
        <v>0.96</v>
      </c>
    </row>
    <row r="221" spans="1:6" ht="15.75" thickBot="1" x14ac:dyDescent="0.3">
      <c r="A221" s="7" t="s">
        <v>134</v>
      </c>
      <c r="B221" s="7" t="s">
        <v>17</v>
      </c>
      <c r="C221" s="8">
        <v>44840</v>
      </c>
      <c r="D221" s="9" t="s">
        <v>186</v>
      </c>
      <c r="E221" s="9">
        <v>2022</v>
      </c>
      <c r="F221" s="10">
        <v>2.5</v>
      </c>
    </row>
    <row r="222" spans="1:6" ht="15.75" thickBot="1" x14ac:dyDescent="0.3">
      <c r="A222" s="3" t="s">
        <v>135</v>
      </c>
      <c r="B222" s="3" t="s">
        <v>17</v>
      </c>
      <c r="C222" s="4">
        <v>44846</v>
      </c>
      <c r="D222" s="5" t="s">
        <v>186</v>
      </c>
      <c r="E222" s="5">
        <v>2022</v>
      </c>
      <c r="F222" s="6">
        <v>1.78</v>
      </c>
    </row>
    <row r="223" spans="1:6" ht="15.75" thickBot="1" x14ac:dyDescent="0.3">
      <c r="A223" s="7" t="s">
        <v>151</v>
      </c>
      <c r="B223" s="7" t="s">
        <v>17</v>
      </c>
      <c r="C223" s="8">
        <v>44846</v>
      </c>
      <c r="D223" s="9" t="s">
        <v>186</v>
      </c>
      <c r="E223" s="9">
        <v>2022</v>
      </c>
      <c r="F223" s="10">
        <v>0.6</v>
      </c>
    </row>
    <row r="224" spans="1:6" ht="15.75" thickBot="1" x14ac:dyDescent="0.3">
      <c r="A224" s="3" t="s">
        <v>45</v>
      </c>
      <c r="B224" s="3" t="s">
        <v>17</v>
      </c>
      <c r="C224" s="4">
        <v>44847</v>
      </c>
      <c r="D224" s="5" t="s">
        <v>186</v>
      </c>
      <c r="E224" s="5">
        <v>2022</v>
      </c>
      <c r="F224" s="6">
        <v>2.48</v>
      </c>
    </row>
    <row r="225" spans="1:6" ht="15.75" thickBot="1" x14ac:dyDescent="0.3">
      <c r="A225" s="7" t="s">
        <v>93</v>
      </c>
      <c r="B225" s="7" t="s">
        <v>18</v>
      </c>
      <c r="C225" s="8">
        <v>44847</v>
      </c>
      <c r="D225" s="9" t="s">
        <v>186</v>
      </c>
      <c r="E225" s="9">
        <v>2022</v>
      </c>
      <c r="F225" s="10">
        <v>1.45</v>
      </c>
    </row>
    <row r="226" spans="1:6" ht="15.75" thickBot="1" x14ac:dyDescent="0.3">
      <c r="A226" s="11" t="s">
        <v>137</v>
      </c>
      <c r="B226" s="3" t="s">
        <v>17</v>
      </c>
      <c r="C226" s="4">
        <v>44848</v>
      </c>
      <c r="D226" s="5" t="s">
        <v>186</v>
      </c>
      <c r="E226" s="5">
        <v>2022</v>
      </c>
      <c r="F226" s="6">
        <v>1.92</v>
      </c>
    </row>
    <row r="227" spans="1:6" ht="15.75" thickBot="1" x14ac:dyDescent="0.3">
      <c r="A227" s="12" t="s">
        <v>36</v>
      </c>
      <c r="B227" s="7" t="s">
        <v>17</v>
      </c>
      <c r="C227" s="8">
        <v>44851</v>
      </c>
      <c r="D227" s="9" t="s">
        <v>186</v>
      </c>
      <c r="E227" s="9">
        <v>2022</v>
      </c>
      <c r="F227" s="10">
        <v>1</v>
      </c>
    </row>
    <row r="228" spans="1:6" ht="15.75" thickBot="1" x14ac:dyDescent="0.3">
      <c r="A228" s="11" t="s">
        <v>136</v>
      </c>
      <c r="B228" s="3" t="s">
        <v>17</v>
      </c>
      <c r="C228" s="4">
        <v>44851</v>
      </c>
      <c r="D228" s="5" t="s">
        <v>186</v>
      </c>
      <c r="E228" s="5">
        <v>2022</v>
      </c>
      <c r="F228" s="6">
        <v>3.01</v>
      </c>
    </row>
    <row r="229" spans="1:6" ht="15.75" thickBot="1" x14ac:dyDescent="0.3">
      <c r="A229" s="12" t="s">
        <v>139</v>
      </c>
      <c r="B229" s="7" t="s">
        <v>17</v>
      </c>
      <c r="C229" s="8">
        <v>44851</v>
      </c>
      <c r="D229" s="9" t="s">
        <v>186</v>
      </c>
      <c r="E229" s="9">
        <v>2022</v>
      </c>
      <c r="F229" s="10">
        <v>2.31</v>
      </c>
    </row>
    <row r="230" spans="1:6" ht="15.75" thickBot="1" x14ac:dyDescent="0.3">
      <c r="A230" s="11" t="s">
        <v>138</v>
      </c>
      <c r="B230" s="3" t="s">
        <v>17</v>
      </c>
      <c r="C230" s="4">
        <v>44851</v>
      </c>
      <c r="D230" s="5" t="s">
        <v>186</v>
      </c>
      <c r="E230" s="5">
        <v>2022</v>
      </c>
      <c r="F230" s="6">
        <v>2.5</v>
      </c>
    </row>
    <row r="231" spans="1:6" ht="15.75" thickBot="1" x14ac:dyDescent="0.3">
      <c r="A231" s="12" t="s">
        <v>51</v>
      </c>
      <c r="B231" s="7" t="s">
        <v>17</v>
      </c>
      <c r="C231" s="8">
        <v>44851</v>
      </c>
      <c r="D231" s="9" t="s">
        <v>186</v>
      </c>
      <c r="E231" s="9">
        <v>2022</v>
      </c>
      <c r="F231" s="10">
        <v>0.87</v>
      </c>
    </row>
    <row r="232" spans="1:6" ht="15.75" thickBot="1" x14ac:dyDescent="0.3">
      <c r="A232" s="11" t="s">
        <v>60</v>
      </c>
      <c r="B232" s="3" t="s">
        <v>17</v>
      </c>
      <c r="C232" s="4">
        <v>44851</v>
      </c>
      <c r="D232" s="5" t="s">
        <v>186</v>
      </c>
      <c r="E232" s="5">
        <v>2022</v>
      </c>
      <c r="F232" s="6">
        <v>1.1200000000000001</v>
      </c>
    </row>
    <row r="233" spans="1:6" ht="15.75" thickBot="1" x14ac:dyDescent="0.3">
      <c r="A233" s="12" t="s">
        <v>139</v>
      </c>
      <c r="B233" s="7" t="s">
        <v>17</v>
      </c>
      <c r="C233" s="8">
        <v>44852</v>
      </c>
      <c r="D233" s="9" t="s">
        <v>186</v>
      </c>
      <c r="E233" s="9">
        <v>2022</v>
      </c>
      <c r="F233" s="10">
        <v>0.14000000000000001</v>
      </c>
    </row>
    <row r="234" spans="1:6" ht="15.75" thickBot="1" x14ac:dyDescent="0.3">
      <c r="A234" s="11" t="s">
        <v>58</v>
      </c>
      <c r="B234" s="3" t="s">
        <v>17</v>
      </c>
      <c r="C234" s="4">
        <v>44854</v>
      </c>
      <c r="D234" s="5" t="s">
        <v>186</v>
      </c>
      <c r="E234" s="5">
        <v>2022</v>
      </c>
      <c r="F234" s="6">
        <v>0.95</v>
      </c>
    </row>
    <row r="235" spans="1:6" ht="15.75" thickBot="1" x14ac:dyDescent="0.3">
      <c r="A235" s="12" t="s">
        <v>163</v>
      </c>
      <c r="B235" s="7" t="s">
        <v>17</v>
      </c>
      <c r="C235" s="8">
        <v>44854</v>
      </c>
      <c r="D235" s="9" t="s">
        <v>186</v>
      </c>
      <c r="E235" s="9">
        <v>2022</v>
      </c>
      <c r="F235" s="10">
        <v>0.96</v>
      </c>
    </row>
    <row r="236" spans="1:6" ht="15.75" thickBot="1" x14ac:dyDescent="0.3">
      <c r="A236" s="11" t="s">
        <v>88</v>
      </c>
      <c r="B236" s="3" t="s">
        <v>17</v>
      </c>
      <c r="C236" s="4">
        <v>44858</v>
      </c>
      <c r="D236" s="5" t="s">
        <v>186</v>
      </c>
      <c r="E236" s="5">
        <v>2022</v>
      </c>
      <c r="F236" s="6">
        <v>0.69</v>
      </c>
    </row>
    <row r="237" spans="1:6" ht="15.75" thickBot="1" x14ac:dyDescent="0.3">
      <c r="A237" s="12" t="s">
        <v>121</v>
      </c>
      <c r="B237" s="7" t="s">
        <v>17</v>
      </c>
      <c r="C237" s="8">
        <v>44858</v>
      </c>
      <c r="D237" s="9" t="s">
        <v>186</v>
      </c>
      <c r="E237" s="9">
        <v>2022</v>
      </c>
      <c r="F237" s="10">
        <v>3.52</v>
      </c>
    </row>
    <row r="238" spans="1:6" ht="15.75" thickBot="1" x14ac:dyDescent="0.3">
      <c r="A238" s="11" t="s">
        <v>56</v>
      </c>
      <c r="B238" s="3" t="s">
        <v>17</v>
      </c>
      <c r="C238" s="4">
        <v>44858</v>
      </c>
      <c r="D238" s="5" t="s">
        <v>186</v>
      </c>
      <c r="E238" s="5">
        <v>2022</v>
      </c>
      <c r="F238" s="6">
        <v>0.75</v>
      </c>
    </row>
    <row r="239" spans="1:6" ht="15.75" thickBot="1" x14ac:dyDescent="0.3">
      <c r="A239" s="12" t="s">
        <v>25</v>
      </c>
      <c r="B239" s="7" t="s">
        <v>17</v>
      </c>
      <c r="C239" s="8">
        <v>44860</v>
      </c>
      <c r="D239" s="9" t="s">
        <v>186</v>
      </c>
      <c r="E239" s="9">
        <v>2022</v>
      </c>
      <c r="F239" s="10">
        <v>15.19</v>
      </c>
    </row>
    <row r="240" spans="1:6" ht="15.75" thickBot="1" x14ac:dyDescent="0.3">
      <c r="A240" s="11" t="s">
        <v>64</v>
      </c>
      <c r="B240" s="3" t="s">
        <v>17</v>
      </c>
      <c r="C240" s="4">
        <v>44860</v>
      </c>
      <c r="D240" s="5" t="s">
        <v>186</v>
      </c>
      <c r="E240" s="5">
        <v>2022</v>
      </c>
      <c r="F240" s="6">
        <v>0.81</v>
      </c>
    </row>
    <row r="241" spans="1:6" ht="15.75" thickBot="1" x14ac:dyDescent="0.3">
      <c r="A241" s="12" t="s">
        <v>34</v>
      </c>
      <c r="B241" s="7" t="s">
        <v>17</v>
      </c>
      <c r="C241" s="8">
        <v>44860</v>
      </c>
      <c r="D241" s="9" t="s">
        <v>186</v>
      </c>
      <c r="E241" s="9">
        <v>2022</v>
      </c>
      <c r="F241" s="10">
        <v>3</v>
      </c>
    </row>
    <row r="242" spans="1:6" ht="15.75" thickBot="1" x14ac:dyDescent="0.3">
      <c r="A242" s="11" t="s">
        <v>143</v>
      </c>
      <c r="B242" s="3" t="s">
        <v>17</v>
      </c>
      <c r="C242" s="4">
        <v>44861</v>
      </c>
      <c r="D242" s="5" t="s">
        <v>186</v>
      </c>
      <c r="E242" s="5">
        <v>2022</v>
      </c>
      <c r="F242" s="6">
        <v>2.6</v>
      </c>
    </row>
    <row r="243" spans="1:6" ht="15.75" thickBot="1" x14ac:dyDescent="0.3">
      <c r="A243" s="12" t="s">
        <v>169</v>
      </c>
      <c r="B243" s="7" t="s">
        <v>17</v>
      </c>
      <c r="C243" s="8">
        <v>44862</v>
      </c>
      <c r="D243" s="9" t="s">
        <v>186</v>
      </c>
      <c r="E243" s="9">
        <v>2022</v>
      </c>
      <c r="F243" s="10">
        <v>0.8</v>
      </c>
    </row>
    <row r="244" spans="1:6" ht="15.75" thickBot="1" x14ac:dyDescent="0.3">
      <c r="A244" s="11" t="s">
        <v>142</v>
      </c>
      <c r="B244" s="3" t="s">
        <v>17</v>
      </c>
      <c r="C244" s="4">
        <v>44862</v>
      </c>
      <c r="D244" s="5" t="s">
        <v>186</v>
      </c>
      <c r="E244" s="5">
        <v>2022</v>
      </c>
      <c r="F244" s="6">
        <v>3.4</v>
      </c>
    </row>
    <row r="245" spans="1:6" ht="15.75" thickBot="1" x14ac:dyDescent="0.3">
      <c r="A245" s="12" t="s">
        <v>78</v>
      </c>
      <c r="B245" s="7" t="s">
        <v>17</v>
      </c>
      <c r="C245" s="8">
        <v>44862</v>
      </c>
      <c r="D245" s="9" t="s">
        <v>186</v>
      </c>
      <c r="E245" s="9">
        <v>2022</v>
      </c>
      <c r="F245" s="10">
        <v>3.29</v>
      </c>
    </row>
    <row r="246" spans="1:6" ht="15.75" thickBot="1" x14ac:dyDescent="0.3">
      <c r="A246" s="11" t="s">
        <v>169</v>
      </c>
      <c r="B246" s="3" t="s">
        <v>18</v>
      </c>
      <c r="C246" s="4">
        <v>44862</v>
      </c>
      <c r="D246" s="5" t="s">
        <v>186</v>
      </c>
      <c r="E246" s="5">
        <v>2022</v>
      </c>
      <c r="F246" s="6">
        <v>1.4</v>
      </c>
    </row>
    <row r="247" spans="1:6" ht="15.75" thickBot="1" x14ac:dyDescent="0.3">
      <c r="A247" s="12" t="s">
        <v>50</v>
      </c>
      <c r="B247" s="7" t="s">
        <v>18</v>
      </c>
      <c r="C247" s="8">
        <v>44865</v>
      </c>
      <c r="D247" s="9" t="s">
        <v>186</v>
      </c>
      <c r="E247" s="9">
        <v>2022</v>
      </c>
      <c r="F247" s="10">
        <v>1.27</v>
      </c>
    </row>
    <row r="248" spans="1:6" ht="15.75" thickBot="1" x14ac:dyDescent="0.3">
      <c r="A248" s="11" t="s">
        <v>59</v>
      </c>
      <c r="B248" s="3" t="s">
        <v>17</v>
      </c>
      <c r="C248" s="4">
        <v>44865</v>
      </c>
      <c r="D248" s="5" t="s">
        <v>186</v>
      </c>
      <c r="E248" s="5">
        <v>2022</v>
      </c>
      <c r="F248" s="6">
        <v>1.0900000000000001</v>
      </c>
    </row>
    <row r="249" spans="1:6" ht="15.75" thickBot="1" x14ac:dyDescent="0.3">
      <c r="A249" s="12" t="s">
        <v>101</v>
      </c>
      <c r="B249" s="7" t="s">
        <v>17</v>
      </c>
      <c r="C249" s="8">
        <v>44865</v>
      </c>
      <c r="D249" s="9" t="s">
        <v>186</v>
      </c>
      <c r="E249" s="9">
        <v>2022</v>
      </c>
      <c r="F249" s="10">
        <v>0.88</v>
      </c>
    </row>
    <row r="250" spans="1:6" ht="15.75" thickBot="1" x14ac:dyDescent="0.3">
      <c r="A250" s="11" t="s">
        <v>170</v>
      </c>
      <c r="B250" s="3" t="s">
        <v>17</v>
      </c>
      <c r="C250" s="4">
        <v>44865</v>
      </c>
      <c r="D250" s="5" t="s">
        <v>186</v>
      </c>
      <c r="E250" s="5">
        <v>2022</v>
      </c>
      <c r="F250" s="6">
        <v>0.95</v>
      </c>
    </row>
    <row r="251" spans="1:6" ht="15.75" thickBot="1" x14ac:dyDescent="0.3">
      <c r="A251" s="12" t="s">
        <v>148</v>
      </c>
      <c r="B251" s="7" t="s">
        <v>17</v>
      </c>
      <c r="C251" s="8">
        <v>44865</v>
      </c>
      <c r="D251" s="9" t="s">
        <v>186</v>
      </c>
      <c r="E251" s="9">
        <v>2022</v>
      </c>
      <c r="F251" s="10">
        <v>1.61</v>
      </c>
    </row>
    <row r="252" spans="1:6" ht="15.75" thickBot="1" x14ac:dyDescent="0.3">
      <c r="A252" s="11" t="s">
        <v>146</v>
      </c>
      <c r="B252" s="3" t="s">
        <v>17</v>
      </c>
      <c r="C252" s="4">
        <v>44865</v>
      </c>
      <c r="D252" s="5" t="s">
        <v>186</v>
      </c>
      <c r="E252" s="5">
        <v>2022</v>
      </c>
      <c r="F252" s="6">
        <v>0.63</v>
      </c>
    </row>
    <row r="253" spans="1:6" ht="15.75" thickBot="1" x14ac:dyDescent="0.3">
      <c r="A253" s="12" t="s">
        <v>94</v>
      </c>
      <c r="B253" s="7" t="s">
        <v>17</v>
      </c>
      <c r="C253" s="8">
        <v>44865</v>
      </c>
      <c r="D253" s="9" t="s">
        <v>186</v>
      </c>
      <c r="E253" s="9">
        <v>2022</v>
      </c>
      <c r="F253" s="10">
        <v>0.73</v>
      </c>
    </row>
    <row r="254" spans="1:6" ht="15.75" thickBot="1" x14ac:dyDescent="0.3">
      <c r="A254" s="11" t="s">
        <v>32</v>
      </c>
      <c r="B254" s="3" t="s">
        <v>17</v>
      </c>
      <c r="C254" s="4">
        <v>44865</v>
      </c>
      <c r="D254" s="5" t="s">
        <v>186</v>
      </c>
      <c r="E254" s="5">
        <v>2022</v>
      </c>
      <c r="F254" s="6">
        <v>1.1200000000000001</v>
      </c>
    </row>
    <row r="255" spans="1:6" ht="15.75" thickBot="1" x14ac:dyDescent="0.3">
      <c r="A255" s="12" t="s">
        <v>73</v>
      </c>
      <c r="B255" s="7" t="s">
        <v>17</v>
      </c>
      <c r="C255" s="8">
        <v>44865</v>
      </c>
      <c r="D255" s="9" t="s">
        <v>186</v>
      </c>
      <c r="E255" s="9">
        <v>2022</v>
      </c>
      <c r="F255" s="10">
        <v>0.75</v>
      </c>
    </row>
    <row r="256" spans="1:6" ht="15.75" thickBot="1" x14ac:dyDescent="0.3">
      <c r="A256" s="11" t="s">
        <v>166</v>
      </c>
      <c r="B256" s="3" t="s">
        <v>17</v>
      </c>
      <c r="C256" s="4">
        <v>44865</v>
      </c>
      <c r="D256" s="5" t="s">
        <v>186</v>
      </c>
      <c r="E256" s="5">
        <v>2022</v>
      </c>
      <c r="F256" s="6">
        <v>0.82</v>
      </c>
    </row>
    <row r="257" spans="1:6" ht="15.75" thickBot="1" x14ac:dyDescent="0.3">
      <c r="A257" s="12" t="s">
        <v>106</v>
      </c>
      <c r="B257" s="7" t="s">
        <v>17</v>
      </c>
      <c r="C257" s="8">
        <v>44865</v>
      </c>
      <c r="D257" s="9" t="s">
        <v>186</v>
      </c>
      <c r="E257" s="9">
        <v>2022</v>
      </c>
      <c r="F257" s="10">
        <v>0.82</v>
      </c>
    </row>
    <row r="258" spans="1:6" ht="15.75" thickBot="1" x14ac:dyDescent="0.3">
      <c r="A258" s="11" t="s">
        <v>105</v>
      </c>
      <c r="B258" s="3" t="s">
        <v>17</v>
      </c>
      <c r="C258" s="4">
        <v>44865</v>
      </c>
      <c r="D258" s="5" t="s">
        <v>186</v>
      </c>
      <c r="E258" s="5">
        <v>2022</v>
      </c>
      <c r="F258" s="6">
        <v>1.73</v>
      </c>
    </row>
    <row r="259" spans="1:6" ht="15.75" thickBot="1" x14ac:dyDescent="0.3">
      <c r="A259" s="12" t="s">
        <v>50</v>
      </c>
      <c r="B259" s="7" t="s">
        <v>17</v>
      </c>
      <c r="C259" s="8">
        <v>44865</v>
      </c>
      <c r="D259" s="9" t="s">
        <v>186</v>
      </c>
      <c r="E259" s="9">
        <v>2022</v>
      </c>
      <c r="F259" s="10">
        <v>1.81</v>
      </c>
    </row>
    <row r="260" spans="1:6" ht="15.75" thickBot="1" x14ac:dyDescent="0.3">
      <c r="A260" s="11" t="s">
        <v>92</v>
      </c>
      <c r="B260" s="3" t="s">
        <v>17</v>
      </c>
      <c r="C260" s="4">
        <v>44865</v>
      </c>
      <c r="D260" s="5" t="s">
        <v>186</v>
      </c>
      <c r="E260" s="5">
        <v>2022</v>
      </c>
      <c r="F260" s="6">
        <v>0.74</v>
      </c>
    </row>
    <row r="261" spans="1:6" ht="15.75" thickBot="1" x14ac:dyDescent="0.3">
      <c r="A261" s="12" t="s">
        <v>81</v>
      </c>
      <c r="B261" s="7" t="s">
        <v>17</v>
      </c>
      <c r="C261" s="8">
        <v>44866</v>
      </c>
      <c r="D261" s="9" t="s">
        <v>189</v>
      </c>
      <c r="E261" s="9">
        <v>2022</v>
      </c>
      <c r="F261" s="10">
        <v>0.72</v>
      </c>
    </row>
    <row r="262" spans="1:6" ht="15.75" thickBot="1" x14ac:dyDescent="0.3">
      <c r="A262" s="11" t="s">
        <v>132</v>
      </c>
      <c r="B262" s="3" t="s">
        <v>17</v>
      </c>
      <c r="C262" s="4">
        <v>44866</v>
      </c>
      <c r="D262" s="5" t="s">
        <v>189</v>
      </c>
      <c r="E262" s="5">
        <v>2022</v>
      </c>
      <c r="F262" s="13">
        <v>2.1800000000000002</v>
      </c>
    </row>
    <row r="263" spans="1:6" ht="15.75" thickBot="1" x14ac:dyDescent="0.3">
      <c r="A263" s="12" t="s">
        <v>100</v>
      </c>
      <c r="B263" s="7" t="s">
        <v>17</v>
      </c>
      <c r="C263" s="8">
        <v>44866</v>
      </c>
      <c r="D263" s="9" t="s">
        <v>189</v>
      </c>
      <c r="E263" s="9">
        <v>2022</v>
      </c>
      <c r="F263" s="14">
        <v>1.1000000000000001</v>
      </c>
    </row>
    <row r="264" spans="1:6" ht="15.75" thickBot="1" x14ac:dyDescent="0.3">
      <c r="A264" s="11" t="s">
        <v>53</v>
      </c>
      <c r="B264" s="3" t="s">
        <v>17</v>
      </c>
      <c r="C264" s="4">
        <v>44866</v>
      </c>
      <c r="D264" s="5" t="s">
        <v>189</v>
      </c>
      <c r="E264" s="5">
        <v>2022</v>
      </c>
      <c r="F264" s="13">
        <v>0.93</v>
      </c>
    </row>
    <row r="265" spans="1:6" ht="15.75" thickBot="1" x14ac:dyDescent="0.3">
      <c r="A265" s="12" t="s">
        <v>79</v>
      </c>
      <c r="B265" s="7" t="s">
        <v>17</v>
      </c>
      <c r="C265" s="8">
        <v>44866</v>
      </c>
      <c r="D265" s="9" t="s">
        <v>189</v>
      </c>
      <c r="E265" s="9">
        <v>2022</v>
      </c>
      <c r="F265" s="14">
        <v>0.94</v>
      </c>
    </row>
    <row r="266" spans="1:6" ht="15.75" thickBot="1" x14ac:dyDescent="0.3">
      <c r="A266" s="11" t="s">
        <v>81</v>
      </c>
      <c r="B266" s="3" t="s">
        <v>17</v>
      </c>
      <c r="C266" s="4">
        <v>44866</v>
      </c>
      <c r="D266" s="5" t="s">
        <v>189</v>
      </c>
      <c r="E266" s="5">
        <v>2022</v>
      </c>
      <c r="F266" s="13">
        <v>0.88</v>
      </c>
    </row>
    <row r="267" spans="1:6" ht="15.75" thickBot="1" x14ac:dyDescent="0.3">
      <c r="A267" s="12" t="s">
        <v>147</v>
      </c>
      <c r="B267" s="7" t="s">
        <v>17</v>
      </c>
      <c r="C267" s="8">
        <v>44866</v>
      </c>
      <c r="D267" s="9" t="s">
        <v>189</v>
      </c>
      <c r="E267" s="9">
        <v>2022</v>
      </c>
      <c r="F267" s="14">
        <v>1.76</v>
      </c>
    </row>
    <row r="268" spans="1:6" ht="15.75" thickBot="1" x14ac:dyDescent="0.3">
      <c r="A268" s="11" t="s">
        <v>55</v>
      </c>
      <c r="B268" s="3" t="s">
        <v>17</v>
      </c>
      <c r="C268" s="4">
        <v>44866</v>
      </c>
      <c r="D268" s="5" t="s">
        <v>189</v>
      </c>
      <c r="E268" s="5">
        <v>2022</v>
      </c>
      <c r="F268" s="13">
        <v>1.17</v>
      </c>
    </row>
    <row r="269" spans="1:6" ht="15.75" thickBot="1" x14ac:dyDescent="0.3">
      <c r="A269" s="12" t="s">
        <v>99</v>
      </c>
      <c r="B269" s="7" t="s">
        <v>17</v>
      </c>
      <c r="C269" s="8">
        <v>44866</v>
      </c>
      <c r="D269" s="9" t="s">
        <v>189</v>
      </c>
      <c r="E269" s="9">
        <v>2022</v>
      </c>
      <c r="F269" s="14">
        <v>0.79</v>
      </c>
    </row>
    <row r="270" spans="1:6" ht="15.75" thickBot="1" x14ac:dyDescent="0.3">
      <c r="A270" s="11" t="s">
        <v>150</v>
      </c>
      <c r="B270" s="3" t="s">
        <v>17</v>
      </c>
      <c r="C270" s="4">
        <v>44866</v>
      </c>
      <c r="D270" s="5" t="s">
        <v>189</v>
      </c>
      <c r="E270" s="5">
        <v>2022</v>
      </c>
      <c r="F270" s="13">
        <v>1.1100000000000001</v>
      </c>
    </row>
    <row r="271" spans="1:6" ht="15.75" thickBot="1" x14ac:dyDescent="0.3">
      <c r="A271" s="12" t="s">
        <v>133</v>
      </c>
      <c r="B271" s="7" t="s">
        <v>17</v>
      </c>
      <c r="C271" s="8">
        <v>44866</v>
      </c>
      <c r="D271" s="9" t="s">
        <v>189</v>
      </c>
      <c r="E271" s="9">
        <v>2022</v>
      </c>
      <c r="F271" s="14">
        <v>5.84</v>
      </c>
    </row>
    <row r="272" spans="1:6" ht="15.75" thickBot="1" x14ac:dyDescent="0.3">
      <c r="A272" s="11" t="s">
        <v>190</v>
      </c>
      <c r="B272" s="3" t="s">
        <v>17</v>
      </c>
      <c r="C272" s="4">
        <v>44867</v>
      </c>
      <c r="D272" s="5" t="s">
        <v>189</v>
      </c>
      <c r="E272" s="5">
        <v>2022</v>
      </c>
      <c r="F272" s="13">
        <v>0.96</v>
      </c>
    </row>
    <row r="273" spans="1:6" ht="15.75" thickBot="1" x14ac:dyDescent="0.3">
      <c r="A273" s="12" t="s">
        <v>20</v>
      </c>
      <c r="B273" s="7" t="s">
        <v>17</v>
      </c>
      <c r="C273" s="8">
        <v>44872</v>
      </c>
      <c r="D273" s="9" t="s">
        <v>189</v>
      </c>
      <c r="E273" s="9">
        <v>2022</v>
      </c>
      <c r="F273" s="14">
        <v>5.31</v>
      </c>
    </row>
    <row r="274" spans="1:6" ht="15.75" thickBot="1" x14ac:dyDescent="0.3">
      <c r="A274" s="11" t="s">
        <v>151</v>
      </c>
      <c r="B274" s="3" t="s">
        <v>17</v>
      </c>
      <c r="C274" s="4">
        <v>44874</v>
      </c>
      <c r="D274" s="5" t="s">
        <v>189</v>
      </c>
      <c r="E274" s="5">
        <v>2022</v>
      </c>
      <c r="F274" s="13">
        <v>0.6</v>
      </c>
    </row>
    <row r="275" spans="1:6" ht="15.75" thickBot="1" x14ac:dyDescent="0.3">
      <c r="A275" s="12" t="s">
        <v>84</v>
      </c>
      <c r="B275" s="7" t="s">
        <v>17</v>
      </c>
      <c r="C275" s="8">
        <v>44875</v>
      </c>
      <c r="D275" s="9" t="s">
        <v>189</v>
      </c>
      <c r="E275" s="9">
        <v>2022</v>
      </c>
      <c r="F275" s="14">
        <v>2.63</v>
      </c>
    </row>
    <row r="276" spans="1:6" ht="15.75" thickBot="1" x14ac:dyDescent="0.3">
      <c r="A276" s="11" t="s">
        <v>82</v>
      </c>
      <c r="B276" s="3" t="s">
        <v>17</v>
      </c>
      <c r="C276" s="4">
        <v>44875</v>
      </c>
      <c r="D276" s="5" t="s">
        <v>189</v>
      </c>
      <c r="E276" s="5">
        <v>2022</v>
      </c>
      <c r="F276" s="13">
        <v>3.41</v>
      </c>
    </row>
    <row r="277" spans="1:6" ht="15.75" thickBot="1" x14ac:dyDescent="0.3">
      <c r="A277" s="12" t="s">
        <v>89</v>
      </c>
      <c r="B277" s="7" t="s">
        <v>17</v>
      </c>
      <c r="C277" s="8">
        <v>44879</v>
      </c>
      <c r="D277" s="9" t="s">
        <v>189</v>
      </c>
      <c r="E277" s="9">
        <v>2022</v>
      </c>
      <c r="F277" s="14">
        <v>1.4</v>
      </c>
    </row>
    <row r="278" spans="1:6" ht="15.75" thickBot="1" x14ac:dyDescent="0.3">
      <c r="A278" s="11" t="s">
        <v>66</v>
      </c>
      <c r="B278" s="3" t="s">
        <v>17</v>
      </c>
      <c r="C278" s="4">
        <v>44879</v>
      </c>
      <c r="D278" s="5" t="s">
        <v>189</v>
      </c>
      <c r="E278" s="5">
        <v>2022</v>
      </c>
      <c r="F278" s="13">
        <v>2.4</v>
      </c>
    </row>
    <row r="279" spans="1:6" ht="15.75" thickBot="1" x14ac:dyDescent="0.3">
      <c r="A279" s="12" t="s">
        <v>48</v>
      </c>
      <c r="B279" s="7" t="s">
        <v>17</v>
      </c>
      <c r="C279" s="8">
        <v>44879</v>
      </c>
      <c r="D279" s="9" t="s">
        <v>189</v>
      </c>
      <c r="E279" s="9">
        <v>2022</v>
      </c>
      <c r="F279" s="14">
        <v>2.85</v>
      </c>
    </row>
    <row r="280" spans="1:6" ht="15.75" thickBot="1" x14ac:dyDescent="0.3">
      <c r="A280" s="11" t="s">
        <v>60</v>
      </c>
      <c r="B280" s="3" t="s">
        <v>17</v>
      </c>
      <c r="C280" s="4">
        <v>44880</v>
      </c>
      <c r="D280" s="5" t="s">
        <v>189</v>
      </c>
      <c r="E280" s="5">
        <v>2022</v>
      </c>
      <c r="F280" s="13">
        <v>1.04</v>
      </c>
    </row>
    <row r="281" spans="1:6" ht="15.75" thickBot="1" x14ac:dyDescent="0.3">
      <c r="A281" s="12" t="s">
        <v>51</v>
      </c>
      <c r="B281" s="7" t="s">
        <v>17</v>
      </c>
      <c r="C281" s="8">
        <v>44880</v>
      </c>
      <c r="D281" s="9" t="s">
        <v>189</v>
      </c>
      <c r="E281" s="9">
        <v>2022</v>
      </c>
      <c r="F281" s="14">
        <v>2.44</v>
      </c>
    </row>
    <row r="282" spans="1:6" ht="15.75" thickBot="1" x14ac:dyDescent="0.3">
      <c r="A282" s="11" t="s">
        <v>36</v>
      </c>
      <c r="B282" s="3" t="s">
        <v>17</v>
      </c>
      <c r="C282" s="4">
        <v>44880</v>
      </c>
      <c r="D282" s="5" t="s">
        <v>189</v>
      </c>
      <c r="E282" s="5">
        <v>2022</v>
      </c>
      <c r="F282" s="13">
        <v>0.75</v>
      </c>
    </row>
    <row r="283" spans="1:6" ht="15.75" thickBot="1" x14ac:dyDescent="0.3">
      <c r="A283" s="12" t="s">
        <v>159</v>
      </c>
      <c r="B283" s="7" t="s">
        <v>17</v>
      </c>
      <c r="C283" s="8">
        <v>44882</v>
      </c>
      <c r="D283" s="9" t="s">
        <v>189</v>
      </c>
      <c r="E283" s="9">
        <v>2022</v>
      </c>
      <c r="F283" s="14">
        <v>2.75</v>
      </c>
    </row>
    <row r="284" spans="1:6" ht="15.75" thickBot="1" x14ac:dyDescent="0.3">
      <c r="A284" s="11" t="s">
        <v>29</v>
      </c>
      <c r="B284" s="3" t="s">
        <v>17</v>
      </c>
      <c r="C284" s="4">
        <v>44882</v>
      </c>
      <c r="D284" s="5" t="s">
        <v>189</v>
      </c>
      <c r="E284" s="5">
        <v>2022</v>
      </c>
      <c r="F284" s="13">
        <v>2.6</v>
      </c>
    </row>
    <row r="285" spans="1:6" ht="15.75" thickBot="1" x14ac:dyDescent="0.3">
      <c r="A285" s="12" t="s">
        <v>58</v>
      </c>
      <c r="B285" s="7" t="s">
        <v>17</v>
      </c>
      <c r="C285" s="8">
        <v>44883</v>
      </c>
      <c r="D285" s="9" t="s">
        <v>189</v>
      </c>
      <c r="E285" s="9">
        <v>2022</v>
      </c>
      <c r="F285" s="14">
        <v>0.95</v>
      </c>
    </row>
    <row r="286" spans="1:6" ht="15.75" thickBot="1" x14ac:dyDescent="0.3">
      <c r="A286" s="11" t="s">
        <v>163</v>
      </c>
      <c r="B286" s="3" t="s">
        <v>17</v>
      </c>
      <c r="C286" s="4">
        <v>44886</v>
      </c>
      <c r="D286" s="5" t="s">
        <v>189</v>
      </c>
      <c r="E286" s="5">
        <v>2022</v>
      </c>
      <c r="F286" s="13">
        <v>0.96</v>
      </c>
    </row>
    <row r="287" spans="1:6" ht="15.75" thickBot="1" x14ac:dyDescent="0.3">
      <c r="A287" s="12" t="s">
        <v>85</v>
      </c>
      <c r="B287" s="7" t="s">
        <v>17</v>
      </c>
      <c r="C287" s="8">
        <v>44886</v>
      </c>
      <c r="D287" s="9" t="s">
        <v>189</v>
      </c>
      <c r="E287" s="9">
        <v>2022</v>
      </c>
      <c r="F287" s="14">
        <v>1.33</v>
      </c>
    </row>
    <row r="288" spans="1:6" ht="15.75" thickBot="1" x14ac:dyDescent="0.3">
      <c r="A288" s="11" t="s">
        <v>64</v>
      </c>
      <c r="B288" s="3" t="s">
        <v>17</v>
      </c>
      <c r="C288" s="4">
        <v>44887</v>
      </c>
      <c r="D288" s="5" t="s">
        <v>189</v>
      </c>
      <c r="E288" s="5">
        <v>2022</v>
      </c>
      <c r="F288" s="13">
        <v>0.81</v>
      </c>
    </row>
    <row r="289" spans="1:6" ht="15.75" thickBot="1" x14ac:dyDescent="0.3">
      <c r="A289" s="12" t="s">
        <v>56</v>
      </c>
      <c r="B289" s="7" t="s">
        <v>17</v>
      </c>
      <c r="C289" s="8">
        <v>44887</v>
      </c>
      <c r="D289" s="9" t="s">
        <v>189</v>
      </c>
      <c r="E289" s="9">
        <v>2022</v>
      </c>
      <c r="F289" s="14">
        <v>0.75</v>
      </c>
    </row>
    <row r="290" spans="1:6" ht="15.75" thickBot="1" x14ac:dyDescent="0.3">
      <c r="A290" s="11" t="s">
        <v>88</v>
      </c>
      <c r="B290" s="3" t="s">
        <v>17</v>
      </c>
      <c r="C290" s="4">
        <v>44887</v>
      </c>
      <c r="D290" s="5" t="s">
        <v>189</v>
      </c>
      <c r="E290" s="5">
        <v>2022</v>
      </c>
      <c r="F290" s="13">
        <v>0.69</v>
      </c>
    </row>
    <row r="291" spans="1:6" ht="15.75" thickBot="1" x14ac:dyDescent="0.3">
      <c r="A291" s="12" t="s">
        <v>40</v>
      </c>
      <c r="B291" s="7" t="s">
        <v>17</v>
      </c>
      <c r="C291" s="8">
        <v>44890</v>
      </c>
      <c r="D291" s="9" t="s">
        <v>189</v>
      </c>
      <c r="E291" s="9">
        <v>2022</v>
      </c>
      <c r="F291" s="14">
        <v>3.4</v>
      </c>
    </row>
    <row r="292" spans="1:6" ht="15.75" thickBot="1" x14ac:dyDescent="0.3">
      <c r="A292" s="11" t="s">
        <v>169</v>
      </c>
      <c r="B292" s="3" t="s">
        <v>17</v>
      </c>
      <c r="C292" s="4">
        <v>44893</v>
      </c>
      <c r="D292" s="5" t="s">
        <v>189</v>
      </c>
      <c r="E292" s="5">
        <v>2022</v>
      </c>
      <c r="F292" s="13">
        <v>0.8</v>
      </c>
    </row>
    <row r="293" spans="1:6" ht="15.75" thickBot="1" x14ac:dyDescent="0.3">
      <c r="A293" s="12" t="s">
        <v>169</v>
      </c>
      <c r="B293" s="7" t="s">
        <v>18</v>
      </c>
      <c r="C293" s="8">
        <v>44893</v>
      </c>
      <c r="D293" s="9" t="s">
        <v>189</v>
      </c>
      <c r="E293" s="9">
        <v>2022</v>
      </c>
      <c r="F293" s="14">
        <v>1.4</v>
      </c>
    </row>
    <row r="294" spans="1:6" ht="15.75" thickBot="1" x14ac:dyDescent="0.3">
      <c r="A294" s="11" t="s">
        <v>125</v>
      </c>
      <c r="B294" s="3" t="s">
        <v>17</v>
      </c>
      <c r="C294" s="4">
        <v>44893</v>
      </c>
      <c r="D294" s="5" t="s">
        <v>189</v>
      </c>
      <c r="E294" s="5">
        <v>2022</v>
      </c>
      <c r="F294" s="13">
        <v>4.68</v>
      </c>
    </row>
    <row r="295" spans="1:6" ht="15.75" thickBot="1" x14ac:dyDescent="0.3">
      <c r="A295" s="12" t="s">
        <v>92</v>
      </c>
      <c r="B295" s="7" t="s">
        <v>17</v>
      </c>
      <c r="C295" s="8">
        <v>44895</v>
      </c>
      <c r="D295" s="9" t="s">
        <v>189</v>
      </c>
      <c r="E295" s="9">
        <v>2022</v>
      </c>
      <c r="F295" s="14">
        <v>0.72</v>
      </c>
    </row>
    <row r="296" spans="1:6" ht="15.75" thickBot="1" x14ac:dyDescent="0.3">
      <c r="A296" s="11" t="s">
        <v>94</v>
      </c>
      <c r="B296" s="3" t="s">
        <v>17</v>
      </c>
      <c r="C296" s="4">
        <v>44895</v>
      </c>
      <c r="D296" s="5" t="s">
        <v>189</v>
      </c>
      <c r="E296" s="5">
        <v>2022</v>
      </c>
      <c r="F296" s="13">
        <v>0.7</v>
      </c>
    </row>
    <row r="297" spans="1:6" ht="15.75" thickBot="1" x14ac:dyDescent="0.3">
      <c r="A297" s="12" t="s">
        <v>170</v>
      </c>
      <c r="B297" s="7" t="s">
        <v>17</v>
      </c>
      <c r="C297" s="8">
        <v>44895</v>
      </c>
      <c r="D297" s="9" t="s">
        <v>189</v>
      </c>
      <c r="E297" s="9">
        <v>2022</v>
      </c>
      <c r="F297" s="14">
        <v>0.95</v>
      </c>
    </row>
    <row r="298" spans="1:6" ht="15.75" thickBot="1" x14ac:dyDescent="0.3">
      <c r="A298" s="11" t="s">
        <v>73</v>
      </c>
      <c r="B298" s="3" t="s">
        <v>17</v>
      </c>
      <c r="C298" s="4">
        <v>44895</v>
      </c>
      <c r="D298" s="5" t="s">
        <v>189</v>
      </c>
      <c r="E298" s="5">
        <v>2022</v>
      </c>
      <c r="F298" s="13">
        <v>0.75</v>
      </c>
    </row>
    <row r="299" spans="1:6" ht="15.75" thickBot="1" x14ac:dyDescent="0.3">
      <c r="A299" s="12" t="s">
        <v>59</v>
      </c>
      <c r="B299" s="7" t="s">
        <v>17</v>
      </c>
      <c r="C299" s="8">
        <v>44895</v>
      </c>
      <c r="D299" s="9" t="s">
        <v>189</v>
      </c>
      <c r="E299" s="9">
        <v>2022</v>
      </c>
      <c r="F299" s="14">
        <v>1.0900000000000001</v>
      </c>
    </row>
    <row r="300" spans="1:6" ht="15.75" thickBot="1" x14ac:dyDescent="0.3">
      <c r="A300" s="11" t="s">
        <v>166</v>
      </c>
      <c r="B300" s="3" t="s">
        <v>17</v>
      </c>
      <c r="C300" s="4">
        <v>44895</v>
      </c>
      <c r="D300" s="5" t="s">
        <v>189</v>
      </c>
      <c r="E300" s="5">
        <v>2022</v>
      </c>
      <c r="F300" s="13">
        <v>0.82</v>
      </c>
    </row>
    <row r="301" spans="1:6" ht="15.75" thickBot="1" x14ac:dyDescent="0.3">
      <c r="A301" s="12" t="s">
        <v>57</v>
      </c>
      <c r="B301" s="7" t="s">
        <v>17</v>
      </c>
      <c r="C301" s="8">
        <v>44895</v>
      </c>
      <c r="D301" s="9" t="s">
        <v>189</v>
      </c>
      <c r="E301" s="9">
        <v>2022</v>
      </c>
      <c r="F301" s="14">
        <v>2.4</v>
      </c>
    </row>
    <row r="302" spans="1:6" ht="15.75" thickBot="1" x14ac:dyDescent="0.3">
      <c r="A302" s="11" t="s">
        <v>81</v>
      </c>
      <c r="B302" s="3" t="s">
        <v>18</v>
      </c>
      <c r="C302" s="4">
        <v>44896</v>
      </c>
      <c r="D302" s="5" t="s">
        <v>191</v>
      </c>
      <c r="E302" s="5">
        <v>2022</v>
      </c>
      <c r="F302" s="13">
        <v>0.72</v>
      </c>
    </row>
    <row r="303" spans="1:6" ht="15.75" thickBot="1" x14ac:dyDescent="0.3">
      <c r="A303" s="12" t="s">
        <v>50</v>
      </c>
      <c r="B303" s="7" t="s">
        <v>18</v>
      </c>
      <c r="C303" s="8">
        <v>44896</v>
      </c>
      <c r="D303" s="9" t="s">
        <v>191</v>
      </c>
      <c r="E303" s="9">
        <v>2022</v>
      </c>
      <c r="F303" s="14">
        <v>1.27</v>
      </c>
    </row>
    <row r="304" spans="1:6" ht="15.75" thickBot="1" x14ac:dyDescent="0.3">
      <c r="A304" s="11" t="s">
        <v>101</v>
      </c>
      <c r="B304" s="3" t="s">
        <v>17</v>
      </c>
      <c r="C304" s="4">
        <v>44896</v>
      </c>
      <c r="D304" s="5" t="s">
        <v>191</v>
      </c>
      <c r="E304" s="5">
        <v>2022</v>
      </c>
      <c r="F304" s="13">
        <v>0.81</v>
      </c>
    </row>
    <row r="305" spans="1:6" ht="15.75" thickBot="1" x14ac:dyDescent="0.3">
      <c r="A305" s="12" t="s">
        <v>146</v>
      </c>
      <c r="B305" s="7" t="s">
        <v>17</v>
      </c>
      <c r="C305" s="8">
        <v>44896</v>
      </c>
      <c r="D305" s="9" t="s">
        <v>191</v>
      </c>
      <c r="E305" s="9">
        <v>2022</v>
      </c>
      <c r="F305" s="14">
        <v>0.6</v>
      </c>
    </row>
    <row r="306" spans="1:6" ht="15.75" thickBot="1" x14ac:dyDescent="0.3">
      <c r="A306" s="11" t="s">
        <v>81</v>
      </c>
      <c r="B306" s="3" t="s">
        <v>17</v>
      </c>
      <c r="C306" s="4">
        <v>44896</v>
      </c>
      <c r="D306" s="5" t="s">
        <v>191</v>
      </c>
      <c r="E306" s="5">
        <v>2022</v>
      </c>
      <c r="F306" s="13">
        <v>0.88</v>
      </c>
    </row>
    <row r="307" spans="1:6" ht="15.75" thickBot="1" x14ac:dyDescent="0.3">
      <c r="A307" s="12" t="s">
        <v>79</v>
      </c>
      <c r="B307" s="7" t="s">
        <v>17</v>
      </c>
      <c r="C307" s="8">
        <v>44896</v>
      </c>
      <c r="D307" s="9" t="s">
        <v>191</v>
      </c>
      <c r="E307" s="9">
        <v>2022</v>
      </c>
      <c r="F307" s="14">
        <v>0.94</v>
      </c>
    </row>
    <row r="308" spans="1:6" ht="15.75" thickBot="1" x14ac:dyDescent="0.3">
      <c r="A308" s="11" t="s">
        <v>100</v>
      </c>
      <c r="B308" s="3" t="s">
        <v>17</v>
      </c>
      <c r="C308" s="4">
        <v>44896</v>
      </c>
      <c r="D308" s="5" t="s">
        <v>191</v>
      </c>
      <c r="E308" s="5">
        <v>2022</v>
      </c>
      <c r="F308" s="13">
        <v>1.1000000000000001</v>
      </c>
    </row>
    <row r="309" spans="1:6" ht="15.75" thickBot="1" x14ac:dyDescent="0.3">
      <c r="A309" s="12" t="s">
        <v>102</v>
      </c>
      <c r="B309" s="7" t="s">
        <v>17</v>
      </c>
      <c r="C309" s="8">
        <v>44896</v>
      </c>
      <c r="D309" s="9" t="s">
        <v>191</v>
      </c>
      <c r="E309" s="9">
        <v>2022</v>
      </c>
      <c r="F309" s="14">
        <v>0.96</v>
      </c>
    </row>
    <row r="310" spans="1:6" ht="15.75" thickBot="1" x14ac:dyDescent="0.3">
      <c r="A310" s="11" t="s">
        <v>50</v>
      </c>
      <c r="B310" s="3" t="s">
        <v>17</v>
      </c>
      <c r="C310" s="4">
        <v>44896</v>
      </c>
      <c r="D310" s="5" t="s">
        <v>191</v>
      </c>
      <c r="E310" s="5">
        <v>2022</v>
      </c>
      <c r="F310" s="13">
        <v>1.81</v>
      </c>
    </row>
    <row r="311" spans="1:6" ht="15.75" thickBot="1" x14ac:dyDescent="0.3">
      <c r="A311" s="12" t="s">
        <v>53</v>
      </c>
      <c r="B311" s="7" t="s">
        <v>17</v>
      </c>
      <c r="C311" s="8">
        <v>44896</v>
      </c>
      <c r="D311" s="9" t="s">
        <v>191</v>
      </c>
      <c r="E311" s="9">
        <v>2022</v>
      </c>
      <c r="F311" s="14">
        <v>0.93</v>
      </c>
    </row>
    <row r="312" spans="1:6" ht="15.75" thickBot="1" x14ac:dyDescent="0.3">
      <c r="A312" s="11" t="s">
        <v>105</v>
      </c>
      <c r="B312" s="3" t="s">
        <v>17</v>
      </c>
      <c r="C312" s="4">
        <v>44896</v>
      </c>
      <c r="D312" s="5" t="s">
        <v>191</v>
      </c>
      <c r="E312" s="5">
        <v>2022</v>
      </c>
      <c r="F312" s="13">
        <v>1.73</v>
      </c>
    </row>
    <row r="313" spans="1:6" ht="15.75" thickBot="1" x14ac:dyDescent="0.3">
      <c r="A313" s="12" t="s">
        <v>99</v>
      </c>
      <c r="B313" s="7" t="s">
        <v>17</v>
      </c>
      <c r="C313" s="8">
        <v>44896</v>
      </c>
      <c r="D313" s="9" t="s">
        <v>191</v>
      </c>
      <c r="E313" s="9">
        <v>2022</v>
      </c>
      <c r="F313" s="14">
        <v>0.79</v>
      </c>
    </row>
    <row r="314" spans="1:6" ht="15.75" thickBot="1" x14ac:dyDescent="0.3">
      <c r="A314" s="11" t="s">
        <v>106</v>
      </c>
      <c r="B314" s="3" t="s">
        <v>17</v>
      </c>
      <c r="C314" s="4">
        <v>44896</v>
      </c>
      <c r="D314" s="5" t="s">
        <v>191</v>
      </c>
      <c r="E314" s="5">
        <v>2022</v>
      </c>
      <c r="F314" s="13">
        <v>0.76</v>
      </c>
    </row>
    <row r="315" spans="1:6" ht="15.75" thickBot="1" x14ac:dyDescent="0.3">
      <c r="A315" s="12" t="s">
        <v>26</v>
      </c>
      <c r="B315" s="7" t="s">
        <v>17</v>
      </c>
      <c r="C315" s="8">
        <v>44900</v>
      </c>
      <c r="D315" s="9" t="s">
        <v>191</v>
      </c>
      <c r="E315" s="9">
        <v>2022</v>
      </c>
      <c r="F315" s="14">
        <v>2.4500000000000002</v>
      </c>
    </row>
    <row r="316" spans="1:6" ht="15.75" thickBot="1" x14ac:dyDescent="0.3">
      <c r="A316" s="11" t="s">
        <v>151</v>
      </c>
      <c r="B316" s="3" t="s">
        <v>17</v>
      </c>
      <c r="C316" s="4">
        <v>44904</v>
      </c>
      <c r="D316" s="5" t="s">
        <v>191</v>
      </c>
      <c r="E316" s="5">
        <v>2022</v>
      </c>
      <c r="F316" s="13">
        <v>0.6</v>
      </c>
    </row>
    <row r="317" spans="1:6" ht="15.75" thickBot="1" x14ac:dyDescent="0.3">
      <c r="A317" s="12" t="s">
        <v>128</v>
      </c>
      <c r="B317" s="7" t="s">
        <v>17</v>
      </c>
      <c r="C317" s="8">
        <v>44907</v>
      </c>
      <c r="D317" s="9" t="s">
        <v>191</v>
      </c>
      <c r="E317" s="9">
        <v>2022</v>
      </c>
      <c r="F317" s="14">
        <v>4.8</v>
      </c>
    </row>
    <row r="318" spans="1:6" ht="15.75" thickBot="1" x14ac:dyDescent="0.3">
      <c r="A318" s="11" t="s">
        <v>126</v>
      </c>
      <c r="B318" s="3" t="s">
        <v>17</v>
      </c>
      <c r="C318" s="4">
        <v>44908</v>
      </c>
      <c r="D318" s="5" t="s">
        <v>191</v>
      </c>
      <c r="E318" s="5">
        <v>2022</v>
      </c>
      <c r="F318" s="13">
        <v>2.68</v>
      </c>
    </row>
    <row r="319" spans="1:6" ht="15.75" thickBot="1" x14ac:dyDescent="0.3">
      <c r="A319" s="12" t="s">
        <v>87</v>
      </c>
      <c r="B319" s="7" t="s">
        <v>17</v>
      </c>
      <c r="C319" s="8">
        <v>44909</v>
      </c>
      <c r="D319" s="9" t="s">
        <v>191</v>
      </c>
      <c r="E319" s="9">
        <v>2022</v>
      </c>
      <c r="F319" s="14">
        <v>2.64</v>
      </c>
    </row>
    <row r="320" spans="1:6" ht="15.75" thickBot="1" x14ac:dyDescent="0.3">
      <c r="A320" s="11" t="s">
        <v>36</v>
      </c>
      <c r="B320" s="3" t="s">
        <v>17</v>
      </c>
      <c r="C320" s="4">
        <v>44909</v>
      </c>
      <c r="D320" s="5" t="s">
        <v>191</v>
      </c>
      <c r="E320" s="5">
        <v>2022</v>
      </c>
      <c r="F320" s="13">
        <v>0.81</v>
      </c>
    </row>
    <row r="321" spans="1:6" ht="15.75" thickBot="1" x14ac:dyDescent="0.3">
      <c r="A321" s="12" t="s">
        <v>51</v>
      </c>
      <c r="B321" s="7" t="s">
        <v>17</v>
      </c>
      <c r="C321" s="8">
        <v>44909</v>
      </c>
      <c r="D321" s="9" t="s">
        <v>191</v>
      </c>
      <c r="E321" s="9">
        <v>2022</v>
      </c>
      <c r="F321" s="14">
        <v>1.2</v>
      </c>
    </row>
    <row r="322" spans="1:6" ht="15.75" thickBot="1" x14ac:dyDescent="0.3">
      <c r="A322" s="11" t="s">
        <v>129</v>
      </c>
      <c r="B322" s="3" t="s">
        <v>17</v>
      </c>
      <c r="C322" s="4">
        <v>44910</v>
      </c>
      <c r="D322" s="5" t="s">
        <v>191</v>
      </c>
      <c r="E322" s="5">
        <v>2022</v>
      </c>
      <c r="F322" s="13">
        <v>2.98</v>
      </c>
    </row>
    <row r="323" spans="1:6" ht="15.75" thickBot="1" x14ac:dyDescent="0.3">
      <c r="A323" s="12" t="s">
        <v>90</v>
      </c>
      <c r="B323" s="7" t="s">
        <v>17</v>
      </c>
      <c r="C323" s="8">
        <v>44911</v>
      </c>
      <c r="D323" s="9" t="s">
        <v>191</v>
      </c>
      <c r="E323" s="9">
        <v>2022</v>
      </c>
      <c r="F323" s="14">
        <v>2.5499999999999998</v>
      </c>
    </row>
    <row r="324" spans="1:6" ht="15.75" thickBot="1" x14ac:dyDescent="0.3">
      <c r="A324" s="11" t="s">
        <v>90</v>
      </c>
      <c r="B324" s="3" t="s">
        <v>17</v>
      </c>
      <c r="C324" s="4">
        <v>44912</v>
      </c>
      <c r="D324" s="5" t="s">
        <v>191</v>
      </c>
      <c r="E324" s="5">
        <v>2022</v>
      </c>
      <c r="F324" s="13">
        <v>2.5499999999999998</v>
      </c>
    </row>
    <row r="325" spans="1:6" ht="15.75" thickBot="1" x14ac:dyDescent="0.3">
      <c r="A325" s="12" t="s">
        <v>163</v>
      </c>
      <c r="B325" s="7" t="s">
        <v>17</v>
      </c>
      <c r="C325" s="8">
        <v>44914</v>
      </c>
      <c r="D325" s="9" t="s">
        <v>191</v>
      </c>
      <c r="E325" s="9">
        <v>2022</v>
      </c>
      <c r="F325" s="14">
        <v>0.96</v>
      </c>
    </row>
    <row r="326" spans="1:6" ht="15.75" thickBot="1" x14ac:dyDescent="0.3">
      <c r="A326" s="11" t="s">
        <v>88</v>
      </c>
      <c r="B326" s="3" t="s">
        <v>17</v>
      </c>
      <c r="C326" s="4">
        <v>44915</v>
      </c>
      <c r="D326" s="5" t="s">
        <v>191</v>
      </c>
      <c r="E326" s="5">
        <v>2022</v>
      </c>
      <c r="F326" s="13">
        <v>0.69</v>
      </c>
    </row>
    <row r="327" spans="1:6" ht="15.75" thickBot="1" x14ac:dyDescent="0.3">
      <c r="A327" s="12" t="s">
        <v>64</v>
      </c>
      <c r="B327" s="7" t="s">
        <v>17</v>
      </c>
      <c r="C327" s="8">
        <v>44915</v>
      </c>
      <c r="D327" s="9" t="s">
        <v>191</v>
      </c>
      <c r="E327" s="9">
        <v>2022</v>
      </c>
      <c r="F327" s="14">
        <v>0.81</v>
      </c>
    </row>
    <row r="328" spans="1:6" ht="15.75" thickBot="1" x14ac:dyDescent="0.3">
      <c r="A328" s="11" t="s">
        <v>101</v>
      </c>
      <c r="B328" s="3" t="s">
        <v>17</v>
      </c>
      <c r="C328" s="4">
        <v>44915</v>
      </c>
      <c r="D328" s="5" t="s">
        <v>191</v>
      </c>
      <c r="E328" s="5">
        <v>2022</v>
      </c>
      <c r="F328" s="13">
        <v>0.81</v>
      </c>
    </row>
    <row r="329" spans="1:6" ht="15.75" thickBot="1" x14ac:dyDescent="0.3">
      <c r="A329" s="12" t="s">
        <v>127</v>
      </c>
      <c r="B329" s="7" t="s">
        <v>17</v>
      </c>
      <c r="C329" s="8">
        <v>44916</v>
      </c>
      <c r="D329" s="9" t="s">
        <v>191</v>
      </c>
      <c r="E329" s="9">
        <v>2022</v>
      </c>
      <c r="F329" s="14">
        <v>0.31</v>
      </c>
    </row>
    <row r="330" spans="1:6" ht="15.75" thickBot="1" x14ac:dyDescent="0.3">
      <c r="A330" s="11" t="s">
        <v>127</v>
      </c>
      <c r="B330" s="3" t="s">
        <v>17</v>
      </c>
      <c r="C330" s="4">
        <v>44916</v>
      </c>
      <c r="D330" s="5" t="s">
        <v>191</v>
      </c>
      <c r="E330" s="5">
        <v>2022</v>
      </c>
      <c r="F330" s="13">
        <v>5.16</v>
      </c>
    </row>
    <row r="331" spans="1:6" ht="15.75" thickBot="1" x14ac:dyDescent="0.3">
      <c r="A331" s="12" t="s">
        <v>42</v>
      </c>
      <c r="B331" s="7" t="s">
        <v>17</v>
      </c>
      <c r="C331" s="8">
        <v>44916</v>
      </c>
      <c r="D331" s="9" t="s">
        <v>191</v>
      </c>
      <c r="E331" s="9">
        <v>2022</v>
      </c>
      <c r="F331" s="14">
        <v>5.84</v>
      </c>
    </row>
    <row r="332" spans="1:6" ht="15.75" thickBot="1" x14ac:dyDescent="0.3">
      <c r="A332" s="11" t="s">
        <v>56</v>
      </c>
      <c r="B332" s="3" t="s">
        <v>17</v>
      </c>
      <c r="C332" s="4">
        <v>44917</v>
      </c>
      <c r="D332" s="5" t="s">
        <v>191</v>
      </c>
      <c r="E332" s="5">
        <v>2022</v>
      </c>
      <c r="F332" s="13">
        <v>0.75</v>
      </c>
    </row>
    <row r="333" spans="1:6" ht="15.75" thickBot="1" x14ac:dyDescent="0.3">
      <c r="A333" s="12" t="s">
        <v>120</v>
      </c>
      <c r="B333" s="7" t="s">
        <v>17</v>
      </c>
      <c r="C333" s="8">
        <v>44917</v>
      </c>
      <c r="D333" s="9" t="s">
        <v>191</v>
      </c>
      <c r="E333" s="9">
        <v>2022</v>
      </c>
      <c r="F333" s="14">
        <v>0.43</v>
      </c>
    </row>
    <row r="334" spans="1:6" ht="15.75" thickBot="1" x14ac:dyDescent="0.3">
      <c r="A334" s="11" t="s">
        <v>73</v>
      </c>
      <c r="B334" s="3" t="s">
        <v>17</v>
      </c>
      <c r="C334" s="4">
        <v>44917</v>
      </c>
      <c r="D334" s="5" t="s">
        <v>191</v>
      </c>
      <c r="E334" s="5">
        <v>2022</v>
      </c>
      <c r="F334" s="13">
        <v>0.75</v>
      </c>
    </row>
    <row r="335" spans="1:6" ht="15.75" thickBot="1" x14ac:dyDescent="0.3">
      <c r="A335" s="12" t="s">
        <v>42</v>
      </c>
      <c r="B335" s="7" t="s">
        <v>17</v>
      </c>
      <c r="C335" s="8">
        <v>44917</v>
      </c>
      <c r="D335" s="9" t="s">
        <v>191</v>
      </c>
      <c r="E335" s="9">
        <v>2022</v>
      </c>
      <c r="F335" s="14">
        <v>1.21</v>
      </c>
    </row>
    <row r="336" spans="1:6" ht="15.75" thickBot="1" x14ac:dyDescent="0.3">
      <c r="A336" s="11" t="s">
        <v>38</v>
      </c>
      <c r="B336" s="3" t="s">
        <v>17</v>
      </c>
      <c r="C336" s="4">
        <v>44918</v>
      </c>
      <c r="D336" s="5" t="s">
        <v>191</v>
      </c>
      <c r="E336" s="5">
        <v>2022</v>
      </c>
      <c r="F336" s="13">
        <v>1.66</v>
      </c>
    </row>
    <row r="337" spans="1:6" ht="15.75" thickBot="1" x14ac:dyDescent="0.3">
      <c r="A337" s="12" t="s">
        <v>99</v>
      </c>
      <c r="B337" s="7" t="s">
        <v>17</v>
      </c>
      <c r="C337" s="8">
        <v>44918</v>
      </c>
      <c r="D337" s="9" t="s">
        <v>191</v>
      </c>
      <c r="E337" s="9">
        <v>2022</v>
      </c>
      <c r="F337" s="14">
        <v>1.05</v>
      </c>
    </row>
    <row r="338" spans="1:6" ht="15.75" thickBot="1" x14ac:dyDescent="0.3">
      <c r="A338" s="11" t="s">
        <v>100</v>
      </c>
      <c r="B338" s="3" t="s">
        <v>17</v>
      </c>
      <c r="C338" s="4">
        <v>44918</v>
      </c>
      <c r="D338" s="5" t="s">
        <v>191</v>
      </c>
      <c r="E338" s="5">
        <v>2022</v>
      </c>
      <c r="F338" s="13">
        <v>3.25</v>
      </c>
    </row>
    <row r="339" spans="1:6" ht="15.75" thickBot="1" x14ac:dyDescent="0.3">
      <c r="A339" s="12" t="s">
        <v>38</v>
      </c>
      <c r="B339" s="7" t="s">
        <v>17</v>
      </c>
      <c r="C339" s="8">
        <v>44918</v>
      </c>
      <c r="D339" s="9" t="s">
        <v>191</v>
      </c>
      <c r="E339" s="9">
        <v>2022</v>
      </c>
      <c r="F339" s="14">
        <v>0.41</v>
      </c>
    </row>
    <row r="340" spans="1:6" ht="15.75" thickBot="1" x14ac:dyDescent="0.3">
      <c r="A340" s="11" t="s">
        <v>169</v>
      </c>
      <c r="B340" s="3" t="s">
        <v>18</v>
      </c>
      <c r="C340" s="4">
        <v>44923</v>
      </c>
      <c r="D340" s="5" t="s">
        <v>191</v>
      </c>
      <c r="E340" s="5">
        <v>2022</v>
      </c>
      <c r="F340" s="13">
        <v>1.4</v>
      </c>
    </row>
    <row r="341" spans="1:6" ht="15.75" thickBot="1" x14ac:dyDescent="0.3">
      <c r="A341" s="12" t="s">
        <v>97</v>
      </c>
      <c r="B341" s="7" t="s">
        <v>17</v>
      </c>
      <c r="C341" s="8">
        <v>44923</v>
      </c>
      <c r="D341" s="9" t="s">
        <v>191</v>
      </c>
      <c r="E341" s="9">
        <v>2022</v>
      </c>
      <c r="F341" s="14">
        <v>4.2300000000000004</v>
      </c>
    </row>
    <row r="342" spans="1:6" ht="15.75" thickBot="1" x14ac:dyDescent="0.3">
      <c r="A342" s="11" t="s">
        <v>77</v>
      </c>
      <c r="B342" s="3" t="s">
        <v>17</v>
      </c>
      <c r="C342" s="4">
        <v>44923</v>
      </c>
      <c r="D342" s="5" t="s">
        <v>191</v>
      </c>
      <c r="E342" s="5">
        <v>2022</v>
      </c>
      <c r="F342" s="13">
        <v>6.05</v>
      </c>
    </row>
    <row r="343" spans="1:6" ht="15.75" thickBot="1" x14ac:dyDescent="0.3">
      <c r="A343" s="12" t="s">
        <v>169</v>
      </c>
      <c r="B343" s="7" t="s">
        <v>17</v>
      </c>
      <c r="C343" s="8">
        <v>44923</v>
      </c>
      <c r="D343" s="9" t="s">
        <v>191</v>
      </c>
      <c r="E343" s="9">
        <v>2022</v>
      </c>
      <c r="F343" s="14">
        <v>0.8</v>
      </c>
    </row>
    <row r="344" spans="1:6" ht="15.75" thickBot="1" x14ac:dyDescent="0.3">
      <c r="A344" s="11" t="s">
        <v>169</v>
      </c>
      <c r="B344" s="3" t="s">
        <v>18</v>
      </c>
      <c r="C344" s="4">
        <v>44925</v>
      </c>
      <c r="D344" s="5" t="s">
        <v>191</v>
      </c>
      <c r="E344" s="5">
        <v>2022</v>
      </c>
      <c r="F344" s="13">
        <v>0.72</v>
      </c>
    </row>
    <row r="345" spans="1:6" ht="15.75" thickBot="1" x14ac:dyDescent="0.3">
      <c r="A345" s="12" t="s">
        <v>50</v>
      </c>
      <c r="B345" s="7" t="s">
        <v>18</v>
      </c>
      <c r="C345" s="8">
        <v>44925</v>
      </c>
      <c r="D345" s="9" t="s">
        <v>191</v>
      </c>
      <c r="E345" s="9">
        <v>2022</v>
      </c>
      <c r="F345" s="14">
        <v>1.27</v>
      </c>
    </row>
    <row r="346" spans="1:6" ht="15.75" thickBot="1" x14ac:dyDescent="0.3">
      <c r="A346" s="11" t="s">
        <v>65</v>
      </c>
      <c r="B346" s="3" t="s">
        <v>17</v>
      </c>
      <c r="C346" s="4">
        <v>44925</v>
      </c>
      <c r="D346" s="5" t="s">
        <v>191</v>
      </c>
      <c r="E346" s="5">
        <v>2022</v>
      </c>
      <c r="F346" s="13">
        <v>2.2799999999999998</v>
      </c>
    </row>
    <row r="347" spans="1:6" ht="15.75" thickBot="1" x14ac:dyDescent="0.3">
      <c r="A347" s="12" t="s">
        <v>133</v>
      </c>
      <c r="B347" s="7" t="s">
        <v>17</v>
      </c>
      <c r="C347" s="8">
        <v>44925</v>
      </c>
      <c r="D347" s="9" t="s">
        <v>191</v>
      </c>
      <c r="E347" s="9">
        <v>2022</v>
      </c>
      <c r="F347" s="14">
        <v>2.4500000000000002</v>
      </c>
    </row>
    <row r="348" spans="1:6" ht="15.75" thickBot="1" x14ac:dyDescent="0.3">
      <c r="A348" s="11" t="s">
        <v>92</v>
      </c>
      <c r="B348" s="3" t="s">
        <v>17</v>
      </c>
      <c r="C348" s="4">
        <v>44925</v>
      </c>
      <c r="D348" s="5" t="s">
        <v>191</v>
      </c>
      <c r="E348" s="5">
        <v>2022</v>
      </c>
      <c r="F348" s="13">
        <v>0.72</v>
      </c>
    </row>
    <row r="349" spans="1:6" ht="15.75" thickBot="1" x14ac:dyDescent="0.3">
      <c r="A349" s="12" t="s">
        <v>166</v>
      </c>
      <c r="B349" s="7" t="s">
        <v>17</v>
      </c>
      <c r="C349" s="8">
        <v>44925</v>
      </c>
      <c r="D349" s="9" t="s">
        <v>191</v>
      </c>
      <c r="E349" s="9">
        <v>2022</v>
      </c>
      <c r="F349" s="14">
        <v>0.82</v>
      </c>
    </row>
    <row r="350" spans="1:6" ht="15.75" thickBot="1" x14ac:dyDescent="0.3">
      <c r="A350" s="11" t="s">
        <v>132</v>
      </c>
      <c r="B350" s="3" t="s">
        <v>17</v>
      </c>
      <c r="C350" s="4">
        <v>44925</v>
      </c>
      <c r="D350" s="5" t="s">
        <v>191</v>
      </c>
      <c r="E350" s="5">
        <v>2022</v>
      </c>
      <c r="F350" s="13">
        <v>2.77</v>
      </c>
    </row>
    <row r="351" spans="1:6" ht="15.75" thickBot="1" x14ac:dyDescent="0.3">
      <c r="A351" s="12" t="s">
        <v>79</v>
      </c>
      <c r="B351" s="7" t="s">
        <v>17</v>
      </c>
      <c r="C351" s="8">
        <v>44925</v>
      </c>
      <c r="D351" s="9" t="s">
        <v>191</v>
      </c>
      <c r="E351" s="9">
        <v>2022</v>
      </c>
      <c r="F351" s="14">
        <v>0.94</v>
      </c>
    </row>
    <row r="352" spans="1:6" ht="15.75" thickBot="1" x14ac:dyDescent="0.3">
      <c r="A352" s="11" t="s">
        <v>170</v>
      </c>
      <c r="B352" s="3" t="s">
        <v>17</v>
      </c>
      <c r="C352" s="4">
        <v>44925</v>
      </c>
      <c r="D352" s="5" t="s">
        <v>191</v>
      </c>
      <c r="E352" s="5">
        <v>2022</v>
      </c>
      <c r="F352" s="13">
        <v>0.95</v>
      </c>
    </row>
    <row r="353" spans="1:6" ht="15.75" thickBot="1" x14ac:dyDescent="0.3">
      <c r="A353" s="12" t="s">
        <v>59</v>
      </c>
      <c r="B353" s="7" t="s">
        <v>17</v>
      </c>
      <c r="C353" s="8">
        <v>44925</v>
      </c>
      <c r="D353" s="9" t="s">
        <v>191</v>
      </c>
      <c r="E353" s="9">
        <v>2022</v>
      </c>
      <c r="F353" s="14">
        <v>1.0900000000000001</v>
      </c>
    </row>
    <row r="354" spans="1:6" ht="15.75" thickBot="1" x14ac:dyDescent="0.3">
      <c r="A354" s="11" t="s">
        <v>146</v>
      </c>
      <c r="B354" s="3" t="s">
        <v>17</v>
      </c>
      <c r="C354" s="4">
        <v>44925</v>
      </c>
      <c r="D354" s="5" t="s">
        <v>191</v>
      </c>
      <c r="E354" s="5">
        <v>2022</v>
      </c>
      <c r="F354" s="13">
        <v>0.62</v>
      </c>
    </row>
    <row r="355" spans="1:6" ht="15.75" thickBot="1" x14ac:dyDescent="0.3">
      <c r="A355" s="12" t="s">
        <v>131</v>
      </c>
      <c r="B355" s="7" t="s">
        <v>17</v>
      </c>
      <c r="C355" s="8">
        <v>44925</v>
      </c>
      <c r="D355" s="9" t="s">
        <v>191</v>
      </c>
      <c r="E355" s="9">
        <v>2022</v>
      </c>
      <c r="F355" s="14">
        <v>1.81</v>
      </c>
    </row>
    <row r="356" spans="1:6" ht="15.75" thickBot="1" x14ac:dyDescent="0.3">
      <c r="A356" s="11" t="s">
        <v>106</v>
      </c>
      <c r="B356" s="3" t="s">
        <v>17</v>
      </c>
      <c r="C356" s="4">
        <v>44925</v>
      </c>
      <c r="D356" s="5" t="s">
        <v>191</v>
      </c>
      <c r="E356" s="5">
        <v>2022</v>
      </c>
      <c r="F356" s="13">
        <v>0.79</v>
      </c>
    </row>
    <row r="357" spans="1:6" ht="15.75" thickBot="1" x14ac:dyDescent="0.3">
      <c r="A357" s="12" t="s">
        <v>53</v>
      </c>
      <c r="B357" s="7" t="s">
        <v>17</v>
      </c>
      <c r="C357" s="8">
        <v>44925</v>
      </c>
      <c r="D357" s="9" t="s">
        <v>191</v>
      </c>
      <c r="E357" s="9">
        <v>2022</v>
      </c>
      <c r="F357" s="14">
        <v>0.93</v>
      </c>
    </row>
    <row r="358" spans="1:6" ht="15.75" thickBot="1" x14ac:dyDescent="0.3">
      <c r="A358" s="11" t="s">
        <v>81</v>
      </c>
      <c r="B358" s="3" t="s">
        <v>17</v>
      </c>
      <c r="C358" s="4">
        <v>44925</v>
      </c>
      <c r="D358" s="5" t="s">
        <v>191</v>
      </c>
      <c r="E358" s="5">
        <v>2022</v>
      </c>
      <c r="F358" s="13">
        <v>0.88</v>
      </c>
    </row>
    <row r="359" spans="1:6" ht="15.75" thickBot="1" x14ac:dyDescent="0.3">
      <c r="A359" s="12" t="s">
        <v>94</v>
      </c>
      <c r="B359" s="7" t="s">
        <v>17</v>
      </c>
      <c r="C359" s="8">
        <v>44925</v>
      </c>
      <c r="D359" s="9" t="s">
        <v>191</v>
      </c>
      <c r="E359" s="9">
        <v>2022</v>
      </c>
      <c r="F359" s="14">
        <v>0.71</v>
      </c>
    </row>
    <row r="360" spans="1:6" ht="15.75" thickBot="1" x14ac:dyDescent="0.3">
      <c r="A360" s="11" t="s">
        <v>105</v>
      </c>
      <c r="B360" s="3" t="s">
        <v>17</v>
      </c>
      <c r="C360" s="4">
        <v>44925</v>
      </c>
      <c r="D360" s="5" t="s">
        <v>191</v>
      </c>
      <c r="E360" s="5">
        <v>2022</v>
      </c>
      <c r="F360" s="13">
        <v>1.73</v>
      </c>
    </row>
    <row r="361" spans="1:6" ht="15.75" thickBot="1" x14ac:dyDescent="0.3">
      <c r="A361" s="12" t="s">
        <v>140</v>
      </c>
      <c r="B361" s="7" t="s">
        <v>17</v>
      </c>
      <c r="C361" s="8">
        <v>44925</v>
      </c>
      <c r="D361" s="9" t="s">
        <v>191</v>
      </c>
      <c r="E361" s="9">
        <v>2022</v>
      </c>
      <c r="F361" s="14">
        <v>2.8</v>
      </c>
    </row>
    <row r="362" spans="1:6" ht="15.75" thickBot="1" x14ac:dyDescent="0.3">
      <c r="A362" s="11" t="s">
        <v>50</v>
      </c>
      <c r="B362" s="3" t="s">
        <v>17</v>
      </c>
      <c r="C362" s="4">
        <v>44925</v>
      </c>
      <c r="D362" s="5" t="s">
        <v>191</v>
      </c>
      <c r="E362" s="5">
        <v>2022</v>
      </c>
      <c r="F362" s="13">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0106-A6BE-44B9-A80D-503FB0249629}">
  <dimension ref="A1:F55"/>
  <sheetViews>
    <sheetView workbookViewId="0">
      <selection activeCell="H45" sqref="H45"/>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171</v>
      </c>
      <c r="C1" s="2" t="s">
        <v>172</v>
      </c>
      <c r="D1" s="1" t="s">
        <v>173</v>
      </c>
      <c r="E1" s="1" t="s">
        <v>174</v>
      </c>
      <c r="F1" s="1" t="s">
        <v>175</v>
      </c>
    </row>
    <row r="2" spans="1:6" ht="15.75" thickBot="1" x14ac:dyDescent="0.3">
      <c r="A2" s="3" t="s">
        <v>89</v>
      </c>
      <c r="B2" s="3" t="s">
        <v>17</v>
      </c>
      <c r="C2" s="4">
        <v>44329</v>
      </c>
      <c r="D2" s="5" t="s">
        <v>181</v>
      </c>
      <c r="E2" s="5">
        <v>2021</v>
      </c>
      <c r="F2" s="6">
        <v>1.71</v>
      </c>
    </row>
    <row r="3" spans="1:6" ht="15.75" thickBot="1" x14ac:dyDescent="0.3">
      <c r="A3" s="7" t="s">
        <v>169</v>
      </c>
      <c r="B3" s="7" t="s">
        <v>17</v>
      </c>
      <c r="C3" s="8">
        <v>44343</v>
      </c>
      <c r="D3" s="9" t="s">
        <v>181</v>
      </c>
      <c r="E3" s="9">
        <v>2021</v>
      </c>
      <c r="F3" s="10">
        <v>0.97</v>
      </c>
    </row>
    <row r="4" spans="1:6" ht="15.75" thickBot="1" x14ac:dyDescent="0.3">
      <c r="A4" s="3" t="s">
        <v>169</v>
      </c>
      <c r="B4" s="3" t="s">
        <v>17</v>
      </c>
      <c r="C4" s="4">
        <v>44376</v>
      </c>
      <c r="D4" s="5" t="s">
        <v>182</v>
      </c>
      <c r="E4" s="5">
        <v>2021</v>
      </c>
      <c r="F4" s="6">
        <v>0.99</v>
      </c>
    </row>
    <row r="5" spans="1:6" ht="15.75" thickBot="1" x14ac:dyDescent="0.3">
      <c r="A5" s="7" t="s">
        <v>41</v>
      </c>
      <c r="B5" s="7" t="s">
        <v>17</v>
      </c>
      <c r="C5" s="8">
        <v>44377</v>
      </c>
      <c r="D5" s="9" t="s">
        <v>182</v>
      </c>
      <c r="E5" s="9">
        <v>2021</v>
      </c>
      <c r="F5" s="10">
        <v>2.4900000000000002</v>
      </c>
    </row>
    <row r="6" spans="1:6" ht="15.75" thickBot="1" x14ac:dyDescent="0.3">
      <c r="A6" s="3" t="s">
        <v>151</v>
      </c>
      <c r="B6" s="3" t="s">
        <v>17</v>
      </c>
      <c r="C6" s="4">
        <v>44389</v>
      </c>
      <c r="D6" s="5" t="s">
        <v>183</v>
      </c>
      <c r="E6" s="5">
        <v>2021</v>
      </c>
      <c r="F6" s="6">
        <v>0.75</v>
      </c>
    </row>
    <row r="7" spans="1:6" ht="15.75" thickBot="1" x14ac:dyDescent="0.3">
      <c r="A7" s="7" t="s">
        <v>192</v>
      </c>
      <c r="B7" s="7" t="s">
        <v>17</v>
      </c>
      <c r="C7" s="8">
        <v>44397</v>
      </c>
      <c r="D7" s="9" t="s">
        <v>183</v>
      </c>
      <c r="E7" s="9">
        <v>2021</v>
      </c>
      <c r="F7" s="10">
        <v>3.05</v>
      </c>
    </row>
    <row r="8" spans="1:6" ht="15.75" thickBot="1" x14ac:dyDescent="0.3">
      <c r="A8" s="3" t="s">
        <v>88</v>
      </c>
      <c r="B8" s="3" t="s">
        <v>17</v>
      </c>
      <c r="C8" s="4">
        <v>44400</v>
      </c>
      <c r="D8" s="5" t="s">
        <v>183</v>
      </c>
      <c r="E8" s="5">
        <v>2021</v>
      </c>
      <c r="F8" s="6">
        <v>0.87</v>
      </c>
    </row>
    <row r="9" spans="1:6" ht="15.75" thickBot="1" x14ac:dyDescent="0.3">
      <c r="A9" s="7" t="s">
        <v>143</v>
      </c>
      <c r="B9" s="7" t="s">
        <v>17</v>
      </c>
      <c r="C9" s="8">
        <v>44404</v>
      </c>
      <c r="D9" s="9" t="s">
        <v>183</v>
      </c>
      <c r="E9" s="9">
        <v>2021</v>
      </c>
      <c r="F9" s="10">
        <v>3.18</v>
      </c>
    </row>
    <row r="10" spans="1:6" ht="15.75" thickBot="1" x14ac:dyDescent="0.3">
      <c r="A10" s="3" t="s">
        <v>169</v>
      </c>
      <c r="B10" s="3" t="s">
        <v>17</v>
      </c>
      <c r="C10" s="4">
        <v>44406</v>
      </c>
      <c r="D10" s="5" t="s">
        <v>183</v>
      </c>
      <c r="E10" s="5">
        <v>2021</v>
      </c>
      <c r="F10" s="6">
        <v>1</v>
      </c>
    </row>
    <row r="11" spans="1:6" ht="15.75" thickBot="1" x14ac:dyDescent="0.3">
      <c r="A11" s="7" t="s">
        <v>147</v>
      </c>
      <c r="B11" s="7" t="s">
        <v>17</v>
      </c>
      <c r="C11" s="8">
        <v>44407</v>
      </c>
      <c r="D11" s="9" t="s">
        <v>183</v>
      </c>
      <c r="E11" s="9">
        <v>2021</v>
      </c>
      <c r="F11" s="10">
        <v>3.03</v>
      </c>
    </row>
    <row r="12" spans="1:6" ht="15.75" thickBot="1" x14ac:dyDescent="0.3">
      <c r="A12" s="3" t="s">
        <v>151</v>
      </c>
      <c r="B12" s="3" t="s">
        <v>17</v>
      </c>
      <c r="C12" s="4">
        <v>44418</v>
      </c>
      <c r="D12" s="5" t="s">
        <v>184</v>
      </c>
      <c r="E12" s="5">
        <v>2021</v>
      </c>
      <c r="F12" s="6">
        <v>0.75</v>
      </c>
    </row>
    <row r="13" spans="1:6" ht="15.75" thickBot="1" x14ac:dyDescent="0.3">
      <c r="A13" s="7" t="s">
        <v>88</v>
      </c>
      <c r="B13" s="7" t="s">
        <v>17</v>
      </c>
      <c r="C13" s="8">
        <v>44432</v>
      </c>
      <c r="D13" s="9" t="s">
        <v>184</v>
      </c>
      <c r="E13" s="9">
        <v>2021</v>
      </c>
      <c r="F13" s="10">
        <v>0.87</v>
      </c>
    </row>
    <row r="14" spans="1:6" ht="15.75" thickBot="1" x14ac:dyDescent="0.3">
      <c r="A14" s="3" t="s">
        <v>169</v>
      </c>
      <c r="B14" s="3" t="s">
        <v>17</v>
      </c>
      <c r="C14" s="4">
        <v>44435</v>
      </c>
      <c r="D14" s="5" t="s">
        <v>184</v>
      </c>
      <c r="E14" s="5">
        <v>2021</v>
      </c>
      <c r="F14" s="6">
        <v>1.01</v>
      </c>
    </row>
    <row r="15" spans="1:6" ht="15.75" thickBot="1" x14ac:dyDescent="0.3">
      <c r="A15" s="7" t="s">
        <v>103</v>
      </c>
      <c r="B15" s="7" t="s">
        <v>17</v>
      </c>
      <c r="C15" s="8">
        <v>44447</v>
      </c>
      <c r="D15" s="9" t="s">
        <v>185</v>
      </c>
      <c r="E15" s="9">
        <v>2021</v>
      </c>
      <c r="F15" s="10">
        <v>0.27</v>
      </c>
    </row>
    <row r="16" spans="1:6" ht="15.75" thickBot="1" x14ac:dyDescent="0.3">
      <c r="A16" s="3" t="s">
        <v>151</v>
      </c>
      <c r="B16" s="3" t="s">
        <v>17</v>
      </c>
      <c r="C16" s="4">
        <v>44449</v>
      </c>
      <c r="D16" s="5" t="s">
        <v>185</v>
      </c>
      <c r="E16" s="5">
        <v>2021</v>
      </c>
      <c r="F16" s="6">
        <v>0.76</v>
      </c>
    </row>
    <row r="17" spans="1:6" ht="15.75" thickBot="1" x14ac:dyDescent="0.3">
      <c r="A17" s="7" t="s">
        <v>90</v>
      </c>
      <c r="B17" s="7" t="s">
        <v>17</v>
      </c>
      <c r="C17" s="8">
        <v>44462</v>
      </c>
      <c r="D17" s="9" t="s">
        <v>185</v>
      </c>
      <c r="E17" s="9">
        <v>2021</v>
      </c>
      <c r="F17" s="10">
        <v>2.67</v>
      </c>
    </row>
    <row r="18" spans="1:6" ht="15.75" thickBot="1" x14ac:dyDescent="0.3">
      <c r="A18" s="3" t="s">
        <v>88</v>
      </c>
      <c r="B18" s="3" t="s">
        <v>17</v>
      </c>
      <c r="C18" s="4">
        <v>44462</v>
      </c>
      <c r="D18" s="5" t="s">
        <v>185</v>
      </c>
      <c r="E18" s="5">
        <v>2021</v>
      </c>
      <c r="F18" s="6">
        <v>0.88</v>
      </c>
    </row>
    <row r="19" spans="1:6" ht="15.75" thickBot="1" x14ac:dyDescent="0.3">
      <c r="A19" s="7" t="s">
        <v>41</v>
      </c>
      <c r="B19" s="7" t="s">
        <v>17</v>
      </c>
      <c r="C19" s="8">
        <v>44469</v>
      </c>
      <c r="D19" s="9" t="s">
        <v>185</v>
      </c>
      <c r="E19" s="9">
        <v>2021</v>
      </c>
      <c r="F19" s="10">
        <v>2.6</v>
      </c>
    </row>
    <row r="20" spans="1:6" ht="15.75" thickBot="1" x14ac:dyDescent="0.3">
      <c r="A20" s="3" t="s">
        <v>169</v>
      </c>
      <c r="B20" s="3" t="s">
        <v>17</v>
      </c>
      <c r="C20" s="4">
        <v>44469</v>
      </c>
      <c r="D20" s="5" t="s">
        <v>185</v>
      </c>
      <c r="E20" s="5">
        <v>2021</v>
      </c>
      <c r="F20" s="6">
        <v>1.02</v>
      </c>
    </row>
    <row r="21" spans="1:6" ht="15.75" thickBot="1" x14ac:dyDescent="0.3">
      <c r="A21" s="7" t="s">
        <v>151</v>
      </c>
      <c r="B21" s="7" t="s">
        <v>17</v>
      </c>
      <c r="C21" s="8">
        <v>44481</v>
      </c>
      <c r="D21" s="9" t="s">
        <v>186</v>
      </c>
      <c r="E21" s="9">
        <v>2021</v>
      </c>
      <c r="F21" s="10">
        <v>0.75</v>
      </c>
    </row>
    <row r="22" spans="1:6" ht="15.75" thickBot="1" x14ac:dyDescent="0.3">
      <c r="A22" s="3" t="s">
        <v>93</v>
      </c>
      <c r="B22" s="3" t="s">
        <v>18</v>
      </c>
      <c r="C22" s="4">
        <v>44483</v>
      </c>
      <c r="D22" s="5" t="s">
        <v>186</v>
      </c>
      <c r="E22" s="5">
        <v>2021</v>
      </c>
      <c r="F22" s="6">
        <v>1.74</v>
      </c>
    </row>
    <row r="23" spans="1:6" ht="15.75" thickBot="1" x14ac:dyDescent="0.3">
      <c r="A23" s="7" t="s">
        <v>71</v>
      </c>
      <c r="B23" s="7" t="s">
        <v>17</v>
      </c>
      <c r="C23" s="8">
        <v>44484</v>
      </c>
      <c r="D23" s="9" t="s">
        <v>186</v>
      </c>
      <c r="E23" s="9">
        <v>2021</v>
      </c>
      <c r="F23" s="10">
        <v>4.62</v>
      </c>
    </row>
    <row r="24" spans="1:6" ht="15.75" thickBot="1" x14ac:dyDescent="0.3">
      <c r="A24" s="3" t="s">
        <v>137</v>
      </c>
      <c r="B24" s="3" t="s">
        <v>17</v>
      </c>
      <c r="C24" s="4">
        <v>44484</v>
      </c>
      <c r="D24" s="5" t="s">
        <v>186</v>
      </c>
      <c r="E24" s="5">
        <v>2021</v>
      </c>
      <c r="F24" s="6">
        <v>2.38</v>
      </c>
    </row>
    <row r="25" spans="1:6" ht="15.75" thickBot="1" x14ac:dyDescent="0.3">
      <c r="A25" s="7" t="s">
        <v>192</v>
      </c>
      <c r="B25" s="7" t="s">
        <v>17</v>
      </c>
      <c r="C25" s="8">
        <v>44484</v>
      </c>
      <c r="D25" s="9" t="s">
        <v>186</v>
      </c>
      <c r="E25" s="9">
        <v>2021</v>
      </c>
      <c r="F25" s="10">
        <v>1.44</v>
      </c>
    </row>
    <row r="26" spans="1:6" ht="15.75" thickBot="1" x14ac:dyDescent="0.3">
      <c r="A26" s="3" t="s">
        <v>192</v>
      </c>
      <c r="B26" s="3" t="s">
        <v>17</v>
      </c>
      <c r="C26" s="4">
        <v>44489</v>
      </c>
      <c r="D26" s="5" t="s">
        <v>186</v>
      </c>
      <c r="E26" s="5">
        <v>2021</v>
      </c>
      <c r="F26" s="6">
        <v>0.27</v>
      </c>
    </row>
    <row r="27" spans="1:6" ht="15.75" thickBot="1" x14ac:dyDescent="0.3">
      <c r="A27" s="7" t="s">
        <v>52</v>
      </c>
      <c r="B27" s="7" t="s">
        <v>17</v>
      </c>
      <c r="C27" s="8">
        <v>44490</v>
      </c>
      <c r="D27" s="9" t="s">
        <v>186</v>
      </c>
      <c r="E27" s="9">
        <v>2021</v>
      </c>
      <c r="F27" s="10">
        <v>0.97</v>
      </c>
    </row>
    <row r="28" spans="1:6" ht="15.75" thickBot="1" x14ac:dyDescent="0.3">
      <c r="A28" s="3" t="s">
        <v>88</v>
      </c>
      <c r="B28" s="3" t="s">
        <v>17</v>
      </c>
      <c r="C28" s="4">
        <v>44491</v>
      </c>
      <c r="D28" s="5" t="s">
        <v>186</v>
      </c>
      <c r="E28" s="5">
        <v>2021</v>
      </c>
      <c r="F28" s="6">
        <v>0.86</v>
      </c>
    </row>
    <row r="29" spans="1:6" ht="15.75" thickBot="1" x14ac:dyDescent="0.3">
      <c r="A29" s="7" t="s">
        <v>143</v>
      </c>
      <c r="B29" s="7" t="s">
        <v>17</v>
      </c>
      <c r="C29" s="8">
        <v>44495</v>
      </c>
      <c r="D29" s="9" t="s">
        <v>186</v>
      </c>
      <c r="E29" s="9">
        <v>2021</v>
      </c>
      <c r="F29" s="10">
        <v>3.13</v>
      </c>
    </row>
    <row r="30" spans="1:6" ht="15.75" thickBot="1" x14ac:dyDescent="0.3">
      <c r="A30" s="3" t="s">
        <v>169</v>
      </c>
      <c r="B30" s="3" t="s">
        <v>17</v>
      </c>
      <c r="C30" s="4">
        <v>44497</v>
      </c>
      <c r="D30" s="5" t="s">
        <v>186</v>
      </c>
      <c r="E30" s="5">
        <v>2021</v>
      </c>
      <c r="F30" s="6">
        <v>0.99</v>
      </c>
    </row>
    <row r="31" spans="1:6" ht="15.75" thickBot="1" x14ac:dyDescent="0.3">
      <c r="A31" s="7" t="s">
        <v>148</v>
      </c>
      <c r="B31" s="7" t="s">
        <v>17</v>
      </c>
      <c r="C31" s="8">
        <v>44497</v>
      </c>
      <c r="D31" s="9" t="s">
        <v>186</v>
      </c>
      <c r="E31" s="9">
        <v>2021</v>
      </c>
      <c r="F31" s="10">
        <v>2.86</v>
      </c>
    </row>
    <row r="32" spans="1:6" ht="15.75" thickBot="1" x14ac:dyDescent="0.3">
      <c r="A32" s="3" t="s">
        <v>147</v>
      </c>
      <c r="B32" s="3" t="s">
        <v>17</v>
      </c>
      <c r="C32" s="4">
        <v>44498</v>
      </c>
      <c r="D32" s="5" t="s">
        <v>186</v>
      </c>
      <c r="E32" s="5">
        <v>2021</v>
      </c>
      <c r="F32" s="6">
        <v>3</v>
      </c>
    </row>
    <row r="33" spans="1:6" ht="15.75" thickBot="1" x14ac:dyDescent="0.3">
      <c r="A33" s="7" t="s">
        <v>50</v>
      </c>
      <c r="B33" s="7" t="s">
        <v>17</v>
      </c>
      <c r="C33" s="8">
        <v>44498</v>
      </c>
      <c r="D33" s="9" t="s">
        <v>186</v>
      </c>
      <c r="E33" s="9">
        <v>2021</v>
      </c>
      <c r="F33" s="10">
        <v>1.59</v>
      </c>
    </row>
    <row r="34" spans="1:6" ht="15.75" thickBot="1" x14ac:dyDescent="0.3">
      <c r="A34" s="3" t="s">
        <v>150</v>
      </c>
      <c r="B34" s="3" t="s">
        <v>17</v>
      </c>
      <c r="C34" s="4">
        <v>44501</v>
      </c>
      <c r="D34" s="5" t="s">
        <v>189</v>
      </c>
      <c r="E34" s="5">
        <v>2021</v>
      </c>
      <c r="F34" s="6">
        <v>2.58</v>
      </c>
    </row>
    <row r="35" spans="1:6" ht="15.75" thickBot="1" x14ac:dyDescent="0.3">
      <c r="A35" s="7" t="s">
        <v>151</v>
      </c>
      <c r="B35" s="7" t="s">
        <v>17</v>
      </c>
      <c r="C35" s="8">
        <v>44509</v>
      </c>
      <c r="D35" s="9" t="s">
        <v>189</v>
      </c>
      <c r="E35" s="9">
        <v>2021</v>
      </c>
      <c r="F35" s="10">
        <v>0.75</v>
      </c>
    </row>
    <row r="36" spans="1:6" ht="15.75" thickBot="1" x14ac:dyDescent="0.3">
      <c r="A36" s="3" t="s">
        <v>27</v>
      </c>
      <c r="B36" s="3" t="s">
        <v>18</v>
      </c>
      <c r="C36" s="4">
        <v>44510</v>
      </c>
      <c r="D36" s="5" t="s">
        <v>189</v>
      </c>
      <c r="E36" s="5">
        <v>2021</v>
      </c>
      <c r="F36" s="6">
        <v>3.38</v>
      </c>
    </row>
    <row r="37" spans="1:6" ht="15.75" thickBot="1" x14ac:dyDescent="0.3">
      <c r="A37" s="7" t="s">
        <v>35</v>
      </c>
      <c r="B37" s="7" t="s">
        <v>17</v>
      </c>
      <c r="C37" s="8">
        <v>44512</v>
      </c>
      <c r="D37" s="9" t="s">
        <v>189</v>
      </c>
      <c r="E37" s="9">
        <v>2021</v>
      </c>
      <c r="F37" s="10">
        <v>3.4</v>
      </c>
    </row>
    <row r="38" spans="1:6" ht="15.75" thickBot="1" x14ac:dyDescent="0.3">
      <c r="A38" s="3" t="s">
        <v>30</v>
      </c>
      <c r="B38" s="3" t="s">
        <v>17</v>
      </c>
      <c r="C38" s="4">
        <v>44512</v>
      </c>
      <c r="D38" s="5" t="s">
        <v>189</v>
      </c>
      <c r="E38" s="5">
        <v>2021</v>
      </c>
      <c r="F38" s="6">
        <v>3.31</v>
      </c>
    </row>
    <row r="39" spans="1:6" ht="15.75" thickBot="1" x14ac:dyDescent="0.3">
      <c r="A39" s="7" t="s">
        <v>89</v>
      </c>
      <c r="B39" s="7" t="s">
        <v>17</v>
      </c>
      <c r="C39" s="8">
        <v>44512</v>
      </c>
      <c r="D39" s="9" t="s">
        <v>189</v>
      </c>
      <c r="E39" s="9">
        <v>2021</v>
      </c>
      <c r="F39" s="10">
        <v>1.76</v>
      </c>
    </row>
    <row r="40" spans="1:6" ht="15.75" thickBot="1" x14ac:dyDescent="0.3">
      <c r="A40" s="3" t="s">
        <v>39</v>
      </c>
      <c r="B40" s="3" t="s">
        <v>18</v>
      </c>
      <c r="C40" s="4">
        <v>44512</v>
      </c>
      <c r="D40" s="5" t="s">
        <v>189</v>
      </c>
      <c r="E40" s="5">
        <v>2021</v>
      </c>
      <c r="F40" s="6">
        <v>2.27</v>
      </c>
    </row>
    <row r="41" spans="1:6" ht="15.75" thickBot="1" x14ac:dyDescent="0.3">
      <c r="A41" s="7" t="s">
        <v>28</v>
      </c>
      <c r="B41" s="7" t="s">
        <v>17</v>
      </c>
      <c r="C41" s="8">
        <v>44516</v>
      </c>
      <c r="D41" s="9" t="s">
        <v>189</v>
      </c>
      <c r="E41" s="9">
        <v>2021</v>
      </c>
      <c r="F41" s="10">
        <v>2.71</v>
      </c>
    </row>
    <row r="42" spans="1:6" ht="15.75" thickBot="1" x14ac:dyDescent="0.3">
      <c r="A42" s="3" t="s">
        <v>66</v>
      </c>
      <c r="B42" s="3" t="s">
        <v>17</v>
      </c>
      <c r="C42" s="4">
        <v>44516</v>
      </c>
      <c r="D42" s="5" t="s">
        <v>189</v>
      </c>
      <c r="E42" s="5">
        <v>2021</v>
      </c>
      <c r="F42" s="6">
        <v>3.02</v>
      </c>
    </row>
    <row r="43" spans="1:6" ht="15.75" thickBot="1" x14ac:dyDescent="0.3">
      <c r="A43" s="7" t="s">
        <v>52</v>
      </c>
      <c r="B43" s="7" t="s">
        <v>17</v>
      </c>
      <c r="C43" s="8">
        <v>44518</v>
      </c>
      <c r="D43" s="9" t="s">
        <v>189</v>
      </c>
      <c r="E43" s="9">
        <v>2021</v>
      </c>
      <c r="F43" s="10">
        <v>0.99</v>
      </c>
    </row>
    <row r="44" spans="1:6" ht="15.75" thickBot="1" x14ac:dyDescent="0.3">
      <c r="A44" s="3" t="s">
        <v>85</v>
      </c>
      <c r="B44" s="3" t="s">
        <v>17</v>
      </c>
      <c r="C44" s="4">
        <v>44519</v>
      </c>
      <c r="D44" s="5" t="s">
        <v>189</v>
      </c>
      <c r="E44" s="5">
        <v>2021</v>
      </c>
      <c r="F44" s="6">
        <v>0.96</v>
      </c>
    </row>
    <row r="45" spans="1:6" ht="15.75" thickBot="1" x14ac:dyDescent="0.3">
      <c r="A45" s="7" t="s">
        <v>88</v>
      </c>
      <c r="B45" s="7" t="s">
        <v>17</v>
      </c>
      <c r="C45" s="8">
        <v>44522</v>
      </c>
      <c r="D45" s="9" t="s">
        <v>189</v>
      </c>
      <c r="E45" s="9">
        <v>2021</v>
      </c>
      <c r="F45" s="10">
        <v>0.88</v>
      </c>
    </row>
    <row r="46" spans="1:6" ht="15.75" thickBot="1" x14ac:dyDescent="0.3">
      <c r="A46" s="3" t="s">
        <v>50</v>
      </c>
      <c r="B46" s="3" t="s">
        <v>17</v>
      </c>
      <c r="C46" s="4">
        <v>44530</v>
      </c>
      <c r="D46" s="5" t="s">
        <v>189</v>
      </c>
      <c r="E46" s="5">
        <v>2021</v>
      </c>
      <c r="F46" s="6">
        <v>1.64</v>
      </c>
    </row>
    <row r="47" spans="1:6" ht="15.75" thickBot="1" x14ac:dyDescent="0.3">
      <c r="A47" s="7" t="s">
        <v>169</v>
      </c>
      <c r="B47" s="7" t="s">
        <v>17</v>
      </c>
      <c r="C47" s="8">
        <v>44532</v>
      </c>
      <c r="D47" s="9" t="s">
        <v>191</v>
      </c>
      <c r="E47" s="9">
        <v>2021</v>
      </c>
      <c r="F47" s="10">
        <v>1.03</v>
      </c>
    </row>
    <row r="48" spans="1:6" ht="15.75" thickBot="1" x14ac:dyDescent="0.3">
      <c r="A48" s="3" t="s">
        <v>151</v>
      </c>
      <c r="B48" s="3" t="s">
        <v>17</v>
      </c>
      <c r="C48" s="4">
        <v>44539</v>
      </c>
      <c r="D48" s="5" t="s">
        <v>191</v>
      </c>
      <c r="E48" s="5">
        <v>2021</v>
      </c>
      <c r="F48" s="6">
        <v>0.76</v>
      </c>
    </row>
    <row r="49" spans="1:6" ht="15.75" thickBot="1" x14ac:dyDescent="0.3">
      <c r="A49" s="7" t="s">
        <v>88</v>
      </c>
      <c r="B49" s="7" t="s">
        <v>17</v>
      </c>
      <c r="C49" s="8">
        <v>44547</v>
      </c>
      <c r="D49" s="9" t="s">
        <v>191</v>
      </c>
      <c r="E49" s="9">
        <v>2021</v>
      </c>
      <c r="F49" s="10">
        <v>0.89</v>
      </c>
    </row>
    <row r="50" spans="1:6" ht="15.75" thickBot="1" x14ac:dyDescent="0.3">
      <c r="A50" s="3" t="s">
        <v>90</v>
      </c>
      <c r="B50" s="3" t="s">
        <v>17</v>
      </c>
      <c r="C50" s="4">
        <v>44547</v>
      </c>
      <c r="D50" s="5" t="s">
        <v>191</v>
      </c>
      <c r="E50" s="5">
        <v>2021</v>
      </c>
      <c r="F50" s="6">
        <v>3.26</v>
      </c>
    </row>
    <row r="51" spans="1:6" ht="15.75" thickBot="1" x14ac:dyDescent="0.3">
      <c r="A51" s="7" t="s">
        <v>120</v>
      </c>
      <c r="B51" s="7" t="s">
        <v>17</v>
      </c>
      <c r="C51" s="8">
        <v>44553</v>
      </c>
      <c r="D51" s="9" t="s">
        <v>191</v>
      </c>
      <c r="E51" s="9">
        <v>2021</v>
      </c>
      <c r="F51" s="10">
        <v>0.54</v>
      </c>
    </row>
    <row r="52" spans="1:6" ht="15.75" thickBot="1" x14ac:dyDescent="0.3">
      <c r="A52" s="3" t="s">
        <v>52</v>
      </c>
      <c r="B52" s="3" t="s">
        <v>17</v>
      </c>
      <c r="C52" s="4">
        <v>44553</v>
      </c>
      <c r="D52" s="5" t="s">
        <v>191</v>
      </c>
      <c r="E52" s="5">
        <v>2021</v>
      </c>
      <c r="F52" s="6">
        <v>1</v>
      </c>
    </row>
    <row r="53" spans="1:6" ht="15.75" thickBot="1" x14ac:dyDescent="0.3">
      <c r="A53" s="7" t="s">
        <v>169</v>
      </c>
      <c r="B53" s="7" t="s">
        <v>17</v>
      </c>
      <c r="C53" s="8">
        <v>44559</v>
      </c>
      <c r="D53" s="9" t="s">
        <v>191</v>
      </c>
      <c r="E53" s="9">
        <v>2021</v>
      </c>
      <c r="F53" s="10">
        <v>1.03</v>
      </c>
    </row>
    <row r="54" spans="1:6" ht="15.75" thickBot="1" x14ac:dyDescent="0.3">
      <c r="A54" s="3" t="s">
        <v>41</v>
      </c>
      <c r="B54" s="3" t="s">
        <v>17</v>
      </c>
      <c r="C54" s="4">
        <v>44560</v>
      </c>
      <c r="D54" s="5" t="s">
        <v>191</v>
      </c>
      <c r="E54" s="5">
        <v>2021</v>
      </c>
      <c r="F54" s="6">
        <v>2.62</v>
      </c>
    </row>
    <row r="55" spans="1:6" ht="15.75" thickBot="1" x14ac:dyDescent="0.3">
      <c r="A55" s="7" t="s">
        <v>50</v>
      </c>
      <c r="B55" s="7" t="s">
        <v>17</v>
      </c>
      <c r="C55" s="8">
        <v>44561</v>
      </c>
      <c r="D55" s="9" t="s">
        <v>191</v>
      </c>
      <c r="E55" s="9">
        <v>2021</v>
      </c>
      <c r="F55" s="10">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current_holdings</vt:lpstr>
      <vt:lpstr>closed_trades</vt:lpstr>
      <vt:lpstr>indices</vt:lpstr>
      <vt:lpstr>dividend_info</vt:lpstr>
      <vt:lpstr>2023</vt:lpstr>
      <vt:lpstr>2022</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sean gilbank</cp:lastModifiedBy>
  <cp:revision/>
  <dcterms:created xsi:type="dcterms:W3CDTF">2023-11-03T04:22:12Z</dcterms:created>
  <dcterms:modified xsi:type="dcterms:W3CDTF">2024-01-02T18:10:08Z</dcterms:modified>
  <cp:category/>
  <cp:contentStatus/>
</cp:coreProperties>
</file>