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rhii.Tytiuk\Desktop\KSE\Pol_group\"/>
    </mc:Choice>
  </mc:AlternateContent>
  <xr:revisionPtr revIDLastSave="0" documentId="13_ncr:1_{6C211158-1A78-4E0C-9F7C-282D7205539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work" sheetId="1" r:id="rId1"/>
    <sheet name="valid" sheetId="6" r:id="rId2"/>
    <sheet name="Sheet1" sheetId="7" r:id="rId3"/>
    <sheet name="Sheet2" sheetId="8" r:id="rId4"/>
  </sheets>
  <externalReferences>
    <externalReference r:id="rId5"/>
    <externalReference r:id="rId6"/>
  </externalReferences>
  <definedNames>
    <definedName name="_xlnm._FilterDatabase" localSheetId="1" hidden="1">valid!$A$1:$AF$102</definedName>
    <definedName name="_xlnm._FilterDatabase" localSheetId="0" hidden="1">work!$A$1:$AC$166</definedName>
  </definedNames>
  <calcPr calcId="191029"/>
  <pivotCaches>
    <pivotCache cacheId="14" r:id="rId7"/>
    <pivotCache cacheId="1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5" i="7" l="1"/>
  <c r="X7" i="7"/>
  <c r="X6" i="7"/>
  <c r="AE50" i="6"/>
  <c r="AD3" i="6"/>
  <c r="AE3" i="6" s="1"/>
  <c r="AD4" i="6"/>
  <c r="AE4" i="6" s="1"/>
  <c r="AD5" i="6"/>
  <c r="AE5" i="6" s="1"/>
  <c r="AD6" i="6"/>
  <c r="AE6" i="6" s="1"/>
  <c r="AD7" i="6"/>
  <c r="AE7" i="6" s="1"/>
  <c r="AD8" i="6"/>
  <c r="AE8" i="6" s="1"/>
  <c r="AD9" i="6"/>
  <c r="AE9" i="6" s="1"/>
  <c r="AD10" i="6"/>
  <c r="AE10" i="6" s="1"/>
  <c r="AD11" i="6"/>
  <c r="AE11" i="6" s="1"/>
  <c r="AD12" i="6"/>
  <c r="AE12" i="6" s="1"/>
  <c r="AD13" i="6"/>
  <c r="AE13" i="6" s="1"/>
  <c r="AD14" i="6"/>
  <c r="AE14" i="6" s="1"/>
  <c r="AD15" i="6"/>
  <c r="AE15" i="6" s="1"/>
  <c r="AD16" i="6"/>
  <c r="AE16" i="6" s="1"/>
  <c r="AD17" i="6"/>
  <c r="AE17" i="6" s="1"/>
  <c r="AD18" i="6"/>
  <c r="AE18" i="6" s="1"/>
  <c r="AD19" i="6"/>
  <c r="AE19" i="6" s="1"/>
  <c r="AD20" i="6"/>
  <c r="AE20" i="6" s="1"/>
  <c r="AD21" i="6"/>
  <c r="AE21" i="6" s="1"/>
  <c r="AD22" i="6"/>
  <c r="AE22" i="6" s="1"/>
  <c r="AD23" i="6"/>
  <c r="AE23" i="6" s="1"/>
  <c r="AD24" i="6"/>
  <c r="AE24" i="6" s="1"/>
  <c r="AD25" i="6"/>
  <c r="AE25" i="6" s="1"/>
  <c r="AD26" i="6"/>
  <c r="AE26" i="6" s="1"/>
  <c r="AD27" i="6"/>
  <c r="AE27" i="6" s="1"/>
  <c r="AD28" i="6"/>
  <c r="AE28" i="6" s="1"/>
  <c r="AD29" i="6"/>
  <c r="AE29" i="6" s="1"/>
  <c r="AD30" i="6"/>
  <c r="AE30" i="6" s="1"/>
  <c r="AD31" i="6"/>
  <c r="AE31" i="6" s="1"/>
  <c r="AD32" i="6"/>
  <c r="AE32" i="6" s="1"/>
  <c r="AD33" i="6"/>
  <c r="AE33" i="6" s="1"/>
  <c r="AD34" i="6"/>
  <c r="AE34" i="6" s="1"/>
  <c r="AD35" i="6"/>
  <c r="AE35" i="6" s="1"/>
  <c r="AD36" i="6"/>
  <c r="AE36" i="6" s="1"/>
  <c r="AD37" i="6"/>
  <c r="AE37" i="6" s="1"/>
  <c r="AD38" i="6"/>
  <c r="AE38" i="6" s="1"/>
  <c r="AD39" i="6"/>
  <c r="AE39" i="6" s="1"/>
  <c r="AD40" i="6"/>
  <c r="AE40" i="6" s="1"/>
  <c r="AD41" i="6"/>
  <c r="AE41" i="6" s="1"/>
  <c r="AD42" i="6"/>
  <c r="AE42" i="6" s="1"/>
  <c r="AD43" i="6"/>
  <c r="AE43" i="6" s="1"/>
  <c r="AD44" i="6"/>
  <c r="AE44" i="6" s="1"/>
  <c r="AD45" i="6"/>
  <c r="AE45" i="6" s="1"/>
  <c r="AD46" i="6"/>
  <c r="AE46" i="6" s="1"/>
  <c r="AD47" i="6"/>
  <c r="AE47" i="6" s="1"/>
  <c r="AD48" i="6"/>
  <c r="AE48" i="6" s="1"/>
  <c r="AD49" i="6"/>
  <c r="AE49" i="6" s="1"/>
  <c r="AD51" i="6"/>
  <c r="AD52" i="6"/>
  <c r="AD53" i="6"/>
  <c r="AD54" i="6"/>
  <c r="AD55" i="6"/>
  <c r="AD56" i="6"/>
  <c r="AD57" i="6"/>
  <c r="AD58" i="6"/>
  <c r="AD59" i="6"/>
  <c r="AD60" i="6"/>
  <c r="AD61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2" i="6"/>
  <c r="AE2" i="6" s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8" i="1"/>
  <c r="R39" i="1"/>
  <c r="R40" i="1"/>
  <c r="R41" i="1"/>
  <c r="R42" i="1"/>
  <c r="R43" i="1"/>
  <c r="R44" i="1"/>
  <c r="R45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8" i="1"/>
  <c r="R139" i="1"/>
  <c r="R141" i="1"/>
  <c r="R142" i="1"/>
  <c r="R143" i="1"/>
  <c r="R144" i="1"/>
  <c r="R146" i="1"/>
  <c r="R148" i="1"/>
  <c r="R149" i="1"/>
  <c r="R151" i="1"/>
  <c r="R152" i="1"/>
  <c r="R153" i="1"/>
  <c r="R154" i="1"/>
  <c r="R155" i="1"/>
  <c r="R156" i="1"/>
  <c r="R157" i="1"/>
  <c r="R158" i="1"/>
  <c r="R159" i="1"/>
  <c r="R160" i="1"/>
  <c r="R162" i="1"/>
  <c r="R163" i="1"/>
  <c r="R164" i="1"/>
  <c r="R165" i="1"/>
  <c r="R166" i="1"/>
  <c r="R2" i="1"/>
  <c r="P101" i="1" l="1"/>
  <c r="P73" i="1"/>
  <c r="P3" i="1"/>
  <c r="P4" i="1"/>
  <c r="P5" i="1"/>
  <c r="P6" i="1"/>
  <c r="P7" i="1"/>
  <c r="P10" i="1"/>
  <c r="P13" i="1"/>
  <c r="P14" i="1"/>
  <c r="P15" i="1"/>
  <c r="P16" i="1"/>
  <c r="P17" i="1"/>
  <c r="P18" i="1"/>
  <c r="P19" i="1"/>
  <c r="P20" i="1"/>
  <c r="P21" i="1"/>
  <c r="P22" i="1"/>
  <c r="P23" i="1"/>
  <c r="P24" i="1"/>
  <c r="P26" i="1"/>
  <c r="P27" i="1"/>
  <c r="P28" i="1"/>
  <c r="P29" i="1"/>
  <c r="P30" i="1"/>
  <c r="P32" i="1"/>
  <c r="P35" i="1"/>
  <c r="P41" i="1"/>
  <c r="P42" i="1"/>
  <c r="P43" i="1"/>
  <c r="P44" i="1"/>
  <c r="P48" i="1"/>
  <c r="P49" i="1"/>
  <c r="P55" i="1"/>
  <c r="P58" i="1"/>
  <c r="P59" i="1"/>
  <c r="P60" i="1"/>
  <c r="P61" i="1"/>
  <c r="P62" i="1"/>
  <c r="P63" i="1"/>
  <c r="P64" i="1"/>
  <c r="P66" i="1"/>
  <c r="P67" i="1"/>
  <c r="P70" i="1"/>
  <c r="P72" i="1"/>
  <c r="P74" i="1"/>
  <c r="P75" i="1"/>
  <c r="P77" i="1"/>
  <c r="P78" i="1"/>
  <c r="P80" i="1"/>
  <c r="P81" i="1"/>
  <c r="P82" i="1"/>
  <c r="P84" i="1"/>
  <c r="P85" i="1"/>
  <c r="P86" i="1"/>
  <c r="P87" i="1"/>
  <c r="P89" i="1"/>
  <c r="P90" i="1"/>
  <c r="P91" i="1"/>
  <c r="P92" i="1"/>
  <c r="P93" i="1"/>
  <c r="P94" i="1"/>
  <c r="P95" i="1"/>
  <c r="P96" i="1"/>
  <c r="P97" i="1"/>
  <c r="P98" i="1"/>
  <c r="P99" i="1"/>
  <c r="P100" i="1"/>
  <c r="P102" i="1"/>
  <c r="P103" i="1"/>
  <c r="P104" i="1"/>
  <c r="P106" i="1"/>
  <c r="P107" i="1"/>
  <c r="P108" i="1"/>
  <c r="P126" i="1"/>
  <c r="P127" i="1"/>
  <c r="P129" i="1"/>
  <c r="P132" i="1"/>
  <c r="P137" i="1"/>
  <c r="P139" i="1"/>
  <c r="P140" i="1"/>
  <c r="P142" i="1"/>
  <c r="P145" i="1"/>
  <c r="P146" i="1"/>
  <c r="P148" i="1"/>
  <c r="P149" i="1"/>
  <c r="P150" i="1"/>
  <c r="P152" i="1"/>
  <c r="P153" i="1"/>
  <c r="P154" i="1"/>
  <c r="P156" i="1"/>
  <c r="P158" i="1"/>
  <c r="P159" i="1"/>
  <c r="P160" i="1"/>
  <c r="P161" i="1"/>
  <c r="P162" i="1"/>
  <c r="P163" i="1"/>
  <c r="P164" i="1"/>
  <c r="P165" i="1"/>
  <c r="P166" i="1"/>
  <c r="P2" i="1"/>
</calcChain>
</file>

<file path=xl/sharedStrings.xml><?xml version="1.0" encoding="utf-8"?>
<sst xmlns="http://schemas.openxmlformats.org/spreadsheetml/2006/main" count="1301" uniqueCount="400">
  <si>
    <t>scode</t>
  </si>
  <si>
    <t>country</t>
  </si>
  <si>
    <t>byear</t>
  </si>
  <si>
    <t>AFG</t>
  </si>
  <si>
    <t>Afghanistan</t>
  </si>
  <si>
    <t>ALB</t>
  </si>
  <si>
    <t>Albania</t>
  </si>
  <si>
    <t>ALG</t>
  </si>
  <si>
    <t>Algeria</t>
  </si>
  <si>
    <t>ANG</t>
  </si>
  <si>
    <t>Angola</t>
  </si>
  <si>
    <t>ARG</t>
  </si>
  <si>
    <t>Argentina</t>
  </si>
  <si>
    <t>ARM</t>
  </si>
  <si>
    <t>Armenia</t>
  </si>
  <si>
    <t>AUL</t>
  </si>
  <si>
    <t>Australia</t>
  </si>
  <si>
    <t>AUS</t>
  </si>
  <si>
    <t>Austria</t>
  </si>
  <si>
    <t>AZE</t>
  </si>
  <si>
    <t>Azerbaijan</t>
  </si>
  <si>
    <t>BAH</t>
  </si>
  <si>
    <t>Bahrain</t>
  </si>
  <si>
    <t>BEL</t>
  </si>
  <si>
    <t>Belgium</t>
  </si>
  <si>
    <t>BEN</t>
  </si>
  <si>
    <t>Benin</t>
  </si>
  <si>
    <t>BFO</t>
  </si>
  <si>
    <t>Burkina Faso</t>
  </si>
  <si>
    <t>BHU</t>
  </si>
  <si>
    <t>Bhutan</t>
  </si>
  <si>
    <t>BLR</t>
  </si>
  <si>
    <t>Belarus</t>
  </si>
  <si>
    <t>BNG</t>
  </si>
  <si>
    <t>Bangladesh</t>
  </si>
  <si>
    <t>BOL</t>
  </si>
  <si>
    <t>Bolivia</t>
  </si>
  <si>
    <t>BOS</t>
  </si>
  <si>
    <t>BOT</t>
  </si>
  <si>
    <t>Botswana</t>
  </si>
  <si>
    <t>BRA</t>
  </si>
  <si>
    <t>Brazil</t>
  </si>
  <si>
    <t>BUI</t>
  </si>
  <si>
    <t>Burundi</t>
  </si>
  <si>
    <t>BUL</t>
  </si>
  <si>
    <t>Bulgaria</t>
  </si>
  <si>
    <t>CAM</t>
  </si>
  <si>
    <t>Cambodia</t>
  </si>
  <si>
    <t>CAN</t>
  </si>
  <si>
    <t>Canada</t>
  </si>
  <si>
    <t>CAO</t>
  </si>
  <si>
    <t>Cameroon</t>
  </si>
  <si>
    <t>CAP</t>
  </si>
  <si>
    <t>CEN</t>
  </si>
  <si>
    <t>Central African Republic</t>
  </si>
  <si>
    <t>CHA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</si>
  <si>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</si>
  <si>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</si>
  <si>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</si>
  <si>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</si>
  <si>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</si>
  <si>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</si>
  <si>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</si>
  <si>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</si>
  <si>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</si>
  <si>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CON</t>
  </si>
  <si>
    <t>COS</t>
  </si>
  <si>
    <t>Costa Rica</t>
  </si>
  <si>
    <t>CRO</t>
  </si>
  <si>
    <t>Croatia</t>
  </si>
  <si>
    <t>CUB</t>
  </si>
  <si>
    <t>Cuba</t>
  </si>
  <si>
    <t>CYP</t>
  </si>
  <si>
    <t>Cyprus</t>
  </si>
  <si>
    <t>CZR</t>
  </si>
  <si>
    <t>Czech Republic</t>
  </si>
  <si>
    <t>DEN</t>
  </si>
  <si>
    <t>Denmark</t>
  </si>
  <si>
    <t>DJI</t>
  </si>
  <si>
    <t>Djibouti</t>
  </si>
  <si>
    <t>DOM</t>
  </si>
  <si>
    <t>Dominican Republic</t>
  </si>
  <si>
    <t>ECU</t>
  </si>
  <si>
    <t>Ecuador</t>
  </si>
  <si>
    <t>EGY</t>
  </si>
  <si>
    <t>EQG</t>
  </si>
  <si>
    <t>Equatorial Guinea</t>
  </si>
  <si>
    <t>ERI</t>
  </si>
  <si>
    <t>Eritrea</t>
  </si>
  <si>
    <t>EST</t>
  </si>
  <si>
    <t>Estonia</t>
  </si>
  <si>
    <t>ETI</t>
  </si>
  <si>
    <t>Ethiopia</t>
  </si>
  <si>
    <t>ETM</t>
  </si>
  <si>
    <t>FIN</t>
  </si>
  <si>
    <t>Finland</t>
  </si>
  <si>
    <t>FJI</t>
  </si>
  <si>
    <t>Fiji</t>
  </si>
  <si>
    <t>FRN</t>
  </si>
  <si>
    <t>France</t>
  </si>
  <si>
    <t>GAB</t>
  </si>
  <si>
    <t>Gabon</t>
  </si>
  <si>
    <t>GAM</t>
  </si>
  <si>
    <t>GHA</t>
  </si>
  <si>
    <t>Ghana</t>
  </si>
  <si>
    <t>GMY</t>
  </si>
  <si>
    <t>Germany</t>
  </si>
  <si>
    <t>GNB</t>
  </si>
  <si>
    <t>Guinea-Bissau</t>
  </si>
  <si>
    <t>GRC</t>
  </si>
  <si>
    <t>Greece</t>
  </si>
  <si>
    <t>GRG</t>
  </si>
  <si>
    <t>Georgia</t>
  </si>
  <si>
    <t>GUA</t>
  </si>
  <si>
    <t>Guatemala</t>
  </si>
  <si>
    <t>GUI</t>
  </si>
  <si>
    <t>Guinea</t>
  </si>
  <si>
    <t>GUY</t>
  </si>
  <si>
    <t>Guyana</t>
  </si>
  <si>
    <t>HAI</t>
  </si>
  <si>
    <t>Haiti</t>
  </si>
  <si>
    <t>HON</t>
  </si>
  <si>
    <t>Honduras</t>
  </si>
  <si>
    <t>HUN</t>
  </si>
  <si>
    <t>Hungary</t>
  </si>
  <si>
    <t>IND</t>
  </si>
  <si>
    <t>India</t>
  </si>
  <si>
    <t>INS</t>
  </si>
  <si>
    <t>Indonesia</t>
  </si>
  <si>
    <t>IRE</t>
  </si>
  <si>
    <t>Ireland</t>
  </si>
  <si>
    <t>IRN</t>
  </si>
  <si>
    <t>IRQ</t>
  </si>
  <si>
    <t>Iraq</t>
  </si>
  <si>
    <t>ISR</t>
  </si>
  <si>
    <t>Israel</t>
  </si>
  <si>
    <t>ITA</t>
  </si>
  <si>
    <t>Italy</t>
  </si>
  <si>
    <t>IVO</t>
  </si>
  <si>
    <t>Cote D'Ivoire</t>
  </si>
  <si>
    <t>JAM</t>
  </si>
  <si>
    <t>Jamaica</t>
  </si>
  <si>
    <t>JOR</t>
  </si>
  <si>
    <t>Jordan</t>
  </si>
  <si>
    <t>JPN</t>
  </si>
  <si>
    <t>Japan</t>
  </si>
  <si>
    <t>KEN</t>
  </si>
  <si>
    <t>Kenya</t>
  </si>
  <si>
    <t>KOS</t>
  </si>
  <si>
    <t>Kosovo</t>
  </si>
  <si>
    <t>KUW</t>
  </si>
  <si>
    <t>Kuwait</t>
  </si>
  <si>
    <t>KYR</t>
  </si>
  <si>
    <t>KZK</t>
  </si>
  <si>
    <t>Kazakhstan</t>
  </si>
  <si>
    <t>LAO</t>
  </si>
  <si>
    <t>LAT</t>
  </si>
  <si>
    <t>Latvia</t>
  </si>
  <si>
    <t>LBR</t>
  </si>
  <si>
    <t>Liberia</t>
  </si>
  <si>
    <t>LEB</t>
  </si>
  <si>
    <t>Lebanon</t>
  </si>
  <si>
    <t>LES</t>
  </si>
  <si>
    <t>Lesotho</t>
  </si>
  <si>
    <t>LIB</t>
  </si>
  <si>
    <t>Libya</t>
  </si>
  <si>
    <t>LIT</t>
  </si>
  <si>
    <t>Lithuania</t>
  </si>
  <si>
    <t>MAA</t>
  </si>
  <si>
    <t>Mauritania</t>
  </si>
  <si>
    <t>MAC</t>
  </si>
  <si>
    <t>MAG</t>
  </si>
  <si>
    <t>Madagascar</t>
  </si>
  <si>
    <t>MAL</t>
  </si>
  <si>
    <t>Malaysia</t>
  </si>
  <si>
    <t>MAS</t>
  </si>
  <si>
    <t>Mauritius</t>
  </si>
  <si>
    <t>MAW</t>
  </si>
  <si>
    <t>Malawi</t>
  </si>
  <si>
    <t>MEX</t>
  </si>
  <si>
    <t>Mexico</t>
  </si>
  <si>
    <t>MLD</t>
  </si>
  <si>
    <t>Moldova</t>
  </si>
  <si>
    <t>MLI</t>
  </si>
  <si>
    <t>Mali</t>
  </si>
  <si>
    <t>MNT</t>
  </si>
  <si>
    <t>Montenegro</t>
  </si>
  <si>
    <t>MON</t>
  </si>
  <si>
    <t>Mongolia</t>
  </si>
  <si>
    <t>MOR</t>
  </si>
  <si>
    <t>Morocco</t>
  </si>
  <si>
    <t>MYA</t>
  </si>
  <si>
    <t>MZM</t>
  </si>
  <si>
    <t>Mozambique</t>
  </si>
  <si>
    <t>NAM</t>
  </si>
  <si>
    <t>Namibia</t>
  </si>
  <si>
    <t>NEP</t>
  </si>
  <si>
    <t>Nepal</t>
  </si>
  <si>
    <t>NEW</t>
  </si>
  <si>
    <t>New Zealand</t>
  </si>
  <si>
    <t>NIC</t>
  </si>
  <si>
    <t>Nicaragua</t>
  </si>
  <si>
    <t>NIG</t>
  </si>
  <si>
    <t>Nigeria</t>
  </si>
  <si>
    <t>NIR</t>
  </si>
  <si>
    <t>Niger</t>
  </si>
  <si>
    <t>NOR</t>
  </si>
  <si>
    <t>Norway</t>
  </si>
  <si>
    <t>NTH</t>
  </si>
  <si>
    <t>Netherlands</t>
  </si>
  <si>
    <t>OMA</t>
  </si>
  <si>
    <t>Oman</t>
  </si>
  <si>
    <t>PAK</t>
  </si>
  <si>
    <t>Pakistan</t>
  </si>
  <si>
    <t>PAN</t>
  </si>
  <si>
    <t>Panama</t>
  </si>
  <si>
    <t>PAR</t>
  </si>
  <si>
    <t>Paraguay</t>
  </si>
  <si>
    <t>PER</t>
  </si>
  <si>
    <t>Peru</t>
  </si>
  <si>
    <t>PHI</t>
  </si>
  <si>
    <t>Philippines</t>
  </si>
  <si>
    <t>PNG</t>
  </si>
  <si>
    <t>Papua New Guinea</t>
  </si>
  <si>
    <t>POL</t>
  </si>
  <si>
    <t>Poland</t>
  </si>
  <si>
    <t>POR</t>
  </si>
  <si>
    <t>Portugal</t>
  </si>
  <si>
    <t>PRK</t>
  </si>
  <si>
    <t>QAT</t>
  </si>
  <si>
    <t>Qatar</t>
  </si>
  <si>
    <t>ROK</t>
  </si>
  <si>
    <t>RUM</t>
  </si>
  <si>
    <t>Romania</t>
  </si>
  <si>
    <t>RUS</t>
  </si>
  <si>
    <t>RWA</t>
  </si>
  <si>
    <t>Rwanda</t>
  </si>
  <si>
    <t>SAF</t>
  </si>
  <si>
    <t>South Africa</t>
  </si>
  <si>
    <t>SAL</t>
  </si>
  <si>
    <t>El Salvador</t>
  </si>
  <si>
    <t>SAU</t>
  </si>
  <si>
    <t>Saudi Arabia</t>
  </si>
  <si>
    <t>SDN</t>
  </si>
  <si>
    <t>SEN</t>
  </si>
  <si>
    <t>Senegal</t>
  </si>
  <si>
    <t>SER</t>
  </si>
  <si>
    <t>Serbia</t>
  </si>
  <si>
    <t>SIE</t>
  </si>
  <si>
    <t>Sierra Leone</t>
  </si>
  <si>
    <t>SIN</t>
  </si>
  <si>
    <t>Singapore</t>
  </si>
  <si>
    <t>SLO</t>
  </si>
  <si>
    <t>Slovak Republic</t>
  </si>
  <si>
    <t>SLV</t>
  </si>
  <si>
    <t>Slovenia</t>
  </si>
  <si>
    <t>SOL</t>
  </si>
  <si>
    <t>Solomon Islands</t>
  </si>
  <si>
    <t>SOM</t>
  </si>
  <si>
    <t>Somalia</t>
  </si>
  <si>
    <t>SPN</t>
  </si>
  <si>
    <t>Spain</t>
  </si>
  <si>
    <t>SRI</t>
  </si>
  <si>
    <t>Sri Lanka</t>
  </si>
  <si>
    <t>SSU</t>
  </si>
  <si>
    <t>South Sudan</t>
  </si>
  <si>
    <t>SUR</t>
  </si>
  <si>
    <t>Suriname</t>
  </si>
  <si>
    <t>SWA</t>
  </si>
  <si>
    <t>SWD</t>
  </si>
  <si>
    <t>Sweden</t>
  </si>
  <si>
    <t>SWZ</t>
  </si>
  <si>
    <t>Switzerland</t>
  </si>
  <si>
    <t>SYR</t>
  </si>
  <si>
    <t>TAJ</t>
  </si>
  <si>
    <t>Tajikistan</t>
  </si>
  <si>
    <t>TAW</t>
  </si>
  <si>
    <t>Taiwan</t>
  </si>
  <si>
    <t>TAZ</t>
  </si>
  <si>
    <t>Tanzania</t>
  </si>
  <si>
    <t>THI</t>
  </si>
  <si>
    <t>Thailand</t>
  </si>
  <si>
    <t>TKM</t>
  </si>
  <si>
    <t>Turkmenistan</t>
  </si>
  <si>
    <t>TOG</t>
  </si>
  <si>
    <t>Togo</t>
  </si>
  <si>
    <t>TRI</t>
  </si>
  <si>
    <t>Trinidad and Tobago</t>
  </si>
  <si>
    <t>TUN</t>
  </si>
  <si>
    <t>Tunisia</t>
  </si>
  <si>
    <t>TUR</t>
  </si>
  <si>
    <t>Turkey</t>
  </si>
  <si>
    <t>UAE</t>
  </si>
  <si>
    <t>United Arab Emirates</t>
  </si>
  <si>
    <t>UGA</t>
  </si>
  <si>
    <t>Uganda</t>
  </si>
  <si>
    <t>UKG</t>
  </si>
  <si>
    <t>United Kingdom</t>
  </si>
  <si>
    <t>UKR</t>
  </si>
  <si>
    <t>Ukraine</t>
  </si>
  <si>
    <t>URU</t>
  </si>
  <si>
    <t>Uruguay</t>
  </si>
  <si>
    <t>UZB</t>
  </si>
  <si>
    <t>Uzbekistan</t>
  </si>
  <si>
    <t>VEN</t>
  </si>
  <si>
    <t>VIE</t>
  </si>
  <si>
    <t>Vietnam</t>
  </si>
  <si>
    <t>YEM</t>
  </si>
  <si>
    <t>ZAI</t>
  </si>
  <si>
    <t>ZAM</t>
  </si>
  <si>
    <t>Zambia</t>
  </si>
  <si>
    <t>ZIM</t>
  </si>
  <si>
    <t>Zimbabwe</t>
  </si>
  <si>
    <t>W_polity</t>
  </si>
  <si>
    <t>W_xrcomp</t>
  </si>
  <si>
    <t>W_xropen</t>
  </si>
  <si>
    <t>W_parcomp</t>
  </si>
  <si>
    <t>W_military</t>
  </si>
  <si>
    <t>W_polity_total</t>
  </si>
  <si>
    <t>W_military_total</t>
  </si>
  <si>
    <t>USA_aid</t>
  </si>
  <si>
    <t>Congo, Rep.</t>
  </si>
  <si>
    <t>Myanmar</t>
  </si>
  <si>
    <t>Eswatini</t>
  </si>
  <si>
    <t>USA_aid_per_capita</t>
  </si>
  <si>
    <t>Sudan</t>
  </si>
  <si>
    <t>Bosnia and Herzegovina</t>
  </si>
  <si>
    <t>Cabo Verde</t>
  </si>
  <si>
    <t>North Macedonia</t>
  </si>
  <si>
    <t>Timor-Leste</t>
  </si>
  <si>
    <t>type</t>
  </si>
  <si>
    <t>type2</t>
  </si>
  <si>
    <t>Closed Anocracy</t>
  </si>
  <si>
    <t>Democracy</t>
  </si>
  <si>
    <t>Open Anocracy</t>
  </si>
  <si>
    <t>Full democracy</t>
  </si>
  <si>
    <t>Autocracy</t>
  </si>
  <si>
    <t>Total_trade</t>
  </si>
  <si>
    <t>Population_2019</t>
  </si>
  <si>
    <t>GDP_per_capita</t>
  </si>
  <si>
    <t>Log_performance_2018</t>
  </si>
  <si>
    <t>Egypt, Arab Rep.</t>
  </si>
  <si>
    <t>Gambia, The</t>
  </si>
  <si>
    <t>Iran, Islamic Rep.</t>
  </si>
  <si>
    <t>Kyrgyz Republic</t>
  </si>
  <si>
    <t>Lao PDR</t>
  </si>
  <si>
    <t>Korea, Rep.</t>
  </si>
  <si>
    <t>Russian Federation</t>
  </si>
  <si>
    <t>Syrian Arab Republic</t>
  </si>
  <si>
    <t>Venezuela, RB</t>
  </si>
  <si>
    <t>Yemen, Rep.</t>
  </si>
  <si>
    <t>Congo, Dem. Rep.</t>
  </si>
  <si>
    <t>Korea, Dem. People’s Rep.</t>
  </si>
  <si>
    <t>Gov_exp</t>
  </si>
  <si>
    <t>Health_exp</t>
  </si>
  <si>
    <t>GHS_Index</t>
  </si>
  <si>
    <t>USA_aid_total</t>
  </si>
  <si>
    <t>WGI_GovEff</t>
  </si>
  <si>
    <t>Cult_distance</t>
  </si>
  <si>
    <t>HAQ_Index</t>
  </si>
  <si>
    <t>Row Labels</t>
  </si>
  <si>
    <t>(blank)</t>
  </si>
  <si>
    <t>Grand Total</t>
  </si>
  <si>
    <t>Average of USA_aid_per_capita</t>
  </si>
  <si>
    <t>polity</t>
  </si>
  <si>
    <t>Count of type2</t>
  </si>
  <si>
    <t>Life_exp_birth</t>
  </si>
  <si>
    <t>aged_65_older</t>
  </si>
  <si>
    <t>population_density</t>
  </si>
  <si>
    <t>hospital_beds_per_thousand</t>
  </si>
  <si>
    <t>W_Mesquita</t>
  </si>
  <si>
    <t>W_Polity</t>
  </si>
  <si>
    <t>Net_migration</t>
  </si>
  <si>
    <t>Net_migration_tho</t>
  </si>
  <si>
    <t>polity_recoded</t>
  </si>
  <si>
    <t>Average of W_Polity</t>
  </si>
  <si>
    <t>Average of W_Mesquita</t>
  </si>
  <si>
    <t>Sum of USA_aid_total</t>
  </si>
  <si>
    <t>Загалом</t>
  </si>
  <si>
    <t>Column Labels</t>
  </si>
  <si>
    <t>Sum of USA_aid_per_capita</t>
  </si>
  <si>
    <t>Тип режиму (Polity V)</t>
  </si>
  <si>
    <t>Середнє W_Polity</t>
  </si>
  <si>
    <t>Середнє W_Mesquita</t>
  </si>
  <si>
    <t>Кількість режимів</t>
  </si>
  <si>
    <t>Загальна допомога, млн дол.</t>
  </si>
  <si>
    <t>Допомога на душу населення, дол.</t>
  </si>
  <si>
    <t>Все</t>
  </si>
  <si>
    <t>t</t>
  </si>
  <si>
    <t>=============================================================================================================================</t>
  </si>
  <si>
    <t>Statistic</t>
  </si>
  <si>
    <t>N</t>
  </si>
  <si>
    <t>Mean</t>
  </si>
  <si>
    <t>Min</t>
  </si>
  <si>
    <t>Pctl(25)</t>
  </si>
  <si>
    <t>Pctl(75)</t>
  </si>
  <si>
    <t>Max</t>
  </si>
  <si>
    <t>-----------------------------------------------------------------------------------------------------------------------------</t>
  </si>
  <si>
    <t>St. Dev.</t>
  </si>
  <si>
    <t>Descriptive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</si>
</sst>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3" borderId="0" xfId="0" applyFill="1"/>
    <xf numFmtId="3" fontId="0" fillId="0" borderId="0" xfId="0" applyNumberFormat="1"/>
    <xf numFmtId="3" fontId="0" fillId="0" borderId="0" xfId="0" applyNumberFormat="1" applyFill="1"/>
    <xf numFmtId="6" fontId="0" fillId="0" borderId="0" xfId="0" applyNumberFormat="1"/>
    <xf numFmtId="1" fontId="1" fillId="0" borderId="0" xfId="1" applyNumberFormat="1"/>
    <xf numFmtId="1" fontId="3" fillId="0" borderId="0" xfId="1" applyNumberFormat="1" applyFont="1" applyFill="1"/>
    <xf numFmtId="2" fontId="0" fillId="0" borderId="0" xfId="0" applyNumberFormat="1"/>
    <xf numFmtId="0" fontId="2" fillId="3" borderId="0" xfId="0" applyFont="1" applyFill="1"/>
    <xf numFmtId="0" fontId="2" fillId="0" borderId="0" xfId="0" applyFont="1" applyFill="1"/>
    <xf numFmtId="0" fontId="0" fillId="0" borderId="0" xfId="0" applyFill="1"/>
    <xf numFmtId="4" fontId="0" fillId="0" borderId="0" xfId="0" applyNumberForma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ii.Tytiuk/Desktop/KSE/&#1055;&#1086;&#1083;&#1110;&#1090;%20&#1088;&#1077;&#1078;&#1080;&#1084;&#1080;/&#1075;&#1088;&#1091;&#1087;%20&#1088;&#1086;&#1073;&#1086;&#1090;&#1072;/GDP%20per%20capita%202019%20W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ii.Tytiuk/Desktop/KSE/&#1055;&#1086;&#1083;&#1110;&#1090;%20&#1088;&#1077;&#1078;&#1080;&#1084;&#1080;/&#1075;&#1088;&#1091;&#1087;%20&#1088;&#1086;&#1073;&#1086;&#1090;&#1072;/Net%20migration%20W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  <sheetName val="Metadata - Countries"/>
      <sheetName val="Metadata - Indicators"/>
    </sheetNames>
    <sheetDataSet>
      <sheetData sheetId="0"/>
      <sheetData sheetId="1">
        <row r="1">
          <cell r="A1" t="str">
            <v>Country Name</v>
          </cell>
          <cell r="B1" t="str">
            <v>Country Code</v>
          </cell>
          <cell r="C1" t="str">
            <v>2019</v>
          </cell>
        </row>
        <row r="2">
          <cell r="A2" t="str">
            <v>Aruba</v>
          </cell>
          <cell r="B2" t="str">
            <v>ABW</v>
          </cell>
        </row>
        <row r="3">
          <cell r="A3" t="str">
            <v>Afghanistan</v>
          </cell>
          <cell r="B3" t="str">
            <v>AFG</v>
          </cell>
          <cell r="C3">
            <v>507.10343187198669</v>
          </cell>
        </row>
        <row r="4">
          <cell r="A4" t="str">
            <v>Angola</v>
          </cell>
          <cell r="B4" t="str">
            <v>AGO</v>
          </cell>
          <cell r="C4">
            <v>2790.7266152066459</v>
          </cell>
        </row>
        <row r="5">
          <cell r="A5" t="str">
            <v>Albania</v>
          </cell>
          <cell r="B5" t="str">
            <v>ALB</v>
          </cell>
          <cell r="C5">
            <v>5353.2448564014003</v>
          </cell>
        </row>
        <row r="6">
          <cell r="A6" t="str">
            <v>Andorra</v>
          </cell>
          <cell r="B6" t="str">
            <v>AND</v>
          </cell>
          <cell r="C6">
            <v>40886.391164843146</v>
          </cell>
        </row>
        <row r="7">
          <cell r="A7" t="str">
            <v>Arab World</v>
          </cell>
          <cell r="B7" t="str">
            <v>ARB</v>
          </cell>
          <cell r="C7">
            <v>6584.7402406928486</v>
          </cell>
        </row>
        <row r="8">
          <cell r="A8" t="str">
            <v>United Arab Emirates</v>
          </cell>
          <cell r="B8" t="str">
            <v>ARE</v>
          </cell>
          <cell r="C8">
            <v>43103.323058316506</v>
          </cell>
        </row>
        <row r="9">
          <cell r="A9" t="str">
            <v>Argentina</v>
          </cell>
          <cell r="B9" t="str">
            <v>ARG</v>
          </cell>
          <cell r="C9">
            <v>9912.2818085980307</v>
          </cell>
        </row>
        <row r="10">
          <cell r="A10" t="str">
            <v>Armenia</v>
          </cell>
          <cell r="B10" t="str">
            <v>ARM</v>
          </cell>
          <cell r="C10">
            <v>4622.7334932867088</v>
          </cell>
        </row>
        <row r="11">
          <cell r="A11" t="str">
            <v>American Samoa</v>
          </cell>
          <cell r="B11" t="str">
            <v>ASM</v>
          </cell>
        </row>
        <row r="12">
          <cell r="A12" t="str">
            <v>Antigua and Barbuda</v>
          </cell>
          <cell r="B12" t="str">
            <v>ATG</v>
          </cell>
          <cell r="C12">
            <v>17112.821134732621</v>
          </cell>
        </row>
        <row r="13">
          <cell r="A13" t="str">
            <v>Australia</v>
          </cell>
          <cell r="B13" t="str">
            <v>AUS</v>
          </cell>
          <cell r="C13">
            <v>55060.326100501319</v>
          </cell>
        </row>
        <row r="14">
          <cell r="A14" t="str">
            <v>Austria</v>
          </cell>
          <cell r="B14" t="str">
            <v>AUT</v>
          </cell>
          <cell r="C14">
            <v>50137.66277624762</v>
          </cell>
        </row>
        <row r="15">
          <cell r="A15" t="str">
            <v>Azerbaijan</v>
          </cell>
          <cell r="B15" t="str">
            <v>AZE</v>
          </cell>
          <cell r="C15">
            <v>4793.587019669887</v>
          </cell>
        </row>
        <row r="16">
          <cell r="A16" t="str">
            <v>Burundi</v>
          </cell>
          <cell r="B16" t="str">
            <v>BDI</v>
          </cell>
          <cell r="C16">
            <v>261.24747251574212</v>
          </cell>
        </row>
        <row r="17">
          <cell r="A17" t="str">
            <v>Belgium</v>
          </cell>
          <cell r="B17" t="str">
            <v>BEL</v>
          </cell>
          <cell r="C17">
            <v>46420.663766806145</v>
          </cell>
        </row>
        <row r="18">
          <cell r="A18" t="str">
            <v>Benin</v>
          </cell>
          <cell r="B18" t="str">
            <v>BEN</v>
          </cell>
          <cell r="C18">
            <v>1219.4326718587492</v>
          </cell>
        </row>
        <row r="19">
          <cell r="A19" t="str">
            <v>Burkina Faso</v>
          </cell>
          <cell r="B19" t="str">
            <v>BFA</v>
          </cell>
          <cell r="C19">
            <v>786.89563129016778</v>
          </cell>
        </row>
        <row r="20">
          <cell r="A20" t="str">
            <v>Bangladesh</v>
          </cell>
          <cell r="B20" t="str">
            <v>BGD</v>
          </cell>
          <cell r="C20">
            <v>1855.7398240804648</v>
          </cell>
        </row>
        <row r="21">
          <cell r="A21" t="str">
            <v>Bulgaria</v>
          </cell>
          <cell r="B21" t="str">
            <v>BGR</v>
          </cell>
          <cell r="C21">
            <v>9828.1485147813855</v>
          </cell>
        </row>
        <row r="22">
          <cell r="A22" t="str">
            <v>Bahrain</v>
          </cell>
          <cell r="B22" t="str">
            <v>BHR</v>
          </cell>
          <cell r="C22">
            <v>23503.977126672995</v>
          </cell>
        </row>
        <row r="23">
          <cell r="A23" t="str">
            <v>Bahamas, The</v>
          </cell>
          <cell r="B23" t="str">
            <v>BHS</v>
          </cell>
          <cell r="C23">
            <v>34863.742098479517</v>
          </cell>
        </row>
        <row r="24">
          <cell r="A24" t="str">
            <v>Bosnia and Herzegovina</v>
          </cell>
          <cell r="B24" t="str">
            <v>BIH</v>
          </cell>
          <cell r="C24">
            <v>6108.5106958133811</v>
          </cell>
        </row>
        <row r="25">
          <cell r="A25" t="str">
            <v>Belarus</v>
          </cell>
          <cell r="B25" t="str">
            <v>BLR</v>
          </cell>
          <cell r="C25">
            <v>6663.2952928258246</v>
          </cell>
        </row>
        <row r="26">
          <cell r="A26" t="str">
            <v>Belize</v>
          </cell>
          <cell r="B26" t="str">
            <v>BLZ</v>
          </cell>
          <cell r="C26">
            <v>4815.163710795101</v>
          </cell>
        </row>
        <row r="27">
          <cell r="A27" t="str">
            <v>Bermuda</v>
          </cell>
          <cell r="B27" t="str">
            <v>BMU</v>
          </cell>
          <cell r="C27">
            <v>117089.28627303733</v>
          </cell>
        </row>
        <row r="28">
          <cell r="A28" t="str">
            <v>Bolivia</v>
          </cell>
          <cell r="B28" t="str">
            <v>BOL</v>
          </cell>
          <cell r="C28">
            <v>3552.0687602631001</v>
          </cell>
        </row>
        <row r="29">
          <cell r="A29" t="str">
            <v>Brazil</v>
          </cell>
          <cell r="B29" t="str">
            <v>BRA</v>
          </cell>
          <cell r="C29">
            <v>8717.1862781081854</v>
          </cell>
        </row>
        <row r="30">
          <cell r="A30" t="str">
            <v>Barbados</v>
          </cell>
          <cell r="B30" t="str">
            <v>BRB</v>
          </cell>
          <cell r="C30">
            <v>18148.244926400141</v>
          </cell>
        </row>
        <row r="31">
          <cell r="A31" t="str">
            <v>Brunei Darussalam</v>
          </cell>
          <cell r="B31" t="str">
            <v>BRN</v>
          </cell>
          <cell r="C31">
            <v>31086.751118802822</v>
          </cell>
        </row>
        <row r="32">
          <cell r="A32" t="str">
            <v>Bhutan</v>
          </cell>
          <cell r="B32" t="str">
            <v>BTN</v>
          </cell>
          <cell r="C32">
            <v>3316.1757135008374</v>
          </cell>
        </row>
        <row r="33">
          <cell r="A33" t="str">
            <v>Botswana</v>
          </cell>
          <cell r="B33" t="str">
            <v>BWA</v>
          </cell>
          <cell r="C33">
            <v>7961.3251812388535</v>
          </cell>
        </row>
        <row r="34">
          <cell r="A34" t="str">
            <v>Central African Republic</v>
          </cell>
          <cell r="B34" t="str">
            <v>CAF</v>
          </cell>
          <cell r="C34">
            <v>467.9074406363352</v>
          </cell>
        </row>
        <row r="35">
          <cell r="A35" t="str">
            <v>Canada</v>
          </cell>
          <cell r="B35" t="str">
            <v>CAN</v>
          </cell>
          <cell r="C35">
            <v>46194.725225516726</v>
          </cell>
        </row>
        <row r="36">
          <cell r="A36" t="str">
            <v>Central Europe and the Baltics</v>
          </cell>
          <cell r="B36" t="str">
            <v>CEB</v>
          </cell>
          <cell r="C36">
            <v>16300.792072254615</v>
          </cell>
        </row>
        <row r="37">
          <cell r="A37" t="str">
            <v>Switzerland</v>
          </cell>
          <cell r="B37" t="str">
            <v>CHE</v>
          </cell>
          <cell r="C37">
            <v>81993.727125949998</v>
          </cell>
        </row>
        <row r="38">
          <cell r="A38" t="str">
            <v>Channel Islands</v>
          </cell>
          <cell r="B38" t="str">
            <v>CHI</v>
          </cell>
        </row>
        <row r="39">
          <cell r="A39" t="str">
            <v>Chile</v>
          </cell>
          <cell r="B39" t="str">
            <v>CHL</v>
          </cell>
          <cell r="C39">
            <v>14896.453866578866</v>
          </cell>
        </row>
        <row r="40">
          <cell r="A40" t="str">
            <v>China</v>
          </cell>
          <cell r="B40" t="str">
            <v>CHN</v>
          </cell>
          <cell r="C40">
            <v>10261.679245362109</v>
          </cell>
        </row>
        <row r="41">
          <cell r="A41" t="str">
            <v>Cote d'Ivoire</v>
          </cell>
          <cell r="B41" t="str">
            <v>CIV</v>
          </cell>
          <cell r="C41">
            <v>2276.3332790644354</v>
          </cell>
        </row>
        <row r="42">
          <cell r="A42" t="str">
            <v>Cameroon</v>
          </cell>
          <cell r="B42" t="str">
            <v>CMR</v>
          </cell>
          <cell r="C42">
            <v>1507.4502059128758</v>
          </cell>
        </row>
        <row r="43">
          <cell r="A43" t="str">
            <v>Congo, Dem. Rep.</v>
          </cell>
          <cell r="B43" t="str">
            <v>COD</v>
          </cell>
          <cell r="C43">
            <v>580.71686720774471</v>
          </cell>
        </row>
        <row r="44">
          <cell r="A44" t="str">
            <v>Congo, Rep.</v>
          </cell>
          <cell r="B44" t="str">
            <v>COG</v>
          </cell>
          <cell r="C44">
            <v>2279.9691305335514</v>
          </cell>
        </row>
        <row r="45">
          <cell r="A45" t="str">
            <v>Colombia</v>
          </cell>
          <cell r="B45" t="str">
            <v>COL</v>
          </cell>
          <cell r="C45">
            <v>6428.6762056276839</v>
          </cell>
        </row>
        <row r="46">
          <cell r="A46" t="str">
            <v>Comoros</v>
          </cell>
          <cell r="B46" t="str">
            <v>COM</v>
          </cell>
          <cell r="C46">
            <v>1370.1482067671502</v>
          </cell>
        </row>
        <row r="47">
          <cell r="A47" t="str">
            <v>Cabo Verde</v>
          </cell>
          <cell r="B47" t="str">
            <v>CPV</v>
          </cell>
          <cell r="C47">
            <v>3603.7817930451442</v>
          </cell>
        </row>
        <row r="48">
          <cell r="A48" t="str">
            <v>Costa Rica</v>
          </cell>
          <cell r="B48" t="str">
            <v>CRI</v>
          </cell>
          <cell r="C48">
            <v>12243.811426760694</v>
          </cell>
        </row>
        <row r="49">
          <cell r="A49" t="str">
            <v>Caribbean small states</v>
          </cell>
          <cell r="B49" t="str">
            <v>CSS</v>
          </cell>
          <cell r="C49">
            <v>10500.971901852743</v>
          </cell>
        </row>
        <row r="50">
          <cell r="A50" t="str">
            <v>Cuba</v>
          </cell>
          <cell r="B50" t="str">
            <v>CUB</v>
          </cell>
        </row>
        <row r="51">
          <cell r="A51" t="str">
            <v>Curacao</v>
          </cell>
          <cell r="B51" t="str">
            <v>CUW</v>
          </cell>
          <cell r="C51">
            <v>19689.139823389956</v>
          </cell>
        </row>
        <row r="52">
          <cell r="A52" t="str">
            <v>Cayman Islands</v>
          </cell>
          <cell r="B52" t="str">
            <v>CYM</v>
          </cell>
        </row>
        <row r="53">
          <cell r="A53" t="str">
            <v>Cyprus</v>
          </cell>
          <cell r="B53" t="str">
            <v>CYP</v>
          </cell>
          <cell r="C53">
            <v>27858.370995832702</v>
          </cell>
        </row>
        <row r="54">
          <cell r="A54" t="str">
            <v>Czech Republic</v>
          </cell>
          <cell r="B54" t="str">
            <v>CZE</v>
          </cell>
          <cell r="C54">
            <v>23494.596200294414</v>
          </cell>
        </row>
        <row r="55">
          <cell r="A55" t="str">
            <v>Germany</v>
          </cell>
          <cell r="B55" t="str">
            <v>DEU</v>
          </cell>
          <cell r="C55">
            <v>46445.249101250753</v>
          </cell>
        </row>
        <row r="56">
          <cell r="A56" t="str">
            <v>Djibouti</v>
          </cell>
          <cell r="B56" t="str">
            <v>DJI</v>
          </cell>
          <cell r="C56">
            <v>3414.9248696877885</v>
          </cell>
        </row>
        <row r="57">
          <cell r="A57" t="str">
            <v>Dominica</v>
          </cell>
          <cell r="B57" t="str">
            <v>DMA</v>
          </cell>
          <cell r="C57">
            <v>8110.5685119165501</v>
          </cell>
        </row>
        <row r="58">
          <cell r="A58" t="str">
            <v>Denmark</v>
          </cell>
          <cell r="B58" t="str">
            <v>DNK</v>
          </cell>
          <cell r="C58">
            <v>60170.342636506852</v>
          </cell>
        </row>
        <row r="59">
          <cell r="A59" t="str">
            <v>Dominican Republic</v>
          </cell>
          <cell r="B59" t="str">
            <v>DOM</v>
          </cell>
          <cell r="C59">
            <v>8282.1163593532365</v>
          </cell>
        </row>
        <row r="60">
          <cell r="A60" t="str">
            <v>Algeria</v>
          </cell>
          <cell r="B60" t="str">
            <v>DZA</v>
          </cell>
          <cell r="C60">
            <v>3973.9640719156541</v>
          </cell>
        </row>
        <row r="61">
          <cell r="A61" t="str">
            <v>East Asia &amp; Pacific (excluding high income)</v>
          </cell>
          <cell r="B61" t="str">
            <v>EAP</v>
          </cell>
          <cell r="C61">
            <v>8222.2768728477586</v>
          </cell>
        </row>
        <row r="62">
          <cell r="A62" t="str">
            <v>Early-demographic dividend</v>
          </cell>
          <cell r="B62" t="str">
            <v>EAR</v>
          </cell>
          <cell r="C62">
            <v>3644.0145979348131</v>
          </cell>
        </row>
        <row r="63">
          <cell r="A63" t="str">
            <v>East Asia &amp; Pacific</v>
          </cell>
          <cell r="B63" t="str">
            <v>EAS</v>
          </cell>
          <cell r="C63">
            <v>11530.138134612851</v>
          </cell>
        </row>
        <row r="64">
          <cell r="A64" t="str">
            <v>Europe &amp; Central Asia (excluding high income)</v>
          </cell>
          <cell r="B64" t="str">
            <v>ECA</v>
          </cell>
          <cell r="C64">
            <v>8133.2608467060281</v>
          </cell>
        </row>
        <row r="65">
          <cell r="A65" t="str">
            <v>Europe &amp; Central Asia</v>
          </cell>
          <cell r="B65" t="str">
            <v>ECS</v>
          </cell>
          <cell r="C65">
            <v>24744.140288394588</v>
          </cell>
        </row>
        <row r="66">
          <cell r="A66" t="str">
            <v>Ecuador</v>
          </cell>
          <cell r="B66" t="str">
            <v>ECU</v>
          </cell>
          <cell r="C66">
            <v>6183.8238248217331</v>
          </cell>
        </row>
        <row r="67">
          <cell r="A67" t="str">
            <v>Egypt, Arab Rep.</v>
          </cell>
          <cell r="B67" t="str">
            <v>EGY</v>
          </cell>
          <cell r="C67">
            <v>3019.205828617557</v>
          </cell>
        </row>
        <row r="68">
          <cell r="A68" t="str">
            <v>Euro area</v>
          </cell>
          <cell r="B68" t="str">
            <v>EMU</v>
          </cell>
          <cell r="C68">
            <v>38984.685989514517</v>
          </cell>
        </row>
        <row r="69">
          <cell r="A69" t="str">
            <v>Eritrea</v>
          </cell>
          <cell r="B69" t="str">
            <v>ERI</v>
          </cell>
        </row>
        <row r="70">
          <cell r="A70" t="str">
            <v>Spain</v>
          </cell>
          <cell r="B70" t="str">
            <v>ESP</v>
          </cell>
          <cell r="C70">
            <v>29600.378252660154</v>
          </cell>
        </row>
        <row r="71">
          <cell r="A71" t="str">
            <v>Estonia</v>
          </cell>
          <cell r="B71" t="str">
            <v>EST</v>
          </cell>
          <cell r="C71">
            <v>23723.306112848044</v>
          </cell>
        </row>
        <row r="72">
          <cell r="A72" t="str">
            <v>Ethiopia</v>
          </cell>
          <cell r="B72" t="str">
            <v>ETH</v>
          </cell>
          <cell r="C72">
            <v>855.76086228083807</v>
          </cell>
        </row>
        <row r="73">
          <cell r="A73" t="str">
            <v>European Union</v>
          </cell>
          <cell r="B73" t="str">
            <v>EUU</v>
          </cell>
          <cell r="C73">
            <v>34918.498374970673</v>
          </cell>
        </row>
        <row r="74">
          <cell r="A74" t="str">
            <v>Fragile and conflict affected situations</v>
          </cell>
          <cell r="B74" t="str">
            <v>FCS</v>
          </cell>
          <cell r="C74">
            <v>2228.2552446227705</v>
          </cell>
        </row>
        <row r="75">
          <cell r="A75" t="str">
            <v>Finland</v>
          </cell>
          <cell r="B75" t="str">
            <v>FIN</v>
          </cell>
          <cell r="C75">
            <v>48782.788475509136</v>
          </cell>
        </row>
        <row r="76">
          <cell r="A76" t="str">
            <v>Fiji</v>
          </cell>
          <cell r="B76" t="str">
            <v>FJI</v>
          </cell>
          <cell r="C76">
            <v>6175.8887203210361</v>
          </cell>
        </row>
        <row r="77">
          <cell r="A77" t="str">
            <v>France</v>
          </cell>
          <cell r="B77" t="str">
            <v>FRA</v>
          </cell>
          <cell r="C77">
            <v>40493.928572045559</v>
          </cell>
        </row>
        <row r="78">
          <cell r="A78" t="str">
            <v>Faroe Islands</v>
          </cell>
          <cell r="B78" t="str">
            <v>FRO</v>
          </cell>
        </row>
        <row r="79">
          <cell r="A79" t="str">
            <v>Micronesia, Fed. Sts.</v>
          </cell>
          <cell r="B79" t="str">
            <v>FSM</v>
          </cell>
        </row>
        <row r="80">
          <cell r="A80" t="str">
            <v>Gabon</v>
          </cell>
          <cell r="B80" t="str">
            <v>GAB</v>
          </cell>
          <cell r="C80">
            <v>7767.0134044078786</v>
          </cell>
        </row>
        <row r="81">
          <cell r="A81" t="str">
            <v>United Kingdom</v>
          </cell>
          <cell r="B81" t="str">
            <v>GBR</v>
          </cell>
          <cell r="C81">
            <v>42330.117537005033</v>
          </cell>
        </row>
        <row r="82">
          <cell r="A82" t="str">
            <v>Georgia</v>
          </cell>
          <cell r="B82" t="str">
            <v>GEO</v>
          </cell>
          <cell r="C82">
            <v>4697.704575946902</v>
          </cell>
        </row>
        <row r="83">
          <cell r="A83" t="str">
            <v>Ghana</v>
          </cell>
          <cell r="B83" t="str">
            <v>GHA</v>
          </cell>
          <cell r="C83">
            <v>2202.1155673806516</v>
          </cell>
        </row>
        <row r="84">
          <cell r="A84" t="str">
            <v>Gibraltar</v>
          </cell>
          <cell r="B84" t="str">
            <v>GIB</v>
          </cell>
        </row>
        <row r="85">
          <cell r="A85" t="str">
            <v>Guinea</v>
          </cell>
          <cell r="B85" t="str">
            <v>GIN</v>
          </cell>
          <cell r="C85">
            <v>962.8399085877785</v>
          </cell>
        </row>
        <row r="86">
          <cell r="A86" t="str">
            <v>Gambia, The</v>
          </cell>
          <cell r="B86" t="str">
            <v>GMB</v>
          </cell>
          <cell r="C86">
            <v>777.81193208400816</v>
          </cell>
        </row>
        <row r="87">
          <cell r="A87" t="str">
            <v>Guinea-Bissau</v>
          </cell>
          <cell r="B87" t="str">
            <v>GNB</v>
          </cell>
          <cell r="C87">
            <v>697.29492685678611</v>
          </cell>
        </row>
        <row r="88">
          <cell r="A88" t="str">
            <v>Equatorial Guinea</v>
          </cell>
          <cell r="B88" t="str">
            <v>GNQ</v>
          </cell>
          <cell r="C88">
            <v>8131.9238881091151</v>
          </cell>
        </row>
        <row r="89">
          <cell r="A89" t="str">
            <v>Greece</v>
          </cell>
          <cell r="B89" t="str">
            <v>GRC</v>
          </cell>
          <cell r="C89">
            <v>19582.535979493605</v>
          </cell>
        </row>
        <row r="90">
          <cell r="A90" t="str">
            <v>Grenada</v>
          </cell>
          <cell r="B90" t="str">
            <v>GRD</v>
          </cell>
          <cell r="C90">
            <v>10808.672122208367</v>
          </cell>
        </row>
        <row r="91">
          <cell r="A91" t="str">
            <v>Greenland</v>
          </cell>
          <cell r="B91" t="str">
            <v>GRL</v>
          </cell>
        </row>
        <row r="92">
          <cell r="A92" t="str">
            <v>Guatemala</v>
          </cell>
          <cell r="B92" t="str">
            <v>GTM</v>
          </cell>
          <cell r="C92">
            <v>4619.9852582197118</v>
          </cell>
        </row>
        <row r="93">
          <cell r="A93" t="str">
            <v>Guam</v>
          </cell>
          <cell r="B93" t="str">
            <v>GUM</v>
          </cell>
        </row>
        <row r="94">
          <cell r="A94" t="str">
            <v>Guyana</v>
          </cell>
          <cell r="B94" t="str">
            <v>GUY</v>
          </cell>
          <cell r="C94">
            <v>6609.5864250337117</v>
          </cell>
        </row>
        <row r="95">
          <cell r="A95" t="str">
            <v>High income</v>
          </cell>
          <cell r="B95" t="str">
            <v>HIC</v>
          </cell>
          <cell r="C95">
            <v>44617.476530539934</v>
          </cell>
        </row>
        <row r="96">
          <cell r="A96" t="str">
            <v>Hong Kong SAR, China</v>
          </cell>
          <cell r="B96" t="str">
            <v>HKG</v>
          </cell>
          <cell r="C96">
            <v>48713.473748156059</v>
          </cell>
        </row>
        <row r="97">
          <cell r="A97" t="str">
            <v>Honduras</v>
          </cell>
          <cell r="B97" t="str">
            <v>HND</v>
          </cell>
          <cell r="C97">
            <v>2574.9121906744267</v>
          </cell>
        </row>
        <row r="98">
          <cell r="A98" t="str">
            <v>Heavily indebted poor countries (HIPC)</v>
          </cell>
          <cell r="B98" t="str">
            <v>HPC</v>
          </cell>
          <cell r="C98">
            <v>976.74180870811529</v>
          </cell>
        </row>
        <row r="99">
          <cell r="A99" t="str">
            <v>Croatia</v>
          </cell>
          <cell r="B99" t="str">
            <v>HRV</v>
          </cell>
          <cell r="C99">
            <v>14936.100547342958</v>
          </cell>
        </row>
        <row r="100">
          <cell r="A100" t="str">
            <v>Haiti</v>
          </cell>
          <cell r="B100" t="str">
            <v>HTI</v>
          </cell>
          <cell r="C100">
            <v>1272.490924673396</v>
          </cell>
        </row>
        <row r="101">
          <cell r="A101" t="str">
            <v>Hungary</v>
          </cell>
          <cell r="B101" t="str">
            <v>HUN</v>
          </cell>
          <cell r="C101">
            <v>16731.821513905103</v>
          </cell>
        </row>
        <row r="102">
          <cell r="A102" t="str">
            <v>IBRD only</v>
          </cell>
          <cell r="B102" t="str">
            <v>IBD</v>
          </cell>
          <cell r="C102">
            <v>6561.9942865945513</v>
          </cell>
        </row>
        <row r="103">
          <cell r="A103" t="str">
            <v>IDA &amp; IBRD total</v>
          </cell>
          <cell r="B103" t="str">
            <v>IBT</v>
          </cell>
          <cell r="C103">
            <v>5228.5441423407519</v>
          </cell>
        </row>
        <row r="104">
          <cell r="A104" t="str">
            <v>IDA total</v>
          </cell>
          <cell r="B104" t="str">
            <v>IDA</v>
          </cell>
          <cell r="C104">
            <v>1388.8281414116514</v>
          </cell>
        </row>
        <row r="105">
          <cell r="A105" t="str">
            <v>IDA blend</v>
          </cell>
          <cell r="B105" t="str">
            <v>IDB</v>
          </cell>
          <cell r="C105">
            <v>1765.6634650644985</v>
          </cell>
        </row>
        <row r="106">
          <cell r="A106" t="str">
            <v>Indonesia</v>
          </cell>
          <cell r="B106" t="str">
            <v>IDN</v>
          </cell>
          <cell r="C106">
            <v>4135.5692628155366</v>
          </cell>
        </row>
        <row r="107">
          <cell r="A107" t="str">
            <v>IDA only</v>
          </cell>
          <cell r="B107" t="str">
            <v>IDX</v>
          </cell>
          <cell r="C107">
            <v>1200.9186073387498</v>
          </cell>
        </row>
        <row r="108">
          <cell r="A108" t="str">
            <v>Isle of Man</v>
          </cell>
          <cell r="B108" t="str">
            <v>IMN</v>
          </cell>
        </row>
        <row r="109">
          <cell r="A109" t="str">
            <v>India</v>
          </cell>
          <cell r="B109" t="str">
            <v>IND</v>
          </cell>
          <cell r="C109">
            <v>2099.5990481085491</v>
          </cell>
        </row>
        <row r="110">
          <cell r="A110" t="str">
            <v>Not classified</v>
          </cell>
          <cell r="B110" t="str">
            <v>INX</v>
          </cell>
        </row>
        <row r="111">
          <cell r="A111" t="str">
            <v>Ireland</v>
          </cell>
          <cell r="B111" t="str">
            <v>IRL</v>
          </cell>
          <cell r="C111">
            <v>78660.956462960268</v>
          </cell>
        </row>
        <row r="112">
          <cell r="A112" t="str">
            <v>Iran, Islamic Rep.</v>
          </cell>
          <cell r="B112" t="str">
            <v>IRN</v>
          </cell>
        </row>
        <row r="113">
          <cell r="A113" t="str">
            <v>Iraq</v>
          </cell>
          <cell r="B113" t="str">
            <v>IRQ</v>
          </cell>
          <cell r="C113">
            <v>5955.1090103681581</v>
          </cell>
        </row>
        <row r="114">
          <cell r="A114" t="str">
            <v>Iceland</v>
          </cell>
          <cell r="B114" t="str">
            <v>ISL</v>
          </cell>
          <cell r="C114">
            <v>66944.833076982541</v>
          </cell>
        </row>
        <row r="115">
          <cell r="A115" t="str">
            <v>Israel</v>
          </cell>
          <cell r="B115" t="str">
            <v>ISR</v>
          </cell>
          <cell r="C115">
            <v>43592.083582323416</v>
          </cell>
        </row>
        <row r="116">
          <cell r="A116" t="str">
            <v>Italy</v>
          </cell>
          <cell r="B116" t="str">
            <v>ITA</v>
          </cell>
          <cell r="C116">
            <v>33228.236680370675</v>
          </cell>
        </row>
        <row r="117">
          <cell r="A117" t="str">
            <v>Jamaica</v>
          </cell>
          <cell r="B117" t="str">
            <v>JAM</v>
          </cell>
          <cell r="C117">
            <v>5582.263777552108</v>
          </cell>
        </row>
        <row r="118">
          <cell r="A118" t="str">
            <v>Jordan</v>
          </cell>
          <cell r="B118" t="str">
            <v>JOR</v>
          </cell>
          <cell r="C118">
            <v>4405.4884123082393</v>
          </cell>
        </row>
        <row r="119">
          <cell r="A119" t="str">
            <v>Japan</v>
          </cell>
          <cell r="B119" t="str">
            <v>JPN</v>
          </cell>
          <cell r="C119">
            <v>40246.880128416407</v>
          </cell>
        </row>
        <row r="120">
          <cell r="A120" t="str">
            <v>Kazakhstan</v>
          </cell>
          <cell r="B120" t="str">
            <v>KAZ</v>
          </cell>
          <cell r="C120">
            <v>9812.3903761383463</v>
          </cell>
        </row>
        <row r="121">
          <cell r="A121" t="str">
            <v>Kenya</v>
          </cell>
          <cell r="B121" t="str">
            <v>KEN</v>
          </cell>
          <cell r="C121">
            <v>1816.5469164388999</v>
          </cell>
        </row>
        <row r="122">
          <cell r="A122" t="str">
            <v>Kyrgyz Republic</v>
          </cell>
          <cell r="B122" t="str">
            <v>KGZ</v>
          </cell>
          <cell r="C122">
            <v>1309.3929916551213</v>
          </cell>
        </row>
        <row r="123">
          <cell r="A123" t="str">
            <v>Cambodia</v>
          </cell>
          <cell r="B123" t="str">
            <v>KHM</v>
          </cell>
          <cell r="C123">
            <v>1643.1213887653946</v>
          </cell>
        </row>
        <row r="124">
          <cell r="A124" t="str">
            <v>Kiribati</v>
          </cell>
          <cell r="B124" t="str">
            <v>KIR</v>
          </cell>
          <cell r="C124">
            <v>1655.0788390598443</v>
          </cell>
        </row>
        <row r="125">
          <cell r="A125" t="str">
            <v>St. Kitts and Nevis</v>
          </cell>
          <cell r="B125" t="str">
            <v>KNA</v>
          </cell>
          <cell r="C125">
            <v>19934.974532392862</v>
          </cell>
        </row>
        <row r="126">
          <cell r="A126" t="str">
            <v>Korea, Rep.</v>
          </cell>
          <cell r="B126" t="str">
            <v>KOR</v>
          </cell>
          <cell r="C126">
            <v>31846.218232425806</v>
          </cell>
        </row>
        <row r="127">
          <cell r="A127" t="str">
            <v>Kuwait</v>
          </cell>
          <cell r="B127" t="str">
            <v>KWT</v>
          </cell>
          <cell r="C127">
            <v>32000.448469157778</v>
          </cell>
        </row>
        <row r="128">
          <cell r="A128" t="str">
            <v>Latin America &amp; Caribbean (excluding high income)</v>
          </cell>
          <cell r="B128" t="str">
            <v>LAC</v>
          </cell>
          <cell r="C128">
            <v>8390.0629207421753</v>
          </cell>
        </row>
        <row r="129">
          <cell r="A129" t="str">
            <v>Lao PDR</v>
          </cell>
          <cell r="B129" t="str">
            <v>LAO</v>
          </cell>
          <cell r="C129">
            <v>2534.8982799112491</v>
          </cell>
        </row>
        <row r="130">
          <cell r="A130" t="str">
            <v>Lebanon</v>
          </cell>
          <cell r="B130" t="str">
            <v>LBN</v>
          </cell>
          <cell r="C130">
            <v>7583.694721706479</v>
          </cell>
        </row>
        <row r="131">
          <cell r="A131" t="str">
            <v>Liberia</v>
          </cell>
          <cell r="B131" t="str">
            <v>LBR</v>
          </cell>
          <cell r="C131">
            <v>621.89295362271525</v>
          </cell>
        </row>
        <row r="132">
          <cell r="A132" t="str">
            <v>Libya</v>
          </cell>
          <cell r="B132" t="str">
            <v>LBY</v>
          </cell>
          <cell r="C132">
            <v>7685.949266530034</v>
          </cell>
        </row>
        <row r="133">
          <cell r="A133" t="str">
            <v>St. Lucia</v>
          </cell>
          <cell r="B133" t="str">
            <v>LCA</v>
          </cell>
          <cell r="C133">
            <v>11611.415447396626</v>
          </cell>
        </row>
        <row r="134">
          <cell r="A134" t="str">
            <v>Latin America &amp; Caribbean</v>
          </cell>
          <cell r="B134" t="str">
            <v>LCN</v>
          </cell>
          <cell r="C134">
            <v>8869.8948143338675</v>
          </cell>
        </row>
        <row r="135">
          <cell r="A135" t="str">
            <v>Least developed countries: UN classification</v>
          </cell>
          <cell r="B135" t="str">
            <v>LDC</v>
          </cell>
          <cell r="C135">
            <v>1079.2046135644291</v>
          </cell>
        </row>
        <row r="136">
          <cell r="A136" t="str">
            <v>Low income</v>
          </cell>
          <cell r="B136" t="str">
            <v>LIC</v>
          </cell>
          <cell r="C136">
            <v>810.09485344651898</v>
          </cell>
        </row>
        <row r="137">
          <cell r="A137" t="str">
            <v>Liechtenstein</v>
          </cell>
          <cell r="B137" t="str">
            <v>LIE</v>
          </cell>
        </row>
        <row r="138">
          <cell r="A138" t="str">
            <v>Sri Lanka</v>
          </cell>
          <cell r="B138" t="str">
            <v>LKA</v>
          </cell>
          <cell r="C138">
            <v>3853.0836928894191</v>
          </cell>
        </row>
        <row r="139">
          <cell r="A139" t="str">
            <v>Lower middle income</v>
          </cell>
          <cell r="B139" t="str">
            <v>LMC</v>
          </cell>
          <cell r="C139">
            <v>2174.4397970111118</v>
          </cell>
        </row>
        <row r="140">
          <cell r="A140" t="str">
            <v>Low &amp; middle income</v>
          </cell>
          <cell r="B140" t="str">
            <v>LMY</v>
          </cell>
          <cell r="C140">
            <v>5080.8776943970388</v>
          </cell>
        </row>
        <row r="141">
          <cell r="A141" t="str">
            <v>Lesotho</v>
          </cell>
          <cell r="B141" t="str">
            <v>LSO</v>
          </cell>
          <cell r="C141">
            <v>1118.1312838019383</v>
          </cell>
        </row>
        <row r="142">
          <cell r="A142" t="str">
            <v>Late-demographic dividend</v>
          </cell>
          <cell r="B142" t="str">
            <v>LTE</v>
          </cell>
          <cell r="C142">
            <v>9999.4884196592484</v>
          </cell>
        </row>
        <row r="143">
          <cell r="A143" t="str">
            <v>Lithuania</v>
          </cell>
          <cell r="B143" t="str">
            <v>LTU</v>
          </cell>
          <cell r="C143">
            <v>19601.890834388469</v>
          </cell>
        </row>
        <row r="144">
          <cell r="A144" t="str">
            <v>Luxembourg</v>
          </cell>
          <cell r="B144" t="str">
            <v>LUX</v>
          </cell>
          <cell r="C144">
            <v>114704.59417086263</v>
          </cell>
        </row>
        <row r="145">
          <cell r="A145" t="str">
            <v>Latvia</v>
          </cell>
          <cell r="B145" t="str">
            <v>LVA</v>
          </cell>
          <cell r="C145">
            <v>17828.894657185647</v>
          </cell>
        </row>
        <row r="146">
          <cell r="A146" t="str">
            <v>Macao SAR, China</v>
          </cell>
          <cell r="B146" t="str">
            <v>MAC</v>
          </cell>
          <cell r="C146">
            <v>84096.396311206496</v>
          </cell>
        </row>
        <row r="147">
          <cell r="A147" t="str">
            <v>St. Martin (French part)</v>
          </cell>
          <cell r="B147" t="str">
            <v>MAF</v>
          </cell>
        </row>
        <row r="148">
          <cell r="A148" t="str">
            <v>Morocco</v>
          </cell>
          <cell r="B148" t="str">
            <v>MAR</v>
          </cell>
          <cell r="C148">
            <v>3204.0950031329799</v>
          </cell>
        </row>
        <row r="149">
          <cell r="A149" t="str">
            <v>Monaco</v>
          </cell>
          <cell r="B149" t="str">
            <v>MCO</v>
          </cell>
        </row>
        <row r="150">
          <cell r="A150" t="str">
            <v>Moldova</v>
          </cell>
          <cell r="B150" t="str">
            <v>MDA</v>
          </cell>
          <cell r="C150">
            <v>4503.5169853884718</v>
          </cell>
        </row>
        <row r="151">
          <cell r="A151" t="str">
            <v>Madagascar</v>
          </cell>
          <cell r="B151" t="str">
            <v>MDG</v>
          </cell>
          <cell r="C151">
            <v>523.35906446084721</v>
          </cell>
        </row>
        <row r="152">
          <cell r="A152" t="str">
            <v>Maldives</v>
          </cell>
          <cell r="B152" t="str">
            <v>MDV</v>
          </cell>
          <cell r="C152">
            <v>10626.51340223895</v>
          </cell>
        </row>
        <row r="153">
          <cell r="A153" t="str">
            <v>Middle East &amp; North Africa</v>
          </cell>
          <cell r="B153" t="str">
            <v>MEA</v>
          </cell>
          <cell r="C153">
            <v>7991.1290046180429</v>
          </cell>
        </row>
        <row r="154">
          <cell r="A154" t="str">
            <v>Mexico</v>
          </cell>
          <cell r="B154" t="str">
            <v>MEX</v>
          </cell>
          <cell r="C154">
            <v>9946.0338287919822</v>
          </cell>
        </row>
        <row r="155">
          <cell r="A155" t="str">
            <v>Marshall Islands</v>
          </cell>
          <cell r="B155" t="str">
            <v>MHL</v>
          </cell>
        </row>
        <row r="156">
          <cell r="A156" t="str">
            <v>Middle income</v>
          </cell>
          <cell r="B156" t="str">
            <v>MIC</v>
          </cell>
          <cell r="C156">
            <v>5573.2441072013398</v>
          </cell>
        </row>
        <row r="157">
          <cell r="A157" t="str">
            <v>North Macedonia</v>
          </cell>
          <cell r="B157" t="str">
            <v>MKD</v>
          </cell>
          <cell r="C157">
            <v>6022.2161793957366</v>
          </cell>
        </row>
        <row r="158">
          <cell r="A158" t="str">
            <v>Mali</v>
          </cell>
          <cell r="B158" t="str">
            <v>MLI</v>
          </cell>
          <cell r="C158">
            <v>879.00801044665468</v>
          </cell>
        </row>
        <row r="159">
          <cell r="A159" t="str">
            <v>Malta</v>
          </cell>
          <cell r="B159" t="str">
            <v>MLT</v>
          </cell>
          <cell r="C159">
            <v>29820.603247409923</v>
          </cell>
        </row>
        <row r="160">
          <cell r="A160" t="str">
            <v>Myanmar</v>
          </cell>
          <cell r="B160" t="str">
            <v>MMR</v>
          </cell>
          <cell r="C160">
            <v>1407.8131434104339</v>
          </cell>
        </row>
        <row r="161">
          <cell r="A161" t="str">
            <v>Middle East &amp; North Africa (excluding high income)</v>
          </cell>
          <cell r="B161" t="str">
            <v>MNA</v>
          </cell>
        </row>
        <row r="162">
          <cell r="A162" t="str">
            <v>Montenegro</v>
          </cell>
          <cell r="B162" t="str">
            <v>MNE</v>
          </cell>
          <cell r="C162">
            <v>8908.9347924676695</v>
          </cell>
        </row>
        <row r="163">
          <cell r="A163" t="str">
            <v>Mongolia</v>
          </cell>
          <cell r="B163" t="str">
            <v>MNG</v>
          </cell>
          <cell r="C163">
            <v>4339.8432792502681</v>
          </cell>
        </row>
        <row r="164">
          <cell r="A164" t="str">
            <v>Northern Mariana Islands</v>
          </cell>
          <cell r="B164" t="str">
            <v>MNP</v>
          </cell>
        </row>
        <row r="165">
          <cell r="A165" t="str">
            <v>Mozambique</v>
          </cell>
          <cell r="B165" t="str">
            <v>MOZ</v>
          </cell>
          <cell r="C165">
            <v>503.57077267520214</v>
          </cell>
        </row>
        <row r="166">
          <cell r="A166" t="str">
            <v>Mauritania</v>
          </cell>
          <cell r="B166" t="str">
            <v>MRT</v>
          </cell>
          <cell r="C166">
            <v>1679.4448730040763</v>
          </cell>
        </row>
        <row r="167">
          <cell r="A167" t="str">
            <v>Mauritius</v>
          </cell>
          <cell r="B167" t="str">
            <v>MUS</v>
          </cell>
          <cell r="C167">
            <v>11099.240283568764</v>
          </cell>
        </row>
        <row r="168">
          <cell r="A168" t="str">
            <v>Malawi</v>
          </cell>
          <cell r="B168" t="str">
            <v>MWI</v>
          </cell>
          <cell r="C168">
            <v>411.55234042360161</v>
          </cell>
        </row>
        <row r="169">
          <cell r="A169" t="str">
            <v>Malaysia</v>
          </cell>
          <cell r="B169" t="str">
            <v>MYS</v>
          </cell>
          <cell r="C169">
            <v>11414.2069765208</v>
          </cell>
        </row>
        <row r="170">
          <cell r="A170" t="str">
            <v>North America</v>
          </cell>
          <cell r="B170" t="str">
            <v>NAC</v>
          </cell>
          <cell r="C170">
            <v>63344.077519140796</v>
          </cell>
        </row>
        <row r="171">
          <cell r="A171" t="str">
            <v>Namibia</v>
          </cell>
          <cell r="B171" t="str">
            <v>NAM</v>
          </cell>
          <cell r="C171">
            <v>4957.4582222640774</v>
          </cell>
        </row>
        <row r="172">
          <cell r="A172" t="str">
            <v>New Caledonia</v>
          </cell>
          <cell r="B172" t="str">
            <v>NCL</v>
          </cell>
        </row>
        <row r="173">
          <cell r="A173" t="str">
            <v>Niger</v>
          </cell>
          <cell r="B173" t="str">
            <v>NER</v>
          </cell>
          <cell r="C173">
            <v>553.8950503813802</v>
          </cell>
        </row>
        <row r="174">
          <cell r="A174" t="str">
            <v>Nigeria</v>
          </cell>
          <cell r="B174" t="str">
            <v>NGA</v>
          </cell>
          <cell r="C174">
            <v>2229.8586962446329</v>
          </cell>
        </row>
        <row r="175">
          <cell r="A175" t="str">
            <v>Nicaragua</v>
          </cell>
          <cell r="B175" t="str">
            <v>NIC</v>
          </cell>
          <cell r="C175">
            <v>1912.9037453786932</v>
          </cell>
        </row>
        <row r="176">
          <cell r="A176" t="str">
            <v>Netherlands</v>
          </cell>
          <cell r="B176" t="str">
            <v>NLD</v>
          </cell>
          <cell r="C176">
            <v>52331.316727779711</v>
          </cell>
        </row>
        <row r="177">
          <cell r="A177" t="str">
            <v>Norway</v>
          </cell>
          <cell r="B177" t="str">
            <v>NOR</v>
          </cell>
          <cell r="C177">
            <v>75419.634868808891</v>
          </cell>
        </row>
        <row r="178">
          <cell r="A178" t="str">
            <v>Nepal</v>
          </cell>
          <cell r="B178" t="str">
            <v>NPL</v>
          </cell>
          <cell r="C178">
            <v>1071.0507605540372</v>
          </cell>
        </row>
        <row r="179">
          <cell r="A179" t="str">
            <v>Nauru</v>
          </cell>
          <cell r="B179" t="str">
            <v>NRU</v>
          </cell>
          <cell r="C179">
            <v>9396.981966810723</v>
          </cell>
        </row>
        <row r="180">
          <cell r="A180" t="str">
            <v>New Zealand</v>
          </cell>
          <cell r="B180" t="str">
            <v>NZL</v>
          </cell>
          <cell r="C180">
            <v>42084.353374808779</v>
          </cell>
        </row>
        <row r="181">
          <cell r="A181" t="str">
            <v>OECD members</v>
          </cell>
          <cell r="B181" t="str">
            <v>OED</v>
          </cell>
          <cell r="C181">
            <v>39485.894203292839</v>
          </cell>
        </row>
        <row r="182">
          <cell r="A182" t="str">
            <v>Oman</v>
          </cell>
          <cell r="B182" t="str">
            <v>OMN</v>
          </cell>
          <cell r="C182">
            <v>15343.062004310588</v>
          </cell>
        </row>
        <row r="183">
          <cell r="A183" t="str">
            <v>Other small states</v>
          </cell>
          <cell r="B183" t="str">
            <v>OSS</v>
          </cell>
          <cell r="C183">
            <v>13778.293513518565</v>
          </cell>
        </row>
        <row r="184">
          <cell r="A184" t="str">
            <v>Pakistan</v>
          </cell>
          <cell r="B184" t="str">
            <v>PAK</v>
          </cell>
          <cell r="C184">
            <v>1284.7020409003858</v>
          </cell>
        </row>
        <row r="185">
          <cell r="A185" t="str">
            <v>Panama</v>
          </cell>
          <cell r="B185" t="str">
            <v>PAN</v>
          </cell>
          <cell r="C185">
            <v>15731.01603484708</v>
          </cell>
        </row>
        <row r="186">
          <cell r="A186" t="str">
            <v>Peru</v>
          </cell>
          <cell r="B186" t="str">
            <v>PER</v>
          </cell>
          <cell r="C186">
            <v>6977.6957835538242</v>
          </cell>
        </row>
        <row r="187">
          <cell r="A187" t="str">
            <v>Philippines</v>
          </cell>
          <cell r="B187" t="str">
            <v>PHL</v>
          </cell>
          <cell r="C187">
            <v>3485.084218358606</v>
          </cell>
        </row>
        <row r="188">
          <cell r="A188" t="str">
            <v>Palau</v>
          </cell>
          <cell r="B188" t="str">
            <v>PLW</v>
          </cell>
          <cell r="C188">
            <v>14901.98353140793</v>
          </cell>
        </row>
        <row r="189">
          <cell r="A189" t="str">
            <v>Papua New Guinea</v>
          </cell>
          <cell r="B189" t="str">
            <v>PNG</v>
          </cell>
          <cell r="C189">
            <v>2829.170308968372</v>
          </cell>
        </row>
        <row r="190">
          <cell r="A190" t="str">
            <v>Poland</v>
          </cell>
          <cell r="B190" t="str">
            <v>POL</v>
          </cell>
          <cell r="C190">
            <v>15692.507025556279</v>
          </cell>
        </row>
        <row r="191">
          <cell r="A191" t="str">
            <v>Pre-demographic dividend</v>
          </cell>
          <cell r="B191" t="str">
            <v>PRE</v>
          </cell>
          <cell r="C191">
            <v>1485.649584622523</v>
          </cell>
        </row>
        <row r="192">
          <cell r="A192" t="str">
            <v>Puerto Rico</v>
          </cell>
          <cell r="B192" t="str">
            <v>PRI</v>
          </cell>
          <cell r="C192">
            <v>32873.719273042436</v>
          </cell>
        </row>
        <row r="193">
          <cell r="A193" t="str">
            <v>Korea, Dem. People’s Rep.</v>
          </cell>
          <cell r="B193" t="str">
            <v>PRK</v>
          </cell>
        </row>
        <row r="194">
          <cell r="A194" t="str">
            <v>Portugal</v>
          </cell>
          <cell r="B194" t="str">
            <v>PRT</v>
          </cell>
          <cell r="C194">
            <v>23252.058518121121</v>
          </cell>
        </row>
        <row r="195">
          <cell r="A195" t="str">
            <v>Paraguay</v>
          </cell>
          <cell r="B195" t="str">
            <v>PRY</v>
          </cell>
          <cell r="C195">
            <v>5414.7991379325777</v>
          </cell>
        </row>
        <row r="196">
          <cell r="A196" t="str">
            <v>West Bank and Gaza</v>
          </cell>
          <cell r="B196" t="str">
            <v>PSE</v>
          </cell>
        </row>
        <row r="197">
          <cell r="A197" t="str">
            <v>Pacific island small states</v>
          </cell>
          <cell r="B197" t="str">
            <v>PSS</v>
          </cell>
          <cell r="C197">
            <v>4264.6674144010585</v>
          </cell>
        </row>
        <row r="198">
          <cell r="A198" t="str">
            <v>Post-demographic dividend</v>
          </cell>
          <cell r="B198" t="str">
            <v>PST</v>
          </cell>
          <cell r="C198">
            <v>45618.886156837434</v>
          </cell>
        </row>
        <row r="199">
          <cell r="A199" t="str">
            <v>French Polynesia</v>
          </cell>
          <cell r="B199" t="str">
            <v>PYF</v>
          </cell>
        </row>
        <row r="200">
          <cell r="A200" t="str">
            <v>Qatar</v>
          </cell>
          <cell r="B200" t="str">
            <v>QAT</v>
          </cell>
          <cell r="C200">
            <v>62088.061827698693</v>
          </cell>
        </row>
        <row r="201">
          <cell r="A201" t="str">
            <v>Romania</v>
          </cell>
          <cell r="B201" t="str">
            <v>ROU</v>
          </cell>
          <cell r="C201">
            <v>12919.529644190819</v>
          </cell>
        </row>
        <row r="202">
          <cell r="A202" t="str">
            <v>Russian Federation</v>
          </cell>
          <cell r="B202" t="str">
            <v>RUS</v>
          </cell>
          <cell r="C202">
            <v>11584.995382610399</v>
          </cell>
        </row>
        <row r="203">
          <cell r="A203" t="str">
            <v>Rwanda</v>
          </cell>
          <cell r="B203" t="str">
            <v>RWA</v>
          </cell>
          <cell r="C203">
            <v>820.0252416581593</v>
          </cell>
        </row>
        <row r="204">
          <cell r="A204" t="str">
            <v>South Asia</v>
          </cell>
          <cell r="B204" t="str">
            <v>SAS</v>
          </cell>
          <cell r="C204">
            <v>1956.575921401934</v>
          </cell>
        </row>
        <row r="205">
          <cell r="A205" t="str">
            <v>Saudi Arabia</v>
          </cell>
          <cell r="B205" t="str">
            <v>SAU</v>
          </cell>
          <cell r="C205">
            <v>23139.798656121398</v>
          </cell>
        </row>
        <row r="206">
          <cell r="A206" t="str">
            <v>Sudan</v>
          </cell>
          <cell r="B206" t="str">
            <v>SDN</v>
          </cell>
          <cell r="C206">
            <v>441.505603374484</v>
          </cell>
        </row>
        <row r="207">
          <cell r="A207" t="str">
            <v>Senegal</v>
          </cell>
          <cell r="B207" t="str">
            <v>SEN</v>
          </cell>
          <cell r="C207">
            <v>1446.8309649940766</v>
          </cell>
        </row>
        <row r="208">
          <cell r="A208" t="str">
            <v>Singapore</v>
          </cell>
          <cell r="B208" t="str">
            <v>SGP</v>
          </cell>
          <cell r="C208">
            <v>65233.282439230243</v>
          </cell>
        </row>
        <row r="209">
          <cell r="A209" t="str">
            <v>Solomon Islands</v>
          </cell>
          <cell r="B209" t="str">
            <v>SLB</v>
          </cell>
          <cell r="C209">
            <v>2373.6324704257563</v>
          </cell>
        </row>
        <row r="210">
          <cell r="A210" t="str">
            <v>Sierra Leone</v>
          </cell>
          <cell r="B210" t="str">
            <v>SLE</v>
          </cell>
          <cell r="C210">
            <v>527.53363439911084</v>
          </cell>
        </row>
        <row r="211">
          <cell r="A211" t="str">
            <v>El Salvador</v>
          </cell>
          <cell r="B211" t="str">
            <v>SLV</v>
          </cell>
          <cell r="C211">
            <v>4187.2500311068961</v>
          </cell>
        </row>
        <row r="212">
          <cell r="A212" t="str">
            <v>San Marino</v>
          </cell>
          <cell r="B212" t="str">
            <v>SMR</v>
          </cell>
        </row>
        <row r="213">
          <cell r="A213" t="str">
            <v>Somalia</v>
          </cell>
          <cell r="B213" t="str">
            <v>SOM</v>
          </cell>
        </row>
        <row r="214">
          <cell r="A214" t="str">
            <v>Serbia</v>
          </cell>
          <cell r="B214" t="str">
            <v>SRB</v>
          </cell>
          <cell r="C214">
            <v>7411.8361163473364</v>
          </cell>
        </row>
        <row r="215">
          <cell r="A215" t="str">
            <v>Sub-Saharan Africa (excluding high income)</v>
          </cell>
          <cell r="B215" t="str">
            <v>SSA</v>
          </cell>
          <cell r="C215">
            <v>1583.9260646204473</v>
          </cell>
        </row>
        <row r="216">
          <cell r="A216" t="str">
            <v>South Sudan</v>
          </cell>
          <cell r="B216" t="str">
            <v>SSD</v>
          </cell>
        </row>
        <row r="217">
          <cell r="A217" t="str">
            <v>Sub-Saharan Africa</v>
          </cell>
          <cell r="B217" t="str">
            <v>SSF</v>
          </cell>
          <cell r="C217">
            <v>1596.2137342987639</v>
          </cell>
        </row>
        <row r="218">
          <cell r="A218" t="str">
            <v>Small states</v>
          </cell>
          <cell r="B218" t="str">
            <v>SST</v>
          </cell>
          <cell r="C218">
            <v>12615.465850302484</v>
          </cell>
        </row>
        <row r="219">
          <cell r="A219" t="str">
            <v>Sao Tome and Principe</v>
          </cell>
          <cell r="B219" t="str">
            <v>STP</v>
          </cell>
          <cell r="C219">
            <v>1946.6436137008602</v>
          </cell>
        </row>
        <row r="220">
          <cell r="A220" t="str">
            <v>Suriname</v>
          </cell>
          <cell r="B220" t="str">
            <v>SUR</v>
          </cell>
          <cell r="C220">
            <v>6359.833614427369</v>
          </cell>
        </row>
        <row r="221">
          <cell r="A221" t="str">
            <v>Slovak Republic</v>
          </cell>
          <cell r="B221" t="str">
            <v>SVK</v>
          </cell>
          <cell r="C221">
            <v>19266.275499013886</v>
          </cell>
        </row>
        <row r="222">
          <cell r="A222" t="str">
            <v>Slovenia</v>
          </cell>
          <cell r="B222" t="str">
            <v>SVN</v>
          </cell>
          <cell r="C222">
            <v>25946.182185212732</v>
          </cell>
        </row>
        <row r="223">
          <cell r="A223" t="str">
            <v>Sweden</v>
          </cell>
          <cell r="B223" t="str">
            <v>SWE</v>
          </cell>
          <cell r="C223">
            <v>51615.020651494633</v>
          </cell>
        </row>
        <row r="224">
          <cell r="A224" t="str">
            <v>Eswatini</v>
          </cell>
          <cell r="B224" t="str">
            <v>SWZ</v>
          </cell>
          <cell r="C224">
            <v>3894.6798068542748</v>
          </cell>
        </row>
        <row r="225">
          <cell r="A225" t="str">
            <v>Sint Maarten (Dutch part)</v>
          </cell>
          <cell r="B225" t="str">
            <v>SXM</v>
          </cell>
        </row>
        <row r="226">
          <cell r="A226" t="str">
            <v>Seychelles</v>
          </cell>
          <cell r="B226" t="str">
            <v>SYC</v>
          </cell>
          <cell r="C226">
            <v>17448.270292683133</v>
          </cell>
        </row>
        <row r="227">
          <cell r="A227" t="str">
            <v>Syrian Arab Republic</v>
          </cell>
          <cell r="B227" t="str">
            <v>SYR</v>
          </cell>
        </row>
        <row r="228">
          <cell r="A228" t="str">
            <v>Turks and Caicos Islands</v>
          </cell>
          <cell r="B228" t="str">
            <v>TCA</v>
          </cell>
          <cell r="C228">
            <v>31353.329318425807</v>
          </cell>
        </row>
        <row r="229">
          <cell r="A229" t="str">
            <v>Chad</v>
          </cell>
          <cell r="B229" t="str">
            <v>TCD</v>
          </cell>
          <cell r="C229">
            <v>709.54031013853319</v>
          </cell>
        </row>
        <row r="230">
          <cell r="A230" t="str">
            <v>East Asia &amp; Pacific (IDA &amp; IBRD countries)</v>
          </cell>
          <cell r="B230" t="str">
            <v>TEA</v>
          </cell>
          <cell r="C230">
            <v>8308.5229062893086</v>
          </cell>
        </row>
        <row r="231">
          <cell r="A231" t="str">
            <v>Europe &amp; Central Asia (IDA &amp; IBRD countries)</v>
          </cell>
          <cell r="B231" t="str">
            <v>TEC</v>
          </cell>
          <cell r="C231">
            <v>9017.2782872287917</v>
          </cell>
        </row>
        <row r="232">
          <cell r="A232" t="str">
            <v>Togo</v>
          </cell>
          <cell r="B232" t="str">
            <v>TGO</v>
          </cell>
          <cell r="C232">
            <v>679.29024909129532</v>
          </cell>
        </row>
        <row r="233">
          <cell r="A233" t="str">
            <v>Thailand</v>
          </cell>
          <cell r="B233" t="str">
            <v>THA</v>
          </cell>
          <cell r="C233">
            <v>7806.7422110553161</v>
          </cell>
        </row>
        <row r="234">
          <cell r="A234" t="str">
            <v>Tajikistan</v>
          </cell>
          <cell r="B234" t="str">
            <v>TJK</v>
          </cell>
          <cell r="C234">
            <v>870.78758932322341</v>
          </cell>
        </row>
        <row r="235">
          <cell r="A235" t="str">
            <v>Turkmenistan</v>
          </cell>
          <cell r="B235" t="str">
            <v>TKM</v>
          </cell>
        </row>
        <row r="236">
          <cell r="A236" t="str">
            <v>Latin America &amp; the Caribbean (IDA &amp; IBRD countries)</v>
          </cell>
          <cell r="B236" t="str">
            <v>TLA</v>
          </cell>
          <cell r="C236">
            <v>8702.1374638690668</v>
          </cell>
        </row>
        <row r="237">
          <cell r="A237" t="str">
            <v>Timor-Leste</v>
          </cell>
          <cell r="B237" t="str">
            <v>TLS</v>
          </cell>
          <cell r="C237">
            <v>1560.5098216018789</v>
          </cell>
        </row>
        <row r="238">
          <cell r="A238" t="str">
            <v>Middle East &amp; North Africa (IDA &amp; IBRD countries)</v>
          </cell>
          <cell r="B238" t="str">
            <v>TMN</v>
          </cell>
        </row>
        <row r="239">
          <cell r="A239" t="str">
            <v>Tonga</v>
          </cell>
          <cell r="B239" t="str">
            <v>TON</v>
          </cell>
          <cell r="C239">
            <v>4903.1529027659908</v>
          </cell>
        </row>
        <row r="240">
          <cell r="A240" t="str">
            <v>South Asia (IDA &amp; IBRD)</v>
          </cell>
          <cell r="B240" t="str">
            <v>TSA</v>
          </cell>
          <cell r="C240">
            <v>1956.575921401934</v>
          </cell>
        </row>
        <row r="241">
          <cell r="A241" t="str">
            <v>Sub-Saharan Africa (IDA &amp; IBRD countries)</v>
          </cell>
          <cell r="B241" t="str">
            <v>TSS</v>
          </cell>
          <cell r="C241">
            <v>1596.2137342987635</v>
          </cell>
        </row>
        <row r="242">
          <cell r="A242" t="str">
            <v>Trinidad and Tobago</v>
          </cell>
          <cell r="B242" t="str">
            <v>TTO</v>
          </cell>
          <cell r="C242">
            <v>17397.981760154333</v>
          </cell>
        </row>
        <row r="243">
          <cell r="A243" t="str">
            <v>Tunisia</v>
          </cell>
          <cell r="B243" t="str">
            <v>TUN</v>
          </cell>
          <cell r="C243">
            <v>3317.4535932122044</v>
          </cell>
        </row>
        <row r="244">
          <cell r="A244" t="str">
            <v>Turkey</v>
          </cell>
          <cell r="B244" t="str">
            <v>TUR</v>
          </cell>
          <cell r="C244">
            <v>9126.5613458501412</v>
          </cell>
        </row>
        <row r="245">
          <cell r="A245" t="str">
            <v>Tuvalu</v>
          </cell>
          <cell r="B245" t="str">
            <v>TUV</v>
          </cell>
          <cell r="C245">
            <v>4059.0299956944436</v>
          </cell>
        </row>
        <row r="246">
          <cell r="A246" t="str">
            <v>Tanzania</v>
          </cell>
          <cell r="B246" t="str">
            <v>TZA</v>
          </cell>
          <cell r="C246">
            <v>1122.1218104751499</v>
          </cell>
        </row>
        <row r="247">
          <cell r="A247" t="str">
            <v>Uganda</v>
          </cell>
          <cell r="B247" t="str">
            <v>UGA</v>
          </cell>
          <cell r="C247">
            <v>794.3410779171021</v>
          </cell>
        </row>
        <row r="248">
          <cell r="A248" t="str">
            <v>Ukraine</v>
          </cell>
          <cell r="B248" t="str">
            <v>UKR</v>
          </cell>
          <cell r="C248">
            <v>3659.0313122948701</v>
          </cell>
        </row>
        <row r="249">
          <cell r="A249" t="str">
            <v>Upper middle income</v>
          </cell>
          <cell r="B249" t="str">
            <v>UMC</v>
          </cell>
          <cell r="C249">
            <v>9036.7652552206127</v>
          </cell>
        </row>
        <row r="250">
          <cell r="A250" t="str">
            <v>Uruguay</v>
          </cell>
          <cell r="B250" t="str">
            <v>URY</v>
          </cell>
          <cell r="C250">
            <v>16190.126957465005</v>
          </cell>
        </row>
        <row r="251">
          <cell r="A251" t="str">
            <v>United States</v>
          </cell>
          <cell r="B251" t="str">
            <v>USA</v>
          </cell>
          <cell r="C251">
            <v>65297.517508273981</v>
          </cell>
        </row>
        <row r="252">
          <cell r="A252" t="str">
            <v>Uzbekistan</v>
          </cell>
          <cell r="B252" t="str">
            <v>UZB</v>
          </cell>
          <cell r="C252">
            <v>1724.8411344137025</v>
          </cell>
        </row>
        <row r="253">
          <cell r="A253" t="str">
            <v>St. Vincent and the Grenadines</v>
          </cell>
          <cell r="B253" t="str">
            <v>VCT</v>
          </cell>
          <cell r="C253">
            <v>7457.5095038251402</v>
          </cell>
        </row>
        <row r="254">
          <cell r="A254" t="str">
            <v>Venezuela, RB</v>
          </cell>
          <cell r="B254" t="str">
            <v>VEN</v>
          </cell>
        </row>
        <row r="255">
          <cell r="A255" t="str">
            <v>British Virgin Islands</v>
          </cell>
          <cell r="B255" t="str">
            <v>VGB</v>
          </cell>
        </row>
        <row r="256">
          <cell r="A256" t="str">
            <v>Virgin Islands (U.S.)</v>
          </cell>
          <cell r="B256" t="str">
            <v>VIR</v>
          </cell>
        </row>
        <row r="257">
          <cell r="A257" t="str">
            <v>Vietnam</v>
          </cell>
          <cell r="B257" t="str">
            <v>VNM</v>
          </cell>
          <cell r="C257">
            <v>2715.2760364072114</v>
          </cell>
        </row>
        <row r="258">
          <cell r="A258" t="str">
            <v>Vanuatu</v>
          </cell>
          <cell r="B258" t="str">
            <v>VUT</v>
          </cell>
          <cell r="C258">
            <v>3115.358620432612</v>
          </cell>
        </row>
        <row r="259">
          <cell r="A259" t="str">
            <v>World</v>
          </cell>
          <cell r="B259" t="str">
            <v>WLD</v>
          </cell>
          <cell r="C259">
            <v>11441.732864766866</v>
          </cell>
        </row>
        <row r="260">
          <cell r="A260" t="str">
            <v>Samoa</v>
          </cell>
          <cell r="B260" t="str">
            <v>WSM</v>
          </cell>
          <cell r="C260">
            <v>4324.0140184045686</v>
          </cell>
        </row>
        <row r="261">
          <cell r="A261" t="str">
            <v>Kosovo</v>
          </cell>
          <cell r="B261" t="str">
            <v>XKX</v>
          </cell>
          <cell r="C261">
            <v>4417.5240622332994</v>
          </cell>
        </row>
        <row r="262">
          <cell r="A262" t="str">
            <v>Yemen, Rep.</v>
          </cell>
          <cell r="B262" t="str">
            <v>YEM</v>
          </cell>
          <cell r="C262">
            <v>774.33448981672075</v>
          </cell>
        </row>
        <row r="263">
          <cell r="A263" t="str">
            <v>South Africa</v>
          </cell>
          <cell r="B263" t="str">
            <v>ZAF</v>
          </cell>
          <cell r="C263">
            <v>6001.4008139488842</v>
          </cell>
        </row>
        <row r="264">
          <cell r="A264" t="str">
            <v>Zambia</v>
          </cell>
          <cell r="B264" t="str">
            <v>ZMB</v>
          </cell>
          <cell r="C264">
            <v>1305.0632535054381</v>
          </cell>
        </row>
        <row r="265">
          <cell r="A265" t="str">
            <v>Zimbabwe</v>
          </cell>
          <cell r="B265" t="str">
            <v>ZWE</v>
          </cell>
          <cell r="C265">
            <v>1463.9859101805419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  <sheetName val="Metadata - Countries"/>
      <sheetName val="Metadata - Indicators"/>
    </sheetNames>
    <sheetDataSet>
      <sheetData sheetId="0" refreshError="1"/>
      <sheetData sheetId="1">
        <row r="1">
          <cell r="A1" t="str">
            <v>Country Name</v>
          </cell>
          <cell r="B1" t="str">
            <v>Country Code</v>
          </cell>
          <cell r="C1" t="str">
            <v>2017</v>
          </cell>
        </row>
        <row r="2">
          <cell r="A2" t="str">
            <v>Aruba</v>
          </cell>
          <cell r="B2" t="str">
            <v>ABW</v>
          </cell>
          <cell r="C2">
            <v>1004</v>
          </cell>
        </row>
        <row r="3">
          <cell r="A3" t="str">
            <v>Afghanistan</v>
          </cell>
          <cell r="B3" t="str">
            <v>AFG</v>
          </cell>
          <cell r="C3">
            <v>-314602</v>
          </cell>
        </row>
        <row r="4">
          <cell r="A4" t="str">
            <v>Angola</v>
          </cell>
          <cell r="B4" t="str">
            <v>AGO</v>
          </cell>
          <cell r="C4">
            <v>32066</v>
          </cell>
        </row>
        <row r="5">
          <cell r="A5" t="str">
            <v>Albania</v>
          </cell>
          <cell r="B5" t="str">
            <v>ALB</v>
          </cell>
          <cell r="C5">
            <v>-69998</v>
          </cell>
        </row>
        <row r="6">
          <cell r="A6" t="str">
            <v>Andorra</v>
          </cell>
          <cell r="B6" t="str">
            <v>AND</v>
          </cell>
        </row>
        <row r="7">
          <cell r="A7" t="str">
            <v>Arab World</v>
          </cell>
          <cell r="B7" t="str">
            <v>ARB</v>
          </cell>
          <cell r="C7">
            <v>-1408824</v>
          </cell>
        </row>
        <row r="8">
          <cell r="A8" t="str">
            <v>United Arab Emirates</v>
          </cell>
          <cell r="B8" t="str">
            <v>ARE</v>
          </cell>
          <cell r="C8">
            <v>200000</v>
          </cell>
        </row>
        <row r="9">
          <cell r="A9" t="str">
            <v>Argentina</v>
          </cell>
          <cell r="B9" t="str">
            <v>ARG</v>
          </cell>
          <cell r="C9">
            <v>24000</v>
          </cell>
        </row>
        <row r="10">
          <cell r="A10" t="str">
            <v>Armenia</v>
          </cell>
          <cell r="B10" t="str">
            <v>ARM</v>
          </cell>
          <cell r="C10">
            <v>-24989</v>
          </cell>
        </row>
        <row r="11">
          <cell r="A11" t="str">
            <v>American Samoa</v>
          </cell>
          <cell r="B11" t="str">
            <v>ASM</v>
          </cell>
        </row>
        <row r="12">
          <cell r="A12" t="str">
            <v>Antigua and Barbuda</v>
          </cell>
          <cell r="B12" t="str">
            <v>ATG</v>
          </cell>
          <cell r="C12">
            <v>0</v>
          </cell>
        </row>
        <row r="13">
          <cell r="A13" t="str">
            <v>Australia</v>
          </cell>
          <cell r="B13" t="str">
            <v>AUS</v>
          </cell>
          <cell r="C13">
            <v>791229</v>
          </cell>
        </row>
        <row r="14">
          <cell r="A14" t="str">
            <v>Austria</v>
          </cell>
          <cell r="B14" t="str">
            <v>AUT</v>
          </cell>
          <cell r="C14">
            <v>324998</v>
          </cell>
        </row>
        <row r="15">
          <cell r="A15" t="str">
            <v>Azerbaijan</v>
          </cell>
          <cell r="B15" t="str">
            <v>AZE</v>
          </cell>
          <cell r="C15">
            <v>6002</v>
          </cell>
        </row>
        <row r="16">
          <cell r="A16" t="str">
            <v>Burundi</v>
          </cell>
          <cell r="B16" t="str">
            <v>BDI</v>
          </cell>
          <cell r="C16">
            <v>10003</v>
          </cell>
        </row>
        <row r="17">
          <cell r="A17" t="str">
            <v>Belgium</v>
          </cell>
          <cell r="B17" t="str">
            <v>BEL</v>
          </cell>
          <cell r="C17">
            <v>240000</v>
          </cell>
        </row>
        <row r="18">
          <cell r="A18" t="str">
            <v>Benin</v>
          </cell>
          <cell r="B18" t="str">
            <v>BEN</v>
          </cell>
          <cell r="C18">
            <v>-10000</v>
          </cell>
        </row>
        <row r="19">
          <cell r="A19" t="str">
            <v>Burkina Faso</v>
          </cell>
          <cell r="B19" t="str">
            <v>BFA</v>
          </cell>
          <cell r="C19">
            <v>-125000</v>
          </cell>
        </row>
        <row r="20">
          <cell r="A20" t="str">
            <v>Bangladesh</v>
          </cell>
          <cell r="B20" t="str">
            <v>BGD</v>
          </cell>
          <cell r="C20">
            <v>-1847503</v>
          </cell>
        </row>
        <row r="21">
          <cell r="A21" t="str">
            <v>Bulgaria</v>
          </cell>
          <cell r="B21" t="str">
            <v>BGR</v>
          </cell>
          <cell r="C21">
            <v>-24001</v>
          </cell>
        </row>
        <row r="22">
          <cell r="A22" t="str">
            <v>Bahrain</v>
          </cell>
          <cell r="B22" t="str">
            <v>BHR</v>
          </cell>
          <cell r="C22">
            <v>239000</v>
          </cell>
        </row>
        <row r="23">
          <cell r="A23" t="str">
            <v>Bahamas, The</v>
          </cell>
          <cell r="B23" t="str">
            <v>BHS</v>
          </cell>
          <cell r="C23">
            <v>4999</v>
          </cell>
        </row>
        <row r="24">
          <cell r="A24" t="str">
            <v>Bosnia and Herzegovina</v>
          </cell>
          <cell r="B24" t="str">
            <v>BIH</v>
          </cell>
          <cell r="C24">
            <v>-107926</v>
          </cell>
        </row>
        <row r="25">
          <cell r="A25" t="str">
            <v>Belarus</v>
          </cell>
          <cell r="B25" t="str">
            <v>BLR</v>
          </cell>
          <cell r="C25">
            <v>43648</v>
          </cell>
        </row>
        <row r="26">
          <cell r="A26" t="str">
            <v>Belize</v>
          </cell>
          <cell r="B26" t="str">
            <v>BLZ</v>
          </cell>
          <cell r="C26">
            <v>6000</v>
          </cell>
        </row>
        <row r="27">
          <cell r="A27" t="str">
            <v>Bermuda</v>
          </cell>
          <cell r="B27" t="str">
            <v>BMU</v>
          </cell>
        </row>
        <row r="28">
          <cell r="A28" t="str">
            <v>Bolivia</v>
          </cell>
          <cell r="B28" t="str">
            <v>BOL</v>
          </cell>
          <cell r="C28">
            <v>-47520</v>
          </cell>
        </row>
        <row r="29">
          <cell r="A29" t="str">
            <v>Brazil</v>
          </cell>
          <cell r="B29" t="str">
            <v>BRA</v>
          </cell>
          <cell r="C29">
            <v>106000</v>
          </cell>
        </row>
        <row r="30">
          <cell r="A30" t="str">
            <v>Barbados</v>
          </cell>
          <cell r="B30" t="str">
            <v>BRB</v>
          </cell>
          <cell r="C30">
            <v>-397</v>
          </cell>
        </row>
        <row r="31">
          <cell r="A31" t="str">
            <v>Brunei Darussalam</v>
          </cell>
          <cell r="B31" t="str">
            <v>BRN</v>
          </cell>
          <cell r="C31">
            <v>0</v>
          </cell>
        </row>
        <row r="32">
          <cell r="A32" t="str">
            <v>Bhutan</v>
          </cell>
          <cell r="B32" t="str">
            <v>BTN</v>
          </cell>
          <cell r="C32">
            <v>1600</v>
          </cell>
        </row>
        <row r="33">
          <cell r="A33" t="str">
            <v>Botswana</v>
          </cell>
          <cell r="B33" t="str">
            <v>BWA</v>
          </cell>
          <cell r="C33">
            <v>14999</v>
          </cell>
        </row>
        <row r="34">
          <cell r="A34" t="str">
            <v>Central African Republic</v>
          </cell>
          <cell r="B34" t="str">
            <v>CAF</v>
          </cell>
          <cell r="C34">
            <v>-200000</v>
          </cell>
        </row>
        <row r="35">
          <cell r="A35" t="str">
            <v>Canada</v>
          </cell>
          <cell r="B35" t="str">
            <v>CAN</v>
          </cell>
          <cell r="C35">
            <v>1210159</v>
          </cell>
        </row>
        <row r="36">
          <cell r="A36" t="str">
            <v>Central Europe and the Baltics</v>
          </cell>
          <cell r="B36" t="str">
            <v>CEB</v>
          </cell>
          <cell r="C36">
            <v>-642033</v>
          </cell>
        </row>
        <row r="37">
          <cell r="A37" t="str">
            <v>Switzerland</v>
          </cell>
          <cell r="B37" t="str">
            <v>CHE</v>
          </cell>
          <cell r="C37">
            <v>259999</v>
          </cell>
        </row>
        <row r="38">
          <cell r="A38" t="str">
            <v>Channel Islands</v>
          </cell>
          <cell r="B38" t="str">
            <v>CHI</v>
          </cell>
          <cell r="C38">
            <v>6754</v>
          </cell>
        </row>
        <row r="39">
          <cell r="A39" t="str">
            <v>Chile</v>
          </cell>
          <cell r="B39" t="str">
            <v>CHL</v>
          </cell>
          <cell r="C39">
            <v>558539</v>
          </cell>
        </row>
        <row r="40">
          <cell r="A40" t="str">
            <v>China</v>
          </cell>
          <cell r="B40" t="str">
            <v>CHN</v>
          </cell>
          <cell r="C40">
            <v>-1741996</v>
          </cell>
        </row>
        <row r="41">
          <cell r="A41" t="str">
            <v>Cote d'Ivoire</v>
          </cell>
          <cell r="B41" t="str">
            <v>CIV</v>
          </cell>
          <cell r="C41">
            <v>-40000</v>
          </cell>
        </row>
        <row r="42">
          <cell r="A42" t="str">
            <v>Cameroon</v>
          </cell>
          <cell r="B42" t="str">
            <v>CMR</v>
          </cell>
          <cell r="C42">
            <v>-24000</v>
          </cell>
        </row>
        <row r="43">
          <cell r="A43" t="str">
            <v>Congo, Dem. Rep.</v>
          </cell>
          <cell r="B43" t="str">
            <v>COD</v>
          </cell>
          <cell r="C43">
            <v>119303</v>
          </cell>
        </row>
        <row r="44">
          <cell r="A44" t="str">
            <v>Congo, Rep.</v>
          </cell>
          <cell r="B44" t="str">
            <v>COG</v>
          </cell>
          <cell r="C44">
            <v>-20000</v>
          </cell>
        </row>
        <row r="45">
          <cell r="A45" t="str">
            <v>Colombia</v>
          </cell>
          <cell r="B45" t="str">
            <v>COL</v>
          </cell>
          <cell r="C45">
            <v>1023981</v>
          </cell>
        </row>
        <row r="46">
          <cell r="A46" t="str">
            <v>Comoros</v>
          </cell>
          <cell r="B46" t="str">
            <v>COM</v>
          </cell>
          <cell r="C46">
            <v>-10000</v>
          </cell>
        </row>
        <row r="47">
          <cell r="A47" t="str">
            <v>Cabo Verde</v>
          </cell>
          <cell r="B47" t="str">
            <v>CPV</v>
          </cell>
          <cell r="C47">
            <v>-6709</v>
          </cell>
        </row>
        <row r="48">
          <cell r="A48" t="str">
            <v>Costa Rica</v>
          </cell>
          <cell r="B48" t="str">
            <v>CRI</v>
          </cell>
          <cell r="C48">
            <v>21000</v>
          </cell>
        </row>
        <row r="49">
          <cell r="A49" t="str">
            <v>Caribbean small states</v>
          </cell>
          <cell r="B49" t="str">
            <v>CSS</v>
          </cell>
          <cell r="C49">
            <v>-87055</v>
          </cell>
        </row>
        <row r="50">
          <cell r="A50" t="str">
            <v>Cuba</v>
          </cell>
          <cell r="B50" t="str">
            <v>CUB</v>
          </cell>
          <cell r="C50">
            <v>-72000</v>
          </cell>
        </row>
        <row r="51">
          <cell r="A51" t="str">
            <v>Curacao</v>
          </cell>
          <cell r="B51" t="str">
            <v>CUW</v>
          </cell>
          <cell r="C51">
            <v>2573</v>
          </cell>
        </row>
        <row r="52">
          <cell r="A52" t="str">
            <v>Cayman Islands</v>
          </cell>
          <cell r="B52" t="str">
            <v>CYM</v>
          </cell>
        </row>
        <row r="53">
          <cell r="A53" t="str">
            <v>Cyprus</v>
          </cell>
          <cell r="B53" t="str">
            <v>CYP</v>
          </cell>
          <cell r="C53">
            <v>25000</v>
          </cell>
        </row>
        <row r="54">
          <cell r="A54" t="str">
            <v>Czech Republic</v>
          </cell>
          <cell r="B54" t="str">
            <v>CZE</v>
          </cell>
          <cell r="C54">
            <v>110057</v>
          </cell>
        </row>
        <row r="55">
          <cell r="A55" t="str">
            <v>Germany</v>
          </cell>
          <cell r="B55" t="str">
            <v>DEU</v>
          </cell>
          <cell r="C55">
            <v>2719112</v>
          </cell>
        </row>
        <row r="56">
          <cell r="A56" t="str">
            <v>Djibouti</v>
          </cell>
          <cell r="B56" t="str">
            <v>DJI</v>
          </cell>
          <cell r="C56">
            <v>4501</v>
          </cell>
        </row>
        <row r="57">
          <cell r="A57" t="str">
            <v>Dominica</v>
          </cell>
          <cell r="B57" t="str">
            <v>DMA</v>
          </cell>
        </row>
        <row r="58">
          <cell r="A58" t="str">
            <v>Denmark</v>
          </cell>
          <cell r="B58" t="str">
            <v>DNK</v>
          </cell>
          <cell r="C58">
            <v>75998</v>
          </cell>
        </row>
        <row r="59">
          <cell r="A59" t="str">
            <v>Dominican Republic</v>
          </cell>
          <cell r="B59" t="str">
            <v>DOM</v>
          </cell>
          <cell r="C59">
            <v>-150000</v>
          </cell>
        </row>
        <row r="60">
          <cell r="A60" t="str">
            <v>Algeria</v>
          </cell>
          <cell r="B60" t="str">
            <v>DZA</v>
          </cell>
          <cell r="C60">
            <v>-50002</v>
          </cell>
        </row>
        <row r="61">
          <cell r="A61" t="str">
            <v>East Asia &amp; Pacific (excluding high income)</v>
          </cell>
          <cell r="B61" t="str">
            <v>EAP</v>
          </cell>
          <cell r="C61">
            <v>-3791004</v>
          </cell>
        </row>
        <row r="62">
          <cell r="A62" t="str">
            <v>Early-demographic dividend</v>
          </cell>
          <cell r="B62" t="str">
            <v>EAR</v>
          </cell>
          <cell r="C62">
            <v>-11460012</v>
          </cell>
        </row>
        <row r="63">
          <cell r="A63" t="str">
            <v>East Asia &amp; Pacific</v>
          </cell>
          <cell r="B63" t="str">
            <v>EAS</v>
          </cell>
          <cell r="C63">
            <v>-2057249</v>
          </cell>
        </row>
        <row r="64">
          <cell r="A64" t="str">
            <v>Europe &amp; Central Asia (excluding high income)</v>
          </cell>
          <cell r="B64" t="str">
            <v>ECA</v>
          </cell>
          <cell r="C64">
            <v>1880978</v>
          </cell>
        </row>
        <row r="65">
          <cell r="A65" t="str">
            <v>Europe &amp; Central Asia</v>
          </cell>
          <cell r="B65" t="str">
            <v>ECS</v>
          </cell>
          <cell r="C65">
            <v>7894029</v>
          </cell>
        </row>
        <row r="66">
          <cell r="A66" t="str">
            <v>Ecuador</v>
          </cell>
          <cell r="B66" t="str">
            <v>ECU</v>
          </cell>
          <cell r="C66">
            <v>182000</v>
          </cell>
        </row>
        <row r="67">
          <cell r="A67" t="str">
            <v>Egypt, Arab Rep.</v>
          </cell>
          <cell r="B67" t="str">
            <v>EGY</v>
          </cell>
          <cell r="C67">
            <v>-190164</v>
          </cell>
        </row>
        <row r="68">
          <cell r="A68" t="str">
            <v>Euro area</v>
          </cell>
          <cell r="B68" t="str">
            <v>EMU</v>
          </cell>
          <cell r="C68">
            <v>4446572</v>
          </cell>
        </row>
        <row r="69">
          <cell r="A69" t="str">
            <v>Eritrea</v>
          </cell>
          <cell r="B69" t="str">
            <v>ERI</v>
          </cell>
          <cell r="C69">
            <v>-199290</v>
          </cell>
        </row>
        <row r="70">
          <cell r="A70" t="str">
            <v>Spain</v>
          </cell>
          <cell r="B70" t="str">
            <v>ESP</v>
          </cell>
          <cell r="C70">
            <v>200000</v>
          </cell>
        </row>
        <row r="71">
          <cell r="A71" t="str">
            <v>Estonia</v>
          </cell>
          <cell r="B71" t="str">
            <v>EST</v>
          </cell>
          <cell r="C71">
            <v>19555</v>
          </cell>
        </row>
        <row r="72">
          <cell r="A72" t="str">
            <v>Ethiopia</v>
          </cell>
          <cell r="B72" t="str">
            <v>ETH</v>
          </cell>
          <cell r="C72">
            <v>150002</v>
          </cell>
        </row>
        <row r="73">
          <cell r="A73" t="str">
            <v>European Union</v>
          </cell>
          <cell r="B73" t="str">
            <v>EUU</v>
          </cell>
          <cell r="C73">
            <v>4281648</v>
          </cell>
        </row>
        <row r="74">
          <cell r="A74" t="str">
            <v>Fragile and conflict affected situations</v>
          </cell>
          <cell r="B74" t="str">
            <v>FCS</v>
          </cell>
          <cell r="C74">
            <v>-10049206</v>
          </cell>
        </row>
        <row r="75">
          <cell r="A75" t="str">
            <v>Finland</v>
          </cell>
          <cell r="B75" t="str">
            <v>FIN</v>
          </cell>
          <cell r="C75">
            <v>70000</v>
          </cell>
        </row>
        <row r="76">
          <cell r="A76" t="str">
            <v>Fiji</v>
          </cell>
          <cell r="B76" t="str">
            <v>FJI</v>
          </cell>
          <cell r="C76">
            <v>-31008</v>
          </cell>
        </row>
        <row r="77">
          <cell r="A77" t="str">
            <v>France</v>
          </cell>
          <cell r="B77" t="str">
            <v>FRA</v>
          </cell>
          <cell r="C77">
            <v>182636</v>
          </cell>
        </row>
        <row r="78">
          <cell r="A78" t="str">
            <v>Faroe Islands</v>
          </cell>
          <cell r="B78" t="str">
            <v>FRO</v>
          </cell>
        </row>
        <row r="79">
          <cell r="A79" t="str">
            <v>Micronesia, Fed. Sts.</v>
          </cell>
          <cell r="B79" t="str">
            <v>FSM</v>
          </cell>
          <cell r="C79">
            <v>-2999</v>
          </cell>
        </row>
        <row r="80">
          <cell r="A80" t="str">
            <v>Gabon</v>
          </cell>
          <cell r="B80" t="str">
            <v>GAB</v>
          </cell>
          <cell r="C80">
            <v>16301</v>
          </cell>
        </row>
        <row r="81">
          <cell r="A81" t="str">
            <v>United Kingdom</v>
          </cell>
          <cell r="B81" t="str">
            <v>GBR</v>
          </cell>
          <cell r="C81">
            <v>1303250</v>
          </cell>
        </row>
        <row r="82">
          <cell r="A82" t="str">
            <v>Georgia</v>
          </cell>
          <cell r="B82" t="str">
            <v>GEO</v>
          </cell>
          <cell r="C82">
            <v>-50000</v>
          </cell>
        </row>
        <row r="83">
          <cell r="A83" t="str">
            <v>Ghana</v>
          </cell>
          <cell r="B83" t="str">
            <v>GHA</v>
          </cell>
          <cell r="C83">
            <v>-50000</v>
          </cell>
        </row>
        <row r="84">
          <cell r="A84" t="str">
            <v>Gibraltar</v>
          </cell>
          <cell r="B84" t="str">
            <v>GIB</v>
          </cell>
        </row>
        <row r="85">
          <cell r="A85" t="str">
            <v>Guinea</v>
          </cell>
          <cell r="B85" t="str">
            <v>GIN</v>
          </cell>
          <cell r="C85">
            <v>-20000</v>
          </cell>
        </row>
        <row r="86">
          <cell r="A86" t="str">
            <v>Gambia, The</v>
          </cell>
          <cell r="B86" t="str">
            <v>GMB</v>
          </cell>
          <cell r="C86">
            <v>-15436</v>
          </cell>
        </row>
        <row r="87">
          <cell r="A87" t="str">
            <v>Guinea-Bissau</v>
          </cell>
          <cell r="B87" t="str">
            <v>GNB</v>
          </cell>
          <cell r="C87">
            <v>-6996</v>
          </cell>
        </row>
        <row r="88">
          <cell r="A88" t="str">
            <v>Equatorial Guinea</v>
          </cell>
          <cell r="B88" t="str">
            <v>GNQ</v>
          </cell>
          <cell r="C88">
            <v>79998</v>
          </cell>
        </row>
        <row r="89">
          <cell r="A89" t="str">
            <v>Greece</v>
          </cell>
          <cell r="B89" t="str">
            <v>GRC</v>
          </cell>
          <cell r="C89">
            <v>-80000</v>
          </cell>
        </row>
        <row r="90">
          <cell r="A90" t="str">
            <v>Grenada</v>
          </cell>
          <cell r="B90" t="str">
            <v>GRD</v>
          </cell>
          <cell r="C90">
            <v>-1000</v>
          </cell>
        </row>
        <row r="91">
          <cell r="A91" t="str">
            <v>Greenland</v>
          </cell>
          <cell r="B91" t="str">
            <v>GRL</v>
          </cell>
        </row>
        <row r="92">
          <cell r="A92" t="str">
            <v>Guatemala</v>
          </cell>
          <cell r="B92" t="str">
            <v>GTM</v>
          </cell>
          <cell r="C92">
            <v>-46073</v>
          </cell>
        </row>
        <row r="93">
          <cell r="A93" t="str">
            <v>Guam</v>
          </cell>
          <cell r="B93" t="str">
            <v>GUM</v>
          </cell>
          <cell r="C93">
            <v>-2532</v>
          </cell>
        </row>
        <row r="94">
          <cell r="A94" t="str">
            <v>Guyana</v>
          </cell>
          <cell r="B94" t="str">
            <v>GUY</v>
          </cell>
          <cell r="C94">
            <v>-30001</v>
          </cell>
        </row>
        <row r="95">
          <cell r="A95" t="str">
            <v>High income</v>
          </cell>
          <cell r="B95" t="str">
            <v>HIC</v>
          </cell>
          <cell r="C95">
            <v>15844525</v>
          </cell>
        </row>
        <row r="96">
          <cell r="A96" t="str">
            <v>Hong Kong SAR, China</v>
          </cell>
          <cell r="B96" t="str">
            <v>HKG</v>
          </cell>
          <cell r="C96">
            <v>146542</v>
          </cell>
        </row>
        <row r="97">
          <cell r="A97" t="str">
            <v>Honduras</v>
          </cell>
          <cell r="B97" t="str">
            <v>HND</v>
          </cell>
          <cell r="C97">
            <v>-34000</v>
          </cell>
        </row>
        <row r="98">
          <cell r="A98" t="str">
            <v>Heavily indebted poor countries (HIPC)</v>
          </cell>
          <cell r="B98" t="str">
            <v>HPC</v>
          </cell>
          <cell r="C98">
            <v>-1462971</v>
          </cell>
        </row>
        <row r="99">
          <cell r="A99" t="str">
            <v>Croatia</v>
          </cell>
          <cell r="B99" t="str">
            <v>HRV</v>
          </cell>
          <cell r="C99">
            <v>-40004</v>
          </cell>
        </row>
        <row r="100">
          <cell r="A100" t="str">
            <v>Haiti</v>
          </cell>
          <cell r="B100" t="str">
            <v>HTI</v>
          </cell>
          <cell r="C100">
            <v>-175000</v>
          </cell>
        </row>
        <row r="101">
          <cell r="A101" t="str">
            <v>Hungary</v>
          </cell>
          <cell r="B101" t="str">
            <v>HUN</v>
          </cell>
          <cell r="C101">
            <v>29999</v>
          </cell>
        </row>
        <row r="102">
          <cell r="A102" t="str">
            <v>IBRD only</v>
          </cell>
          <cell r="B102" t="str">
            <v>IBD</v>
          </cell>
          <cell r="C102">
            <v>-6056175</v>
          </cell>
        </row>
        <row r="103">
          <cell r="A103" t="str">
            <v>IDA &amp; IBRD total</v>
          </cell>
          <cell r="B103" t="str">
            <v>IBT</v>
          </cell>
          <cell r="C103">
            <v>-15664439</v>
          </cell>
        </row>
        <row r="104">
          <cell r="A104" t="str">
            <v>IDA total</v>
          </cell>
          <cell r="B104" t="str">
            <v>IDA</v>
          </cell>
          <cell r="C104">
            <v>-9608264</v>
          </cell>
        </row>
        <row r="105">
          <cell r="A105" t="str">
            <v>IDA blend</v>
          </cell>
          <cell r="B105" t="str">
            <v>IDB</v>
          </cell>
          <cell r="C105">
            <v>-2260137</v>
          </cell>
        </row>
        <row r="106">
          <cell r="A106" t="str">
            <v>Indonesia</v>
          </cell>
          <cell r="B106" t="str">
            <v>IDN</v>
          </cell>
          <cell r="C106">
            <v>-494777</v>
          </cell>
        </row>
        <row r="107">
          <cell r="A107" t="str">
            <v>IDA only</v>
          </cell>
          <cell r="B107" t="str">
            <v>IDX</v>
          </cell>
          <cell r="C107">
            <v>-7348127</v>
          </cell>
        </row>
        <row r="108">
          <cell r="A108" t="str">
            <v>Isle of Man</v>
          </cell>
          <cell r="B108" t="str">
            <v>IMN</v>
          </cell>
        </row>
        <row r="109">
          <cell r="A109" t="str">
            <v>India</v>
          </cell>
          <cell r="B109" t="str">
            <v>IND</v>
          </cell>
          <cell r="C109">
            <v>-2663434</v>
          </cell>
        </row>
        <row r="110">
          <cell r="A110" t="str">
            <v>Not classified</v>
          </cell>
          <cell r="B110" t="str">
            <v>INX</v>
          </cell>
        </row>
        <row r="111">
          <cell r="A111" t="str">
            <v>Ireland</v>
          </cell>
          <cell r="B111" t="str">
            <v>IRL</v>
          </cell>
          <cell r="C111">
            <v>118020</v>
          </cell>
        </row>
        <row r="112">
          <cell r="A112" t="str">
            <v>Iran, Islamic Rep.</v>
          </cell>
          <cell r="B112" t="str">
            <v>IRN</v>
          </cell>
          <cell r="C112">
            <v>-274998</v>
          </cell>
        </row>
        <row r="113">
          <cell r="A113" t="str">
            <v>Iraq</v>
          </cell>
          <cell r="B113" t="str">
            <v>IRQ</v>
          </cell>
          <cell r="C113">
            <v>39171</v>
          </cell>
        </row>
        <row r="114">
          <cell r="A114" t="str">
            <v>Iceland</v>
          </cell>
          <cell r="B114" t="str">
            <v>ISL</v>
          </cell>
          <cell r="C114">
            <v>1900</v>
          </cell>
        </row>
        <row r="115">
          <cell r="A115" t="str">
            <v>Israel</v>
          </cell>
          <cell r="B115" t="str">
            <v>ISR</v>
          </cell>
          <cell r="C115">
            <v>50002</v>
          </cell>
        </row>
        <row r="116">
          <cell r="A116" t="str">
            <v>Italy</v>
          </cell>
          <cell r="B116" t="str">
            <v>ITA</v>
          </cell>
          <cell r="C116">
            <v>744713</v>
          </cell>
        </row>
        <row r="117">
          <cell r="A117" t="str">
            <v>Jamaica</v>
          </cell>
          <cell r="B117" t="str">
            <v>JAM</v>
          </cell>
          <cell r="C117">
            <v>-56658</v>
          </cell>
        </row>
        <row r="118">
          <cell r="A118" t="str">
            <v>Jordan</v>
          </cell>
          <cell r="B118" t="str">
            <v>JOR</v>
          </cell>
          <cell r="C118">
            <v>51099</v>
          </cell>
        </row>
        <row r="119">
          <cell r="A119" t="str">
            <v>Japan</v>
          </cell>
          <cell r="B119" t="str">
            <v>JPN</v>
          </cell>
          <cell r="C119">
            <v>357800</v>
          </cell>
        </row>
        <row r="120">
          <cell r="A120" t="str">
            <v>Kazakhstan</v>
          </cell>
          <cell r="B120" t="str">
            <v>KAZ</v>
          </cell>
          <cell r="C120">
            <v>-90000</v>
          </cell>
        </row>
        <row r="121">
          <cell r="A121" t="str">
            <v>Kenya</v>
          </cell>
          <cell r="B121" t="str">
            <v>KEN</v>
          </cell>
          <cell r="C121">
            <v>-50000</v>
          </cell>
        </row>
        <row r="122">
          <cell r="A122" t="str">
            <v>Kyrgyz Republic</v>
          </cell>
          <cell r="B122" t="str">
            <v>KGZ</v>
          </cell>
          <cell r="C122">
            <v>-20000</v>
          </cell>
        </row>
        <row r="123">
          <cell r="A123" t="str">
            <v>Cambodia</v>
          </cell>
          <cell r="B123" t="str">
            <v>KHM</v>
          </cell>
          <cell r="C123">
            <v>-149999</v>
          </cell>
        </row>
        <row r="124">
          <cell r="A124" t="str">
            <v>Kiribati</v>
          </cell>
          <cell r="B124" t="str">
            <v>KIR</v>
          </cell>
          <cell r="C124">
            <v>-3999</v>
          </cell>
        </row>
        <row r="125">
          <cell r="A125" t="str">
            <v>St. Kitts and Nevis</v>
          </cell>
          <cell r="B125" t="str">
            <v>KNA</v>
          </cell>
        </row>
        <row r="126">
          <cell r="A126" t="str">
            <v>Korea, Rep.</v>
          </cell>
          <cell r="B126" t="str">
            <v>KOR</v>
          </cell>
          <cell r="C126">
            <v>58657</v>
          </cell>
        </row>
        <row r="127">
          <cell r="A127" t="str">
            <v>Kuwait</v>
          </cell>
          <cell r="B127" t="str">
            <v>KWT</v>
          </cell>
          <cell r="C127">
            <v>197600</v>
          </cell>
        </row>
        <row r="128">
          <cell r="A128" t="str">
            <v>Latin America &amp; Caribbean (excluding high income)</v>
          </cell>
          <cell r="B128" t="str">
            <v>LAC</v>
          </cell>
          <cell r="C128">
            <v>-2718002</v>
          </cell>
        </row>
        <row r="129">
          <cell r="A129" t="str">
            <v>Lao PDR</v>
          </cell>
          <cell r="B129" t="str">
            <v>LAO</v>
          </cell>
          <cell r="C129">
            <v>-73518</v>
          </cell>
        </row>
        <row r="130">
          <cell r="A130" t="str">
            <v>Lebanon</v>
          </cell>
          <cell r="B130" t="str">
            <v>LBN</v>
          </cell>
          <cell r="C130">
            <v>-150060</v>
          </cell>
        </row>
        <row r="131">
          <cell r="A131" t="str">
            <v>Liberia</v>
          </cell>
          <cell r="B131" t="str">
            <v>LBR</v>
          </cell>
          <cell r="C131">
            <v>-25000</v>
          </cell>
        </row>
        <row r="132">
          <cell r="A132" t="str">
            <v>Libya</v>
          </cell>
          <cell r="B132" t="str">
            <v>LBY</v>
          </cell>
          <cell r="C132">
            <v>-9997</v>
          </cell>
        </row>
        <row r="133">
          <cell r="A133" t="str">
            <v>St. Lucia</v>
          </cell>
          <cell r="B133" t="str">
            <v>LCA</v>
          </cell>
          <cell r="C133">
            <v>0</v>
          </cell>
        </row>
        <row r="134">
          <cell r="A134" t="str">
            <v>Latin America &amp; Caribbean</v>
          </cell>
          <cell r="B134" t="str">
            <v>LCN</v>
          </cell>
          <cell r="C134">
            <v>-2606469</v>
          </cell>
        </row>
        <row r="135">
          <cell r="A135" t="str">
            <v>Least developed countries: UN classification</v>
          </cell>
          <cell r="B135" t="str">
            <v>LDC</v>
          </cell>
          <cell r="C135">
            <v>-4861511</v>
          </cell>
        </row>
        <row r="136">
          <cell r="A136" t="str">
            <v>Low income</v>
          </cell>
          <cell r="B136" t="str">
            <v>LIC</v>
          </cell>
          <cell r="C136">
            <v>-4052273</v>
          </cell>
        </row>
        <row r="137">
          <cell r="A137" t="str">
            <v>Liechtenstein</v>
          </cell>
          <cell r="B137" t="str">
            <v>LIE</v>
          </cell>
        </row>
        <row r="138">
          <cell r="A138" t="str">
            <v>Sri Lanka</v>
          </cell>
          <cell r="B138" t="str">
            <v>LKA</v>
          </cell>
          <cell r="C138">
            <v>-489932</v>
          </cell>
        </row>
        <row r="139">
          <cell r="A139" t="str">
            <v>Lower middle income</v>
          </cell>
          <cell r="B139" t="str">
            <v>LMC</v>
          </cell>
          <cell r="C139">
            <v>-10239143</v>
          </cell>
        </row>
        <row r="140">
          <cell r="A140" t="str">
            <v>Low &amp; middle income</v>
          </cell>
          <cell r="B140" t="str">
            <v>LMY</v>
          </cell>
          <cell r="C140">
            <v>-15853831</v>
          </cell>
        </row>
        <row r="141">
          <cell r="A141" t="str">
            <v>Lesotho</v>
          </cell>
          <cell r="B141" t="str">
            <v>LSO</v>
          </cell>
          <cell r="C141">
            <v>-50234</v>
          </cell>
        </row>
        <row r="142">
          <cell r="A142" t="str">
            <v>Late-demographic dividend</v>
          </cell>
          <cell r="B142" t="str">
            <v>LTE</v>
          </cell>
          <cell r="C142">
            <v>-379189</v>
          </cell>
        </row>
        <row r="143">
          <cell r="A143" t="str">
            <v>Lithuania</v>
          </cell>
          <cell r="B143" t="str">
            <v>LTU</v>
          </cell>
          <cell r="C143">
            <v>-163902</v>
          </cell>
        </row>
        <row r="144">
          <cell r="A144" t="str">
            <v>Luxembourg</v>
          </cell>
          <cell r="B144" t="str">
            <v>LUX</v>
          </cell>
          <cell r="C144">
            <v>48704</v>
          </cell>
        </row>
        <row r="145">
          <cell r="A145" t="str">
            <v>Latvia</v>
          </cell>
          <cell r="B145" t="str">
            <v>LVA</v>
          </cell>
          <cell r="C145">
            <v>-74186</v>
          </cell>
        </row>
        <row r="146">
          <cell r="A146" t="str">
            <v>Macao SAR, China</v>
          </cell>
          <cell r="B146" t="str">
            <v>MAC</v>
          </cell>
          <cell r="C146">
            <v>25000</v>
          </cell>
        </row>
        <row r="147">
          <cell r="A147" t="str">
            <v>St. Martin (French part)</v>
          </cell>
          <cell r="B147" t="str">
            <v>MAF</v>
          </cell>
        </row>
        <row r="148">
          <cell r="A148" t="str">
            <v>Morocco</v>
          </cell>
          <cell r="B148" t="str">
            <v>MAR</v>
          </cell>
          <cell r="C148">
            <v>-257096</v>
          </cell>
        </row>
        <row r="149">
          <cell r="A149" t="str">
            <v>Monaco</v>
          </cell>
          <cell r="B149" t="str">
            <v>MCO</v>
          </cell>
        </row>
        <row r="150">
          <cell r="A150" t="str">
            <v>Moldova</v>
          </cell>
          <cell r="B150" t="str">
            <v>MDA</v>
          </cell>
          <cell r="C150">
            <v>-6935</v>
          </cell>
        </row>
        <row r="151">
          <cell r="A151" t="str">
            <v>Madagascar</v>
          </cell>
          <cell r="B151" t="str">
            <v>MDG</v>
          </cell>
          <cell r="C151">
            <v>-7500</v>
          </cell>
        </row>
        <row r="152">
          <cell r="A152" t="str">
            <v>Maldives</v>
          </cell>
          <cell r="B152" t="str">
            <v>MDV</v>
          </cell>
          <cell r="C152">
            <v>56851</v>
          </cell>
        </row>
        <row r="153">
          <cell r="A153" t="str">
            <v>Middle East &amp; North Africa</v>
          </cell>
          <cell r="B153" t="str">
            <v>MEA</v>
          </cell>
          <cell r="C153">
            <v>-1194318</v>
          </cell>
        </row>
        <row r="154">
          <cell r="A154" t="str">
            <v>Mexico</v>
          </cell>
          <cell r="B154" t="str">
            <v>MEX</v>
          </cell>
          <cell r="C154">
            <v>-300000</v>
          </cell>
        </row>
        <row r="155">
          <cell r="A155" t="str">
            <v>Marshall Islands</v>
          </cell>
          <cell r="B155" t="str">
            <v>MHL</v>
          </cell>
        </row>
        <row r="156">
          <cell r="A156" t="str">
            <v>Middle income</v>
          </cell>
          <cell r="B156" t="str">
            <v>MIC</v>
          </cell>
          <cell r="C156">
            <v>-11801558</v>
          </cell>
        </row>
        <row r="157">
          <cell r="A157" t="str">
            <v>North Macedonia</v>
          </cell>
          <cell r="B157" t="str">
            <v>MKD</v>
          </cell>
          <cell r="C157">
            <v>-4999</v>
          </cell>
        </row>
        <row r="158">
          <cell r="A158" t="str">
            <v>Mali</v>
          </cell>
          <cell r="B158" t="str">
            <v>MLI</v>
          </cell>
          <cell r="C158">
            <v>-200000</v>
          </cell>
        </row>
        <row r="159">
          <cell r="A159" t="str">
            <v>Malta</v>
          </cell>
          <cell r="B159" t="str">
            <v>MLT</v>
          </cell>
          <cell r="C159">
            <v>4501</v>
          </cell>
        </row>
        <row r="160">
          <cell r="A160" t="str">
            <v>Myanmar</v>
          </cell>
          <cell r="B160" t="str">
            <v>MMR</v>
          </cell>
          <cell r="C160">
            <v>-816564</v>
          </cell>
        </row>
        <row r="161">
          <cell r="A161" t="str">
            <v>Middle East &amp; North Africa (excluding high income)</v>
          </cell>
          <cell r="B161" t="str">
            <v>MNA</v>
          </cell>
          <cell r="C161">
            <v>-3197316</v>
          </cell>
        </row>
        <row r="162">
          <cell r="A162" t="str">
            <v>Montenegro</v>
          </cell>
          <cell r="B162" t="str">
            <v>MNE</v>
          </cell>
          <cell r="C162">
            <v>-2400</v>
          </cell>
        </row>
        <row r="163">
          <cell r="A163" t="str">
            <v>Mongolia</v>
          </cell>
          <cell r="B163" t="str">
            <v>MNG</v>
          </cell>
          <cell r="C163">
            <v>-4262</v>
          </cell>
        </row>
        <row r="164">
          <cell r="A164" t="str">
            <v>Northern Mariana Islands</v>
          </cell>
          <cell r="B164" t="str">
            <v>MNP</v>
          </cell>
        </row>
        <row r="165">
          <cell r="A165" t="str">
            <v>Mozambique</v>
          </cell>
          <cell r="B165" t="str">
            <v>MOZ</v>
          </cell>
          <cell r="C165">
            <v>-25000</v>
          </cell>
        </row>
        <row r="166">
          <cell r="A166" t="str">
            <v>Mauritania</v>
          </cell>
          <cell r="B166" t="str">
            <v>MRT</v>
          </cell>
          <cell r="C166">
            <v>25002</v>
          </cell>
        </row>
        <row r="167">
          <cell r="A167" t="str">
            <v>Mauritius</v>
          </cell>
          <cell r="B167" t="str">
            <v>MUS</v>
          </cell>
          <cell r="C167">
            <v>0</v>
          </cell>
        </row>
        <row r="168">
          <cell r="A168" t="str">
            <v>Malawi</v>
          </cell>
          <cell r="B168" t="str">
            <v>MWI</v>
          </cell>
          <cell r="C168">
            <v>-80263</v>
          </cell>
        </row>
        <row r="169">
          <cell r="A169" t="str">
            <v>Malaysia</v>
          </cell>
          <cell r="B169" t="str">
            <v>MYS</v>
          </cell>
          <cell r="C169">
            <v>249999</v>
          </cell>
        </row>
        <row r="170">
          <cell r="A170" t="str">
            <v>North America</v>
          </cell>
          <cell r="B170" t="str">
            <v>NAC</v>
          </cell>
          <cell r="C170">
            <v>5984188</v>
          </cell>
        </row>
        <row r="171">
          <cell r="A171" t="str">
            <v>Namibia</v>
          </cell>
          <cell r="B171" t="str">
            <v>NAM</v>
          </cell>
          <cell r="C171">
            <v>-24030</v>
          </cell>
        </row>
        <row r="172">
          <cell r="A172" t="str">
            <v>New Caledonia</v>
          </cell>
          <cell r="B172" t="str">
            <v>NCL</v>
          </cell>
          <cell r="C172">
            <v>2510</v>
          </cell>
        </row>
        <row r="173">
          <cell r="A173" t="str">
            <v>Niger</v>
          </cell>
          <cell r="B173" t="str">
            <v>NER</v>
          </cell>
          <cell r="C173">
            <v>20001</v>
          </cell>
        </row>
        <row r="174">
          <cell r="A174" t="str">
            <v>Nigeria</v>
          </cell>
          <cell r="B174" t="str">
            <v>NGA</v>
          </cell>
          <cell r="C174">
            <v>-300000</v>
          </cell>
        </row>
        <row r="175">
          <cell r="A175" t="str">
            <v>Nicaragua</v>
          </cell>
          <cell r="B175" t="str">
            <v>NIC</v>
          </cell>
          <cell r="C175">
            <v>-106360</v>
          </cell>
        </row>
        <row r="176">
          <cell r="A176" t="str">
            <v>Netherlands</v>
          </cell>
          <cell r="B176" t="str">
            <v>NLD</v>
          </cell>
          <cell r="C176">
            <v>80000</v>
          </cell>
        </row>
        <row r="177">
          <cell r="A177" t="str">
            <v>Norway</v>
          </cell>
          <cell r="B177" t="str">
            <v>NOR</v>
          </cell>
          <cell r="C177">
            <v>140000</v>
          </cell>
        </row>
        <row r="178">
          <cell r="A178" t="str">
            <v>Nepal</v>
          </cell>
          <cell r="B178" t="str">
            <v>NPL</v>
          </cell>
          <cell r="C178">
            <v>208549</v>
          </cell>
        </row>
        <row r="179">
          <cell r="A179" t="str">
            <v>Nauru</v>
          </cell>
          <cell r="B179" t="str">
            <v>NRU</v>
          </cell>
        </row>
        <row r="180">
          <cell r="A180" t="str">
            <v>New Zealand</v>
          </cell>
          <cell r="B180" t="str">
            <v>NZL</v>
          </cell>
          <cell r="C180">
            <v>74403</v>
          </cell>
        </row>
        <row r="181">
          <cell r="A181" t="str">
            <v>OECD members</v>
          </cell>
          <cell r="B181" t="str">
            <v>OED</v>
          </cell>
          <cell r="C181">
            <v>16409707</v>
          </cell>
        </row>
        <row r="182">
          <cell r="A182" t="str">
            <v>Oman</v>
          </cell>
          <cell r="B182" t="str">
            <v>OMN</v>
          </cell>
          <cell r="C182">
            <v>437000</v>
          </cell>
        </row>
        <row r="183">
          <cell r="A183" t="str">
            <v>Other small states</v>
          </cell>
          <cell r="B183" t="str">
            <v>OSS</v>
          </cell>
          <cell r="C183">
            <v>470312</v>
          </cell>
        </row>
        <row r="184">
          <cell r="A184" t="str">
            <v>Pakistan</v>
          </cell>
          <cell r="B184" t="str">
            <v>PAK</v>
          </cell>
          <cell r="C184">
            <v>-1166895</v>
          </cell>
        </row>
        <row r="185">
          <cell r="A185" t="str">
            <v>Panama</v>
          </cell>
          <cell r="B185" t="str">
            <v>PAN</v>
          </cell>
          <cell r="C185">
            <v>56000</v>
          </cell>
        </row>
        <row r="186">
          <cell r="A186" t="str">
            <v>Peru</v>
          </cell>
          <cell r="B186" t="str">
            <v>PER</v>
          </cell>
          <cell r="C186">
            <v>495345</v>
          </cell>
        </row>
        <row r="187">
          <cell r="A187" t="str">
            <v>Philippines</v>
          </cell>
          <cell r="B187" t="str">
            <v>PHL</v>
          </cell>
          <cell r="C187">
            <v>-335758</v>
          </cell>
        </row>
        <row r="188">
          <cell r="A188" t="str">
            <v>Palau</v>
          </cell>
          <cell r="B188" t="str">
            <v>PLW</v>
          </cell>
        </row>
        <row r="189">
          <cell r="A189" t="str">
            <v>Papua New Guinea</v>
          </cell>
          <cell r="B189" t="str">
            <v>PNG</v>
          </cell>
          <cell r="C189">
            <v>-3999</v>
          </cell>
        </row>
        <row r="190">
          <cell r="A190" t="str">
            <v>Poland</v>
          </cell>
          <cell r="B190" t="str">
            <v>POL</v>
          </cell>
          <cell r="C190">
            <v>-146976</v>
          </cell>
        </row>
        <row r="191">
          <cell r="A191" t="str">
            <v>Pre-demographic dividend</v>
          </cell>
          <cell r="B191" t="str">
            <v>PRE</v>
          </cell>
          <cell r="C191">
            <v>-2213380</v>
          </cell>
        </row>
        <row r="192">
          <cell r="A192" t="str">
            <v>Puerto Rico</v>
          </cell>
          <cell r="B192" t="str">
            <v>PRI</v>
          </cell>
          <cell r="C192">
            <v>-489932</v>
          </cell>
        </row>
        <row r="193">
          <cell r="A193" t="str">
            <v>Korea, Dem. People’s Rep.</v>
          </cell>
          <cell r="B193" t="str">
            <v>PRK</v>
          </cell>
          <cell r="C193">
            <v>-27013</v>
          </cell>
        </row>
        <row r="194">
          <cell r="A194" t="str">
            <v>Portugal</v>
          </cell>
          <cell r="B194" t="str">
            <v>PRT</v>
          </cell>
          <cell r="C194">
            <v>-30001</v>
          </cell>
        </row>
        <row r="195">
          <cell r="A195" t="str">
            <v>Paraguay</v>
          </cell>
          <cell r="B195" t="str">
            <v>PRY</v>
          </cell>
          <cell r="C195">
            <v>-82780</v>
          </cell>
        </row>
        <row r="196">
          <cell r="A196" t="str">
            <v>West Bank and Gaza</v>
          </cell>
          <cell r="B196" t="str">
            <v>PSE</v>
          </cell>
          <cell r="C196">
            <v>-52816</v>
          </cell>
        </row>
        <row r="197">
          <cell r="A197" t="str">
            <v>Pacific island small states</v>
          </cell>
          <cell r="B197" t="str">
            <v>PSS</v>
          </cell>
          <cell r="C197">
            <v>-63416</v>
          </cell>
        </row>
        <row r="198">
          <cell r="A198" t="str">
            <v>Post-demographic dividend</v>
          </cell>
          <cell r="B198" t="str">
            <v>PST</v>
          </cell>
          <cell r="C198">
            <v>13892345</v>
          </cell>
        </row>
        <row r="199">
          <cell r="A199" t="str">
            <v>French Polynesia</v>
          </cell>
          <cell r="B199" t="str">
            <v>PYF</v>
          </cell>
          <cell r="C199">
            <v>-5000</v>
          </cell>
        </row>
        <row r="200">
          <cell r="A200" t="str">
            <v>Qatar</v>
          </cell>
          <cell r="B200" t="str">
            <v>QAT</v>
          </cell>
          <cell r="C200">
            <v>200000</v>
          </cell>
        </row>
        <row r="201">
          <cell r="A201" t="str">
            <v>Romania</v>
          </cell>
          <cell r="B201" t="str">
            <v>ROU</v>
          </cell>
          <cell r="C201">
            <v>-369997</v>
          </cell>
        </row>
        <row r="202">
          <cell r="A202" t="str">
            <v>Russian Federation</v>
          </cell>
          <cell r="B202" t="str">
            <v>RUS</v>
          </cell>
          <cell r="C202">
            <v>912279</v>
          </cell>
        </row>
        <row r="203">
          <cell r="A203" t="str">
            <v>Rwanda</v>
          </cell>
          <cell r="B203" t="str">
            <v>RWA</v>
          </cell>
          <cell r="C203">
            <v>-44998</v>
          </cell>
        </row>
        <row r="204">
          <cell r="A204" t="str">
            <v>South Asia</v>
          </cell>
          <cell r="B204" t="str">
            <v>SAS</v>
          </cell>
          <cell r="C204">
            <v>-6215366</v>
          </cell>
        </row>
        <row r="205">
          <cell r="A205" t="str">
            <v>Saudi Arabia</v>
          </cell>
          <cell r="B205" t="str">
            <v>SAU</v>
          </cell>
          <cell r="C205">
            <v>674895</v>
          </cell>
        </row>
        <row r="206">
          <cell r="A206" t="str">
            <v>Sudan</v>
          </cell>
          <cell r="B206" t="str">
            <v>SDN</v>
          </cell>
          <cell r="C206">
            <v>-250001</v>
          </cell>
        </row>
        <row r="207">
          <cell r="A207" t="str">
            <v>Senegal</v>
          </cell>
          <cell r="B207" t="str">
            <v>SEN</v>
          </cell>
          <cell r="C207">
            <v>-100001</v>
          </cell>
        </row>
        <row r="208">
          <cell r="A208" t="str">
            <v>Singapore</v>
          </cell>
          <cell r="B208" t="str">
            <v>SGP</v>
          </cell>
          <cell r="C208">
            <v>135142</v>
          </cell>
        </row>
        <row r="209">
          <cell r="A209" t="str">
            <v>Solomon Islands</v>
          </cell>
          <cell r="B209" t="str">
            <v>SLB</v>
          </cell>
          <cell r="C209">
            <v>-7998</v>
          </cell>
        </row>
        <row r="210">
          <cell r="A210" t="str">
            <v>Sierra Leone</v>
          </cell>
          <cell r="B210" t="str">
            <v>SLE</v>
          </cell>
          <cell r="C210">
            <v>-21000</v>
          </cell>
        </row>
        <row r="211">
          <cell r="A211" t="str">
            <v>El Salvador</v>
          </cell>
          <cell r="B211" t="str">
            <v>SLV</v>
          </cell>
          <cell r="C211">
            <v>-202694</v>
          </cell>
        </row>
        <row r="212">
          <cell r="A212" t="str">
            <v>San Marino</v>
          </cell>
          <cell r="B212" t="str">
            <v>SMR</v>
          </cell>
        </row>
        <row r="213">
          <cell r="A213" t="str">
            <v>Somalia</v>
          </cell>
          <cell r="B213" t="str">
            <v>SOM</v>
          </cell>
          <cell r="C213">
            <v>-200002</v>
          </cell>
        </row>
        <row r="214">
          <cell r="A214" t="str">
            <v>Serbia</v>
          </cell>
          <cell r="B214" t="str">
            <v>SRB</v>
          </cell>
          <cell r="C214">
            <v>20000</v>
          </cell>
        </row>
        <row r="215">
          <cell r="A215" t="str">
            <v>Sub-Saharan Africa (excluding high income)</v>
          </cell>
          <cell r="B215" t="str">
            <v>SSA</v>
          </cell>
          <cell r="C215">
            <v>-1813121</v>
          </cell>
        </row>
        <row r="216">
          <cell r="A216" t="str">
            <v>South Sudan</v>
          </cell>
          <cell r="B216" t="str">
            <v>SSD</v>
          </cell>
          <cell r="C216">
            <v>-870998</v>
          </cell>
        </row>
        <row r="217">
          <cell r="A217" t="str">
            <v>Sub-Saharan Africa</v>
          </cell>
          <cell r="B217" t="str">
            <v>SSF</v>
          </cell>
          <cell r="C217">
            <v>-1814121</v>
          </cell>
        </row>
        <row r="218">
          <cell r="A218" t="str">
            <v>Small states</v>
          </cell>
          <cell r="B218" t="str">
            <v>SST</v>
          </cell>
          <cell r="C218">
            <v>319841</v>
          </cell>
        </row>
        <row r="219">
          <cell r="A219" t="str">
            <v>Sao Tome and Principe</v>
          </cell>
          <cell r="B219" t="str">
            <v>STP</v>
          </cell>
          <cell r="C219">
            <v>-8401</v>
          </cell>
        </row>
        <row r="220">
          <cell r="A220" t="str">
            <v>Suriname</v>
          </cell>
          <cell r="B220" t="str">
            <v>SUR</v>
          </cell>
          <cell r="C220">
            <v>-4999</v>
          </cell>
        </row>
        <row r="221">
          <cell r="A221" t="str">
            <v>Slovak Republic</v>
          </cell>
          <cell r="B221" t="str">
            <v>SVK</v>
          </cell>
          <cell r="C221">
            <v>7423</v>
          </cell>
        </row>
        <row r="222">
          <cell r="A222" t="str">
            <v>Slovenia</v>
          </cell>
          <cell r="B222" t="str">
            <v>SVN</v>
          </cell>
          <cell r="C222">
            <v>9999</v>
          </cell>
        </row>
        <row r="223">
          <cell r="A223" t="str">
            <v>Sweden</v>
          </cell>
          <cell r="B223" t="str">
            <v>SWE</v>
          </cell>
          <cell r="C223">
            <v>200000</v>
          </cell>
        </row>
        <row r="224">
          <cell r="A224" t="str">
            <v>Eswatini</v>
          </cell>
          <cell r="B224" t="str">
            <v>SWZ</v>
          </cell>
          <cell r="C224">
            <v>-41764</v>
          </cell>
        </row>
        <row r="225">
          <cell r="A225" t="str">
            <v>Sint Maarten (Dutch part)</v>
          </cell>
          <cell r="B225" t="str">
            <v>SXM</v>
          </cell>
        </row>
        <row r="226">
          <cell r="A226" t="str">
            <v>Seychelles</v>
          </cell>
          <cell r="B226" t="str">
            <v>SYC</v>
          </cell>
          <cell r="C226">
            <v>-1000</v>
          </cell>
        </row>
        <row r="227">
          <cell r="A227" t="str">
            <v>Syrian Arab Republic</v>
          </cell>
          <cell r="B227" t="str">
            <v>SYR</v>
          </cell>
          <cell r="C227">
            <v>-2136954</v>
          </cell>
        </row>
        <row r="228">
          <cell r="A228" t="str">
            <v>Turks and Caicos Islands</v>
          </cell>
          <cell r="B228" t="str">
            <v>TCA</v>
          </cell>
        </row>
        <row r="229">
          <cell r="A229" t="str">
            <v>Chad</v>
          </cell>
          <cell r="B229" t="str">
            <v>TCD</v>
          </cell>
          <cell r="C229">
            <v>10000</v>
          </cell>
        </row>
        <row r="230">
          <cell r="A230" t="str">
            <v>East Asia &amp; Pacific (IDA &amp; IBRD countries)</v>
          </cell>
          <cell r="B230" t="str">
            <v>TEA</v>
          </cell>
          <cell r="C230">
            <v>-3763991</v>
          </cell>
        </row>
        <row r="231">
          <cell r="A231" t="str">
            <v>Europe &amp; Central Asia (IDA &amp; IBRD countries)</v>
          </cell>
          <cell r="B231" t="str">
            <v>TEC</v>
          </cell>
          <cell r="C231">
            <v>1324001</v>
          </cell>
        </row>
        <row r="232">
          <cell r="A232" t="str">
            <v>Togo</v>
          </cell>
          <cell r="B232" t="str">
            <v>TGO</v>
          </cell>
          <cell r="C232">
            <v>-9999</v>
          </cell>
        </row>
        <row r="233">
          <cell r="A233" t="str">
            <v>Thailand</v>
          </cell>
          <cell r="B233" t="str">
            <v>THA</v>
          </cell>
          <cell r="C233">
            <v>97222</v>
          </cell>
        </row>
        <row r="234">
          <cell r="A234" t="str">
            <v>Tajikistan</v>
          </cell>
          <cell r="B234" t="str">
            <v>TJK</v>
          </cell>
          <cell r="C234">
            <v>-99999</v>
          </cell>
        </row>
        <row r="235">
          <cell r="A235" t="str">
            <v>Turkmenistan</v>
          </cell>
          <cell r="B235" t="str">
            <v>TKM</v>
          </cell>
          <cell r="C235">
            <v>-25001</v>
          </cell>
        </row>
        <row r="236">
          <cell r="A236" t="str">
            <v>Latin America &amp; the Caribbean (IDA &amp; IBRD countries)</v>
          </cell>
          <cell r="B236" t="str">
            <v>TLA</v>
          </cell>
          <cell r="C236">
            <v>-2050462</v>
          </cell>
        </row>
        <row r="237">
          <cell r="A237" t="str">
            <v>Timor-Leste</v>
          </cell>
          <cell r="B237" t="str">
            <v>TLS</v>
          </cell>
          <cell r="C237">
            <v>-26924</v>
          </cell>
        </row>
        <row r="238">
          <cell r="A238" t="str">
            <v>Middle East &amp; North Africa (IDA &amp; IBRD countries)</v>
          </cell>
          <cell r="B238" t="str">
            <v>TMN</v>
          </cell>
          <cell r="C238">
            <v>-3144500</v>
          </cell>
        </row>
        <row r="239">
          <cell r="A239" t="str">
            <v>Tonga</v>
          </cell>
          <cell r="B239" t="str">
            <v>TON</v>
          </cell>
          <cell r="C239">
            <v>-3999</v>
          </cell>
        </row>
        <row r="240">
          <cell r="A240" t="str">
            <v>South Asia (IDA &amp; IBRD)</v>
          </cell>
          <cell r="B240" t="str">
            <v>TSA</v>
          </cell>
          <cell r="C240">
            <v>-6215366</v>
          </cell>
        </row>
        <row r="241">
          <cell r="A241" t="str">
            <v>Sub-Saharan Africa (IDA &amp; IBRD countries)</v>
          </cell>
          <cell r="B241" t="str">
            <v>TSS</v>
          </cell>
          <cell r="C241">
            <v>-1814121</v>
          </cell>
        </row>
        <row r="242">
          <cell r="A242" t="str">
            <v>Trinidad and Tobago</v>
          </cell>
          <cell r="B242" t="str">
            <v>TTO</v>
          </cell>
          <cell r="C242">
            <v>-3999</v>
          </cell>
        </row>
        <row r="243">
          <cell r="A243" t="str">
            <v>Tunisia</v>
          </cell>
          <cell r="B243" t="str">
            <v>TUN</v>
          </cell>
          <cell r="C243">
            <v>-20000</v>
          </cell>
        </row>
        <row r="244">
          <cell r="A244" t="str">
            <v>Turkey</v>
          </cell>
          <cell r="B244" t="str">
            <v>TUR</v>
          </cell>
          <cell r="C244">
            <v>1419610</v>
          </cell>
        </row>
        <row r="245">
          <cell r="A245" t="str">
            <v>Tuvalu</v>
          </cell>
          <cell r="B245" t="str">
            <v>TUV</v>
          </cell>
        </row>
        <row r="246">
          <cell r="A246" t="str">
            <v>Tanzania</v>
          </cell>
          <cell r="B246" t="str">
            <v>TZA</v>
          </cell>
          <cell r="C246">
            <v>-200381</v>
          </cell>
        </row>
        <row r="247">
          <cell r="A247" t="str">
            <v>Uganda</v>
          </cell>
          <cell r="B247" t="str">
            <v>UGA</v>
          </cell>
          <cell r="C247">
            <v>843469</v>
          </cell>
        </row>
        <row r="248">
          <cell r="A248" t="str">
            <v>Ukraine</v>
          </cell>
          <cell r="B248" t="str">
            <v>UKR</v>
          </cell>
          <cell r="C248">
            <v>50001</v>
          </cell>
        </row>
        <row r="249">
          <cell r="A249" t="str">
            <v>Upper middle income</v>
          </cell>
          <cell r="B249" t="str">
            <v>UMC</v>
          </cell>
          <cell r="C249">
            <v>-1562415</v>
          </cell>
        </row>
        <row r="250">
          <cell r="A250" t="str">
            <v>Uruguay</v>
          </cell>
          <cell r="B250" t="str">
            <v>URY</v>
          </cell>
          <cell r="C250">
            <v>-15000</v>
          </cell>
        </row>
        <row r="251">
          <cell r="A251" t="str">
            <v>United States</v>
          </cell>
          <cell r="B251" t="str">
            <v>USA</v>
          </cell>
          <cell r="C251">
            <v>4774029</v>
          </cell>
        </row>
        <row r="252">
          <cell r="A252" t="str">
            <v>Uzbekistan</v>
          </cell>
          <cell r="B252" t="str">
            <v>UZB</v>
          </cell>
          <cell r="C252">
            <v>-44314</v>
          </cell>
        </row>
        <row r="253">
          <cell r="A253" t="str">
            <v>St. Vincent and the Grenadines</v>
          </cell>
          <cell r="B253" t="str">
            <v>VCT</v>
          </cell>
          <cell r="C253">
            <v>-1000</v>
          </cell>
        </row>
        <row r="254">
          <cell r="A254" t="str">
            <v>Venezuela, RB</v>
          </cell>
          <cell r="B254" t="str">
            <v>VEN</v>
          </cell>
          <cell r="C254">
            <v>-3266243</v>
          </cell>
        </row>
        <row r="255">
          <cell r="A255" t="str">
            <v>British Virgin Islands</v>
          </cell>
          <cell r="B255" t="str">
            <v>VGB</v>
          </cell>
        </row>
        <row r="256">
          <cell r="A256" t="str">
            <v>Virgin Islands (U.S.)</v>
          </cell>
          <cell r="B256" t="str">
            <v>VIR</v>
          </cell>
          <cell r="C256">
            <v>-2254</v>
          </cell>
        </row>
        <row r="257">
          <cell r="A257" t="str">
            <v>Vietnam</v>
          </cell>
          <cell r="B257" t="str">
            <v>VNM</v>
          </cell>
          <cell r="C257">
            <v>-399999</v>
          </cell>
        </row>
        <row r="258">
          <cell r="A258" t="str">
            <v>Vanuatu</v>
          </cell>
          <cell r="B258" t="str">
            <v>VUT</v>
          </cell>
          <cell r="C258">
            <v>600</v>
          </cell>
        </row>
        <row r="259">
          <cell r="A259" t="str">
            <v>World</v>
          </cell>
          <cell r="B259" t="str">
            <v>WLD</v>
          </cell>
          <cell r="C259">
            <v>0</v>
          </cell>
        </row>
        <row r="260">
          <cell r="A260" t="str">
            <v>Samoa</v>
          </cell>
          <cell r="B260" t="str">
            <v>WSM</v>
          </cell>
          <cell r="C260">
            <v>-14013</v>
          </cell>
        </row>
        <row r="261">
          <cell r="A261" t="str">
            <v>Kosovo</v>
          </cell>
          <cell r="B261" t="str">
            <v>XKX</v>
          </cell>
        </row>
        <row r="262">
          <cell r="A262" t="str">
            <v>Yemen, Rep.</v>
          </cell>
          <cell r="B262" t="str">
            <v>YEM</v>
          </cell>
          <cell r="C262">
            <v>-150000</v>
          </cell>
        </row>
        <row r="263">
          <cell r="A263" t="str">
            <v>South Africa</v>
          </cell>
          <cell r="B263" t="str">
            <v>ZAF</v>
          </cell>
          <cell r="C263">
            <v>727026</v>
          </cell>
        </row>
        <row r="264">
          <cell r="A264" t="str">
            <v>Zambia</v>
          </cell>
          <cell r="B264" t="str">
            <v>ZMB</v>
          </cell>
          <cell r="C264">
            <v>-40000</v>
          </cell>
        </row>
        <row r="265">
          <cell r="A265" t="str">
            <v>Zimbabwe</v>
          </cell>
          <cell r="B265" t="str">
            <v>ZWE</v>
          </cell>
          <cell r="C265">
            <v>-584288</v>
          </cell>
        </row>
      </sheetData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hii Tytiuk" refreshedDate="44209.945076157404" createdVersion="6" refreshedVersion="6" minRefreshableVersion="3" recordCount="102" xr:uid="{C565847B-9A2F-4769-A774-C9BDE5C24E24}">
  <cacheSource type="worksheet">
    <worksheetSource ref="F1:Q1048576" sheet="valid"/>
  </cacheSource>
  <cacheFields count="12">
    <cacheField name="type2" numFmtId="0">
      <sharedItems containsBlank="1" count="6">
        <s v="Closed Anocracy"/>
        <s v="Democracy"/>
        <s v="Open Anocracy"/>
        <s v="Autocracy"/>
        <s v="Full democracy"/>
        <m/>
      </sharedItems>
    </cacheField>
    <cacheField name="polity" numFmtId="0">
      <sharedItems containsString="0" containsBlank="1" containsNumber="1" containsInteger="1" minValue="-9" maxValue="10" count="21">
        <n v="-1"/>
        <n v="9"/>
        <n v="2"/>
        <n v="-2"/>
        <n v="7"/>
        <n v="-7"/>
        <n v="6"/>
        <n v="-6"/>
        <n v="0"/>
        <n v="8"/>
        <n v="-4"/>
        <n v="-5"/>
        <n v="10"/>
        <n v="3"/>
        <n v="5"/>
        <n v="1"/>
        <n v="4"/>
        <n v="-3"/>
        <n v="-9"/>
        <n v="-8"/>
        <m/>
      </sharedItems>
    </cacheField>
    <cacheField name="polity_recoded" numFmtId="0">
      <sharedItems containsString="0" containsBlank="1" containsNumber="1" minValue="0.05" maxValue="1"/>
    </cacheField>
    <cacheField name="W_xrcomp" numFmtId="0">
      <sharedItems containsString="0" containsBlank="1" containsNumber="1" containsInteger="1" minValue="0" maxValue="1"/>
    </cacheField>
    <cacheField name="W_xropen" numFmtId="0">
      <sharedItems containsString="0" containsBlank="1" containsNumber="1" containsInteger="1" minValue="0" maxValue="1"/>
    </cacheField>
    <cacheField name="W_parcomp" numFmtId="0">
      <sharedItems containsString="0" containsBlank="1" containsNumber="1" containsInteger="1" minValue="0" maxValue="1"/>
    </cacheField>
    <cacheField name="W_military" numFmtId="0">
      <sharedItems containsString="0" containsBlank="1" containsNumber="1" containsInteger="1" minValue="0" maxValue="1"/>
    </cacheField>
    <cacheField name="W_Polity" numFmtId="0">
      <sharedItems containsString="0" containsBlank="1" containsNumber="1" minValue="0.15" maxValue="1" count="26">
        <n v="0.47499999999999998"/>
        <n v="0.85"/>
        <n v="0.42499999999999999"/>
        <n v="0.45"/>
        <n v="0.8"/>
        <n v="0.32500000000000001"/>
        <n v="0.77500000000000002"/>
        <n v="0.35"/>
        <n v="0.375"/>
        <n v="0.82499999999999996"/>
        <n v="0.27500000000000002"/>
        <n v="0.25"/>
        <n v="1"/>
        <n v="0.65"/>
        <n v="0.22500000000000001"/>
        <n v="0.7"/>
        <n v="0.75"/>
        <n v="0.15"/>
        <n v="0.52500000000000002"/>
        <n v="0.72499999999999998"/>
        <n v="0.3"/>
        <n v="0.2"/>
        <n v="0.57499999999999996"/>
        <n v="0.17499999999999999"/>
        <n v="0.6"/>
        <m/>
      </sharedItems>
    </cacheField>
    <cacheField name="W_Mesquita" numFmtId="0">
      <sharedItems containsString="0" containsBlank="1" containsNumber="1" minValue="0" maxValue="1"/>
    </cacheField>
    <cacheField name="USA_aid" numFmtId="0">
      <sharedItems containsString="0" containsBlank="1" containsNumber="1" containsInteger="1" minValue="1" maxValue="1" count="2">
        <n v="1"/>
        <m/>
      </sharedItems>
    </cacheField>
    <cacheField name="USA_aid_total" numFmtId="0">
      <sharedItems containsString="0" containsBlank="1" containsNumber="1" containsInteger="1" minValue="20000" maxValue="53800000"/>
    </cacheField>
    <cacheField name="USA_aid_per_capita" numFmtId="0">
      <sharedItems containsString="0" containsBlank="1" containsNumber="1" minValue="1.0552954779850061E-3" maxValue="6.0679319568949284" count="102">
        <n v="1.0357040845172387"/>
        <n v="0.7007239529519923"/>
        <n v="9.5231339453874742E-2"/>
        <n v="1.7910281742871511E-2"/>
        <n v="6.6757587533883929E-3"/>
        <n v="1.3523880298783086"/>
        <n v="0.49883681232102983"/>
        <n v="0.127106245822971"/>
        <n v="0.7627435501667259"/>
        <n v="1.3104579788544501"/>
        <n v="0.17957387331126617"/>
        <n v="0.27967539818370823"/>
        <n v="7.817182166401751E-2"/>
        <n v="0.66646470766434418"/>
        <n v="0.65112729668875724"/>
        <n v="6.5387495514263816E-2"/>
        <n v="0.5377006187026151"/>
        <n v="7.1676767595678814E-2"/>
        <n v="0.66721086811291297"/>
        <n v="0.74585394092991364"/>
        <n v="2.7275950794184767"/>
        <n v="2.8660631777264745"/>
        <n v="0.63962371062520329"/>
        <n v="1.0552954779850061E-3"/>
        <n v="0.46881726522083289"/>
        <n v="0.33679632598793752"/>
        <n v="3.3896215949710342"/>
        <n v="0.34453994512316743"/>
        <n v="1.03605100640268"/>
        <n v="3.1876296699110858E-2"/>
        <n v="0.48001971471304145"/>
        <n v="0.85065643610526176"/>
        <n v="5.2600682967267644E-2"/>
        <n v="0.43858331244619192"/>
        <n v="0.88700568920073264"/>
        <n v="0.60226357149765963"/>
        <n v="0.10179116430769558"/>
        <n v="0.44713234862014956"/>
        <n v="1.1719710342031755"/>
        <n v="0.62589029046131905"/>
        <n v="9.5139279052429519E-3"/>
        <n v="4.0646565959355327E-2"/>
        <n v="1.2592285233423954"/>
        <n v="0.82922320559249363"/>
        <n v="0.12443351641651382"/>
        <n v="0.67836185110025204"/>
        <n v="3.5043627336167575"/>
        <n v="0.34047265174347768"/>
        <n v="0.8917384887707831"/>
        <n v="0.46461924452910841"/>
        <n v="0.16744148865205821"/>
        <n v="0.90662400419557698"/>
        <n v="0.46583467243923593"/>
        <n v="6.0679319568949284"/>
        <n v="0.35289666997291635"/>
        <n v="2.0066538280167827"/>
        <n v="0.18781641541986027"/>
        <n v="2.3421214936489472"/>
        <n v="0.27809390875338397"/>
        <n v="6.5728158290431882E-2"/>
        <n v="0.39503488553074123"/>
        <n v="0.2415621404917894"/>
        <n v="1.6460837093609074E-2"/>
        <n v="0.82780304458434317"/>
        <n v="0.7426990017464109"/>
        <n v="0.48220890254075871"/>
        <n v="0.37207375618068772"/>
        <n v="0.21112219700667659"/>
        <n v="0.35710704070761223"/>
        <n v="0.48738663156429113"/>
        <n v="0.30065783935250329"/>
        <n v="0.25516704528096512"/>
        <n v="0.11458250261018942"/>
        <n v="0.20899307242203599"/>
        <n v="0.52336446994440111"/>
        <n v="0.24078580190295923"/>
        <n v="1.0226924610365793"/>
        <n v="0.91093320248283949"/>
        <n v="0.7935273763745142"/>
        <n v="1.5411608113887898"/>
        <n v="0.27519148740998944"/>
        <n v="4.3391348470224447"/>
        <n v="0.95807965996881883"/>
        <n v="1.8980517728770159"/>
        <n v="9.2908306796532308E-2"/>
        <n v="7.9302875317105906E-2"/>
        <n v="0.12208156479036684"/>
        <n v="0.15482770453286715"/>
        <n v="0.17921493821027359"/>
        <n v="0.1197121538362743"/>
        <n v="0.12465597497962803"/>
        <n v="0.3523863354156806"/>
        <n v="0.41230001337158789"/>
        <n v="0.17332354247900042"/>
        <n v="0.1161383117956323"/>
        <n v="0.48043491914613456"/>
        <n v="9.8484269045504766E-2"/>
        <n v="0.64124717156845834"/>
        <n v="0.4009652339291665"/>
        <n v="0.25754393783561197"/>
        <n v="1.229049150221761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hii Tytiuk" refreshedDate="44209.948445601854" createdVersion="6" refreshedVersion="6" minRefreshableVersion="3" recordCount="102" xr:uid="{94A78839-8384-4E98-8206-DAB75BC3A2E7}">
  <cacheSource type="worksheet">
    <worksheetSource ref="A1:Q1048576" sheet="valid"/>
  </cacheSource>
  <cacheFields count="17">
    <cacheField name="scode" numFmtId="0">
      <sharedItems containsBlank="1"/>
    </cacheField>
    <cacheField name="country" numFmtId="0">
      <sharedItems containsBlank="1" count="102">
        <s v="Afghanistan"/>
        <s v="Albania"/>
        <s v="Algeria"/>
        <s v="Angola"/>
        <s v="Argentina"/>
        <s v="Armenia"/>
        <s v="Azerbaijan"/>
        <s v="Benin"/>
        <s v="Burkina Faso"/>
        <s v="Bhutan"/>
        <s v="Belarus"/>
        <s v="Bangladesh"/>
        <s v="Bolivia"/>
        <s v="Bosnia and Herzegovina"/>
        <s v="Botswana"/>
        <s v="Brazil"/>
        <s v="Burundi"/>
        <s v="Bulgaria"/>
        <s v="Cambodia"/>
        <s v="Cameroon"/>
        <s v="Cabo Verde"/>
        <s v="Central African Republic"/>
        <s v="Chad"/>
        <s v="Chile"/>
        <s v="Colombia"/>
        <s v="Costa Rica"/>
        <s v="Djibouti"/>
        <s v="Dominican Republic"/>
        <s v="Ecuador"/>
        <s v="Egypt, Arab Rep."/>
        <s v="Ethiopia"/>
        <s v="Timor-Leste"/>
        <s v="Ghana"/>
        <s v="Greece"/>
        <s v="Georgia"/>
        <s v="Guatemala"/>
        <s v="Guinea"/>
        <s v="Guyana"/>
        <s v="Haiti"/>
        <s v="Honduras"/>
        <s v="India"/>
        <s v="Indonesia"/>
        <s v="Iraq"/>
        <s v="Italy"/>
        <s v="Cote D'Ivoire"/>
        <s v="Jamaica"/>
        <s v="Jordan"/>
        <s v="Kenya"/>
        <s v="Kosovo"/>
        <s v="Kyrgyz Republic"/>
        <s v="Kazakhstan"/>
        <s v="Lao PDR"/>
        <s v="Liberia"/>
        <s v="Lebanon"/>
        <s v="Lesotho"/>
        <s v="Libya"/>
        <s v="Mauritania"/>
        <s v="North Macedonia"/>
        <s v="Madagascar"/>
        <s v="Malaysia"/>
        <s v="Mauritius"/>
        <s v="Malawi"/>
        <s v="Mexico"/>
        <s v="Moldova"/>
        <s v="Mali"/>
        <s v="Montenegro"/>
        <s v="Mongolia"/>
        <s v="Morocco"/>
        <s v="Myanmar"/>
        <s v="Mozambique"/>
        <s v="Namibia"/>
        <s v="Nepal"/>
        <s v="Nicaragua"/>
        <s v="Nigeria"/>
        <s v="Niger"/>
        <s v="South Africa"/>
        <s v="El Salvador"/>
        <s v="Sudan"/>
        <s v="Sierra Leone"/>
        <s v="Somalia"/>
        <s v="Sri Lanka"/>
        <s v="South Sudan"/>
        <s v="Eswatini"/>
        <s v="Syrian Arab Republic"/>
        <s v="Tajikistan"/>
        <s v="Tanzania"/>
        <s v="Thailand"/>
        <s v="Turkmenistan"/>
        <s v="Trinidad and Tobago"/>
        <s v="Tunisia"/>
        <s v="Turkey"/>
        <s v="Uganda"/>
        <s v="Ukraine"/>
        <s v="Uruguay"/>
        <s v="Uzbekistan"/>
        <s v="Venezuela, RB"/>
        <s v="Vietnam"/>
        <s v="Yemen, Rep."/>
        <s v="Congo, Dem. Rep."/>
        <s v="Zambia"/>
        <s v="Zimbabwe"/>
        <m/>
      </sharedItems>
    </cacheField>
    <cacheField name="Population_2019" numFmtId="0">
      <sharedItems containsString="0" containsBlank="1" containsNumber="1" containsInteger="1" minValue="549935" maxValue="1366417754"/>
    </cacheField>
    <cacheField name="byear" numFmtId="0">
      <sharedItems containsString="0" containsBlank="1" containsNumber="1" containsInteger="1" minValue="1948" maxValue="2018"/>
    </cacheField>
    <cacheField name="type" numFmtId="0">
      <sharedItems containsBlank="1"/>
    </cacheField>
    <cacheField name="type2" numFmtId="0">
      <sharedItems containsBlank="1" count="6">
        <s v="Closed Anocracy"/>
        <s v="Democracy"/>
        <s v="Open Anocracy"/>
        <s v="Autocracy"/>
        <s v="Full democracy"/>
        <m/>
      </sharedItems>
    </cacheField>
    <cacheField name="polity" numFmtId="0">
      <sharedItems containsString="0" containsBlank="1" containsNumber="1" containsInteger="1" minValue="-9" maxValue="10"/>
    </cacheField>
    <cacheField name="polity_recoded" numFmtId="0">
      <sharedItems containsString="0" containsBlank="1" containsNumber="1" minValue="0.05" maxValue="1"/>
    </cacheField>
    <cacheField name="W_xrcomp" numFmtId="0">
      <sharedItems containsString="0" containsBlank="1" containsNumber="1" containsInteger="1" minValue="0" maxValue="1"/>
    </cacheField>
    <cacheField name="W_xropen" numFmtId="0">
      <sharedItems containsString="0" containsBlank="1" containsNumber="1" containsInteger="1" minValue="0" maxValue="1"/>
    </cacheField>
    <cacheField name="W_parcomp" numFmtId="0">
      <sharedItems containsString="0" containsBlank="1" containsNumber="1" containsInteger="1" minValue="0" maxValue="1"/>
    </cacheField>
    <cacheField name="W_military" numFmtId="0">
      <sharedItems containsString="0" containsBlank="1" containsNumber="1" containsInteger="1" minValue="0" maxValue="1"/>
    </cacheField>
    <cacheField name="W_Polity" numFmtId="0">
      <sharedItems containsString="0" containsBlank="1" containsNumber="1" minValue="0.15" maxValue="1"/>
    </cacheField>
    <cacheField name="W_Mesquita" numFmtId="0">
      <sharedItems containsString="0" containsBlank="1" containsNumber="1" minValue="0" maxValue="1"/>
    </cacheField>
    <cacheField name="USA_aid" numFmtId="0">
      <sharedItems containsString="0" containsBlank="1" containsNumber="1" containsInteger="1" minValue="1" maxValue="1"/>
    </cacheField>
    <cacheField name="USA_aid_total" numFmtId="0">
      <sharedItems containsString="0" containsBlank="1" containsNumber="1" containsInteger="1" minValue="20000" maxValue="53800000"/>
    </cacheField>
    <cacheField name="USA_aid_per_capita" numFmtId="0">
      <sharedItems containsString="0" containsBlank="1" containsNumber="1" minValue="1.0552954779850061E-3" maxValue="6.06793195689492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x v="0"/>
    <n v="0.45"/>
    <n v="0"/>
    <n v="1"/>
    <n v="0"/>
    <n v="1"/>
    <x v="0"/>
    <n v="0.5"/>
    <x v="0"/>
    <n v="39400000"/>
    <x v="0"/>
  </r>
  <r>
    <x v="1"/>
    <x v="1"/>
    <n v="0.95"/>
    <n v="1"/>
    <n v="1"/>
    <n v="0"/>
    <n v="1"/>
    <x v="1"/>
    <n v="0.75"/>
    <x v="0"/>
    <n v="2000000"/>
    <x v="1"/>
  </r>
  <r>
    <x v="2"/>
    <x v="2"/>
    <n v="0.6"/>
    <n v="0"/>
    <n v="0"/>
    <n v="0"/>
    <n v="1"/>
    <x v="2"/>
    <n v="0.25"/>
    <x v="0"/>
    <n v="4100000"/>
    <x v="2"/>
  </r>
  <r>
    <x v="0"/>
    <x v="3"/>
    <n v="0.4"/>
    <n v="0"/>
    <n v="1"/>
    <n v="0"/>
    <n v="1"/>
    <x v="3"/>
    <n v="0.5"/>
    <x v="0"/>
    <n v="570000"/>
    <x v="3"/>
  </r>
  <r>
    <x v="1"/>
    <x v="1"/>
    <n v="0.95"/>
    <n v="1"/>
    <n v="1"/>
    <n v="0"/>
    <n v="1"/>
    <x v="1"/>
    <n v="0.75"/>
    <x v="0"/>
    <n v="300000"/>
    <x v="4"/>
  </r>
  <r>
    <x v="1"/>
    <x v="4"/>
    <n v="0.85"/>
    <n v="1"/>
    <n v="1"/>
    <n v="0"/>
    <n v="1"/>
    <x v="4"/>
    <n v="0.75"/>
    <x v="0"/>
    <n v="4000000"/>
    <x v="5"/>
  </r>
  <r>
    <x v="3"/>
    <x v="5"/>
    <n v="0.15"/>
    <n v="0"/>
    <n v="1"/>
    <n v="0"/>
    <n v="1"/>
    <x v="5"/>
    <n v="0.5"/>
    <x v="0"/>
    <n v="5000000"/>
    <x v="6"/>
  </r>
  <r>
    <x v="1"/>
    <x v="4"/>
    <n v="0.85"/>
    <n v="1"/>
    <n v="1"/>
    <n v="0"/>
    <n v="1"/>
    <x v="4"/>
    <n v="0.75"/>
    <x v="0"/>
    <n v="1500000"/>
    <x v="7"/>
  </r>
  <r>
    <x v="1"/>
    <x v="6"/>
    <n v="0.8"/>
    <n v="1"/>
    <n v="1"/>
    <n v="0"/>
    <n v="1"/>
    <x v="6"/>
    <n v="0.75"/>
    <x v="0"/>
    <n v="15500000"/>
    <x v="8"/>
  </r>
  <r>
    <x v="1"/>
    <x v="4"/>
    <n v="0.85"/>
    <n v="1"/>
    <n v="1"/>
    <n v="0"/>
    <n v="1"/>
    <x v="4"/>
    <n v="0.75"/>
    <x v="0"/>
    <n v="1000000"/>
    <x v="9"/>
  </r>
  <r>
    <x v="3"/>
    <x v="5"/>
    <n v="0.15"/>
    <n v="0"/>
    <n v="1"/>
    <n v="0"/>
    <n v="1"/>
    <x v="5"/>
    <n v="0.5"/>
    <x v="0"/>
    <n v="1700000"/>
    <x v="10"/>
  </r>
  <r>
    <x v="3"/>
    <x v="7"/>
    <n v="0.2"/>
    <n v="0"/>
    <n v="1"/>
    <n v="0"/>
    <n v="1"/>
    <x v="7"/>
    <n v="0.5"/>
    <x v="0"/>
    <n v="45600000"/>
    <x v="11"/>
  </r>
  <r>
    <x v="1"/>
    <x v="4"/>
    <n v="0.85"/>
    <n v="1"/>
    <n v="1"/>
    <n v="0"/>
    <n v="1"/>
    <x v="4"/>
    <n v="0.75"/>
    <x v="0"/>
    <n v="900000"/>
    <x v="12"/>
  </r>
  <r>
    <x v="0"/>
    <x v="8"/>
    <n v="0.5"/>
    <n v="0"/>
    <n v="0"/>
    <n v="0"/>
    <n v="1"/>
    <x v="8"/>
    <n v="0.25"/>
    <x v="0"/>
    <n v="2200000"/>
    <x v="13"/>
  </r>
  <r>
    <x v="1"/>
    <x v="9"/>
    <n v="0.9"/>
    <n v="1"/>
    <n v="1"/>
    <n v="0"/>
    <n v="1"/>
    <x v="9"/>
    <n v="0.75"/>
    <x v="0"/>
    <n v="1500000"/>
    <x v="14"/>
  </r>
  <r>
    <x v="1"/>
    <x v="9"/>
    <n v="0.9"/>
    <n v="1"/>
    <n v="1"/>
    <n v="0"/>
    <n v="1"/>
    <x v="9"/>
    <n v="0.75"/>
    <x v="0"/>
    <n v="13800000"/>
    <x v="15"/>
  </r>
  <r>
    <x v="0"/>
    <x v="0"/>
    <n v="0.45"/>
    <n v="0"/>
    <n v="1"/>
    <n v="0"/>
    <n v="0"/>
    <x v="7"/>
    <n v="0.25"/>
    <x v="0"/>
    <n v="6200000"/>
    <x v="16"/>
  </r>
  <r>
    <x v="1"/>
    <x v="1"/>
    <n v="0.95"/>
    <n v="1"/>
    <n v="1"/>
    <n v="0"/>
    <n v="1"/>
    <x v="1"/>
    <n v="0.75"/>
    <x v="0"/>
    <n v="500000"/>
    <x v="17"/>
  </r>
  <r>
    <x v="0"/>
    <x v="10"/>
    <n v="0.3"/>
    <n v="0"/>
    <n v="0"/>
    <n v="0"/>
    <n v="1"/>
    <x v="10"/>
    <n v="0.25"/>
    <x v="0"/>
    <n v="11000000"/>
    <x v="18"/>
  </r>
  <r>
    <x v="0"/>
    <x v="11"/>
    <n v="0.25"/>
    <n v="0"/>
    <n v="0"/>
    <n v="0"/>
    <n v="1"/>
    <x v="11"/>
    <n v="0.25"/>
    <x v="0"/>
    <n v="19300000"/>
    <x v="19"/>
  </r>
  <r>
    <x v="4"/>
    <x v="12"/>
    <n v="1"/>
    <n v="1"/>
    <n v="1"/>
    <n v="1"/>
    <n v="1"/>
    <x v="12"/>
    <n v="1"/>
    <x v="0"/>
    <n v="1500000"/>
    <x v="20"/>
  </r>
  <r>
    <x v="1"/>
    <x v="6"/>
    <n v="0.8"/>
    <n v="1"/>
    <n v="1"/>
    <n v="0"/>
    <n v="0"/>
    <x v="13"/>
    <n v="0.5"/>
    <x v="0"/>
    <n v="13600000"/>
    <x v="21"/>
  </r>
  <r>
    <x v="0"/>
    <x v="0"/>
    <n v="0.45"/>
    <n v="0"/>
    <n v="0"/>
    <n v="0"/>
    <n v="0"/>
    <x v="14"/>
    <n v="0"/>
    <x v="0"/>
    <n v="10200000"/>
    <x v="22"/>
  </r>
  <r>
    <x v="4"/>
    <x v="12"/>
    <n v="1"/>
    <n v="1"/>
    <n v="1"/>
    <n v="1"/>
    <n v="1"/>
    <x v="12"/>
    <n v="1"/>
    <x v="0"/>
    <n v="20000"/>
    <x v="23"/>
  </r>
  <r>
    <x v="1"/>
    <x v="4"/>
    <n v="0.85"/>
    <n v="1"/>
    <n v="1"/>
    <n v="0"/>
    <n v="1"/>
    <x v="4"/>
    <n v="0.75"/>
    <x v="0"/>
    <n v="23600000"/>
    <x v="24"/>
  </r>
  <r>
    <x v="4"/>
    <x v="12"/>
    <n v="1"/>
    <n v="1"/>
    <n v="1"/>
    <n v="1"/>
    <n v="1"/>
    <x v="12"/>
    <n v="1"/>
    <x v="0"/>
    <n v="1700000"/>
    <x v="25"/>
  </r>
  <r>
    <x v="2"/>
    <x v="13"/>
    <n v="0.65"/>
    <n v="1"/>
    <n v="1"/>
    <n v="0"/>
    <n v="1"/>
    <x v="15"/>
    <n v="0.75"/>
    <x v="0"/>
    <n v="3300000"/>
    <x v="26"/>
  </r>
  <r>
    <x v="1"/>
    <x v="4"/>
    <n v="0.85"/>
    <n v="1"/>
    <n v="1"/>
    <n v="0"/>
    <n v="1"/>
    <x v="4"/>
    <n v="0.75"/>
    <x v="0"/>
    <n v="3700000"/>
    <x v="27"/>
  </r>
  <r>
    <x v="2"/>
    <x v="14"/>
    <n v="0.75"/>
    <n v="1"/>
    <n v="1"/>
    <n v="0"/>
    <n v="1"/>
    <x v="16"/>
    <n v="0.75"/>
    <x v="0"/>
    <n v="18000000"/>
    <x v="28"/>
  </r>
  <r>
    <x v="0"/>
    <x v="10"/>
    <n v="0.3"/>
    <n v="0"/>
    <n v="0"/>
    <n v="0"/>
    <n v="0"/>
    <x v="17"/>
    <n v="0"/>
    <x v="0"/>
    <n v="3200000"/>
    <x v="29"/>
  </r>
  <r>
    <x v="2"/>
    <x v="15"/>
    <n v="0.55000000000000004"/>
    <n v="0"/>
    <n v="1"/>
    <n v="0"/>
    <n v="1"/>
    <x v="18"/>
    <n v="0.5"/>
    <x v="0"/>
    <n v="53800000"/>
    <x v="30"/>
  </r>
  <r>
    <x v="1"/>
    <x v="9"/>
    <n v="0.9"/>
    <n v="1"/>
    <n v="1"/>
    <n v="0"/>
    <n v="1"/>
    <x v="9"/>
    <n v="0.75"/>
    <x v="0"/>
    <n v="1100000"/>
    <x v="31"/>
  </r>
  <r>
    <x v="1"/>
    <x v="9"/>
    <n v="0.9"/>
    <n v="1"/>
    <n v="1"/>
    <n v="0"/>
    <n v="1"/>
    <x v="9"/>
    <n v="0.75"/>
    <x v="0"/>
    <n v="1600000"/>
    <x v="32"/>
  </r>
  <r>
    <x v="4"/>
    <x v="12"/>
    <n v="1"/>
    <n v="1"/>
    <n v="1"/>
    <n v="1"/>
    <n v="1"/>
    <x v="12"/>
    <n v="1"/>
    <x v="0"/>
    <n v="4700000"/>
    <x v="33"/>
  </r>
  <r>
    <x v="1"/>
    <x v="4"/>
    <n v="0.85"/>
    <n v="1"/>
    <n v="1"/>
    <n v="0"/>
    <n v="1"/>
    <x v="4"/>
    <n v="0.75"/>
    <x v="0"/>
    <n v="3300000"/>
    <x v="34"/>
  </r>
  <r>
    <x v="1"/>
    <x v="9"/>
    <n v="0.9"/>
    <n v="1"/>
    <n v="1"/>
    <n v="0"/>
    <n v="1"/>
    <x v="9"/>
    <n v="0.75"/>
    <x v="0"/>
    <n v="10000000"/>
    <x v="35"/>
  </r>
  <r>
    <x v="2"/>
    <x v="16"/>
    <n v="0.7"/>
    <n v="1"/>
    <n v="1"/>
    <n v="0"/>
    <n v="1"/>
    <x v="19"/>
    <n v="0.75"/>
    <x v="0"/>
    <n v="1300000"/>
    <x v="36"/>
  </r>
  <r>
    <x v="1"/>
    <x v="4"/>
    <n v="0.85"/>
    <n v="1"/>
    <n v="1"/>
    <n v="0"/>
    <n v="1"/>
    <x v="4"/>
    <n v="0.75"/>
    <x v="0"/>
    <n v="350000"/>
    <x v="37"/>
  </r>
  <r>
    <x v="2"/>
    <x v="14"/>
    <n v="0.75"/>
    <n v="1"/>
    <n v="1"/>
    <n v="0"/>
    <n v="1"/>
    <x v="16"/>
    <n v="0.75"/>
    <x v="0"/>
    <n v="13200000"/>
    <x v="38"/>
  </r>
  <r>
    <x v="1"/>
    <x v="4"/>
    <n v="0.85"/>
    <n v="1"/>
    <n v="1"/>
    <n v="0"/>
    <n v="1"/>
    <x v="4"/>
    <n v="0.75"/>
    <x v="0"/>
    <n v="6100000"/>
    <x v="39"/>
  </r>
  <r>
    <x v="1"/>
    <x v="1"/>
    <n v="0.95"/>
    <n v="1"/>
    <n v="1"/>
    <n v="0"/>
    <n v="1"/>
    <x v="1"/>
    <n v="0.75"/>
    <x v="0"/>
    <n v="13000000"/>
    <x v="40"/>
  </r>
  <r>
    <x v="1"/>
    <x v="1"/>
    <n v="0.95"/>
    <n v="1"/>
    <n v="1"/>
    <n v="0"/>
    <n v="1"/>
    <x v="1"/>
    <n v="0.75"/>
    <x v="0"/>
    <n v="11000000"/>
    <x v="41"/>
  </r>
  <r>
    <x v="1"/>
    <x v="6"/>
    <n v="0.8"/>
    <n v="1"/>
    <n v="1"/>
    <n v="0"/>
    <n v="1"/>
    <x v="6"/>
    <n v="0.75"/>
    <x v="0"/>
    <n v="49500000"/>
    <x v="42"/>
  </r>
  <r>
    <x v="4"/>
    <x v="12"/>
    <n v="1"/>
    <n v="1"/>
    <n v="1"/>
    <n v="1"/>
    <n v="1"/>
    <x v="12"/>
    <n v="1"/>
    <x v="0"/>
    <n v="50000000"/>
    <x v="43"/>
  </r>
  <r>
    <x v="2"/>
    <x v="16"/>
    <n v="0.7"/>
    <n v="1"/>
    <n v="1"/>
    <n v="0"/>
    <n v="1"/>
    <x v="19"/>
    <n v="0.75"/>
    <x v="0"/>
    <n v="3200000"/>
    <x v="44"/>
  </r>
  <r>
    <x v="1"/>
    <x v="1"/>
    <n v="0.95"/>
    <n v="1"/>
    <n v="1"/>
    <n v="0"/>
    <n v="1"/>
    <x v="1"/>
    <n v="0.75"/>
    <x v="0"/>
    <n v="2000000"/>
    <x v="45"/>
  </r>
  <r>
    <x v="0"/>
    <x v="17"/>
    <n v="0.35"/>
    <n v="0"/>
    <n v="0"/>
    <n v="0"/>
    <n v="1"/>
    <x v="20"/>
    <n v="0.25"/>
    <x v="0"/>
    <n v="35400000"/>
    <x v="46"/>
  </r>
  <r>
    <x v="1"/>
    <x v="1"/>
    <n v="0.95"/>
    <n v="1"/>
    <n v="1"/>
    <n v="0"/>
    <n v="1"/>
    <x v="1"/>
    <n v="0.75"/>
    <x v="0"/>
    <n v="17900000"/>
    <x v="47"/>
  </r>
  <r>
    <x v="1"/>
    <x v="9"/>
    <n v="0.9"/>
    <n v="1"/>
    <n v="1"/>
    <n v="0"/>
    <n v="1"/>
    <x v="9"/>
    <n v="0.75"/>
    <x v="0"/>
    <n v="1600000"/>
    <x v="48"/>
  </r>
  <r>
    <x v="1"/>
    <x v="9"/>
    <n v="0.9"/>
    <n v="1"/>
    <n v="1"/>
    <n v="0"/>
    <n v="1"/>
    <x v="9"/>
    <n v="0.75"/>
    <x v="0"/>
    <n v="3000000"/>
    <x v="49"/>
  </r>
  <r>
    <x v="3"/>
    <x v="7"/>
    <n v="0.2"/>
    <n v="0"/>
    <n v="0"/>
    <n v="0"/>
    <n v="1"/>
    <x v="14"/>
    <n v="0.25"/>
    <x v="0"/>
    <n v="3100000"/>
    <x v="50"/>
  </r>
  <r>
    <x v="3"/>
    <x v="5"/>
    <n v="0.15"/>
    <n v="0"/>
    <n v="1"/>
    <n v="0"/>
    <n v="1"/>
    <x v="5"/>
    <n v="0.5"/>
    <x v="0"/>
    <n v="6500000"/>
    <x v="51"/>
  </r>
  <r>
    <x v="1"/>
    <x v="4"/>
    <n v="0.85"/>
    <n v="1"/>
    <n v="1"/>
    <n v="0"/>
    <n v="1"/>
    <x v="4"/>
    <n v="0.75"/>
    <x v="0"/>
    <n v="2300000"/>
    <x v="52"/>
  </r>
  <r>
    <x v="1"/>
    <x v="6"/>
    <n v="0.8"/>
    <n v="1"/>
    <n v="1"/>
    <n v="0"/>
    <n v="1"/>
    <x v="6"/>
    <n v="0.75"/>
    <x v="0"/>
    <n v="41600000"/>
    <x v="53"/>
  </r>
  <r>
    <x v="1"/>
    <x v="9"/>
    <n v="0.9"/>
    <n v="1"/>
    <n v="1"/>
    <n v="0"/>
    <n v="1"/>
    <x v="9"/>
    <n v="0.75"/>
    <x v="0"/>
    <n v="750000"/>
    <x v="54"/>
  </r>
  <r>
    <x v="0"/>
    <x v="8"/>
    <n v="0.5"/>
    <n v="0"/>
    <n v="0"/>
    <n v="0"/>
    <n v="1"/>
    <x v="8"/>
    <n v="0.25"/>
    <x v="0"/>
    <n v="13600000"/>
    <x v="55"/>
  </r>
  <r>
    <x v="0"/>
    <x v="3"/>
    <n v="0.4"/>
    <n v="0"/>
    <n v="0"/>
    <n v="0"/>
    <n v="0"/>
    <x v="21"/>
    <n v="0"/>
    <x v="0"/>
    <n v="850000"/>
    <x v="56"/>
  </r>
  <r>
    <x v="1"/>
    <x v="1"/>
    <n v="0.95"/>
    <n v="1"/>
    <n v="1"/>
    <n v="0"/>
    <n v="1"/>
    <x v="1"/>
    <n v="0.75"/>
    <x v="0"/>
    <n v="1500000"/>
    <x v="57"/>
  </r>
  <r>
    <x v="1"/>
    <x v="6"/>
    <n v="0.8"/>
    <n v="1"/>
    <n v="1"/>
    <n v="0"/>
    <n v="1"/>
    <x v="6"/>
    <n v="0.75"/>
    <x v="0"/>
    <n v="7500000"/>
    <x v="58"/>
  </r>
  <r>
    <x v="1"/>
    <x v="4"/>
    <n v="0.85"/>
    <n v="1"/>
    <n v="1"/>
    <n v="0"/>
    <n v="1"/>
    <x v="4"/>
    <n v="0.75"/>
    <x v="0"/>
    <n v="2100000"/>
    <x v="59"/>
  </r>
  <r>
    <x v="4"/>
    <x v="12"/>
    <n v="1"/>
    <n v="1"/>
    <n v="1"/>
    <n v="1"/>
    <n v="1"/>
    <x v="12"/>
    <n v="1"/>
    <x v="0"/>
    <n v="500000"/>
    <x v="60"/>
  </r>
  <r>
    <x v="1"/>
    <x v="6"/>
    <n v="0.8"/>
    <n v="1"/>
    <n v="1"/>
    <n v="0"/>
    <n v="1"/>
    <x v="6"/>
    <n v="0.75"/>
    <x v="0"/>
    <n v="4500000"/>
    <x v="61"/>
  </r>
  <r>
    <x v="1"/>
    <x v="9"/>
    <n v="0.9"/>
    <n v="1"/>
    <n v="1"/>
    <n v="0"/>
    <n v="1"/>
    <x v="9"/>
    <n v="0.75"/>
    <x v="0"/>
    <n v="2100000"/>
    <x v="62"/>
  </r>
  <r>
    <x v="1"/>
    <x v="1"/>
    <n v="0.95"/>
    <n v="1"/>
    <n v="1"/>
    <n v="0"/>
    <n v="1"/>
    <x v="1"/>
    <n v="0.75"/>
    <x v="0"/>
    <n v="2200000"/>
    <x v="63"/>
  </r>
  <r>
    <x v="2"/>
    <x v="14"/>
    <n v="0.75"/>
    <n v="1"/>
    <n v="1"/>
    <n v="0"/>
    <n v="1"/>
    <x v="16"/>
    <n v="0.75"/>
    <x v="0"/>
    <n v="14600000"/>
    <x v="64"/>
  </r>
  <r>
    <x v="1"/>
    <x v="1"/>
    <n v="0.95"/>
    <n v="1"/>
    <n v="1"/>
    <n v="0"/>
    <n v="1"/>
    <x v="1"/>
    <n v="0.75"/>
    <x v="0"/>
    <n v="300000"/>
    <x v="65"/>
  </r>
  <r>
    <x v="4"/>
    <x v="12"/>
    <n v="1"/>
    <n v="1"/>
    <n v="1"/>
    <n v="1"/>
    <n v="1"/>
    <x v="12"/>
    <n v="1"/>
    <x v="0"/>
    <n v="1200000"/>
    <x v="66"/>
  </r>
  <r>
    <x v="0"/>
    <x v="10"/>
    <n v="0.3"/>
    <n v="0"/>
    <n v="0"/>
    <n v="0"/>
    <n v="1"/>
    <x v="10"/>
    <n v="0.25"/>
    <x v="0"/>
    <n v="7700000"/>
    <x v="67"/>
  </r>
  <r>
    <x v="1"/>
    <x v="9"/>
    <n v="0.9"/>
    <n v="1"/>
    <n v="1"/>
    <n v="0"/>
    <n v="1"/>
    <x v="9"/>
    <n v="0.75"/>
    <x v="0"/>
    <n v="19300000"/>
    <x v="68"/>
  </r>
  <r>
    <x v="2"/>
    <x v="14"/>
    <n v="0.75"/>
    <n v="1"/>
    <n v="1"/>
    <n v="0"/>
    <n v="1"/>
    <x v="16"/>
    <n v="0.75"/>
    <x v="0"/>
    <n v="14800000"/>
    <x v="69"/>
  </r>
  <r>
    <x v="1"/>
    <x v="6"/>
    <n v="0.8"/>
    <n v="1"/>
    <n v="1"/>
    <n v="0"/>
    <n v="1"/>
    <x v="6"/>
    <n v="0.75"/>
    <x v="0"/>
    <n v="750000"/>
    <x v="70"/>
  </r>
  <r>
    <x v="1"/>
    <x v="4"/>
    <n v="0.85"/>
    <n v="1"/>
    <n v="1"/>
    <n v="0"/>
    <n v="1"/>
    <x v="4"/>
    <n v="0.75"/>
    <x v="0"/>
    <n v="7300000"/>
    <x v="71"/>
  </r>
  <r>
    <x v="1"/>
    <x v="6"/>
    <n v="0.8"/>
    <n v="1"/>
    <n v="1"/>
    <n v="0"/>
    <n v="1"/>
    <x v="6"/>
    <n v="0.75"/>
    <x v="0"/>
    <n v="750000"/>
    <x v="72"/>
  </r>
  <r>
    <x v="1"/>
    <x v="4"/>
    <n v="0.85"/>
    <n v="1"/>
    <n v="1"/>
    <n v="0"/>
    <n v="1"/>
    <x v="4"/>
    <n v="0.75"/>
    <x v="0"/>
    <n v="42000000"/>
    <x v="73"/>
  </r>
  <r>
    <x v="2"/>
    <x v="14"/>
    <n v="0.75"/>
    <n v="1"/>
    <n v="1"/>
    <n v="0"/>
    <n v="1"/>
    <x v="16"/>
    <n v="0.75"/>
    <x v="0"/>
    <n v="12200000"/>
    <x v="74"/>
  </r>
  <r>
    <x v="1"/>
    <x v="1"/>
    <n v="0.95"/>
    <n v="1"/>
    <n v="1"/>
    <n v="0"/>
    <n v="1"/>
    <x v="1"/>
    <n v="0.75"/>
    <x v="0"/>
    <n v="14100000"/>
    <x v="75"/>
  </r>
  <r>
    <x v="1"/>
    <x v="9"/>
    <n v="0.9"/>
    <n v="1"/>
    <n v="1"/>
    <n v="0"/>
    <n v="1"/>
    <x v="9"/>
    <n v="0.75"/>
    <x v="0"/>
    <n v="6600000"/>
    <x v="76"/>
  </r>
  <r>
    <x v="0"/>
    <x v="10"/>
    <n v="0.3"/>
    <n v="0"/>
    <n v="0"/>
    <n v="0"/>
    <n v="0"/>
    <x v="17"/>
    <n v="0"/>
    <x v="0"/>
    <n v="39000000"/>
    <x v="77"/>
  </r>
  <r>
    <x v="1"/>
    <x v="4"/>
    <n v="0.85"/>
    <n v="1"/>
    <n v="1"/>
    <n v="0"/>
    <n v="1"/>
    <x v="4"/>
    <n v="0.75"/>
    <x v="0"/>
    <n v="6200000"/>
    <x v="78"/>
  </r>
  <r>
    <x v="2"/>
    <x v="14"/>
    <n v="0.75"/>
    <n v="1"/>
    <n v="1"/>
    <n v="0"/>
    <n v="1"/>
    <x v="16"/>
    <n v="0.75"/>
    <x v="0"/>
    <n v="23800000"/>
    <x v="79"/>
  </r>
  <r>
    <x v="1"/>
    <x v="6"/>
    <n v="0.8"/>
    <n v="1"/>
    <n v="1"/>
    <n v="0"/>
    <n v="1"/>
    <x v="6"/>
    <n v="0.75"/>
    <x v="0"/>
    <n v="6000000"/>
    <x v="80"/>
  </r>
  <r>
    <x v="0"/>
    <x v="8"/>
    <n v="0.5"/>
    <n v="0"/>
    <n v="0"/>
    <n v="0"/>
    <n v="0"/>
    <x v="11"/>
    <n v="0"/>
    <x v="0"/>
    <n v="48000000"/>
    <x v="81"/>
  </r>
  <r>
    <x v="3"/>
    <x v="5"/>
    <n v="0.15"/>
    <n v="0"/>
    <n v="0"/>
    <n v="0"/>
    <n v="1"/>
    <x v="21"/>
    <n v="0.25"/>
    <x v="0"/>
    <n v="1100000"/>
    <x v="82"/>
  </r>
  <r>
    <x v="3"/>
    <x v="18"/>
    <n v="0.05"/>
    <n v="0"/>
    <n v="1"/>
    <n v="0"/>
    <n v="0"/>
    <x v="17"/>
    <n v="0.25"/>
    <x v="0"/>
    <n v="32400000"/>
    <x v="83"/>
  </r>
  <r>
    <x v="0"/>
    <x v="17"/>
    <n v="0.35"/>
    <n v="0"/>
    <n v="1"/>
    <n v="0"/>
    <n v="1"/>
    <x v="2"/>
    <n v="0.5"/>
    <x v="0"/>
    <n v="866000"/>
    <x v="84"/>
  </r>
  <r>
    <x v="2"/>
    <x v="13"/>
    <n v="0.65"/>
    <n v="1"/>
    <n v="1"/>
    <n v="0"/>
    <n v="0"/>
    <x v="22"/>
    <n v="0.5"/>
    <x v="0"/>
    <n v="4600000"/>
    <x v="85"/>
  </r>
  <r>
    <x v="0"/>
    <x v="17"/>
    <n v="0.35"/>
    <n v="0"/>
    <n v="0"/>
    <n v="0"/>
    <n v="0"/>
    <x v="23"/>
    <n v="0"/>
    <x v="0"/>
    <n v="8500000"/>
    <x v="86"/>
  </r>
  <r>
    <x v="3"/>
    <x v="19"/>
    <n v="0.1"/>
    <n v="0"/>
    <n v="1"/>
    <n v="0"/>
    <n v="1"/>
    <x v="20"/>
    <n v="0.5"/>
    <x v="0"/>
    <n v="920000"/>
    <x v="87"/>
  </r>
  <r>
    <x v="1"/>
    <x v="1"/>
    <n v="0.95"/>
    <n v="1"/>
    <n v="1"/>
    <n v="0"/>
    <n v="1"/>
    <x v="1"/>
    <n v="0.75"/>
    <x v="0"/>
    <n v="250000"/>
    <x v="88"/>
  </r>
  <r>
    <x v="1"/>
    <x v="4"/>
    <n v="0.85"/>
    <n v="1"/>
    <n v="1"/>
    <n v="0"/>
    <n v="1"/>
    <x v="4"/>
    <n v="0.75"/>
    <x v="0"/>
    <n v="1400000"/>
    <x v="89"/>
  </r>
  <r>
    <x v="0"/>
    <x v="10"/>
    <n v="0.3"/>
    <n v="0"/>
    <n v="0"/>
    <n v="0"/>
    <n v="1"/>
    <x v="10"/>
    <n v="0.25"/>
    <x v="0"/>
    <n v="10400000"/>
    <x v="90"/>
  </r>
  <r>
    <x v="0"/>
    <x v="0"/>
    <n v="0.45"/>
    <n v="0"/>
    <n v="0"/>
    <n v="0"/>
    <n v="1"/>
    <x v="7"/>
    <n v="0.25"/>
    <x v="0"/>
    <n v="15600000"/>
    <x v="91"/>
  </r>
  <r>
    <x v="2"/>
    <x v="16"/>
    <n v="0.7"/>
    <n v="1"/>
    <n v="1"/>
    <n v="0"/>
    <n v="1"/>
    <x v="19"/>
    <n v="0.75"/>
    <x v="0"/>
    <n v="18300000"/>
    <x v="92"/>
  </r>
  <r>
    <x v="4"/>
    <x v="12"/>
    <n v="1"/>
    <n v="1"/>
    <n v="1"/>
    <n v="1"/>
    <n v="1"/>
    <x v="12"/>
    <n v="1"/>
    <x v="0"/>
    <n v="600000"/>
    <x v="93"/>
  </r>
  <r>
    <x v="3"/>
    <x v="18"/>
    <n v="0.05"/>
    <n v="0"/>
    <n v="1"/>
    <n v="0"/>
    <n v="1"/>
    <x v="10"/>
    <n v="0.5"/>
    <x v="0"/>
    <n v="3900000"/>
    <x v="94"/>
  </r>
  <r>
    <x v="0"/>
    <x v="17"/>
    <n v="0.35"/>
    <n v="0"/>
    <n v="1"/>
    <n v="0"/>
    <n v="1"/>
    <x v="2"/>
    <n v="0.5"/>
    <x v="0"/>
    <n v="13700000"/>
    <x v="95"/>
  </r>
  <r>
    <x v="3"/>
    <x v="5"/>
    <n v="0.15"/>
    <n v="0"/>
    <n v="1"/>
    <n v="0"/>
    <n v="1"/>
    <x v="5"/>
    <n v="0.5"/>
    <x v="0"/>
    <n v="9500000"/>
    <x v="96"/>
  </r>
  <r>
    <x v="0"/>
    <x v="8"/>
    <n v="0.5"/>
    <n v="0"/>
    <n v="0"/>
    <n v="0"/>
    <n v="0"/>
    <x v="11"/>
    <n v="0"/>
    <x v="0"/>
    <n v="18700000"/>
    <x v="97"/>
  </r>
  <r>
    <x v="0"/>
    <x v="17"/>
    <n v="0.35"/>
    <n v="0"/>
    <n v="1"/>
    <n v="0"/>
    <n v="1"/>
    <x v="2"/>
    <n v="0.5"/>
    <x v="0"/>
    <n v="34800000"/>
    <x v="98"/>
  </r>
  <r>
    <x v="1"/>
    <x v="6"/>
    <n v="0.8"/>
    <n v="1"/>
    <n v="1"/>
    <n v="0"/>
    <n v="1"/>
    <x v="6"/>
    <n v="0.75"/>
    <x v="0"/>
    <n v="4600000"/>
    <x v="99"/>
  </r>
  <r>
    <x v="2"/>
    <x v="16"/>
    <n v="0.7"/>
    <n v="1"/>
    <n v="1"/>
    <n v="0"/>
    <n v="0"/>
    <x v="24"/>
    <n v="0.5"/>
    <x v="0"/>
    <n v="18000000"/>
    <x v="100"/>
  </r>
  <r>
    <x v="5"/>
    <x v="20"/>
    <m/>
    <m/>
    <m/>
    <m/>
    <m/>
    <x v="25"/>
    <m/>
    <x v="1"/>
    <m/>
    <x v="1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s v="AFG"/>
    <x v="0"/>
    <n v="38041754"/>
    <n v="2014"/>
    <s v="Closed Anocracy"/>
    <x v="0"/>
    <n v="-1"/>
    <n v="0.45"/>
    <n v="0"/>
    <n v="1"/>
    <n v="0"/>
    <n v="1"/>
    <n v="0.47499999999999998"/>
    <n v="0.5"/>
    <n v="1"/>
    <n v="39400000"/>
    <n v="1.0357040845172387"/>
  </r>
  <r>
    <s v="ALB"/>
    <x v="1"/>
    <n v="2854191"/>
    <n v="2005"/>
    <s v="Democracy"/>
    <x v="1"/>
    <n v="9"/>
    <n v="0.95"/>
    <n v="1"/>
    <n v="1"/>
    <n v="0"/>
    <n v="1"/>
    <n v="0.85"/>
    <n v="0.75"/>
    <n v="1"/>
    <n v="2000000"/>
    <n v="0.7007239529519923"/>
  </r>
  <r>
    <s v="ALG"/>
    <x v="2"/>
    <n v="43053054"/>
    <n v="2004"/>
    <s v="Open Anocracy"/>
    <x v="2"/>
    <n v="2"/>
    <n v="0.6"/>
    <n v="0"/>
    <n v="0"/>
    <n v="0"/>
    <n v="1"/>
    <n v="0.42499999999999999"/>
    <n v="0.25"/>
    <n v="1"/>
    <n v="4100000"/>
    <n v="9.5231339453874742E-2"/>
  </r>
  <r>
    <s v="ANG"/>
    <x v="3"/>
    <n v="31825295"/>
    <n v="2002"/>
    <s v="Closed Anocracy"/>
    <x v="0"/>
    <n v="-2"/>
    <n v="0.4"/>
    <n v="0"/>
    <n v="1"/>
    <n v="0"/>
    <n v="1"/>
    <n v="0.45"/>
    <n v="0.5"/>
    <n v="1"/>
    <n v="570000"/>
    <n v="1.7910281742871511E-2"/>
  </r>
  <r>
    <s v="ARG"/>
    <x v="4"/>
    <n v="44938712"/>
    <n v="2015"/>
    <s v="Democracy"/>
    <x v="1"/>
    <n v="9"/>
    <n v="0.95"/>
    <n v="1"/>
    <n v="1"/>
    <n v="0"/>
    <n v="1"/>
    <n v="0.85"/>
    <n v="0.75"/>
    <n v="1"/>
    <n v="300000"/>
    <n v="6.6757587533883929E-3"/>
  </r>
  <r>
    <s v="ARM"/>
    <x v="5"/>
    <n v="2957731"/>
    <n v="2018"/>
    <s v="Democracy"/>
    <x v="1"/>
    <n v="7"/>
    <n v="0.85"/>
    <n v="1"/>
    <n v="1"/>
    <n v="0"/>
    <n v="1"/>
    <n v="0.8"/>
    <n v="0.75"/>
    <n v="1"/>
    <n v="4000000"/>
    <n v="1.3523880298783086"/>
  </r>
  <r>
    <s v="AZE"/>
    <x v="6"/>
    <n v="10023318"/>
    <n v="1998"/>
    <s v="Autocracy"/>
    <x v="3"/>
    <n v="-7"/>
    <n v="0.15"/>
    <n v="0"/>
    <n v="1"/>
    <n v="0"/>
    <n v="1"/>
    <n v="0.32500000000000001"/>
    <n v="0.5"/>
    <n v="1"/>
    <n v="5000000"/>
    <n v="0.49883681232102983"/>
  </r>
  <r>
    <s v="BEN"/>
    <x v="7"/>
    <n v="11801151"/>
    <n v="2006"/>
    <s v="Democracy"/>
    <x v="1"/>
    <n v="7"/>
    <n v="0.85"/>
    <n v="1"/>
    <n v="1"/>
    <n v="0"/>
    <n v="1"/>
    <n v="0.8"/>
    <n v="0.75"/>
    <n v="1"/>
    <n v="1500000"/>
    <n v="0.127106245822971"/>
  </r>
  <r>
    <s v="BFO"/>
    <x v="8"/>
    <n v="20321378"/>
    <n v="2015"/>
    <s v="Democracy"/>
    <x v="1"/>
    <n v="6"/>
    <n v="0.8"/>
    <n v="1"/>
    <n v="1"/>
    <n v="0"/>
    <n v="1"/>
    <n v="0.77500000000000002"/>
    <n v="0.75"/>
    <n v="1"/>
    <n v="15500000"/>
    <n v="0.7627435501667259"/>
  </r>
  <r>
    <s v="BHU"/>
    <x v="9"/>
    <n v="763092"/>
    <n v="2018"/>
    <s v="Democracy"/>
    <x v="1"/>
    <n v="7"/>
    <n v="0.85"/>
    <n v="1"/>
    <n v="1"/>
    <n v="0"/>
    <n v="1"/>
    <n v="0.8"/>
    <n v="0.75"/>
    <n v="1"/>
    <n v="1000000"/>
    <n v="1.3104579788544501"/>
  </r>
  <r>
    <s v="BLR"/>
    <x v="10"/>
    <n v="9466856"/>
    <n v="1996"/>
    <s v="Autocracy"/>
    <x v="3"/>
    <n v="-7"/>
    <n v="0.15"/>
    <n v="0"/>
    <n v="1"/>
    <n v="0"/>
    <n v="1"/>
    <n v="0.32500000000000001"/>
    <n v="0.5"/>
    <n v="1"/>
    <n v="1700000"/>
    <n v="0.17957387331126617"/>
  </r>
  <r>
    <s v="BNG"/>
    <x v="11"/>
    <n v="163046161"/>
    <n v="2018"/>
    <s v="Autocracy"/>
    <x v="3"/>
    <n v="-6"/>
    <n v="0.2"/>
    <n v="0"/>
    <n v="1"/>
    <n v="0"/>
    <n v="1"/>
    <n v="0.35"/>
    <n v="0.5"/>
    <n v="1"/>
    <n v="45600000"/>
    <n v="0.27967539818370823"/>
  </r>
  <r>
    <s v="BOL"/>
    <x v="12"/>
    <n v="11513100"/>
    <n v="2009"/>
    <s v="Democracy"/>
    <x v="1"/>
    <n v="7"/>
    <n v="0.85"/>
    <n v="1"/>
    <n v="1"/>
    <n v="0"/>
    <n v="1"/>
    <n v="0.8"/>
    <n v="0.75"/>
    <n v="1"/>
    <n v="900000"/>
    <n v="7.817182166401751E-2"/>
  </r>
  <r>
    <s v="BOS"/>
    <x v="13"/>
    <n v="3301000"/>
    <n v="1995"/>
    <s v="Closed Anocracy"/>
    <x v="0"/>
    <n v="0"/>
    <n v="0.5"/>
    <n v="0"/>
    <n v="0"/>
    <n v="0"/>
    <n v="1"/>
    <n v="0.375"/>
    <n v="0.25"/>
    <n v="1"/>
    <n v="2200000"/>
    <n v="0.66646470766434418"/>
  </r>
  <r>
    <s v="BOT"/>
    <x v="14"/>
    <n v="2303697"/>
    <n v="1997"/>
    <s v="Democracy"/>
    <x v="1"/>
    <n v="8"/>
    <n v="0.9"/>
    <n v="1"/>
    <n v="1"/>
    <n v="0"/>
    <n v="1"/>
    <n v="0.82499999999999996"/>
    <n v="0.75"/>
    <n v="1"/>
    <n v="1500000"/>
    <n v="0.65112729668875724"/>
  </r>
  <r>
    <s v="BRA"/>
    <x v="15"/>
    <n v="211049527"/>
    <n v="1988"/>
    <s v="Democracy"/>
    <x v="1"/>
    <n v="8"/>
    <n v="0.9"/>
    <n v="1"/>
    <n v="1"/>
    <n v="0"/>
    <n v="1"/>
    <n v="0.82499999999999996"/>
    <n v="0.75"/>
    <n v="1"/>
    <n v="13800000"/>
    <n v="6.5387495514263816E-2"/>
  </r>
  <r>
    <s v="BUI"/>
    <x v="16"/>
    <n v="11530580"/>
    <n v="2015"/>
    <s v="Closed Anocracy"/>
    <x v="0"/>
    <n v="-1"/>
    <n v="0.45"/>
    <n v="0"/>
    <n v="1"/>
    <n v="0"/>
    <n v="0"/>
    <n v="0.35"/>
    <n v="0.25"/>
    <n v="1"/>
    <n v="6200000"/>
    <n v="0.5377006187026151"/>
  </r>
  <r>
    <s v="BUL"/>
    <x v="17"/>
    <n v="6975761"/>
    <n v="2001"/>
    <s v="Democracy"/>
    <x v="1"/>
    <n v="9"/>
    <n v="0.95"/>
    <n v="1"/>
    <n v="1"/>
    <n v="0"/>
    <n v="1"/>
    <n v="0.85"/>
    <n v="0.75"/>
    <n v="1"/>
    <n v="500000"/>
    <n v="7.1676767595678814E-2"/>
  </r>
  <r>
    <s v="CAM"/>
    <x v="18"/>
    <n v="16486542"/>
    <n v="2017"/>
    <s v="Closed Anocracy"/>
    <x v="0"/>
    <n v="-4"/>
    <n v="0.3"/>
    <n v="0"/>
    <n v="0"/>
    <n v="0"/>
    <n v="1"/>
    <n v="0.27500000000000002"/>
    <n v="0.25"/>
    <n v="1"/>
    <n v="11000000"/>
    <n v="0.66721086811291297"/>
  </r>
  <r>
    <s v="CAO"/>
    <x v="19"/>
    <n v="25876380"/>
    <n v="1992"/>
    <s v="Closed Anocracy"/>
    <x v="0"/>
    <n v="-5"/>
    <n v="0.25"/>
    <n v="0"/>
    <n v="0"/>
    <n v="0"/>
    <n v="1"/>
    <n v="0.25"/>
    <n v="0.25"/>
    <n v="1"/>
    <n v="19300000"/>
    <n v="0.74585394092991364"/>
  </r>
  <r>
    <s v="CAP"/>
    <x v="20"/>
    <n v="549935"/>
    <n v="2001"/>
    <s v="Democracy"/>
    <x v="4"/>
    <n v="10"/>
    <n v="1"/>
    <n v="1"/>
    <n v="1"/>
    <n v="1"/>
    <n v="1"/>
    <n v="1"/>
    <n v="1"/>
    <n v="1"/>
    <n v="1500000"/>
    <n v="2.7275950794184767"/>
  </r>
  <r>
    <s v="CEN"/>
    <x v="21"/>
    <n v="4745185"/>
    <n v="2016"/>
    <s v="Democracy"/>
    <x v="1"/>
    <n v="6"/>
    <n v="0.8"/>
    <n v="1"/>
    <n v="1"/>
    <n v="0"/>
    <n v="0"/>
    <n v="0.65"/>
    <n v="0.5"/>
    <n v="1"/>
    <n v="13600000"/>
    <n v="2.8660631777264745"/>
  </r>
  <r>
    <s v="CHA"/>
    <x v="22"/>
    <n v="15946876"/>
    <n v="1996"/>
    <s v="Closed Anocracy"/>
    <x v="0"/>
    <n v="-1"/>
    <n v="0.45"/>
    <n v="0"/>
    <n v="0"/>
    <n v="0"/>
    <n v="0"/>
    <n v="0.22500000000000001"/>
    <n v="0"/>
    <n v="1"/>
    <n v="10200000"/>
    <n v="0.63962371062520329"/>
  </r>
  <r>
    <s v="CHL"/>
    <x v="23"/>
    <n v="18952038"/>
    <n v="2006"/>
    <s v="Democracy"/>
    <x v="4"/>
    <n v="10"/>
    <n v="1"/>
    <n v="1"/>
    <n v="1"/>
    <n v="1"/>
    <n v="1"/>
    <n v="1"/>
    <n v="1"/>
    <n v="1"/>
    <n v="20000"/>
    <n v="1.0552954779850061E-3"/>
  </r>
  <r>
    <s v="COL"/>
    <x v="24"/>
    <n v="50339443"/>
    <n v="1995"/>
    <s v="Democracy"/>
    <x v="1"/>
    <n v="7"/>
    <n v="0.85"/>
    <n v="1"/>
    <n v="1"/>
    <n v="0"/>
    <n v="1"/>
    <n v="0.8"/>
    <n v="0.75"/>
    <n v="1"/>
    <n v="23600000"/>
    <n v="0.46881726522083289"/>
  </r>
  <r>
    <s v="COS"/>
    <x v="25"/>
    <n v="5047561"/>
    <n v="1953"/>
    <s v="Democracy"/>
    <x v="4"/>
    <n v="10"/>
    <n v="1"/>
    <n v="1"/>
    <n v="1"/>
    <n v="1"/>
    <n v="1"/>
    <n v="1"/>
    <n v="1"/>
    <n v="1"/>
    <n v="1700000"/>
    <n v="0.33679632598793752"/>
  </r>
  <r>
    <s v="DJI"/>
    <x v="26"/>
    <n v="973560"/>
    <n v="2013"/>
    <s v="Open Anocracy"/>
    <x v="2"/>
    <n v="3"/>
    <n v="0.65"/>
    <n v="1"/>
    <n v="1"/>
    <n v="0"/>
    <n v="1"/>
    <n v="0.7"/>
    <n v="0.75"/>
    <n v="1"/>
    <n v="3300000"/>
    <n v="3.3896215949710342"/>
  </r>
  <r>
    <s v="DOM"/>
    <x v="27"/>
    <n v="10738958"/>
    <n v="2016"/>
    <s v="Democracy"/>
    <x v="1"/>
    <n v="7"/>
    <n v="0.85"/>
    <n v="1"/>
    <n v="1"/>
    <n v="0"/>
    <n v="1"/>
    <n v="0.8"/>
    <n v="0.75"/>
    <n v="1"/>
    <n v="3700000"/>
    <n v="0.34453994512316743"/>
  </r>
  <r>
    <s v="ECU"/>
    <x v="28"/>
    <n v="17373662"/>
    <n v="2013"/>
    <s v="Open Anocracy"/>
    <x v="2"/>
    <n v="5"/>
    <n v="0.75"/>
    <n v="1"/>
    <n v="1"/>
    <n v="0"/>
    <n v="1"/>
    <n v="0.75"/>
    <n v="0.75"/>
    <n v="1"/>
    <n v="18000000"/>
    <n v="1.03605100640268"/>
  </r>
  <r>
    <s v="EGY"/>
    <x v="29"/>
    <n v="100388073"/>
    <n v="2013"/>
    <s v="Closed Anocracy"/>
    <x v="0"/>
    <n v="-4"/>
    <n v="0.3"/>
    <n v="0"/>
    <n v="0"/>
    <n v="0"/>
    <n v="0"/>
    <n v="0.15"/>
    <n v="0"/>
    <n v="1"/>
    <n v="3200000"/>
    <n v="3.1876296699110858E-2"/>
  </r>
  <r>
    <s v="ETI"/>
    <x v="30"/>
    <n v="112078730"/>
    <n v="2018"/>
    <s v="Open Anocracy"/>
    <x v="2"/>
    <n v="1"/>
    <n v="0.55000000000000004"/>
    <n v="0"/>
    <n v="1"/>
    <n v="0"/>
    <n v="1"/>
    <n v="0.52500000000000002"/>
    <n v="0.5"/>
    <n v="1"/>
    <n v="53800000"/>
    <n v="0.48001971471304145"/>
  </r>
  <r>
    <s v="ETM"/>
    <x v="31"/>
    <n v="1293119"/>
    <n v="2012"/>
    <s v="Democracy"/>
    <x v="1"/>
    <n v="8"/>
    <n v="0.9"/>
    <n v="1"/>
    <n v="1"/>
    <n v="0"/>
    <n v="1"/>
    <n v="0.82499999999999996"/>
    <n v="0.75"/>
    <n v="1"/>
    <n v="1100000"/>
    <n v="0.85065643610526176"/>
  </r>
  <r>
    <s v="GHA"/>
    <x v="32"/>
    <n v="30417856"/>
    <n v="2004"/>
    <s v="Democracy"/>
    <x v="1"/>
    <n v="8"/>
    <n v="0.9"/>
    <n v="1"/>
    <n v="1"/>
    <n v="0"/>
    <n v="1"/>
    <n v="0.82499999999999996"/>
    <n v="0.75"/>
    <n v="1"/>
    <n v="1600000"/>
    <n v="5.2600682967267644E-2"/>
  </r>
  <r>
    <s v="GRC"/>
    <x v="33"/>
    <n v="10716322"/>
    <n v="1986"/>
    <s v="Democracy"/>
    <x v="4"/>
    <n v="10"/>
    <n v="1"/>
    <n v="1"/>
    <n v="1"/>
    <n v="1"/>
    <n v="1"/>
    <n v="1"/>
    <n v="1"/>
    <n v="1"/>
    <n v="4700000"/>
    <n v="0.43858331244619192"/>
  </r>
  <r>
    <s v="GRG"/>
    <x v="34"/>
    <n v="3720382"/>
    <n v="2013"/>
    <s v="Democracy"/>
    <x v="1"/>
    <n v="7"/>
    <n v="0.85"/>
    <n v="1"/>
    <n v="1"/>
    <n v="0"/>
    <n v="1"/>
    <n v="0.8"/>
    <n v="0.75"/>
    <n v="1"/>
    <n v="3300000"/>
    <n v="0.88700568920073264"/>
  </r>
  <r>
    <s v="GUA"/>
    <x v="35"/>
    <n v="16604026"/>
    <n v="2015"/>
    <s v="Democracy"/>
    <x v="1"/>
    <n v="8"/>
    <n v="0.9"/>
    <n v="1"/>
    <n v="1"/>
    <n v="0"/>
    <n v="1"/>
    <n v="0.82499999999999996"/>
    <n v="0.75"/>
    <n v="1"/>
    <n v="10000000"/>
    <n v="0.60226357149765963"/>
  </r>
  <r>
    <s v="GUI"/>
    <x v="36"/>
    <n v="12771246"/>
    <n v="2013"/>
    <s v="Open Anocracy"/>
    <x v="2"/>
    <n v="4"/>
    <n v="0.7"/>
    <n v="1"/>
    <n v="1"/>
    <n v="0"/>
    <n v="1"/>
    <n v="0.72499999999999998"/>
    <n v="0.75"/>
    <n v="1"/>
    <n v="1300000"/>
    <n v="0.10179116430769558"/>
  </r>
  <r>
    <s v="GUY"/>
    <x v="37"/>
    <n v="782766"/>
    <n v="2015"/>
    <s v="Democracy"/>
    <x v="1"/>
    <n v="7"/>
    <n v="0.85"/>
    <n v="1"/>
    <n v="1"/>
    <n v="0"/>
    <n v="1"/>
    <n v="0.8"/>
    <n v="0.75"/>
    <n v="1"/>
    <n v="350000"/>
    <n v="0.44713234862014956"/>
  </r>
  <r>
    <s v="HAI"/>
    <x v="38"/>
    <n v="11263077"/>
    <n v="2017"/>
    <s v="Open Anocracy"/>
    <x v="2"/>
    <n v="5"/>
    <n v="0.75"/>
    <n v="1"/>
    <n v="1"/>
    <n v="0"/>
    <n v="1"/>
    <n v="0.75"/>
    <n v="0.75"/>
    <n v="1"/>
    <n v="13200000"/>
    <n v="1.1719710342031755"/>
  </r>
  <r>
    <s v="HON"/>
    <x v="39"/>
    <n v="9746117"/>
    <n v="1999"/>
    <s v="Democracy"/>
    <x v="1"/>
    <n v="7"/>
    <n v="0.85"/>
    <n v="1"/>
    <n v="1"/>
    <n v="0"/>
    <n v="1"/>
    <n v="0.8"/>
    <n v="0.75"/>
    <n v="1"/>
    <n v="6100000"/>
    <n v="0.62589029046131905"/>
  </r>
  <r>
    <s v="IND"/>
    <x v="40"/>
    <n v="1366417754"/>
    <n v="1998"/>
    <s v="Democracy"/>
    <x v="1"/>
    <n v="9"/>
    <n v="0.95"/>
    <n v="1"/>
    <n v="1"/>
    <n v="0"/>
    <n v="1"/>
    <n v="0.85"/>
    <n v="0.75"/>
    <n v="1"/>
    <n v="13000000"/>
    <n v="9.5139279052429519E-3"/>
  </r>
  <r>
    <s v="INS"/>
    <x v="41"/>
    <n v="270625568"/>
    <n v="2014"/>
    <s v="Democracy"/>
    <x v="1"/>
    <n v="9"/>
    <n v="0.95"/>
    <n v="1"/>
    <n v="1"/>
    <n v="0"/>
    <n v="1"/>
    <n v="0.85"/>
    <n v="0.75"/>
    <n v="1"/>
    <n v="11000000"/>
    <n v="4.0646565959355327E-2"/>
  </r>
  <r>
    <s v="IRQ"/>
    <x v="42"/>
    <n v="39309783"/>
    <n v="2014"/>
    <s v="Democracy"/>
    <x v="1"/>
    <n v="6"/>
    <n v="0.8"/>
    <n v="1"/>
    <n v="1"/>
    <n v="0"/>
    <n v="1"/>
    <n v="0.77500000000000002"/>
    <n v="0.75"/>
    <n v="1"/>
    <n v="49500000"/>
    <n v="1.2592285233423954"/>
  </r>
  <r>
    <s v="ITA"/>
    <x v="43"/>
    <n v="60297396"/>
    <n v="1948"/>
    <s v="Democracy"/>
    <x v="4"/>
    <n v="10"/>
    <n v="1"/>
    <n v="1"/>
    <n v="1"/>
    <n v="1"/>
    <n v="1"/>
    <n v="1"/>
    <n v="1"/>
    <n v="1"/>
    <n v="50000000"/>
    <n v="0.82922320559249363"/>
  </r>
  <r>
    <s v="IVO"/>
    <x v="44"/>
    <n v="25716544"/>
    <n v="2011"/>
    <s v="Open Anocracy"/>
    <x v="2"/>
    <n v="4"/>
    <n v="0.7"/>
    <n v="1"/>
    <n v="1"/>
    <n v="0"/>
    <n v="1"/>
    <n v="0.72499999999999998"/>
    <n v="0.75"/>
    <n v="1"/>
    <n v="3200000"/>
    <n v="0.12443351641651382"/>
  </r>
  <r>
    <s v="JAM"/>
    <x v="45"/>
    <n v="2948279"/>
    <n v="1993"/>
    <s v="Democracy"/>
    <x v="1"/>
    <n v="9"/>
    <n v="0.95"/>
    <n v="1"/>
    <n v="1"/>
    <n v="0"/>
    <n v="1"/>
    <n v="0.85"/>
    <n v="0.75"/>
    <n v="1"/>
    <n v="2000000"/>
    <n v="0.67836185110025204"/>
  </r>
  <r>
    <s v="JOR"/>
    <x v="46"/>
    <n v="10101694"/>
    <n v="2007"/>
    <s v="Closed Anocracy"/>
    <x v="0"/>
    <n v="-3"/>
    <n v="0.35"/>
    <n v="0"/>
    <n v="0"/>
    <n v="0"/>
    <n v="1"/>
    <n v="0.3"/>
    <n v="0.25"/>
    <n v="1"/>
    <n v="35400000"/>
    <n v="3.5043627336167575"/>
  </r>
  <r>
    <s v="KEN"/>
    <x v="47"/>
    <n v="52573973"/>
    <n v="2013"/>
    <s v="Democracy"/>
    <x v="1"/>
    <n v="9"/>
    <n v="0.95"/>
    <n v="1"/>
    <n v="1"/>
    <n v="0"/>
    <n v="1"/>
    <n v="0.85"/>
    <n v="0.75"/>
    <n v="1"/>
    <n v="17900000"/>
    <n v="0.34047265174347768"/>
  </r>
  <r>
    <s v="KOS"/>
    <x v="48"/>
    <n v="1794248"/>
    <n v="2008"/>
    <s v="Democracy"/>
    <x v="1"/>
    <n v="8"/>
    <n v="0.9"/>
    <n v="1"/>
    <n v="1"/>
    <n v="0"/>
    <n v="1"/>
    <n v="0.82499999999999996"/>
    <n v="0.75"/>
    <n v="1"/>
    <n v="1600000"/>
    <n v="0.8917384887707831"/>
  </r>
  <r>
    <s v="KYR"/>
    <x v="49"/>
    <n v="6456900"/>
    <n v="2017"/>
    <s v="Democracy"/>
    <x v="1"/>
    <n v="8"/>
    <n v="0.9"/>
    <n v="1"/>
    <n v="1"/>
    <n v="0"/>
    <n v="1"/>
    <n v="0.82499999999999996"/>
    <n v="0.75"/>
    <n v="1"/>
    <n v="3000000"/>
    <n v="0.46461924452910841"/>
  </r>
  <r>
    <s v="KZK"/>
    <x v="50"/>
    <n v="18513930"/>
    <n v="1995"/>
    <s v="Autocracy"/>
    <x v="3"/>
    <n v="-6"/>
    <n v="0.2"/>
    <n v="0"/>
    <n v="0"/>
    <n v="0"/>
    <n v="1"/>
    <n v="0.22500000000000001"/>
    <n v="0.25"/>
    <n v="1"/>
    <n v="3100000"/>
    <n v="0.16744148865205821"/>
  </r>
  <r>
    <s v="LAO"/>
    <x v="51"/>
    <n v="7169455"/>
    <n v="1975"/>
    <s v="Autocracy"/>
    <x v="3"/>
    <n v="-7"/>
    <n v="0.15"/>
    <n v="0"/>
    <n v="1"/>
    <n v="0"/>
    <n v="1"/>
    <n v="0.32500000000000001"/>
    <n v="0.5"/>
    <n v="1"/>
    <n v="6500000"/>
    <n v="0.90662400419557698"/>
  </r>
  <r>
    <s v="LBR"/>
    <x v="52"/>
    <n v="4937374"/>
    <n v="2018"/>
    <s v="Democracy"/>
    <x v="1"/>
    <n v="7"/>
    <n v="0.85"/>
    <n v="1"/>
    <n v="1"/>
    <n v="0"/>
    <n v="1"/>
    <n v="0.8"/>
    <n v="0.75"/>
    <n v="1"/>
    <n v="2300000"/>
    <n v="0.46583467243923593"/>
  </r>
  <r>
    <s v="LEB"/>
    <x v="53"/>
    <n v="6855713"/>
    <n v="2005"/>
    <s v="Democracy"/>
    <x v="1"/>
    <n v="6"/>
    <n v="0.8"/>
    <n v="1"/>
    <n v="1"/>
    <n v="0"/>
    <n v="1"/>
    <n v="0.77500000000000002"/>
    <n v="0.75"/>
    <n v="1"/>
    <n v="41600000"/>
    <n v="6.0679319568949284"/>
  </r>
  <r>
    <s v="LES"/>
    <x v="54"/>
    <n v="2125268"/>
    <n v="2012"/>
    <s v="Democracy"/>
    <x v="1"/>
    <n v="8"/>
    <n v="0.9"/>
    <n v="1"/>
    <n v="1"/>
    <n v="0"/>
    <n v="1"/>
    <n v="0.82499999999999996"/>
    <n v="0.75"/>
    <n v="1"/>
    <n v="750000"/>
    <n v="0.35289666997291635"/>
  </r>
  <r>
    <s v="LIB"/>
    <x v="55"/>
    <n v="6777452"/>
    <n v="2011"/>
    <s v="Closed Anocracy"/>
    <x v="0"/>
    <n v="0"/>
    <n v="0.5"/>
    <n v="0"/>
    <n v="0"/>
    <n v="0"/>
    <n v="1"/>
    <n v="0.375"/>
    <n v="0.25"/>
    <n v="1"/>
    <n v="13600000"/>
    <n v="2.0066538280167827"/>
  </r>
  <r>
    <s v="MAA"/>
    <x v="56"/>
    <n v="4525696"/>
    <n v="2009"/>
    <s v="Closed Anocracy"/>
    <x v="0"/>
    <n v="-2"/>
    <n v="0.4"/>
    <n v="0"/>
    <n v="0"/>
    <n v="0"/>
    <n v="0"/>
    <n v="0.2"/>
    <n v="0"/>
    <n v="1"/>
    <n v="850000"/>
    <n v="0.18781641541986027"/>
  </r>
  <r>
    <s v="MAC"/>
    <x v="57"/>
    <n v="640445"/>
    <n v="2002"/>
    <s v="Democracy"/>
    <x v="1"/>
    <n v="9"/>
    <n v="0.95"/>
    <n v="1"/>
    <n v="1"/>
    <n v="0"/>
    <n v="1"/>
    <n v="0.85"/>
    <n v="0.75"/>
    <n v="1"/>
    <n v="1500000"/>
    <n v="2.3421214936489472"/>
  </r>
  <r>
    <s v="MAG"/>
    <x v="58"/>
    <n v="26969307"/>
    <n v="2014"/>
    <s v="Democracy"/>
    <x v="1"/>
    <n v="6"/>
    <n v="0.8"/>
    <n v="1"/>
    <n v="1"/>
    <n v="0"/>
    <n v="1"/>
    <n v="0.77500000000000002"/>
    <n v="0.75"/>
    <n v="1"/>
    <n v="7500000"/>
    <n v="0.27809390875338397"/>
  </r>
  <r>
    <s v="MAL"/>
    <x v="59"/>
    <n v="31949777"/>
    <n v="2018"/>
    <s v="Democracy"/>
    <x v="1"/>
    <n v="7"/>
    <n v="0.85"/>
    <n v="1"/>
    <n v="1"/>
    <n v="0"/>
    <n v="1"/>
    <n v="0.8"/>
    <n v="0.75"/>
    <n v="1"/>
    <n v="2100000"/>
    <n v="6.5728158290431882E-2"/>
  </r>
  <r>
    <s v="MAS"/>
    <x v="60"/>
    <n v="1265711"/>
    <n v="1982"/>
    <s v="Democracy"/>
    <x v="4"/>
    <n v="10"/>
    <n v="1"/>
    <n v="1"/>
    <n v="1"/>
    <n v="1"/>
    <n v="1"/>
    <n v="1"/>
    <n v="1"/>
    <n v="1"/>
    <n v="500000"/>
    <n v="0.39503488553074123"/>
  </r>
  <r>
    <s v="MAW"/>
    <x v="61"/>
    <n v="18628747"/>
    <n v="2005"/>
    <s v="Democracy"/>
    <x v="1"/>
    <n v="6"/>
    <n v="0.8"/>
    <n v="1"/>
    <n v="1"/>
    <n v="0"/>
    <n v="1"/>
    <n v="0.77500000000000002"/>
    <n v="0.75"/>
    <n v="1"/>
    <n v="4500000"/>
    <n v="0.2415621404917894"/>
  </r>
  <r>
    <s v="MEX"/>
    <x v="62"/>
    <n v="127575529"/>
    <n v="2000"/>
    <s v="Democracy"/>
    <x v="1"/>
    <n v="8"/>
    <n v="0.9"/>
    <n v="1"/>
    <n v="1"/>
    <n v="0"/>
    <n v="1"/>
    <n v="0.82499999999999996"/>
    <n v="0.75"/>
    <n v="1"/>
    <n v="2100000"/>
    <n v="1.6460837093609074E-2"/>
  </r>
  <r>
    <s v="MLD"/>
    <x v="63"/>
    <n v="2657637"/>
    <n v="2005"/>
    <s v="Democracy"/>
    <x v="1"/>
    <n v="9"/>
    <n v="0.95"/>
    <n v="1"/>
    <n v="1"/>
    <n v="0"/>
    <n v="1"/>
    <n v="0.85"/>
    <n v="0.75"/>
    <n v="1"/>
    <n v="2200000"/>
    <n v="0.82780304458434317"/>
  </r>
  <r>
    <s v="MLI"/>
    <x v="64"/>
    <n v="19658031"/>
    <n v="2013"/>
    <s v="Open Anocracy"/>
    <x v="2"/>
    <n v="5"/>
    <n v="0.75"/>
    <n v="1"/>
    <n v="1"/>
    <n v="0"/>
    <n v="1"/>
    <n v="0.75"/>
    <n v="0.75"/>
    <n v="1"/>
    <n v="14600000"/>
    <n v="0.7426990017464109"/>
  </r>
  <r>
    <s v="MNT"/>
    <x v="65"/>
    <n v="622137"/>
    <n v="2006"/>
    <s v="Democracy"/>
    <x v="1"/>
    <n v="9"/>
    <n v="0.95"/>
    <n v="1"/>
    <n v="1"/>
    <n v="0"/>
    <n v="1"/>
    <n v="0.85"/>
    <n v="0.75"/>
    <n v="1"/>
    <n v="300000"/>
    <n v="0.48220890254075871"/>
  </r>
  <r>
    <s v="MON"/>
    <x v="66"/>
    <n v="3225167"/>
    <n v="1996"/>
    <s v="Democracy"/>
    <x v="4"/>
    <n v="10"/>
    <n v="1"/>
    <n v="1"/>
    <n v="1"/>
    <n v="1"/>
    <n v="1"/>
    <n v="1"/>
    <n v="1"/>
    <n v="1"/>
    <n v="1200000"/>
    <n v="0.37207375618068772"/>
  </r>
  <r>
    <s v="MOR"/>
    <x v="67"/>
    <n v="36471769"/>
    <n v="2011"/>
    <s v="Closed Anocracy"/>
    <x v="0"/>
    <n v="-4"/>
    <n v="0.3"/>
    <n v="0"/>
    <n v="0"/>
    <n v="0"/>
    <n v="1"/>
    <n v="0.27500000000000002"/>
    <n v="0.25"/>
    <n v="1"/>
    <n v="7700000"/>
    <n v="0.21112219700667659"/>
  </r>
  <r>
    <s v="MYA"/>
    <x v="68"/>
    <n v="54045420"/>
    <n v="2016"/>
    <s v="Democracy"/>
    <x v="1"/>
    <n v="8"/>
    <n v="0.9"/>
    <n v="1"/>
    <n v="1"/>
    <n v="0"/>
    <n v="1"/>
    <n v="0.82499999999999996"/>
    <n v="0.75"/>
    <n v="1"/>
    <n v="19300000"/>
    <n v="0.35710704070761223"/>
  </r>
  <r>
    <s v="MZM"/>
    <x v="69"/>
    <n v="30366036"/>
    <n v="2013"/>
    <s v="Open Anocracy"/>
    <x v="2"/>
    <n v="5"/>
    <n v="0.75"/>
    <n v="1"/>
    <n v="1"/>
    <n v="0"/>
    <n v="1"/>
    <n v="0.75"/>
    <n v="0.75"/>
    <n v="1"/>
    <n v="14800000"/>
    <n v="0.48738663156429113"/>
  </r>
  <r>
    <s v="NAM"/>
    <x v="70"/>
    <n v="2494530"/>
    <n v="1990"/>
    <s v="Democracy"/>
    <x v="1"/>
    <n v="6"/>
    <n v="0.8"/>
    <n v="1"/>
    <n v="1"/>
    <n v="0"/>
    <n v="1"/>
    <n v="0.77500000000000002"/>
    <n v="0.75"/>
    <n v="1"/>
    <n v="750000"/>
    <n v="0.30065783935250329"/>
  </r>
  <r>
    <s v="NEP"/>
    <x v="71"/>
    <n v="28608710"/>
    <n v="2018"/>
    <s v="Democracy"/>
    <x v="1"/>
    <n v="7"/>
    <n v="0.85"/>
    <n v="1"/>
    <n v="1"/>
    <n v="0"/>
    <n v="1"/>
    <n v="0.8"/>
    <n v="0.75"/>
    <n v="1"/>
    <n v="7300000"/>
    <n v="0.25516704528096512"/>
  </r>
  <r>
    <s v="NIC"/>
    <x v="72"/>
    <n v="6545502"/>
    <n v="2016"/>
    <s v="Democracy"/>
    <x v="1"/>
    <n v="6"/>
    <n v="0.8"/>
    <n v="1"/>
    <n v="1"/>
    <n v="0"/>
    <n v="1"/>
    <n v="0.77500000000000002"/>
    <n v="0.75"/>
    <n v="1"/>
    <n v="750000"/>
    <n v="0.11458250261018942"/>
  </r>
  <r>
    <s v="NIG"/>
    <x v="73"/>
    <n v="200963599"/>
    <n v="2015"/>
    <s v="Democracy"/>
    <x v="1"/>
    <n v="7"/>
    <n v="0.85"/>
    <n v="1"/>
    <n v="1"/>
    <n v="0"/>
    <n v="1"/>
    <n v="0.8"/>
    <n v="0.75"/>
    <n v="1"/>
    <n v="42000000"/>
    <n v="0.20899307242203599"/>
  </r>
  <r>
    <s v="NIR"/>
    <x v="74"/>
    <n v="23310715"/>
    <n v="2016"/>
    <s v="Open Anocracy"/>
    <x v="2"/>
    <n v="5"/>
    <n v="0.75"/>
    <n v="1"/>
    <n v="1"/>
    <n v="0"/>
    <n v="1"/>
    <n v="0.75"/>
    <n v="0.75"/>
    <n v="1"/>
    <n v="12200000"/>
    <n v="0.52336446994440111"/>
  </r>
  <r>
    <s v="SAF"/>
    <x v="75"/>
    <n v="58558270"/>
    <n v="1994"/>
    <s v="Democracy"/>
    <x v="1"/>
    <n v="9"/>
    <n v="0.95"/>
    <n v="1"/>
    <n v="1"/>
    <n v="0"/>
    <n v="1"/>
    <n v="0.85"/>
    <n v="0.75"/>
    <n v="1"/>
    <n v="14100000"/>
    <n v="0.24078580190295923"/>
  </r>
  <r>
    <s v="SAL"/>
    <x v="76"/>
    <n v="6453553"/>
    <n v="2009"/>
    <s v="Democracy"/>
    <x v="1"/>
    <n v="8"/>
    <n v="0.9"/>
    <n v="1"/>
    <n v="1"/>
    <n v="0"/>
    <n v="1"/>
    <n v="0.82499999999999996"/>
    <n v="0.75"/>
    <n v="1"/>
    <n v="6600000"/>
    <n v="1.0226924610365793"/>
  </r>
  <r>
    <s v="SDN"/>
    <x v="77"/>
    <n v="42813238"/>
    <n v="2011"/>
    <s v="Closed Anocracy"/>
    <x v="0"/>
    <n v="-4"/>
    <n v="0.3"/>
    <n v="0"/>
    <n v="0"/>
    <n v="0"/>
    <n v="0"/>
    <n v="0.15"/>
    <n v="0"/>
    <n v="1"/>
    <n v="39000000"/>
    <n v="0.91093320248283949"/>
  </r>
  <r>
    <s v="SIE"/>
    <x v="78"/>
    <n v="7813215"/>
    <n v="2007"/>
    <s v="Democracy"/>
    <x v="1"/>
    <n v="7"/>
    <n v="0.85"/>
    <n v="1"/>
    <n v="1"/>
    <n v="0"/>
    <n v="1"/>
    <n v="0.8"/>
    <n v="0.75"/>
    <n v="1"/>
    <n v="6200000"/>
    <n v="0.7935273763745142"/>
  </r>
  <r>
    <s v="SOM"/>
    <x v="79"/>
    <n v="15442905"/>
    <n v="2012"/>
    <s v="Open Anocracy"/>
    <x v="2"/>
    <n v="5"/>
    <n v="0.75"/>
    <n v="1"/>
    <n v="1"/>
    <n v="0"/>
    <n v="1"/>
    <n v="0.75"/>
    <n v="0.75"/>
    <n v="1"/>
    <n v="23800000"/>
    <n v="1.5411608113887898"/>
  </r>
  <r>
    <s v="SRI"/>
    <x v="80"/>
    <n v="21803000"/>
    <n v="2018"/>
    <s v="Democracy"/>
    <x v="1"/>
    <n v="6"/>
    <n v="0.8"/>
    <n v="1"/>
    <n v="1"/>
    <n v="0"/>
    <n v="1"/>
    <n v="0.77500000000000002"/>
    <n v="0.75"/>
    <n v="1"/>
    <n v="6000000"/>
    <n v="0.27519148740998944"/>
  </r>
  <r>
    <s v="SSU"/>
    <x v="81"/>
    <n v="11062113"/>
    <n v="2013"/>
    <s v="Closed Anocracy"/>
    <x v="0"/>
    <n v="0"/>
    <n v="0.5"/>
    <n v="0"/>
    <n v="0"/>
    <n v="0"/>
    <n v="0"/>
    <n v="0.25"/>
    <n v="0"/>
    <n v="1"/>
    <n v="48000000"/>
    <n v="4.3391348470224447"/>
  </r>
  <r>
    <s v="SWA"/>
    <x v="82"/>
    <n v="1148130"/>
    <n v="1993"/>
    <s v="Autocracy"/>
    <x v="3"/>
    <n v="-7"/>
    <n v="0.15"/>
    <n v="0"/>
    <n v="0"/>
    <n v="0"/>
    <n v="1"/>
    <n v="0.2"/>
    <n v="0.25"/>
    <n v="1"/>
    <n v="1100000"/>
    <n v="0.95807965996881883"/>
  </r>
  <r>
    <s v="SYR"/>
    <x v="83"/>
    <n v="17070135"/>
    <n v="2012"/>
    <s v="Autocracy"/>
    <x v="3"/>
    <n v="-9"/>
    <n v="0.05"/>
    <n v="0"/>
    <n v="1"/>
    <n v="0"/>
    <n v="0"/>
    <n v="0.15"/>
    <n v="0.25"/>
    <n v="1"/>
    <n v="32400000"/>
    <n v="1.8980517728770159"/>
  </r>
  <r>
    <s v="TAJ"/>
    <x v="84"/>
    <n v="9321018"/>
    <n v="2003"/>
    <s v="Closed Anocracy"/>
    <x v="0"/>
    <n v="-3"/>
    <n v="0.35"/>
    <n v="0"/>
    <n v="1"/>
    <n v="0"/>
    <n v="1"/>
    <n v="0.42499999999999999"/>
    <n v="0.5"/>
    <n v="1"/>
    <n v="866000"/>
    <n v="9.2908306796532308E-2"/>
  </r>
  <r>
    <s v="TAZ"/>
    <x v="85"/>
    <n v="58005463"/>
    <n v="2015"/>
    <s v="Open Anocracy"/>
    <x v="2"/>
    <n v="3"/>
    <n v="0.65"/>
    <n v="1"/>
    <n v="1"/>
    <n v="0"/>
    <n v="0"/>
    <n v="0.57499999999999996"/>
    <n v="0.5"/>
    <n v="1"/>
    <n v="4600000"/>
    <n v="7.9302875317105906E-2"/>
  </r>
  <r>
    <s v="THI"/>
    <x v="86"/>
    <n v="69625582"/>
    <n v="2014"/>
    <s v="Closed Anocracy"/>
    <x v="0"/>
    <n v="-3"/>
    <n v="0.35"/>
    <n v="0"/>
    <n v="0"/>
    <n v="0"/>
    <n v="0"/>
    <n v="0.17499999999999999"/>
    <n v="0"/>
    <n v="1"/>
    <n v="8500000"/>
    <n v="0.12208156479036684"/>
  </r>
  <r>
    <s v="TKM"/>
    <x v="87"/>
    <n v="5942089"/>
    <n v="2013"/>
    <s v="Autocracy"/>
    <x v="3"/>
    <n v="-8"/>
    <n v="0.1"/>
    <n v="0"/>
    <n v="1"/>
    <n v="0"/>
    <n v="1"/>
    <n v="0.3"/>
    <n v="0.5"/>
    <n v="1"/>
    <n v="920000"/>
    <n v="0.15482770453286715"/>
  </r>
  <r>
    <s v="TRI"/>
    <x v="88"/>
    <n v="1394973"/>
    <n v="1995"/>
    <s v="Democracy"/>
    <x v="1"/>
    <n v="9"/>
    <n v="0.95"/>
    <n v="1"/>
    <n v="1"/>
    <n v="0"/>
    <n v="1"/>
    <n v="0.85"/>
    <n v="0.75"/>
    <n v="1"/>
    <n v="250000"/>
    <n v="0.17921493821027359"/>
  </r>
  <r>
    <s v="TUN"/>
    <x v="89"/>
    <n v="11694719"/>
    <n v="2014"/>
    <s v="Democracy"/>
    <x v="1"/>
    <n v="7"/>
    <n v="0.85"/>
    <n v="1"/>
    <n v="1"/>
    <n v="0"/>
    <n v="1"/>
    <n v="0.8"/>
    <n v="0.75"/>
    <n v="1"/>
    <n v="1400000"/>
    <n v="0.1197121538362743"/>
  </r>
  <r>
    <s v="TUR"/>
    <x v="90"/>
    <n v="83429615"/>
    <n v="2016"/>
    <s v="Closed Anocracy"/>
    <x v="0"/>
    <n v="-4"/>
    <n v="0.3"/>
    <n v="0"/>
    <n v="0"/>
    <n v="0"/>
    <n v="1"/>
    <n v="0.27500000000000002"/>
    <n v="0.25"/>
    <n v="1"/>
    <n v="10400000"/>
    <n v="0.12465597497962803"/>
  </r>
  <r>
    <s v="UGA"/>
    <x v="91"/>
    <n v="44269594"/>
    <n v="2005"/>
    <s v="Closed Anocracy"/>
    <x v="0"/>
    <n v="-1"/>
    <n v="0.45"/>
    <n v="0"/>
    <n v="0"/>
    <n v="0"/>
    <n v="1"/>
    <n v="0.35"/>
    <n v="0.25"/>
    <n v="1"/>
    <n v="15600000"/>
    <n v="0.3523863354156806"/>
  </r>
  <r>
    <s v="UKR"/>
    <x v="92"/>
    <n v="44385155"/>
    <n v="2014"/>
    <s v="Open Anocracy"/>
    <x v="2"/>
    <n v="4"/>
    <n v="0.7"/>
    <n v="1"/>
    <n v="1"/>
    <n v="0"/>
    <n v="1"/>
    <n v="0.72499999999999998"/>
    <n v="0.75"/>
    <n v="1"/>
    <n v="18300000"/>
    <n v="0.41230001337158789"/>
  </r>
  <r>
    <s v="URU"/>
    <x v="93"/>
    <n v="3461734"/>
    <n v="1989"/>
    <s v="Democracy"/>
    <x v="4"/>
    <n v="10"/>
    <n v="1"/>
    <n v="1"/>
    <n v="1"/>
    <n v="1"/>
    <n v="1"/>
    <n v="1"/>
    <n v="1"/>
    <n v="1"/>
    <n v="600000"/>
    <n v="0.17332354247900042"/>
  </r>
  <r>
    <s v="UZB"/>
    <x v="94"/>
    <n v="33580650"/>
    <n v="1991"/>
    <s v="Autocracy"/>
    <x v="3"/>
    <n v="-9"/>
    <n v="0.05"/>
    <n v="0"/>
    <n v="1"/>
    <n v="0"/>
    <n v="1"/>
    <n v="0.27500000000000002"/>
    <n v="0.5"/>
    <n v="1"/>
    <n v="3900000"/>
    <n v="0.1161383117956323"/>
  </r>
  <r>
    <s v="VEN"/>
    <x v="95"/>
    <n v="28515829"/>
    <n v="2017"/>
    <s v="Closed Anocracy"/>
    <x v="0"/>
    <n v="-3"/>
    <n v="0.35"/>
    <n v="0"/>
    <n v="1"/>
    <n v="0"/>
    <n v="1"/>
    <n v="0.42499999999999999"/>
    <n v="0.5"/>
    <n v="1"/>
    <n v="13700000"/>
    <n v="0.48043491914613456"/>
  </r>
  <r>
    <s v="VIE"/>
    <x v="96"/>
    <n v="96462106"/>
    <n v="1976"/>
    <s v="Autocracy"/>
    <x v="3"/>
    <n v="-7"/>
    <n v="0.15"/>
    <n v="0"/>
    <n v="1"/>
    <n v="0"/>
    <n v="1"/>
    <n v="0.32500000000000001"/>
    <n v="0.5"/>
    <n v="1"/>
    <n v="9500000"/>
    <n v="9.8484269045504766E-2"/>
  </r>
  <r>
    <s v="YEM"/>
    <x v="97"/>
    <n v="29161922"/>
    <n v="2014"/>
    <s v="Closed Anocracy"/>
    <x v="0"/>
    <n v="0"/>
    <n v="0.5"/>
    <n v="0"/>
    <n v="0"/>
    <n v="0"/>
    <n v="0"/>
    <n v="0.25"/>
    <n v="0"/>
    <n v="1"/>
    <n v="18700000"/>
    <n v="0.64124717156845834"/>
  </r>
  <r>
    <s v="ZAI"/>
    <x v="98"/>
    <n v="86790567"/>
    <n v="2016"/>
    <s v="Closed Anocracy"/>
    <x v="0"/>
    <n v="-3"/>
    <n v="0.35"/>
    <n v="0"/>
    <n v="1"/>
    <n v="0"/>
    <n v="1"/>
    <n v="0.42499999999999999"/>
    <n v="0.5"/>
    <n v="1"/>
    <n v="34800000"/>
    <n v="0.4009652339291665"/>
  </r>
  <r>
    <s v="ZAM"/>
    <x v="99"/>
    <n v="17861030"/>
    <n v="2016"/>
    <s v="Democracy"/>
    <x v="1"/>
    <n v="6"/>
    <n v="0.8"/>
    <n v="1"/>
    <n v="1"/>
    <n v="0"/>
    <n v="1"/>
    <n v="0.77500000000000002"/>
    <n v="0.75"/>
    <n v="1"/>
    <n v="4600000"/>
    <n v="0.25754393783561197"/>
  </r>
  <r>
    <s v="ZIM"/>
    <x v="100"/>
    <n v="14645468"/>
    <n v="2013"/>
    <s v="Open Anocracy"/>
    <x v="2"/>
    <n v="4"/>
    <n v="0.7"/>
    <n v="1"/>
    <n v="1"/>
    <n v="0"/>
    <n v="0"/>
    <n v="0.6"/>
    <n v="0.5"/>
    <n v="1"/>
    <n v="18000000"/>
    <n v="1.2290491502217615"/>
  </r>
  <r>
    <m/>
    <x v="101"/>
    <m/>
    <m/>
    <m/>
    <x v="5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765DE-5054-4323-865C-6982E873D975}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5:H129" firstHeaderRow="1" firstDataRow="2" firstDataCol="1"/>
  <pivotFields count="17">
    <pivotField showAll="0"/>
    <pivotField axis="axisRow" showAll="0">
      <items count="103">
        <item x="0"/>
        <item x="1"/>
        <item x="2"/>
        <item x="3"/>
        <item x="4"/>
        <item x="5"/>
        <item x="6"/>
        <item x="11"/>
        <item x="10"/>
        <item x="7"/>
        <item x="9"/>
        <item x="12"/>
        <item x="13"/>
        <item x="14"/>
        <item x="15"/>
        <item x="17"/>
        <item x="8"/>
        <item x="16"/>
        <item x="20"/>
        <item x="18"/>
        <item x="19"/>
        <item x="21"/>
        <item x="22"/>
        <item x="23"/>
        <item x="24"/>
        <item x="98"/>
        <item x="25"/>
        <item x="44"/>
        <item x="26"/>
        <item x="27"/>
        <item x="28"/>
        <item x="29"/>
        <item x="76"/>
        <item x="82"/>
        <item x="30"/>
        <item x="34"/>
        <item x="32"/>
        <item x="33"/>
        <item x="35"/>
        <item x="36"/>
        <item x="37"/>
        <item x="38"/>
        <item x="39"/>
        <item x="40"/>
        <item x="41"/>
        <item x="42"/>
        <item x="43"/>
        <item x="45"/>
        <item x="46"/>
        <item x="50"/>
        <item x="47"/>
        <item x="48"/>
        <item x="49"/>
        <item x="51"/>
        <item x="53"/>
        <item x="54"/>
        <item x="52"/>
        <item x="55"/>
        <item x="58"/>
        <item x="61"/>
        <item x="59"/>
        <item x="64"/>
        <item x="56"/>
        <item x="60"/>
        <item x="62"/>
        <item x="63"/>
        <item x="66"/>
        <item x="65"/>
        <item x="67"/>
        <item x="69"/>
        <item x="68"/>
        <item x="70"/>
        <item x="71"/>
        <item x="72"/>
        <item x="74"/>
        <item x="73"/>
        <item x="57"/>
        <item x="78"/>
        <item x="79"/>
        <item x="75"/>
        <item x="81"/>
        <item x="80"/>
        <item x="77"/>
        <item x="83"/>
        <item x="84"/>
        <item x="85"/>
        <item x="86"/>
        <item x="31"/>
        <item x="88"/>
        <item x="89"/>
        <item x="90"/>
        <item x="87"/>
        <item x="91"/>
        <item x="92"/>
        <item x="93"/>
        <item x="94"/>
        <item x="95"/>
        <item x="96"/>
        <item x="97"/>
        <item x="99"/>
        <item x="100"/>
        <item x="101"/>
        <item t="default"/>
      </items>
    </pivotField>
    <pivotField showAll="0"/>
    <pivotField showAll="0"/>
    <pivotField showAll="0"/>
    <pivotField axis="axisCol" showAll="0">
      <items count="7">
        <item x="3"/>
        <item x="0"/>
        <item x="1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SA_aid_per_capita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1E3B2-C3EB-420E-A96A-0581B5C14DC5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A15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Average of USA_aid_per_capita" fld="1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53B61-9A6B-419A-A142-77D8A55105CA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9" firstHeaderRow="0" firstDataRow="1" firstDataCol="1"/>
  <pivotFields count="12">
    <pivotField axis="axisRow" dataField="1" showAll="0">
      <items count="7">
        <item x="3"/>
        <item x="0"/>
        <item x="1"/>
        <item x="4"/>
        <item x="2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W_Polity" fld="7" subtotal="average" baseField="0" baseItem="2"/>
    <dataField name="Average of W_Mesquita" fld="8" subtotal="average" baseField="0" baseItem="2"/>
    <dataField name="Count of type2" fld="0" subtotal="count" baseField="0" baseItem="0"/>
    <dataField name="Sum of USA_aid_total" fld="10" baseField="0" baseItem="0"/>
    <dataField name="Average of USA_aid_per_capita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166"/>
  <sheetViews>
    <sheetView topLeftCell="D1" zoomScale="85" zoomScaleNormal="85" workbookViewId="0">
      <selection activeCell="R8" sqref="R8"/>
    </sheetView>
  </sheetViews>
  <sheetFormatPr defaultRowHeight="15" x14ac:dyDescent="0.25"/>
  <cols>
    <col min="1" max="1" width="10.42578125" customWidth="1"/>
    <col min="2" max="3" width="14.140625" customWidth="1"/>
    <col min="4" max="4" width="11" customWidth="1"/>
    <col min="5" max="5" width="18.85546875" customWidth="1"/>
    <col min="6" max="6" width="16.5703125" customWidth="1"/>
    <col min="7" max="7" width="9.5703125" customWidth="1"/>
    <col min="12" max="14" width="10.28515625" customWidth="1"/>
    <col min="15" max="15" width="13" customWidth="1"/>
    <col min="16" max="16" width="11.28515625" customWidth="1"/>
    <col min="17" max="17" width="17.140625" customWidth="1"/>
    <col min="18" max="18" width="9.140625" style="12"/>
    <col min="19" max="19" width="10.7109375" customWidth="1"/>
    <col min="20" max="20" width="9.85546875" customWidth="1"/>
    <col min="24" max="28" width="8.85546875" customWidth="1"/>
    <col min="29" max="29" width="9.140625" style="3"/>
  </cols>
  <sheetData>
    <row r="1" spans="1:29" x14ac:dyDescent="0.25">
      <c r="A1" s="1" t="s">
        <v>0</v>
      </c>
      <c r="B1" s="1" t="s">
        <v>1</v>
      </c>
      <c r="C1" s="1" t="s">
        <v>338</v>
      </c>
      <c r="D1" s="1" t="s">
        <v>2</v>
      </c>
      <c r="E1" s="8" t="s">
        <v>330</v>
      </c>
      <c r="F1" s="8" t="s">
        <v>331</v>
      </c>
      <c r="G1" s="1" t="s">
        <v>313</v>
      </c>
      <c r="H1" s="1" t="s">
        <v>314</v>
      </c>
      <c r="I1" s="1" t="s">
        <v>315</v>
      </c>
      <c r="J1" s="1" t="s">
        <v>316</v>
      </c>
      <c r="K1" s="1" t="s">
        <v>317</v>
      </c>
      <c r="L1" s="2" t="s">
        <v>318</v>
      </c>
      <c r="M1" s="2" t="s">
        <v>319</v>
      </c>
      <c r="N1" s="1" t="s">
        <v>320</v>
      </c>
      <c r="O1" s="1" t="s">
        <v>356</v>
      </c>
      <c r="P1" s="1" t="s">
        <v>324</v>
      </c>
      <c r="Q1" s="1" t="s">
        <v>337</v>
      </c>
      <c r="R1" s="11" t="s">
        <v>339</v>
      </c>
      <c r="S1" s="1" t="s">
        <v>340</v>
      </c>
      <c r="T1" s="1" t="s">
        <v>353</v>
      </c>
      <c r="U1" s="1" t="s">
        <v>354</v>
      </c>
      <c r="V1" s="1" t="s">
        <v>355</v>
      </c>
      <c r="W1" s="1" t="s">
        <v>359</v>
      </c>
      <c r="X1" s="1" t="s">
        <v>357</v>
      </c>
      <c r="Y1" s="1" t="s">
        <v>366</v>
      </c>
      <c r="Z1" s="17" t="s">
        <v>367</v>
      </c>
      <c r="AA1" s="17" t="s">
        <v>368</v>
      </c>
      <c r="AB1" s="17" t="s">
        <v>369</v>
      </c>
      <c r="AC1" s="10" t="s">
        <v>358</v>
      </c>
    </row>
    <row r="2" spans="1:29" hidden="1" x14ac:dyDescent="0.25">
      <c r="A2" t="s">
        <v>3</v>
      </c>
      <c r="B2" t="s">
        <v>4</v>
      </c>
      <c r="C2">
        <v>38041754</v>
      </c>
      <c r="D2">
        <v>2014</v>
      </c>
      <c r="E2" s="7" t="s">
        <v>332</v>
      </c>
      <c r="F2" s="7" t="s">
        <v>332</v>
      </c>
      <c r="G2">
        <v>0.45</v>
      </c>
      <c r="H2">
        <v>0</v>
      </c>
      <c r="I2">
        <v>1</v>
      </c>
      <c r="J2">
        <v>0</v>
      </c>
      <c r="K2">
        <v>1</v>
      </c>
      <c r="L2">
        <v>0.47499999999999998</v>
      </c>
      <c r="M2">
        <v>0.5</v>
      </c>
      <c r="N2">
        <v>1</v>
      </c>
      <c r="O2">
        <v>39400000</v>
      </c>
      <c r="P2">
        <f t="shared" ref="P2:P7" si="0">O2/C2</f>
        <v>1.0357040845172387</v>
      </c>
      <c r="Q2">
        <v>1253800000</v>
      </c>
      <c r="R2" s="12">
        <f>VLOOKUP(B2,[1]Sheet1!$A:$C,3,FALSE)</f>
        <v>507.10343187198669</v>
      </c>
      <c r="S2">
        <v>1.81</v>
      </c>
      <c r="T2">
        <v>0</v>
      </c>
      <c r="U2">
        <v>9.3957271599999999</v>
      </c>
      <c r="V2">
        <v>32.299999999999997</v>
      </c>
      <c r="W2">
        <v>32.5</v>
      </c>
      <c r="X2">
        <v>-1.4638749361038208</v>
      </c>
      <c r="Y2">
        <v>64.486000000000004</v>
      </c>
      <c r="Z2" t="e">
        <f>VLOOKUP(B2,#REF!,41,FALSE)</f>
        <v>#REF!</v>
      </c>
    </row>
    <row r="3" spans="1:29" hidden="1" x14ac:dyDescent="0.25">
      <c r="A3" t="s">
        <v>5</v>
      </c>
      <c r="B3" t="s">
        <v>6</v>
      </c>
      <c r="C3">
        <v>2854191</v>
      </c>
      <c r="D3">
        <v>2005</v>
      </c>
      <c r="E3" s="7" t="s">
        <v>333</v>
      </c>
      <c r="F3" s="7" t="s">
        <v>333</v>
      </c>
      <c r="G3">
        <v>0.95</v>
      </c>
      <c r="H3">
        <v>1</v>
      </c>
      <c r="I3">
        <v>1</v>
      </c>
      <c r="J3">
        <v>0</v>
      </c>
      <c r="K3">
        <v>1</v>
      </c>
      <c r="L3">
        <v>0.85</v>
      </c>
      <c r="M3">
        <v>0.75</v>
      </c>
      <c r="N3">
        <v>1</v>
      </c>
      <c r="O3">
        <v>2000000</v>
      </c>
      <c r="P3">
        <f t="shared" si="0"/>
        <v>0.7007239529519923</v>
      </c>
      <c r="Q3">
        <v>115500000</v>
      </c>
      <c r="R3" s="12">
        <f>VLOOKUP(B3,[1]Sheet1!$A:$C,3,FALSE)</f>
        <v>5353.2448564014003</v>
      </c>
      <c r="S3">
        <v>2.29</v>
      </c>
      <c r="T3">
        <v>11.523942913958301</v>
      </c>
      <c r="U3">
        <v>5.2627143900000002</v>
      </c>
      <c r="V3">
        <v>52.9</v>
      </c>
      <c r="W3">
        <v>78.2</v>
      </c>
      <c r="X3">
        <v>-6.1330899596214294E-2</v>
      </c>
      <c r="Y3">
        <v>78.457999999999998</v>
      </c>
      <c r="Z3" t="e">
        <f>VLOOKUP(B3,#REF!,41,FALSE)</f>
        <v>#REF!</v>
      </c>
      <c r="AC3" s="3">
        <v>2.6590334616729763</v>
      </c>
    </row>
    <row r="4" spans="1:29" hidden="1" x14ac:dyDescent="0.25">
      <c r="A4" t="s">
        <v>7</v>
      </c>
      <c r="B4" t="s">
        <v>8</v>
      </c>
      <c r="C4">
        <v>43053054</v>
      </c>
      <c r="D4">
        <v>2004</v>
      </c>
      <c r="E4" s="7" t="s">
        <v>334</v>
      </c>
      <c r="F4" s="7" t="s">
        <v>334</v>
      </c>
      <c r="G4">
        <v>0.6</v>
      </c>
      <c r="H4">
        <v>0</v>
      </c>
      <c r="I4">
        <v>0</v>
      </c>
      <c r="J4">
        <v>0</v>
      </c>
      <c r="K4">
        <v>1</v>
      </c>
      <c r="L4">
        <v>0.42499999999999999</v>
      </c>
      <c r="M4">
        <v>0.25</v>
      </c>
      <c r="N4">
        <v>1</v>
      </c>
      <c r="O4">
        <v>4100000</v>
      </c>
      <c r="P4">
        <f t="shared" si="0"/>
        <v>9.5231339453874742E-2</v>
      </c>
      <c r="Q4">
        <v>5090000000</v>
      </c>
      <c r="R4" s="12">
        <f>VLOOKUP(B4,[1]Sheet1!$A:$C,3,FALSE)</f>
        <v>3973.9640719156541</v>
      </c>
      <c r="S4">
        <v>2.42</v>
      </c>
      <c r="T4">
        <v>16.946099283836638</v>
      </c>
      <c r="U4">
        <v>6.2184267000000002</v>
      </c>
      <c r="V4">
        <v>23.6</v>
      </c>
      <c r="W4">
        <v>63.7</v>
      </c>
      <c r="X4">
        <v>-0.5161745548248291</v>
      </c>
      <c r="Y4">
        <v>76.692999999999998</v>
      </c>
      <c r="Z4" t="e">
        <f>VLOOKUP(B4,#REF!,41,FALSE)</f>
        <v>#REF!</v>
      </c>
      <c r="AC4" s="3">
        <v>2.753964312810631</v>
      </c>
    </row>
    <row r="5" spans="1:29" hidden="1" x14ac:dyDescent="0.25">
      <c r="A5" t="s">
        <v>9</v>
      </c>
      <c r="B5" t="s">
        <v>10</v>
      </c>
      <c r="C5">
        <v>31825295</v>
      </c>
      <c r="D5">
        <v>2002</v>
      </c>
      <c r="E5" s="7" t="s">
        <v>332</v>
      </c>
      <c r="F5" s="7" t="s">
        <v>332</v>
      </c>
      <c r="G5">
        <v>0.4</v>
      </c>
      <c r="H5">
        <v>0</v>
      </c>
      <c r="I5">
        <v>1</v>
      </c>
      <c r="J5">
        <v>0</v>
      </c>
      <c r="K5">
        <v>1</v>
      </c>
      <c r="L5">
        <v>0.45</v>
      </c>
      <c r="M5">
        <v>0.5</v>
      </c>
      <c r="N5">
        <v>1</v>
      </c>
      <c r="O5">
        <v>570000</v>
      </c>
      <c r="P5">
        <f t="shared" si="0"/>
        <v>1.7910281742871511E-2</v>
      </c>
      <c r="Q5">
        <v>2736000000</v>
      </c>
      <c r="R5" s="12">
        <f>VLOOKUP(B5,[1]Sheet1!$A:$C,3,FALSE)</f>
        <v>2790.7266152066459</v>
      </c>
      <c r="S5">
        <v>1.86</v>
      </c>
      <c r="T5">
        <v>10.329280138439735</v>
      </c>
      <c r="U5">
        <v>2.5490052699999999</v>
      </c>
      <c r="V5">
        <v>25.2</v>
      </c>
      <c r="W5">
        <v>40.700000000000003</v>
      </c>
      <c r="X5">
        <v>-1.1171437501907349</v>
      </c>
      <c r="Y5">
        <v>60.781999999999996</v>
      </c>
      <c r="Z5" t="e">
        <f>VLOOKUP(B5,#REF!,41,FALSE)</f>
        <v>#REF!</v>
      </c>
    </row>
    <row r="6" spans="1:29" hidden="1" x14ac:dyDescent="0.25">
      <c r="A6" t="s">
        <v>11</v>
      </c>
      <c r="B6" t="s">
        <v>12</v>
      </c>
      <c r="C6">
        <v>44938712</v>
      </c>
      <c r="D6">
        <v>2015</v>
      </c>
      <c r="E6" s="7" t="s">
        <v>333</v>
      </c>
      <c r="F6" s="7" t="s">
        <v>333</v>
      </c>
      <c r="G6">
        <v>0.95</v>
      </c>
      <c r="H6">
        <v>1</v>
      </c>
      <c r="I6">
        <v>1</v>
      </c>
      <c r="J6">
        <v>0</v>
      </c>
      <c r="K6">
        <v>1</v>
      </c>
      <c r="L6">
        <v>0.85</v>
      </c>
      <c r="M6">
        <v>0.75</v>
      </c>
      <c r="N6">
        <v>1</v>
      </c>
      <c r="O6">
        <v>300000</v>
      </c>
      <c r="P6">
        <f t="shared" si="0"/>
        <v>6.6757587533883929E-3</v>
      </c>
      <c r="Q6">
        <v>13950000000</v>
      </c>
      <c r="R6" s="12">
        <f>VLOOKUP(B6,[1]Sheet1!$A:$C,3,FALSE)</f>
        <v>9912.2818085980307</v>
      </c>
      <c r="S6">
        <v>2.77</v>
      </c>
      <c r="T6">
        <v>15.771007002157091</v>
      </c>
      <c r="U6">
        <v>9.6245403300000003</v>
      </c>
      <c r="V6">
        <v>58.6</v>
      </c>
      <c r="W6">
        <v>68.400000000000006</v>
      </c>
      <c r="X6">
        <v>-8.6485885083675385E-2</v>
      </c>
      <c r="Y6">
        <v>76.52</v>
      </c>
      <c r="Z6" t="e">
        <f>VLOOKUP(B6,#REF!,41,FALSE)</f>
        <v>#REF!</v>
      </c>
      <c r="AC6" s="3">
        <v>1.6020009474300638</v>
      </c>
    </row>
    <row r="7" spans="1:29" hidden="1" x14ac:dyDescent="0.25">
      <c r="A7" t="s">
        <v>13</v>
      </c>
      <c r="B7" t="s">
        <v>14</v>
      </c>
      <c r="C7">
        <v>2957731</v>
      </c>
      <c r="D7">
        <v>2018</v>
      </c>
      <c r="E7" s="7" t="s">
        <v>333</v>
      </c>
      <c r="F7" s="7" t="s">
        <v>333</v>
      </c>
      <c r="G7">
        <v>0.85</v>
      </c>
      <c r="H7">
        <v>1</v>
      </c>
      <c r="I7">
        <v>1</v>
      </c>
      <c r="J7">
        <v>0</v>
      </c>
      <c r="K7">
        <v>1</v>
      </c>
      <c r="L7">
        <v>0.8</v>
      </c>
      <c r="M7">
        <v>0.75</v>
      </c>
      <c r="N7">
        <v>1</v>
      </c>
      <c r="O7">
        <v>4000000</v>
      </c>
      <c r="P7">
        <f t="shared" si="0"/>
        <v>1.3523880298783086</v>
      </c>
      <c r="Q7">
        <v>91100000</v>
      </c>
      <c r="R7" s="12">
        <f>VLOOKUP(B7,[1]Sheet1!$A:$C,3,FALSE)</f>
        <v>4622.7334932867088</v>
      </c>
      <c r="S7">
        <v>2.48</v>
      </c>
      <c r="T7">
        <v>12.472089489974685</v>
      </c>
      <c r="U7">
        <v>10.025389669999999</v>
      </c>
      <c r="V7">
        <v>50.2</v>
      </c>
      <c r="W7">
        <v>67.5</v>
      </c>
      <c r="X7">
        <v>-6.6817373037338257E-2</v>
      </c>
      <c r="Y7">
        <v>74.944999999999993</v>
      </c>
      <c r="Z7" t="e">
        <f>VLOOKUP(B7,#REF!,41,FALSE)</f>
        <v>#REF!</v>
      </c>
      <c r="AC7" s="3">
        <v>2.5346489452244518</v>
      </c>
    </row>
    <row r="8" spans="1:29" x14ac:dyDescent="0.25">
      <c r="A8" t="s">
        <v>15</v>
      </c>
      <c r="B8" t="s">
        <v>16</v>
      </c>
      <c r="C8">
        <v>25364307</v>
      </c>
      <c r="D8">
        <v>1901</v>
      </c>
      <c r="E8" s="7" t="s">
        <v>333</v>
      </c>
      <c r="F8" s="7" t="s">
        <v>335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Q8">
        <v>33460000000</v>
      </c>
      <c r="R8" s="12">
        <f>VLOOKUP(B8,[1]Sheet1!$A:$C,3,FALSE)</f>
        <v>55060.326100501319</v>
      </c>
      <c r="S8">
        <v>3.97</v>
      </c>
      <c r="T8">
        <v>19.008490894565419</v>
      </c>
      <c r="U8">
        <v>9.2845983499999996</v>
      </c>
      <c r="V8">
        <v>75.5</v>
      </c>
      <c r="W8">
        <v>89.8</v>
      </c>
      <c r="X8">
        <v>1.5718960762023926</v>
      </c>
      <c r="Y8">
        <v>82.748780487804893</v>
      </c>
      <c r="Z8" t="e">
        <f>VLOOKUP(B8,#REF!,41,FALSE)</f>
        <v>#REF!</v>
      </c>
      <c r="AC8" s="3">
        <v>0.76169714801121691</v>
      </c>
    </row>
    <row r="9" spans="1:29" x14ac:dyDescent="0.25">
      <c r="A9" t="s">
        <v>17</v>
      </c>
      <c r="B9" t="s">
        <v>18</v>
      </c>
      <c r="C9">
        <v>8877067</v>
      </c>
      <c r="D9">
        <v>1946</v>
      </c>
      <c r="E9" s="7" t="s">
        <v>333</v>
      </c>
      <c r="F9" s="7" t="s">
        <v>335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Q9">
        <v>15150000000</v>
      </c>
      <c r="R9" s="12">
        <f>VLOOKUP(B9,[1]Sheet1!$A:$C,3,FALSE)</f>
        <v>50137.66277624762</v>
      </c>
      <c r="S9">
        <v>4.18</v>
      </c>
      <c r="T9">
        <v>19.448198590214162</v>
      </c>
      <c r="U9">
        <v>10.32559872</v>
      </c>
      <c r="V9">
        <v>58.5</v>
      </c>
      <c r="W9">
        <v>88.2</v>
      </c>
      <c r="X9">
        <v>1.4909114837646484</v>
      </c>
      <c r="Y9">
        <v>81.692682926829278</v>
      </c>
      <c r="Z9" t="e">
        <f>VLOOKUP(B9,#REF!,41,FALSE)</f>
        <v>#REF!</v>
      </c>
      <c r="AC9" s="3">
        <v>0.45802381157815808</v>
      </c>
    </row>
    <row r="10" spans="1:29" hidden="1" x14ac:dyDescent="0.25">
      <c r="A10" t="s">
        <v>19</v>
      </c>
      <c r="B10" t="s">
        <v>20</v>
      </c>
      <c r="C10">
        <v>10023318</v>
      </c>
      <c r="D10">
        <v>1998</v>
      </c>
      <c r="E10" s="7" t="s">
        <v>336</v>
      </c>
      <c r="F10" s="7" t="s">
        <v>336</v>
      </c>
      <c r="G10">
        <v>0.15</v>
      </c>
      <c r="H10">
        <v>0</v>
      </c>
      <c r="I10">
        <v>1</v>
      </c>
      <c r="J10">
        <v>0</v>
      </c>
      <c r="K10">
        <v>1</v>
      </c>
      <c r="L10">
        <v>0.32500000000000001</v>
      </c>
      <c r="M10">
        <v>0.5</v>
      </c>
      <c r="N10">
        <v>1</v>
      </c>
      <c r="O10">
        <v>5000000</v>
      </c>
      <c r="P10">
        <f>O10/C10</f>
        <v>0.49883681232102983</v>
      </c>
      <c r="Q10">
        <v>726000000</v>
      </c>
      <c r="R10" s="12">
        <f>VLOOKUP(B10,[1]Sheet1!$A:$C,3,FALSE)</f>
        <v>4793.587019669887</v>
      </c>
      <c r="S10">
        <v>0</v>
      </c>
      <c r="T10">
        <v>10.827242565590529</v>
      </c>
      <c r="U10">
        <v>3.5137324300000001</v>
      </c>
      <c r="V10">
        <v>34.200000000000003</v>
      </c>
      <c r="W10">
        <v>64.5</v>
      </c>
      <c r="X10">
        <v>-0.13917681574821472</v>
      </c>
      <c r="Y10">
        <v>72.864000000000004</v>
      </c>
      <c r="Z10" t="e">
        <f>VLOOKUP(B10,#REF!,41,FALSE)</f>
        <v>#REF!</v>
      </c>
      <c r="AC10" s="3">
        <v>2.5311096674047628</v>
      </c>
    </row>
    <row r="11" spans="1:29" x14ac:dyDescent="0.25">
      <c r="A11" t="s">
        <v>21</v>
      </c>
      <c r="B11" t="s">
        <v>22</v>
      </c>
      <c r="C11">
        <v>1641172</v>
      </c>
      <c r="D11">
        <v>2012</v>
      </c>
      <c r="E11" s="7" t="s">
        <v>336</v>
      </c>
      <c r="F11" s="7" t="s">
        <v>336</v>
      </c>
      <c r="G11">
        <v>0</v>
      </c>
      <c r="H11">
        <v>0</v>
      </c>
      <c r="I11">
        <v>0</v>
      </c>
      <c r="J11">
        <v>0</v>
      </c>
      <c r="K11">
        <v>1</v>
      </c>
      <c r="L11">
        <v>0.125</v>
      </c>
      <c r="M11">
        <v>0.25</v>
      </c>
      <c r="Q11">
        <v>2860000000</v>
      </c>
      <c r="R11" s="12">
        <f>VLOOKUP(B11,[1]Sheet1!$A:$C,3,FALSE)</f>
        <v>23503.977126672995</v>
      </c>
      <c r="S11">
        <v>2.72</v>
      </c>
      <c r="T11">
        <v>16.321922055979442</v>
      </c>
      <c r="U11">
        <v>4.13356352</v>
      </c>
      <c r="V11">
        <v>39.4</v>
      </c>
      <c r="W11">
        <v>79</v>
      </c>
      <c r="X11">
        <v>0.29876098036766052</v>
      </c>
      <c r="Y11">
        <v>77.162999999999997</v>
      </c>
      <c r="Z11" t="e">
        <f>VLOOKUP(B11,#REF!,41,FALSE)</f>
        <v>#REF!</v>
      </c>
    </row>
    <row r="12" spans="1:29" x14ac:dyDescent="0.25">
      <c r="A12" t="s">
        <v>23</v>
      </c>
      <c r="B12" t="s">
        <v>24</v>
      </c>
      <c r="C12">
        <v>11484055</v>
      </c>
      <c r="D12">
        <v>2007</v>
      </c>
      <c r="E12" s="7" t="s">
        <v>333</v>
      </c>
      <c r="F12" s="7" t="s">
        <v>333</v>
      </c>
      <c r="G12">
        <v>0.9</v>
      </c>
      <c r="H12">
        <v>1</v>
      </c>
      <c r="I12">
        <v>1</v>
      </c>
      <c r="J12">
        <v>0</v>
      </c>
      <c r="K12">
        <v>1</v>
      </c>
      <c r="L12">
        <v>0.82499999999999996</v>
      </c>
      <c r="M12">
        <v>0.75</v>
      </c>
      <c r="Q12">
        <v>50100000000</v>
      </c>
      <c r="R12" s="12">
        <f>VLOOKUP(B12,[1]Sheet1!$A:$C,3,FALSE)</f>
        <v>46420.663766806145</v>
      </c>
      <c r="S12">
        <v>3.98</v>
      </c>
      <c r="T12">
        <v>23.034447682323915</v>
      </c>
      <c r="U12">
        <v>10.31865311</v>
      </c>
      <c r="V12">
        <v>61</v>
      </c>
      <c r="W12">
        <v>87.9</v>
      </c>
      <c r="X12">
        <v>1.0322270393371582</v>
      </c>
      <c r="Y12">
        <v>81.595121951219525</v>
      </c>
      <c r="Z12" t="e">
        <f>VLOOKUP(B12,#REF!,41,FALSE)</f>
        <v>#REF!</v>
      </c>
    </row>
    <row r="13" spans="1:29" hidden="1" x14ac:dyDescent="0.25">
      <c r="A13" t="s">
        <v>25</v>
      </c>
      <c r="B13" t="s">
        <v>26</v>
      </c>
      <c r="C13">
        <v>11801151</v>
      </c>
      <c r="D13">
        <v>2006</v>
      </c>
      <c r="E13" s="7" t="s">
        <v>333</v>
      </c>
      <c r="F13" s="7" t="s">
        <v>333</v>
      </c>
      <c r="G13">
        <v>0.85</v>
      </c>
      <c r="H13">
        <v>1</v>
      </c>
      <c r="I13">
        <v>1</v>
      </c>
      <c r="J13">
        <v>0</v>
      </c>
      <c r="K13">
        <v>1</v>
      </c>
      <c r="L13">
        <v>0.8</v>
      </c>
      <c r="M13">
        <v>0.75</v>
      </c>
      <c r="N13">
        <v>1</v>
      </c>
      <c r="O13">
        <v>1500000</v>
      </c>
      <c r="P13">
        <f t="shared" ref="P13:P24" si="1">O13/C13</f>
        <v>0.127106245822971</v>
      </c>
      <c r="Q13">
        <v>273400000</v>
      </c>
      <c r="R13" s="12">
        <f>VLOOKUP(B13,[1]Sheet1!$A:$C,3,FALSE)</f>
        <v>1219.4326718587492</v>
      </c>
      <c r="S13">
        <v>2.5</v>
      </c>
      <c r="T13">
        <v>10.342063239947461</v>
      </c>
      <c r="U13">
        <v>2.4914197900000001</v>
      </c>
      <c r="V13">
        <v>28.8</v>
      </c>
      <c r="W13">
        <v>43</v>
      </c>
      <c r="X13">
        <v>-0.44065171480178833</v>
      </c>
      <c r="Y13">
        <v>61.47</v>
      </c>
      <c r="Z13" t="e">
        <f>VLOOKUP(B13,#REF!,41,FALSE)</f>
        <v>#REF!</v>
      </c>
    </row>
    <row r="14" spans="1:29" hidden="1" x14ac:dyDescent="0.25">
      <c r="A14" t="s">
        <v>27</v>
      </c>
      <c r="B14" t="s">
        <v>28</v>
      </c>
      <c r="C14">
        <v>20321378</v>
      </c>
      <c r="D14">
        <v>2015</v>
      </c>
      <c r="E14" s="7" t="s">
        <v>333</v>
      </c>
      <c r="F14" s="7" t="s">
        <v>333</v>
      </c>
      <c r="G14">
        <v>0.8</v>
      </c>
      <c r="H14">
        <v>1</v>
      </c>
      <c r="I14">
        <v>1</v>
      </c>
      <c r="J14">
        <v>0</v>
      </c>
      <c r="K14">
        <v>1</v>
      </c>
      <c r="L14">
        <v>0.77500000000000002</v>
      </c>
      <c r="M14">
        <v>0.75</v>
      </c>
      <c r="N14">
        <v>1</v>
      </c>
      <c r="O14">
        <v>15500000</v>
      </c>
      <c r="P14">
        <f t="shared" si="1"/>
        <v>0.7627435501667259</v>
      </c>
      <c r="Q14">
        <v>64910000</v>
      </c>
      <c r="R14" s="12">
        <f>VLOOKUP(B14,[1]Sheet1!$A:$C,3,FALSE)</f>
        <v>786.89563129016778</v>
      </c>
      <c r="S14">
        <v>2.4300000000000002</v>
      </c>
      <c r="T14">
        <v>19.018606443363776</v>
      </c>
      <c r="U14">
        <v>5.6285238299999998</v>
      </c>
      <c r="V14">
        <v>30.1</v>
      </c>
      <c r="W14">
        <v>42.9</v>
      </c>
      <c r="X14">
        <v>-0.75851088762283325</v>
      </c>
      <c r="Y14">
        <v>61.173999999999999</v>
      </c>
      <c r="Z14" t="e">
        <f>VLOOKUP(B14,#REF!,41,FALSE)</f>
        <v>#REF!</v>
      </c>
    </row>
    <row r="15" spans="1:29" hidden="1" x14ac:dyDescent="0.25">
      <c r="A15" t="s">
        <v>29</v>
      </c>
      <c r="B15" t="s">
        <v>30</v>
      </c>
      <c r="C15">
        <v>763092</v>
      </c>
      <c r="D15">
        <v>2018</v>
      </c>
      <c r="E15" s="7" t="s">
        <v>333</v>
      </c>
      <c r="F15" s="7" t="s">
        <v>333</v>
      </c>
      <c r="G15">
        <v>0.85</v>
      </c>
      <c r="H15">
        <v>1</v>
      </c>
      <c r="I15">
        <v>1</v>
      </c>
      <c r="J15">
        <v>0</v>
      </c>
      <c r="K15">
        <v>1</v>
      </c>
      <c r="L15">
        <v>0.8</v>
      </c>
      <c r="M15">
        <v>0.75</v>
      </c>
      <c r="N15">
        <v>1</v>
      </c>
      <c r="O15">
        <v>1000000</v>
      </c>
      <c r="P15">
        <f t="shared" si="1"/>
        <v>1.3104579788544501</v>
      </c>
      <c r="Q15">
        <v>56574000</v>
      </c>
      <c r="R15" s="12">
        <f>VLOOKUP(B15,[1]Sheet1!$A:$C,3,FALSE)</f>
        <v>3316.1757135008374</v>
      </c>
      <c r="S15">
        <v>1.91</v>
      </c>
      <c r="T15">
        <v>18.2953222325532</v>
      </c>
      <c r="U15">
        <v>3.0574254999999999</v>
      </c>
      <c r="V15">
        <v>40.299999999999997</v>
      </c>
      <c r="W15">
        <v>52.7</v>
      </c>
      <c r="X15">
        <v>0.31376519799232483</v>
      </c>
      <c r="Y15">
        <v>71.459999999999994</v>
      </c>
      <c r="Z15" t="e">
        <f>VLOOKUP(B15,#REF!,41,FALSE)</f>
        <v>#REF!</v>
      </c>
    </row>
    <row r="16" spans="1:29" hidden="1" x14ac:dyDescent="0.25">
      <c r="A16" t="s">
        <v>31</v>
      </c>
      <c r="B16" t="s">
        <v>32</v>
      </c>
      <c r="C16">
        <v>9466856</v>
      </c>
      <c r="D16">
        <v>1996</v>
      </c>
      <c r="E16" s="7" t="s">
        <v>336</v>
      </c>
      <c r="F16" s="7" t="s">
        <v>336</v>
      </c>
      <c r="G16">
        <v>0.15</v>
      </c>
      <c r="H16">
        <v>0</v>
      </c>
      <c r="I16">
        <v>1</v>
      </c>
      <c r="J16">
        <v>0</v>
      </c>
      <c r="K16">
        <v>1</v>
      </c>
      <c r="L16">
        <v>0.32500000000000001</v>
      </c>
      <c r="M16">
        <v>0.5</v>
      </c>
      <c r="N16">
        <v>1</v>
      </c>
      <c r="O16">
        <v>1700000</v>
      </c>
      <c r="P16">
        <f t="shared" si="1"/>
        <v>0.17957387331126617</v>
      </c>
      <c r="Q16">
        <v>467000000</v>
      </c>
      <c r="R16" s="12">
        <f>VLOOKUP(B16,[1]Sheet1!$A:$C,3,FALSE)</f>
        <v>6663.2952928258246</v>
      </c>
      <c r="S16">
        <v>2.44</v>
      </c>
      <c r="T16">
        <v>15.851406234250865</v>
      </c>
      <c r="U16">
        <v>5.6442661300000001</v>
      </c>
      <c r="V16">
        <v>35.299999999999997</v>
      </c>
      <c r="W16">
        <v>74.400000000000006</v>
      </c>
      <c r="X16">
        <v>-0.18333275616168976</v>
      </c>
      <c r="Y16">
        <v>74.175609756097572</v>
      </c>
      <c r="Z16" t="e">
        <f>VLOOKUP(B16,#REF!,41,FALSE)</f>
        <v>#REF!</v>
      </c>
      <c r="AC16" s="3">
        <v>1.8493858958412575</v>
      </c>
    </row>
    <row r="17" spans="1:29" hidden="1" x14ac:dyDescent="0.25">
      <c r="A17" t="s">
        <v>33</v>
      </c>
      <c r="B17" t="s">
        <v>34</v>
      </c>
      <c r="C17">
        <v>163046161</v>
      </c>
      <c r="D17">
        <v>2018</v>
      </c>
      <c r="E17" s="7" t="s">
        <v>336</v>
      </c>
      <c r="F17" s="7" t="s">
        <v>336</v>
      </c>
      <c r="G17">
        <v>0.2</v>
      </c>
      <c r="H17">
        <v>0</v>
      </c>
      <c r="I17">
        <v>1</v>
      </c>
      <c r="J17">
        <v>0</v>
      </c>
      <c r="K17">
        <v>1</v>
      </c>
      <c r="L17">
        <v>0.35</v>
      </c>
      <c r="M17">
        <v>0.5</v>
      </c>
      <c r="N17">
        <v>1</v>
      </c>
      <c r="O17">
        <v>45600000</v>
      </c>
      <c r="P17">
        <f t="shared" si="1"/>
        <v>0.27967539818370823</v>
      </c>
      <c r="Q17">
        <v>7140000000</v>
      </c>
      <c r="R17" s="12">
        <f>VLOOKUP(B17,[1]Sheet1!$A:$C,3,FALSE)</f>
        <v>1855.7398240804648</v>
      </c>
      <c r="S17">
        <v>2.39</v>
      </c>
      <c r="T17">
        <v>6.2710871649623092</v>
      </c>
      <c r="U17">
        <v>2.3428060999999998</v>
      </c>
      <c r="V17">
        <v>35</v>
      </c>
      <c r="W17">
        <v>51.7</v>
      </c>
      <c r="X17">
        <v>-0.73923009634017944</v>
      </c>
      <c r="Y17">
        <v>72.319999999999993</v>
      </c>
      <c r="Z17" t="e">
        <f>VLOOKUP(B17,#REF!,41,FALSE)</f>
        <v>#REF!</v>
      </c>
      <c r="AC17" s="3">
        <v>2.9864981313954484</v>
      </c>
    </row>
    <row r="18" spans="1:29" hidden="1" x14ac:dyDescent="0.25">
      <c r="A18" t="s">
        <v>35</v>
      </c>
      <c r="B18" t="s">
        <v>36</v>
      </c>
      <c r="C18">
        <v>11513100</v>
      </c>
      <c r="D18">
        <v>2009</v>
      </c>
      <c r="E18" s="7" t="s">
        <v>333</v>
      </c>
      <c r="F18" s="7" t="s">
        <v>333</v>
      </c>
      <c r="G18">
        <v>0.85</v>
      </c>
      <c r="H18">
        <v>1</v>
      </c>
      <c r="I18">
        <v>1</v>
      </c>
      <c r="J18">
        <v>0</v>
      </c>
      <c r="K18">
        <v>1</v>
      </c>
      <c r="L18">
        <v>0.8</v>
      </c>
      <c r="M18">
        <v>0.75</v>
      </c>
      <c r="N18">
        <v>1</v>
      </c>
      <c r="O18">
        <v>900000</v>
      </c>
      <c r="P18">
        <f t="shared" si="1"/>
        <v>7.817182166401751E-2</v>
      </c>
      <c r="Q18">
        <v>1056000000</v>
      </c>
      <c r="R18" s="12">
        <f>VLOOKUP(B18,[1]Sheet1!$A:$C,3,FALSE)</f>
        <v>3552.0687602631001</v>
      </c>
      <c r="S18">
        <v>2.15</v>
      </c>
      <c r="T18">
        <v>18.143092003336612</v>
      </c>
      <c r="U18">
        <v>6.3010258700000001</v>
      </c>
      <c r="V18">
        <v>35.799999999999997</v>
      </c>
      <c r="W18">
        <v>59.2</v>
      </c>
      <c r="X18">
        <v>-0.69921797513961792</v>
      </c>
      <c r="Y18">
        <v>71.239000000000004</v>
      </c>
      <c r="Z18" t="e">
        <f>VLOOKUP(B18,#REF!,41,FALSE)</f>
        <v>#REF!</v>
      </c>
    </row>
    <row r="19" spans="1:29" hidden="1" x14ac:dyDescent="0.25">
      <c r="A19" t="s">
        <v>37</v>
      </c>
      <c r="B19" t="s">
        <v>326</v>
      </c>
      <c r="C19">
        <v>3301000</v>
      </c>
      <c r="D19">
        <v>1995</v>
      </c>
      <c r="E19" s="7" t="s">
        <v>332</v>
      </c>
      <c r="F19" s="7" t="s">
        <v>332</v>
      </c>
      <c r="G19">
        <v>0.5</v>
      </c>
      <c r="H19">
        <v>0</v>
      </c>
      <c r="I19">
        <v>0</v>
      </c>
      <c r="J19">
        <v>0</v>
      </c>
      <c r="K19">
        <v>1</v>
      </c>
      <c r="L19">
        <v>0.375</v>
      </c>
      <c r="M19">
        <v>0.25</v>
      </c>
      <c r="N19">
        <v>1</v>
      </c>
      <c r="O19">
        <v>2200000</v>
      </c>
      <c r="P19">
        <f t="shared" si="1"/>
        <v>0.66646470766434418</v>
      </c>
      <c r="Q19">
        <v>131100000</v>
      </c>
      <c r="R19" s="12">
        <f>VLOOKUP(B19,[1]Sheet1!$A:$C,3,FALSE)</f>
        <v>6108.5106958133811</v>
      </c>
      <c r="S19">
        <v>2.42</v>
      </c>
      <c r="T19">
        <v>19.478840404244668</v>
      </c>
      <c r="U19">
        <v>8.8950510000000005</v>
      </c>
      <c r="V19">
        <v>42.8</v>
      </c>
      <c r="W19">
        <v>78.2</v>
      </c>
      <c r="X19">
        <v>-0.63427704572677612</v>
      </c>
      <c r="Y19">
        <v>77.262</v>
      </c>
      <c r="Z19" t="e">
        <f>VLOOKUP(B19,#REF!,41,FALSE)</f>
        <v>#REF!</v>
      </c>
      <c r="AC19" s="3">
        <v>2.2565231694642862</v>
      </c>
    </row>
    <row r="20" spans="1:29" hidden="1" x14ac:dyDescent="0.25">
      <c r="A20" t="s">
        <v>38</v>
      </c>
      <c r="B20" t="s">
        <v>39</v>
      </c>
      <c r="C20">
        <v>2303697</v>
      </c>
      <c r="D20">
        <v>1997</v>
      </c>
      <c r="E20" s="7" t="s">
        <v>333</v>
      </c>
      <c r="F20" s="7" t="s">
        <v>333</v>
      </c>
      <c r="G20">
        <v>0.9</v>
      </c>
      <c r="H20">
        <v>1</v>
      </c>
      <c r="I20">
        <v>1</v>
      </c>
      <c r="J20">
        <v>0</v>
      </c>
      <c r="K20">
        <v>1</v>
      </c>
      <c r="L20">
        <v>0.82499999999999996</v>
      </c>
      <c r="M20">
        <v>0.75</v>
      </c>
      <c r="N20">
        <v>1</v>
      </c>
      <c r="O20">
        <v>1500000</v>
      </c>
      <c r="P20">
        <f t="shared" si="1"/>
        <v>0.65112729668875724</v>
      </c>
      <c r="Q20">
        <v>456900000</v>
      </c>
      <c r="R20" s="12">
        <f>VLOOKUP(B20,[1]Sheet1!$A:$C,3,FALSE)</f>
        <v>7961.3251812388535</v>
      </c>
      <c r="S20">
        <v>0</v>
      </c>
      <c r="T20">
        <v>18.428650147943198</v>
      </c>
      <c r="U20">
        <v>5.8482503899999996</v>
      </c>
      <c r="V20">
        <v>31.1</v>
      </c>
      <c r="W20">
        <v>51.1</v>
      </c>
      <c r="X20">
        <v>0.42904797196388245</v>
      </c>
      <c r="Y20">
        <v>69.275000000000006</v>
      </c>
      <c r="Z20" t="e">
        <f>VLOOKUP(B20,#REF!,41,FALSE)</f>
        <v>#REF!</v>
      </c>
    </row>
    <row r="21" spans="1:29" hidden="1" x14ac:dyDescent="0.25">
      <c r="A21" t="s">
        <v>40</v>
      </c>
      <c r="B21" t="s">
        <v>41</v>
      </c>
      <c r="C21">
        <v>211049527</v>
      </c>
      <c r="D21">
        <v>1988</v>
      </c>
      <c r="E21" s="7" t="s">
        <v>333</v>
      </c>
      <c r="F21" s="7" t="s">
        <v>333</v>
      </c>
      <c r="G21">
        <v>0.9</v>
      </c>
      <c r="H21">
        <v>1</v>
      </c>
      <c r="I21">
        <v>1</v>
      </c>
      <c r="J21">
        <v>0</v>
      </c>
      <c r="K21">
        <v>1</v>
      </c>
      <c r="L21">
        <v>0.82499999999999996</v>
      </c>
      <c r="M21">
        <v>0.75</v>
      </c>
      <c r="N21">
        <v>1</v>
      </c>
      <c r="O21">
        <v>13800000</v>
      </c>
      <c r="P21">
        <f t="shared" si="1"/>
        <v>6.5387495514263816E-2</v>
      </c>
      <c r="Q21">
        <v>65300000000</v>
      </c>
      <c r="R21" s="12">
        <f>VLOOKUP(B21,[1]Sheet1!$A:$C,3,FALSE)</f>
        <v>8717.1862781081854</v>
      </c>
      <c r="S21">
        <v>2.93</v>
      </c>
      <c r="T21">
        <v>20.28256559035372</v>
      </c>
      <c r="U21">
        <v>9.5143871299999994</v>
      </c>
      <c r="V21">
        <v>59.7</v>
      </c>
      <c r="W21">
        <v>64.900000000000006</v>
      </c>
      <c r="X21">
        <v>-0.18673795461654663</v>
      </c>
      <c r="Y21">
        <v>75.671999999999997</v>
      </c>
      <c r="Z21" t="e">
        <f>VLOOKUP(B21,#REF!,41,FALSE)</f>
        <v>#REF!</v>
      </c>
      <c r="AC21" s="3">
        <v>1.7946630136226138</v>
      </c>
    </row>
    <row r="22" spans="1:29" hidden="1" x14ac:dyDescent="0.25">
      <c r="A22" t="s">
        <v>42</v>
      </c>
      <c r="B22" t="s">
        <v>43</v>
      </c>
      <c r="C22">
        <v>11530580</v>
      </c>
      <c r="D22">
        <v>2015</v>
      </c>
      <c r="E22" s="7" t="s">
        <v>332</v>
      </c>
      <c r="F22" s="7" t="s">
        <v>332</v>
      </c>
      <c r="G22">
        <v>0.45</v>
      </c>
      <c r="H22">
        <v>0</v>
      </c>
      <c r="I22">
        <v>1</v>
      </c>
      <c r="J22">
        <v>0</v>
      </c>
      <c r="K22">
        <v>0</v>
      </c>
      <c r="L22">
        <v>0.35</v>
      </c>
      <c r="M22">
        <v>0.25</v>
      </c>
      <c r="N22">
        <v>1</v>
      </c>
      <c r="O22">
        <v>6200000</v>
      </c>
      <c r="P22">
        <f t="shared" si="1"/>
        <v>0.5377006187026151</v>
      </c>
      <c r="Q22">
        <v>25800000</v>
      </c>
      <c r="R22" s="12">
        <f>VLOOKUP(B22,[1]Sheet1!$A:$C,3,FALSE)</f>
        <v>261.24747251574212</v>
      </c>
      <c r="S22">
        <v>1.95</v>
      </c>
      <c r="T22">
        <v>27.638668275850385</v>
      </c>
      <c r="U22">
        <v>7.7416553500000003</v>
      </c>
      <c r="V22">
        <v>22.8</v>
      </c>
      <c r="W22">
        <v>40.4</v>
      </c>
      <c r="X22">
        <v>-1.3263216018676758</v>
      </c>
      <c r="Y22">
        <v>61.247</v>
      </c>
      <c r="Z22" t="e">
        <f>VLOOKUP(B22,#REF!,41,FALSE)</f>
        <v>#REF!</v>
      </c>
    </row>
    <row r="23" spans="1:29" hidden="1" x14ac:dyDescent="0.25">
      <c r="A23" t="s">
        <v>44</v>
      </c>
      <c r="B23" t="s">
        <v>45</v>
      </c>
      <c r="C23">
        <v>6975761</v>
      </c>
      <c r="D23">
        <v>2001</v>
      </c>
      <c r="E23" s="7" t="s">
        <v>333</v>
      </c>
      <c r="F23" s="7" t="s">
        <v>333</v>
      </c>
      <c r="G23">
        <v>0.95</v>
      </c>
      <c r="H23">
        <v>1</v>
      </c>
      <c r="I23">
        <v>1</v>
      </c>
      <c r="J23">
        <v>0</v>
      </c>
      <c r="K23">
        <v>1</v>
      </c>
      <c r="L23">
        <v>0.85</v>
      </c>
      <c r="M23">
        <v>0.75</v>
      </c>
      <c r="N23">
        <v>1</v>
      </c>
      <c r="O23">
        <v>500000</v>
      </c>
      <c r="P23">
        <f t="shared" si="1"/>
        <v>7.1676767595678814E-2</v>
      </c>
      <c r="Q23">
        <v>1174000000</v>
      </c>
      <c r="R23" s="12">
        <f>VLOOKUP(B23,[1]Sheet1!$A:$C,3,FALSE)</f>
        <v>9828.1485147813855</v>
      </c>
      <c r="S23">
        <v>2.76</v>
      </c>
      <c r="T23">
        <v>16.790175520623514</v>
      </c>
      <c r="U23">
        <v>7.3466787299999998</v>
      </c>
      <c r="V23">
        <v>45.6</v>
      </c>
      <c r="W23">
        <v>71.400000000000006</v>
      </c>
      <c r="X23">
        <v>0.33900025486946106</v>
      </c>
      <c r="Y23">
        <v>74.963414634146361</v>
      </c>
      <c r="Z23" t="e">
        <f>VLOOKUP(B23,#REF!,41,FALSE)</f>
        <v>#REF!</v>
      </c>
      <c r="AC23" s="3">
        <v>2.0614876620062548</v>
      </c>
    </row>
    <row r="24" spans="1:29" hidden="1" x14ac:dyDescent="0.25">
      <c r="A24" t="s">
        <v>46</v>
      </c>
      <c r="B24" t="s">
        <v>47</v>
      </c>
      <c r="C24">
        <v>16486542</v>
      </c>
      <c r="D24">
        <v>2017</v>
      </c>
      <c r="E24" s="7" t="s">
        <v>332</v>
      </c>
      <c r="F24" s="7" t="s">
        <v>332</v>
      </c>
      <c r="G24">
        <v>0.3</v>
      </c>
      <c r="H24">
        <v>0</v>
      </c>
      <c r="I24">
        <v>0</v>
      </c>
      <c r="J24">
        <v>0</v>
      </c>
      <c r="K24">
        <v>1</v>
      </c>
      <c r="L24">
        <v>0.27500000000000002</v>
      </c>
      <c r="M24">
        <v>0.25</v>
      </c>
      <c r="N24">
        <v>1</v>
      </c>
      <c r="O24">
        <v>11000000</v>
      </c>
      <c r="P24">
        <f t="shared" si="1"/>
        <v>0.66721086811291297</v>
      </c>
      <c r="Q24">
        <v>3615000000</v>
      </c>
      <c r="R24" s="12">
        <f>VLOOKUP(B24,[1]Sheet1!$A:$C,3,FALSE)</f>
        <v>1643.1213887653946</v>
      </c>
      <c r="S24">
        <v>2.14</v>
      </c>
      <c r="T24">
        <v>4.8067982358683983</v>
      </c>
      <c r="U24">
        <v>6.0265431400000002</v>
      </c>
      <c r="V24">
        <v>39.200000000000003</v>
      </c>
      <c r="W24">
        <v>50.7</v>
      </c>
      <c r="X24">
        <v>-0.57918572425842285</v>
      </c>
      <c r="Y24">
        <v>69.569999999999993</v>
      </c>
      <c r="Z24" t="e">
        <f>VLOOKUP(B24,#REF!,41,FALSE)</f>
        <v>#REF!</v>
      </c>
    </row>
    <row r="25" spans="1:29" x14ac:dyDescent="0.25">
      <c r="A25" t="s">
        <v>48</v>
      </c>
      <c r="B25" t="s">
        <v>49</v>
      </c>
      <c r="C25">
        <v>37589262</v>
      </c>
      <c r="D25">
        <v>1921</v>
      </c>
      <c r="E25" s="7" t="s">
        <v>333</v>
      </c>
      <c r="F25" s="7" t="s">
        <v>335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Q25">
        <v>625000000000</v>
      </c>
      <c r="R25" s="12">
        <f>VLOOKUP(B25,[1]Sheet1!$A:$C,3,FALSE)</f>
        <v>46194.725225516726</v>
      </c>
      <c r="S25">
        <v>3.75</v>
      </c>
      <c r="T25">
        <v>21.166485378132002</v>
      </c>
      <c r="U25">
        <v>10.79046917</v>
      </c>
      <c r="V25">
        <v>75.3</v>
      </c>
      <c r="W25">
        <v>87.6</v>
      </c>
      <c r="X25">
        <v>1.7316431999206543</v>
      </c>
      <c r="Y25">
        <v>81.948780487804882</v>
      </c>
      <c r="Z25" t="e">
        <f>VLOOKUP(B25,#REF!,41,FALSE)</f>
        <v>#REF!</v>
      </c>
    </row>
    <row r="26" spans="1:29" hidden="1" x14ac:dyDescent="0.25">
      <c r="A26" t="s">
        <v>50</v>
      </c>
      <c r="B26" t="s">
        <v>51</v>
      </c>
      <c r="C26">
        <v>25876380</v>
      </c>
      <c r="D26">
        <v>1992</v>
      </c>
      <c r="E26" s="7" t="s">
        <v>332</v>
      </c>
      <c r="F26" s="7" t="s">
        <v>332</v>
      </c>
      <c r="G26">
        <v>0.25</v>
      </c>
      <c r="H26">
        <v>0</v>
      </c>
      <c r="I26">
        <v>0</v>
      </c>
      <c r="J26">
        <v>0</v>
      </c>
      <c r="K26">
        <v>1</v>
      </c>
      <c r="L26">
        <v>0.25</v>
      </c>
      <c r="M26">
        <v>0.25</v>
      </c>
      <c r="N26">
        <v>1</v>
      </c>
      <c r="O26">
        <v>19300000</v>
      </c>
      <c r="P26">
        <f>O26/C26</f>
        <v>0.74585394092991364</v>
      </c>
      <c r="Q26">
        <v>376000000</v>
      </c>
      <c r="R26" s="12">
        <f>VLOOKUP(B26,[1]Sheet1!$A:$C,3,FALSE)</f>
        <v>1507.4502059128758</v>
      </c>
      <c r="S26">
        <v>2.57</v>
      </c>
      <c r="T26">
        <v>10.860842680223767</v>
      </c>
      <c r="U26">
        <v>3.5298962600000001</v>
      </c>
      <c r="V26">
        <v>34.4</v>
      </c>
      <c r="W26">
        <v>44.4</v>
      </c>
      <c r="X26">
        <v>-0.81214654445648193</v>
      </c>
      <c r="Y26">
        <v>58.920999999999999</v>
      </c>
      <c r="Z26" t="e">
        <f>VLOOKUP(B26,#REF!,41,FALSE)</f>
        <v>#REF!</v>
      </c>
    </row>
    <row r="27" spans="1:29" hidden="1" x14ac:dyDescent="0.25">
      <c r="A27" t="s">
        <v>52</v>
      </c>
      <c r="B27" t="s">
        <v>327</v>
      </c>
      <c r="C27">
        <v>549935</v>
      </c>
      <c r="D27">
        <v>2001</v>
      </c>
      <c r="E27" s="7" t="s">
        <v>333</v>
      </c>
      <c r="F27" s="7" t="s">
        <v>335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1500000</v>
      </c>
      <c r="P27">
        <f>O27/C27</f>
        <v>2.7275950794184767</v>
      </c>
      <c r="Q27">
        <v>11510000</v>
      </c>
      <c r="R27" s="12">
        <f>VLOOKUP(B27,[1]Sheet1!$A:$C,3,FALSE)</f>
        <v>3603.7817930451442</v>
      </c>
      <c r="S27">
        <v>0</v>
      </c>
      <c r="T27">
        <v>17.613312569900241</v>
      </c>
      <c r="U27">
        <v>5.3599829699999999</v>
      </c>
      <c r="V27">
        <v>29.3</v>
      </c>
      <c r="W27">
        <v>61.7</v>
      </c>
      <c r="X27" s="9">
        <v>0.29302796721458435</v>
      </c>
      <c r="Y27">
        <v>72.781999999999996</v>
      </c>
      <c r="Z27" t="e">
        <f>VLOOKUP(B27,#REF!,41,FALSE)</f>
        <v>#REF!</v>
      </c>
    </row>
    <row r="28" spans="1:29" hidden="1" x14ac:dyDescent="0.25">
      <c r="A28" t="s">
        <v>53</v>
      </c>
      <c r="B28" t="s">
        <v>54</v>
      </c>
      <c r="C28">
        <v>4745185</v>
      </c>
      <c r="D28">
        <v>2016</v>
      </c>
      <c r="E28" s="7" t="s">
        <v>333</v>
      </c>
      <c r="F28" s="7" t="s">
        <v>333</v>
      </c>
      <c r="G28">
        <v>0.8</v>
      </c>
      <c r="H28">
        <v>1</v>
      </c>
      <c r="I28">
        <v>1</v>
      </c>
      <c r="J28">
        <v>0</v>
      </c>
      <c r="K28">
        <v>0</v>
      </c>
      <c r="L28">
        <v>0.65</v>
      </c>
      <c r="M28">
        <v>0.5</v>
      </c>
      <c r="N28">
        <v>1</v>
      </c>
      <c r="O28">
        <v>13600000</v>
      </c>
      <c r="P28">
        <f>O28/C28</f>
        <v>2.8660631777264745</v>
      </c>
      <c r="Q28">
        <v>12220000</v>
      </c>
      <c r="R28" s="12">
        <f>VLOOKUP(B28,[1]Sheet1!$A:$C,3,FALSE)</f>
        <v>467.9074406363352</v>
      </c>
      <c r="S28">
        <v>1.93</v>
      </c>
      <c r="T28">
        <v>14.985430698807859</v>
      </c>
      <c r="U28">
        <v>10.992530820000001</v>
      </c>
      <c r="V28">
        <v>27.3</v>
      </c>
      <c r="W28">
        <v>28.6</v>
      </c>
      <c r="X28">
        <v>-1.7472009658813477</v>
      </c>
      <c r="Y28">
        <v>52.805</v>
      </c>
      <c r="Z28" t="e">
        <f>VLOOKUP(B28,#REF!,41,FALSE)</f>
        <v>#REF!</v>
      </c>
    </row>
    <row r="29" spans="1:29" hidden="1" x14ac:dyDescent="0.25">
      <c r="A29" t="s">
        <v>55</v>
      </c>
      <c r="B29" t="s">
        <v>56</v>
      </c>
      <c r="C29">
        <v>15946876</v>
      </c>
      <c r="D29">
        <v>1996</v>
      </c>
      <c r="E29" s="7" t="s">
        <v>332</v>
      </c>
      <c r="F29" s="7" t="s">
        <v>332</v>
      </c>
      <c r="G29">
        <v>0.45</v>
      </c>
      <c r="H29">
        <v>0</v>
      </c>
      <c r="I29">
        <v>0</v>
      </c>
      <c r="J29">
        <v>0</v>
      </c>
      <c r="K29">
        <v>0</v>
      </c>
      <c r="L29">
        <v>0.22500000000000001</v>
      </c>
      <c r="M29">
        <v>0</v>
      </c>
      <c r="N29">
        <v>1</v>
      </c>
      <c r="O29">
        <v>10200000</v>
      </c>
      <c r="P29">
        <f>O29/C29</f>
        <v>0.63962371062520329</v>
      </c>
      <c r="Q29">
        <v>448700000</v>
      </c>
      <c r="R29" s="12">
        <f>VLOOKUP(B29,[1]Sheet1!$A:$C,3,FALSE)</f>
        <v>709.54031013853319</v>
      </c>
      <c r="S29">
        <v>2.37</v>
      </c>
      <c r="T29">
        <v>3.5875125782785329</v>
      </c>
      <c r="U29">
        <v>4.0988025700000001</v>
      </c>
      <c r="V29">
        <v>28.8</v>
      </c>
      <c r="W29">
        <v>37.700000000000003</v>
      </c>
      <c r="X29">
        <v>-1.5684038400650024</v>
      </c>
      <c r="Y29">
        <v>53.976999999999997</v>
      </c>
      <c r="Z29" t="e">
        <f>VLOOKUP(B29,#REF!,41,FALSE)</f>
        <v>#REF!</v>
      </c>
    </row>
    <row r="30" spans="1:29" hidden="1" x14ac:dyDescent="0.25">
      <c r="A30" t="s">
        <v>57</v>
      </c>
      <c r="B30" t="s">
        <v>58</v>
      </c>
      <c r="C30">
        <v>18952038</v>
      </c>
      <c r="D30">
        <v>2006</v>
      </c>
      <c r="E30" s="7" t="s">
        <v>333</v>
      </c>
      <c r="F30" s="7" t="s">
        <v>335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20000</v>
      </c>
      <c r="P30">
        <f>O30/C30</f>
        <v>1.0552954779850061E-3</v>
      </c>
      <c r="Q30">
        <v>25080000000</v>
      </c>
      <c r="R30" s="12">
        <f>VLOOKUP(B30,[1]Sheet1!$A:$C,3,FALSE)</f>
        <v>14896.453866578866</v>
      </c>
      <c r="S30">
        <v>3.21</v>
      </c>
      <c r="T30">
        <v>14.591043283441319</v>
      </c>
      <c r="U30">
        <v>9.1405134199999996</v>
      </c>
      <c r="V30">
        <v>58.3</v>
      </c>
      <c r="W30">
        <v>76</v>
      </c>
      <c r="X30">
        <v>1.0604203939437866</v>
      </c>
      <c r="Y30">
        <v>80.042000000000002</v>
      </c>
      <c r="Z30" t="e">
        <f>VLOOKUP(B30,#REF!,41,FALSE)</f>
        <v>#REF!</v>
      </c>
      <c r="AC30" s="3">
        <v>1.6391851966768378</v>
      </c>
    </row>
    <row r="31" spans="1:29" x14ac:dyDescent="0.25">
      <c r="A31" t="s">
        <v>59</v>
      </c>
      <c r="B31" t="s">
        <v>60</v>
      </c>
      <c r="C31">
        <v>1397715000</v>
      </c>
      <c r="D31">
        <v>1976</v>
      </c>
      <c r="E31" s="7" t="s">
        <v>336</v>
      </c>
      <c r="F31" s="7" t="s">
        <v>336</v>
      </c>
      <c r="G31">
        <v>0.15</v>
      </c>
      <c r="H31">
        <v>0</v>
      </c>
      <c r="I31">
        <v>1</v>
      </c>
      <c r="J31">
        <v>0</v>
      </c>
      <c r="K31">
        <v>1</v>
      </c>
      <c r="L31">
        <v>0.32500000000000001</v>
      </c>
      <c r="M31">
        <v>0.5</v>
      </c>
      <c r="Q31">
        <v>575000000000</v>
      </c>
      <c r="R31" s="12">
        <f>VLOOKUP(B31,[1]Sheet1!$A:$C,3,FALSE)</f>
        <v>10261.679245362109</v>
      </c>
      <c r="S31">
        <v>3.75</v>
      </c>
      <c r="T31">
        <v>16.712566854408166</v>
      </c>
      <c r="U31">
        <v>5.35107994</v>
      </c>
      <c r="V31">
        <v>48.2</v>
      </c>
      <c r="W31">
        <v>74.2</v>
      </c>
      <c r="X31">
        <v>0.5182531476020813</v>
      </c>
      <c r="Y31">
        <v>76.703999999999994</v>
      </c>
      <c r="Z31" t="e">
        <f>VLOOKUP(B31,#REF!,41,FALSE)</f>
        <v>#REF!</v>
      </c>
      <c r="AC31" s="3">
        <v>1.6384608566714647</v>
      </c>
    </row>
    <row r="32" spans="1:29" hidden="1" x14ac:dyDescent="0.25">
      <c r="A32" t="s">
        <v>61</v>
      </c>
      <c r="B32" t="s">
        <v>62</v>
      </c>
      <c r="C32">
        <v>50339443</v>
      </c>
      <c r="D32">
        <v>1995</v>
      </c>
      <c r="E32" s="7" t="s">
        <v>333</v>
      </c>
      <c r="F32" s="7" t="s">
        <v>333</v>
      </c>
      <c r="G32">
        <v>0.85</v>
      </c>
      <c r="H32">
        <v>1</v>
      </c>
      <c r="I32">
        <v>1</v>
      </c>
      <c r="J32">
        <v>0</v>
      </c>
      <c r="K32">
        <v>1</v>
      </c>
      <c r="L32">
        <v>0.8</v>
      </c>
      <c r="M32">
        <v>0.75</v>
      </c>
      <c r="N32">
        <v>1</v>
      </c>
      <c r="O32">
        <v>23600000</v>
      </c>
      <c r="P32">
        <f>O32/C32</f>
        <v>0.46881726522083289</v>
      </c>
      <c r="Q32">
        <v>27100000000</v>
      </c>
      <c r="R32" s="12">
        <f>VLOOKUP(B32,[1]Sheet1!$A:$C,3,FALSE)</f>
        <v>6428.6762056276839</v>
      </c>
      <c r="S32">
        <v>2.67</v>
      </c>
      <c r="T32">
        <v>15.43288641397281</v>
      </c>
      <c r="U32">
        <v>7.6398000699999997</v>
      </c>
      <c r="V32">
        <v>44.2</v>
      </c>
      <c r="W32">
        <v>67.8</v>
      </c>
      <c r="X32">
        <v>7.1223221719264984E-2</v>
      </c>
      <c r="Y32">
        <v>77.108999999999995</v>
      </c>
      <c r="Z32" t="e">
        <f>VLOOKUP(B32,#REF!,41,FALSE)</f>
        <v>#REF!</v>
      </c>
      <c r="AC32" s="3">
        <v>2.4314633157817438</v>
      </c>
    </row>
    <row r="33" spans="1:29" x14ac:dyDescent="0.25">
      <c r="A33" t="s">
        <v>63</v>
      </c>
      <c r="B33" t="s">
        <v>64</v>
      </c>
      <c r="C33">
        <v>850886</v>
      </c>
      <c r="D33">
        <v>2018</v>
      </c>
      <c r="E33" s="7" t="s">
        <v>332</v>
      </c>
      <c r="F33" s="7" t="s">
        <v>332</v>
      </c>
      <c r="G33">
        <v>0.35</v>
      </c>
      <c r="H33">
        <v>0</v>
      </c>
      <c r="I33">
        <v>1</v>
      </c>
      <c r="J33">
        <v>0</v>
      </c>
      <c r="K33">
        <v>1</v>
      </c>
      <c r="L33">
        <v>0.42499999999999999</v>
      </c>
      <c r="M33">
        <v>0.5</v>
      </c>
      <c r="Q33">
        <v>5200000</v>
      </c>
      <c r="R33" s="12">
        <f>VLOOKUP(B33,[1]Sheet1!$A:$C,3,FALSE)</f>
        <v>1370.1482067671502</v>
      </c>
      <c r="S33">
        <v>2.25</v>
      </c>
      <c r="T33">
        <v>10.262424658711861</v>
      </c>
      <c r="U33">
        <v>4.5888481099999998</v>
      </c>
      <c r="V33">
        <v>27.2</v>
      </c>
      <c r="W33">
        <v>47.7</v>
      </c>
      <c r="X33">
        <v>-1.6691975593566895</v>
      </c>
      <c r="Y33">
        <v>64.117999999999995</v>
      </c>
      <c r="Z33" t="e">
        <f>VLOOKUP(B33,#REF!,41,FALSE)</f>
        <v>#REF!</v>
      </c>
    </row>
    <row r="34" spans="1:29" x14ac:dyDescent="0.25">
      <c r="A34" t="s">
        <v>65</v>
      </c>
      <c r="B34" t="s">
        <v>321</v>
      </c>
      <c r="C34">
        <v>5380508</v>
      </c>
      <c r="D34">
        <v>2002</v>
      </c>
      <c r="E34" s="7" t="s">
        <v>332</v>
      </c>
      <c r="F34" s="7" t="s">
        <v>332</v>
      </c>
      <c r="G34">
        <v>0.3</v>
      </c>
      <c r="H34">
        <v>0</v>
      </c>
      <c r="I34">
        <v>0</v>
      </c>
      <c r="J34">
        <v>0</v>
      </c>
      <c r="K34">
        <v>0</v>
      </c>
      <c r="L34">
        <v>0.15</v>
      </c>
      <c r="M34">
        <v>0</v>
      </c>
      <c r="Q34">
        <v>456000000</v>
      </c>
      <c r="R34" s="12">
        <f>VLOOKUP(B34,[1]Sheet1!$A:$C,3,FALSE)</f>
        <v>2279.9691305335514</v>
      </c>
      <c r="S34">
        <v>2.0699999999999998</v>
      </c>
      <c r="T34">
        <v>12.229395069285992</v>
      </c>
      <c r="U34">
        <v>2.13848233</v>
      </c>
      <c r="V34">
        <v>23.6</v>
      </c>
      <c r="W34">
        <v>43.5</v>
      </c>
      <c r="X34">
        <v>-1.3877066373825073</v>
      </c>
      <c r="Y34">
        <v>64.290000000000006</v>
      </c>
      <c r="Z34" t="e">
        <f>VLOOKUP(B34,#REF!,41,FALSE)</f>
        <v>#REF!</v>
      </c>
    </row>
    <row r="35" spans="1:29" hidden="1" x14ac:dyDescent="0.25">
      <c r="A35" t="s">
        <v>66</v>
      </c>
      <c r="B35" t="s">
        <v>67</v>
      </c>
      <c r="C35">
        <v>5047561</v>
      </c>
      <c r="D35">
        <v>1953</v>
      </c>
      <c r="E35" s="7" t="s">
        <v>333</v>
      </c>
      <c r="F35" s="7" t="s">
        <v>335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1700000</v>
      </c>
      <c r="P35">
        <f>O35/C35</f>
        <v>0.33679632598793752</v>
      </c>
      <c r="Q35">
        <v>10920000000</v>
      </c>
      <c r="R35" s="12">
        <f>VLOOKUP(B35,[1]Sheet1!$A:$C,3,FALSE)</f>
        <v>12243.811426760694</v>
      </c>
      <c r="S35">
        <v>2.4900000000000002</v>
      </c>
      <c r="T35">
        <v>17.39080537780335</v>
      </c>
      <c r="U35">
        <v>7.5633602099999999</v>
      </c>
      <c r="V35">
        <v>45.1</v>
      </c>
      <c r="W35">
        <v>72.900000000000006</v>
      </c>
      <c r="X35">
        <v>0.4231586754322052</v>
      </c>
      <c r="Y35">
        <v>80.094999999999999</v>
      </c>
      <c r="Z35" t="e">
        <f>VLOOKUP(B35,#REF!,41,FALSE)</f>
        <v>#REF!</v>
      </c>
    </row>
    <row r="36" spans="1:29" x14ac:dyDescent="0.25">
      <c r="A36" t="s">
        <v>68</v>
      </c>
      <c r="B36" t="s">
        <v>69</v>
      </c>
      <c r="C36">
        <v>4067500</v>
      </c>
      <c r="D36">
        <v>2005</v>
      </c>
      <c r="E36" s="7" t="s">
        <v>333</v>
      </c>
      <c r="F36" s="7" t="s">
        <v>333</v>
      </c>
      <c r="G36">
        <v>0.95</v>
      </c>
      <c r="H36">
        <v>1</v>
      </c>
      <c r="I36">
        <v>1</v>
      </c>
      <c r="J36">
        <v>0</v>
      </c>
      <c r="K36">
        <v>1</v>
      </c>
      <c r="L36">
        <v>0.85</v>
      </c>
      <c r="M36">
        <v>0.75</v>
      </c>
      <c r="Q36">
        <v>996000000</v>
      </c>
      <c r="R36" s="12">
        <f>VLOOKUP(B36,[1]Sheet1!$A:$C,3,FALSE)</f>
        <v>14936.100547342958</v>
      </c>
      <c r="S36">
        <v>3.01</v>
      </c>
      <c r="T36">
        <v>19.729682971460527</v>
      </c>
      <c r="U36">
        <v>6.8270235100000001</v>
      </c>
      <c r="V36">
        <v>53.3</v>
      </c>
      <c r="W36">
        <v>81.599999999999994</v>
      </c>
      <c r="X36">
        <v>0.40997454524040222</v>
      </c>
      <c r="Y36">
        <v>78.070731707317094</v>
      </c>
      <c r="Z36" t="e">
        <f>VLOOKUP(B36,#REF!,41,FALSE)</f>
        <v>#REF!</v>
      </c>
      <c r="AC36" s="3">
        <v>1.4811107410695377</v>
      </c>
    </row>
    <row r="37" spans="1:29" x14ac:dyDescent="0.25">
      <c r="A37" t="s">
        <v>70</v>
      </c>
      <c r="B37" t="s">
        <v>71</v>
      </c>
      <c r="C37">
        <v>11333483</v>
      </c>
      <c r="D37">
        <v>2018</v>
      </c>
      <c r="E37" s="7" t="s">
        <v>332</v>
      </c>
      <c r="F37" s="7" t="s">
        <v>332</v>
      </c>
      <c r="G37">
        <v>0.25</v>
      </c>
      <c r="H37">
        <v>0</v>
      </c>
      <c r="I37">
        <v>1</v>
      </c>
      <c r="J37">
        <v>0</v>
      </c>
      <c r="K37">
        <v>1</v>
      </c>
      <c r="L37">
        <v>0.375</v>
      </c>
      <c r="M37">
        <v>0.5</v>
      </c>
      <c r="Q37">
        <v>277150000</v>
      </c>
      <c r="R37" s="13">
        <v>8821.7999999999993</v>
      </c>
      <c r="S37">
        <v>2.04</v>
      </c>
      <c r="T37">
        <v>30.053087789808341</v>
      </c>
      <c r="U37">
        <v>11.187454219999999</v>
      </c>
      <c r="V37">
        <v>35.200000000000003</v>
      </c>
      <c r="W37">
        <v>73.5</v>
      </c>
      <c r="X37">
        <v>-0.1725441962480545</v>
      </c>
      <c r="Y37">
        <v>78.725999999999999</v>
      </c>
      <c r="Z37" t="e">
        <f>VLOOKUP(B37,#REF!,41,FALSE)</f>
        <v>#REF!</v>
      </c>
    </row>
    <row r="38" spans="1:29" x14ac:dyDescent="0.25">
      <c r="A38" t="s">
        <v>72</v>
      </c>
      <c r="B38" t="s">
        <v>73</v>
      </c>
      <c r="C38">
        <v>1198575</v>
      </c>
      <c r="D38">
        <v>1975</v>
      </c>
      <c r="E38" s="7" t="s">
        <v>333</v>
      </c>
      <c r="F38" s="7" t="s">
        <v>335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Q38">
        <v>200100000</v>
      </c>
      <c r="R38" s="12">
        <f>VLOOKUP(B38,[1]Sheet1!$A:$C,3,FALSE)</f>
        <v>27858.370995832702</v>
      </c>
      <c r="S38">
        <v>2.89</v>
      </c>
      <c r="T38">
        <v>16.561310230716863</v>
      </c>
      <c r="U38">
        <v>6.7697629900000003</v>
      </c>
      <c r="V38">
        <v>43</v>
      </c>
      <c r="W38">
        <v>85.3</v>
      </c>
      <c r="X38">
        <v>0.99249041080474854</v>
      </c>
      <c r="Y38">
        <v>80.828000000000003</v>
      </c>
      <c r="Z38" t="e">
        <f>VLOOKUP(B38,#REF!,41,FALSE)</f>
        <v>#REF!</v>
      </c>
      <c r="AC38" s="3">
        <v>2.2049201656635371</v>
      </c>
    </row>
    <row r="39" spans="1:29" x14ac:dyDescent="0.25">
      <c r="A39" t="s">
        <v>74</v>
      </c>
      <c r="B39" t="s">
        <v>75</v>
      </c>
      <c r="C39">
        <v>10669709</v>
      </c>
      <c r="D39">
        <v>2006</v>
      </c>
      <c r="E39" s="7" t="s">
        <v>333</v>
      </c>
      <c r="F39" s="7" t="s">
        <v>333</v>
      </c>
      <c r="G39">
        <v>0.95</v>
      </c>
      <c r="H39">
        <v>1</v>
      </c>
      <c r="I39">
        <v>1</v>
      </c>
      <c r="J39">
        <v>0</v>
      </c>
      <c r="K39">
        <v>1</v>
      </c>
      <c r="L39">
        <v>0.85</v>
      </c>
      <c r="M39">
        <v>0.75</v>
      </c>
      <c r="Q39">
        <v>7150000000</v>
      </c>
      <c r="R39" s="12">
        <f>VLOOKUP(B39,[1]Sheet1!$A:$C,3,FALSE)</f>
        <v>23494.596200294414</v>
      </c>
      <c r="S39">
        <v>3.46</v>
      </c>
      <c r="T39">
        <v>19.737737507192971</v>
      </c>
      <c r="U39">
        <v>7.6465120300000002</v>
      </c>
      <c r="V39">
        <v>52</v>
      </c>
      <c r="W39">
        <v>84.8</v>
      </c>
      <c r="X39">
        <v>0.88563817739486694</v>
      </c>
      <c r="Y39">
        <v>79.029268292682929</v>
      </c>
      <c r="Z39" t="e">
        <f>VLOOKUP(B39,#REF!,41,FALSE)</f>
        <v>#REF!</v>
      </c>
      <c r="AC39" s="3">
        <v>0.8405529615646008</v>
      </c>
    </row>
    <row r="40" spans="1:29" x14ac:dyDescent="0.25">
      <c r="A40" t="s">
        <v>76</v>
      </c>
      <c r="B40" t="s">
        <v>77</v>
      </c>
      <c r="C40">
        <v>5818553</v>
      </c>
      <c r="D40">
        <v>1945</v>
      </c>
      <c r="E40" s="7" t="s">
        <v>333</v>
      </c>
      <c r="F40" s="7" t="s">
        <v>335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Q40">
        <v>9030000000</v>
      </c>
      <c r="R40" s="12">
        <f>VLOOKUP(B40,[1]Sheet1!$A:$C,3,FALSE)</f>
        <v>60170.342636506852</v>
      </c>
      <c r="S40">
        <v>3.96</v>
      </c>
      <c r="T40">
        <v>23.847191165915699</v>
      </c>
      <c r="U40">
        <v>10.0707159</v>
      </c>
      <c r="V40">
        <v>70.400000000000006</v>
      </c>
      <c r="W40">
        <v>85.7</v>
      </c>
      <c r="X40">
        <v>1.9378986358642578</v>
      </c>
      <c r="Y40">
        <v>80.953658536585365</v>
      </c>
      <c r="Z40" t="e">
        <f>VLOOKUP(B40,#REF!,41,FALSE)</f>
        <v>#REF!</v>
      </c>
      <c r="AC40" s="3">
        <v>1.4771584078973452</v>
      </c>
    </row>
    <row r="41" spans="1:29" hidden="1" x14ac:dyDescent="0.25">
      <c r="A41" t="s">
        <v>78</v>
      </c>
      <c r="B41" t="s">
        <v>79</v>
      </c>
      <c r="C41">
        <v>973560</v>
      </c>
      <c r="D41">
        <v>2013</v>
      </c>
      <c r="E41" s="7" t="s">
        <v>334</v>
      </c>
      <c r="F41" s="7" t="s">
        <v>334</v>
      </c>
      <c r="G41">
        <v>0.65</v>
      </c>
      <c r="H41">
        <v>1</v>
      </c>
      <c r="I41">
        <v>1</v>
      </c>
      <c r="J41">
        <v>0</v>
      </c>
      <c r="K41">
        <v>1</v>
      </c>
      <c r="L41">
        <v>0.7</v>
      </c>
      <c r="M41">
        <v>0.75</v>
      </c>
      <c r="N41">
        <v>1</v>
      </c>
      <c r="O41">
        <v>3300000</v>
      </c>
      <c r="P41">
        <f>O41/C41</f>
        <v>3.3896215949710342</v>
      </c>
      <c r="Q41">
        <v>151500000</v>
      </c>
      <c r="R41" s="12">
        <f>VLOOKUP(B41,[1]Sheet1!$A:$C,3,FALSE)</f>
        <v>3414.9248696877885</v>
      </c>
      <c r="S41">
        <v>2.79</v>
      </c>
      <c r="T41">
        <v>20.646257549106814</v>
      </c>
      <c r="U41">
        <v>2.3243844500000002</v>
      </c>
      <c r="V41">
        <v>23.2</v>
      </c>
      <c r="W41">
        <v>44.7</v>
      </c>
      <c r="X41">
        <v>-0.71334266662597656</v>
      </c>
      <c r="Y41">
        <v>66.581999999999994</v>
      </c>
      <c r="Z41" t="e">
        <f>VLOOKUP(B41,#REF!,41,FALSE)</f>
        <v>#REF!</v>
      </c>
    </row>
    <row r="42" spans="1:29" hidden="1" x14ac:dyDescent="0.25">
      <c r="A42" t="s">
        <v>80</v>
      </c>
      <c r="B42" t="s">
        <v>81</v>
      </c>
      <c r="C42">
        <v>10738958</v>
      </c>
      <c r="D42">
        <v>2016</v>
      </c>
      <c r="E42" s="7" t="s">
        <v>333</v>
      </c>
      <c r="F42" s="7" t="s">
        <v>333</v>
      </c>
      <c r="G42">
        <v>0.85</v>
      </c>
      <c r="H42">
        <v>1</v>
      </c>
      <c r="I42">
        <v>1</v>
      </c>
      <c r="J42">
        <v>0</v>
      </c>
      <c r="K42">
        <v>1</v>
      </c>
      <c r="L42">
        <v>0.8</v>
      </c>
      <c r="M42">
        <v>0.75</v>
      </c>
      <c r="N42">
        <v>1</v>
      </c>
      <c r="O42">
        <v>3700000</v>
      </c>
      <c r="P42">
        <f>O42/C42</f>
        <v>0.34453994512316743</v>
      </c>
      <c r="Q42">
        <v>13690000000</v>
      </c>
      <c r="R42" s="12">
        <f>VLOOKUP(B42,[1]Sheet1!$A:$C,3,FALSE)</f>
        <v>8282.1163593532365</v>
      </c>
      <c r="S42">
        <v>2.36</v>
      </c>
      <c r="T42">
        <v>11.068797270630528</v>
      </c>
      <c r="U42">
        <v>5.7329840699999997</v>
      </c>
      <c r="V42">
        <v>38.299999999999997</v>
      </c>
      <c r="W42">
        <v>62.5</v>
      </c>
      <c r="X42">
        <v>-0.35747799277305603</v>
      </c>
      <c r="Y42">
        <v>73.891999999999996</v>
      </c>
      <c r="Z42" t="e">
        <f>VLOOKUP(B42,#REF!,41,FALSE)</f>
        <v>#REF!</v>
      </c>
    </row>
    <row r="43" spans="1:29" hidden="1" x14ac:dyDescent="0.25">
      <c r="A43" t="s">
        <v>82</v>
      </c>
      <c r="B43" t="s">
        <v>83</v>
      </c>
      <c r="C43">
        <v>17373662</v>
      </c>
      <c r="D43">
        <v>2013</v>
      </c>
      <c r="E43" s="7" t="s">
        <v>334</v>
      </c>
      <c r="F43" s="7" t="s">
        <v>334</v>
      </c>
      <c r="G43">
        <v>0.75</v>
      </c>
      <c r="H43">
        <v>1</v>
      </c>
      <c r="I43">
        <v>1</v>
      </c>
      <c r="J43">
        <v>0</v>
      </c>
      <c r="K43">
        <v>1</v>
      </c>
      <c r="L43">
        <v>0.75</v>
      </c>
      <c r="M43">
        <v>0.75</v>
      </c>
      <c r="N43">
        <v>1</v>
      </c>
      <c r="O43">
        <v>18000000</v>
      </c>
      <c r="P43">
        <f>O43/C43</f>
        <v>1.03605100640268</v>
      </c>
      <c r="Q43">
        <v>11740000000</v>
      </c>
      <c r="R43" s="12">
        <f>VLOOKUP(B43,[1]Sheet1!$A:$C,3,FALSE)</f>
        <v>6183.8238248217331</v>
      </c>
      <c r="S43">
        <v>2.72</v>
      </c>
      <c r="T43">
        <v>14.50466286032669</v>
      </c>
      <c r="U43">
        <v>8.1364650699999999</v>
      </c>
      <c r="V43">
        <v>50.1</v>
      </c>
      <c r="W43">
        <v>61.2</v>
      </c>
      <c r="X43">
        <v>-0.39858418703079224</v>
      </c>
      <c r="Y43">
        <v>76.8</v>
      </c>
      <c r="Z43" t="e">
        <f>VLOOKUP(B43,#REF!,41,FALSE)</f>
        <v>#REF!</v>
      </c>
      <c r="AC43" s="3">
        <v>2.6938148609303316</v>
      </c>
    </row>
    <row r="44" spans="1:29" hidden="1" x14ac:dyDescent="0.25">
      <c r="A44" t="s">
        <v>84</v>
      </c>
      <c r="B44" t="s">
        <v>341</v>
      </c>
      <c r="C44">
        <v>100388073</v>
      </c>
      <c r="D44">
        <v>2013</v>
      </c>
      <c r="E44" s="7" t="s">
        <v>332</v>
      </c>
      <c r="F44" s="7" t="s">
        <v>332</v>
      </c>
      <c r="G44">
        <v>0.3</v>
      </c>
      <c r="H44">
        <v>0</v>
      </c>
      <c r="I44">
        <v>0</v>
      </c>
      <c r="J44">
        <v>0</v>
      </c>
      <c r="K44">
        <v>0</v>
      </c>
      <c r="L44">
        <v>0.15</v>
      </c>
      <c r="M44">
        <v>0</v>
      </c>
      <c r="N44">
        <v>1</v>
      </c>
      <c r="O44">
        <v>3200000</v>
      </c>
      <c r="P44">
        <f>O44/C44</f>
        <v>3.1876296699110858E-2</v>
      </c>
      <c r="Q44">
        <v>7090000000</v>
      </c>
      <c r="R44" s="12">
        <f>VLOOKUP(B44,[1]Sheet1!$A:$C,3,FALSE)</f>
        <v>3019.205828617557</v>
      </c>
      <c r="S44">
        <v>2.82</v>
      </c>
      <c r="T44">
        <v>7.6602220844371791</v>
      </c>
      <c r="U44">
        <v>4.9475769999999999</v>
      </c>
      <c r="V44">
        <v>39.9</v>
      </c>
      <c r="W44">
        <v>61</v>
      </c>
      <c r="X44">
        <v>-0.42353767156600952</v>
      </c>
      <c r="Y44">
        <v>71.825000000000003</v>
      </c>
      <c r="Z44" t="e">
        <f>VLOOKUP(B44,#REF!,41,FALSE)</f>
        <v>#REF!</v>
      </c>
    </row>
    <row r="45" spans="1:29" x14ac:dyDescent="0.25">
      <c r="A45" t="s">
        <v>85</v>
      </c>
      <c r="B45" t="s">
        <v>86</v>
      </c>
      <c r="C45">
        <v>1355986</v>
      </c>
      <c r="D45">
        <v>1996</v>
      </c>
      <c r="E45" s="7" t="s">
        <v>336</v>
      </c>
      <c r="F45" s="7" t="s">
        <v>336</v>
      </c>
      <c r="G45">
        <v>0.2</v>
      </c>
      <c r="H45">
        <v>0</v>
      </c>
      <c r="I45">
        <v>0</v>
      </c>
      <c r="J45">
        <v>0</v>
      </c>
      <c r="K45">
        <v>0</v>
      </c>
      <c r="L45">
        <v>0.1</v>
      </c>
      <c r="M45">
        <v>0</v>
      </c>
      <c r="Q45">
        <v>624000000</v>
      </c>
      <c r="R45" s="12">
        <f>VLOOKUP(B45,[1]Sheet1!$A:$C,3,FALSE)</f>
        <v>8131.9238881091151</v>
      </c>
      <c r="S45">
        <v>1.88</v>
      </c>
      <c r="T45">
        <v>26.049015193686799</v>
      </c>
      <c r="U45">
        <v>2.9983096100000002</v>
      </c>
      <c r="V45">
        <v>16.2</v>
      </c>
      <c r="W45">
        <v>48.4</v>
      </c>
      <c r="X45">
        <v>-1.3420116901397705</v>
      </c>
      <c r="Y45">
        <v>58.402000000000001</v>
      </c>
      <c r="Z45" t="e">
        <f>VLOOKUP(B45,#REF!,41,FALSE)</f>
        <v>#REF!</v>
      </c>
    </row>
    <row r="46" spans="1:29" x14ac:dyDescent="0.25">
      <c r="A46" t="s">
        <v>87</v>
      </c>
      <c r="B46" t="s">
        <v>88</v>
      </c>
      <c r="C46" s="5">
        <v>6081196</v>
      </c>
      <c r="D46">
        <v>2001</v>
      </c>
      <c r="E46" s="7" t="s">
        <v>336</v>
      </c>
      <c r="F46" s="7" t="s">
        <v>336</v>
      </c>
      <c r="G46">
        <v>0.15</v>
      </c>
      <c r="H46">
        <v>0</v>
      </c>
      <c r="I46">
        <v>1</v>
      </c>
      <c r="J46">
        <v>0</v>
      </c>
      <c r="K46">
        <v>1</v>
      </c>
      <c r="L46">
        <v>0.32500000000000001</v>
      </c>
      <c r="M46">
        <v>0.5</v>
      </c>
      <c r="Q46">
        <v>8422000</v>
      </c>
      <c r="R46" s="12">
        <v>642.5</v>
      </c>
      <c r="S46">
        <v>1.86</v>
      </c>
      <c r="T46">
        <v>19.766643252903027</v>
      </c>
      <c r="U46">
        <v>4.09255791</v>
      </c>
      <c r="V46">
        <v>22.4</v>
      </c>
      <c r="W46">
        <v>38.1</v>
      </c>
      <c r="X46">
        <v>-1.7573686838150024</v>
      </c>
      <c r="Y46">
        <v>65.941000000000003</v>
      </c>
      <c r="Z46" t="e">
        <f>VLOOKUP(B46,#REF!,41,FALSE)</f>
        <v>#REF!</v>
      </c>
    </row>
    <row r="47" spans="1:29" x14ac:dyDescent="0.25">
      <c r="A47" t="s">
        <v>89</v>
      </c>
      <c r="B47" t="s">
        <v>90</v>
      </c>
      <c r="C47">
        <v>1326590</v>
      </c>
      <c r="D47">
        <v>2000</v>
      </c>
      <c r="E47" s="7" t="s">
        <v>333</v>
      </c>
      <c r="F47" s="7" t="s">
        <v>333</v>
      </c>
      <c r="G47">
        <v>0.95</v>
      </c>
      <c r="H47">
        <v>1</v>
      </c>
      <c r="I47">
        <v>1</v>
      </c>
      <c r="J47">
        <v>0</v>
      </c>
      <c r="K47">
        <v>1</v>
      </c>
      <c r="L47">
        <v>0.85</v>
      </c>
      <c r="M47">
        <v>0.75</v>
      </c>
      <c r="Q47">
        <v>1294000000</v>
      </c>
      <c r="R47" s="12">
        <f>VLOOKUP(B47,[1]Sheet1!$A:$C,3,FALSE)</f>
        <v>23723.306112848044</v>
      </c>
      <c r="S47">
        <v>3.1</v>
      </c>
      <c r="T47">
        <v>19.856552913845416</v>
      </c>
      <c r="U47">
        <v>6.6878767000000003</v>
      </c>
      <c r="V47">
        <v>57</v>
      </c>
      <c r="W47">
        <v>81.400000000000006</v>
      </c>
      <c r="X47">
        <v>1.1747465133666992</v>
      </c>
      <c r="Y47">
        <v>78.243902439024396</v>
      </c>
      <c r="Z47" t="e">
        <f>VLOOKUP(B47,#REF!,41,FALSE)</f>
        <v>#REF!</v>
      </c>
      <c r="AC47" s="3">
        <v>0.89217232255234546</v>
      </c>
    </row>
    <row r="48" spans="1:29" hidden="1" x14ac:dyDescent="0.25">
      <c r="A48" t="s">
        <v>91</v>
      </c>
      <c r="B48" t="s">
        <v>92</v>
      </c>
      <c r="C48">
        <v>112078730</v>
      </c>
      <c r="D48">
        <v>2018</v>
      </c>
      <c r="E48" s="7" t="s">
        <v>334</v>
      </c>
      <c r="F48" s="7" t="s">
        <v>334</v>
      </c>
      <c r="G48">
        <v>0.55000000000000004</v>
      </c>
      <c r="H48">
        <v>0</v>
      </c>
      <c r="I48">
        <v>1</v>
      </c>
      <c r="J48">
        <v>0</v>
      </c>
      <c r="K48">
        <v>1</v>
      </c>
      <c r="L48">
        <v>0.52500000000000002</v>
      </c>
      <c r="M48">
        <v>0.5</v>
      </c>
      <c r="N48">
        <v>1</v>
      </c>
      <c r="O48">
        <v>53800000</v>
      </c>
      <c r="P48">
        <f>O48/C48</f>
        <v>0.48001971471304145</v>
      </c>
      <c r="Q48">
        <v>1676000000</v>
      </c>
      <c r="R48" s="12">
        <f>VLOOKUP(B48,[1]Sheet1!$A:$C,3,FALSE)</f>
        <v>855.76086228083807</v>
      </c>
      <c r="S48">
        <v>0</v>
      </c>
      <c r="T48">
        <v>9.1930468482590921</v>
      </c>
      <c r="U48">
        <v>3.2955565500000001</v>
      </c>
      <c r="V48">
        <v>40.6</v>
      </c>
      <c r="W48">
        <v>44.2</v>
      </c>
      <c r="X48">
        <v>-0.63457727432250977</v>
      </c>
      <c r="Y48">
        <v>66.239999999999995</v>
      </c>
      <c r="Z48" t="e">
        <f>VLOOKUP(B48,#REF!,41,FALSE)</f>
        <v>#REF!</v>
      </c>
      <c r="AC48" s="3">
        <v>3.0965271914293049</v>
      </c>
    </row>
    <row r="49" spans="1:29" hidden="1" x14ac:dyDescent="0.25">
      <c r="A49" t="s">
        <v>93</v>
      </c>
      <c r="B49" t="s">
        <v>329</v>
      </c>
      <c r="C49">
        <v>1293119</v>
      </c>
      <c r="D49">
        <v>2012</v>
      </c>
      <c r="E49" s="7" t="s">
        <v>333</v>
      </c>
      <c r="F49" s="7" t="s">
        <v>333</v>
      </c>
      <c r="G49">
        <v>0.9</v>
      </c>
      <c r="H49">
        <v>1</v>
      </c>
      <c r="I49">
        <v>1</v>
      </c>
      <c r="J49">
        <v>0</v>
      </c>
      <c r="K49">
        <v>1</v>
      </c>
      <c r="L49">
        <v>0.82499999999999996</v>
      </c>
      <c r="M49">
        <v>0.75</v>
      </c>
      <c r="N49">
        <v>1</v>
      </c>
      <c r="O49">
        <v>1100000</v>
      </c>
      <c r="P49">
        <f>O49/C49</f>
        <v>0.85065643610526176</v>
      </c>
      <c r="Q49">
        <v>7830000</v>
      </c>
      <c r="R49" s="12">
        <f>VLOOKUP(B49,[1]Sheet1!$A:$C,3,FALSE)</f>
        <v>1560.5098216018789</v>
      </c>
      <c r="S49">
        <v>0</v>
      </c>
      <c r="T49">
        <v>47.41543156536698</v>
      </c>
      <c r="U49">
        <v>4.32635784</v>
      </c>
      <c r="V49">
        <v>26</v>
      </c>
      <c r="W49">
        <v>51.6</v>
      </c>
      <c r="X49">
        <v>-0.88469237089157104</v>
      </c>
      <c r="Y49">
        <v>69.260000000000005</v>
      </c>
      <c r="Z49" t="e">
        <f>VLOOKUP(B49,#REF!,41,FALSE)</f>
        <v>#REF!</v>
      </c>
    </row>
    <row r="50" spans="1:29" x14ac:dyDescent="0.25">
      <c r="A50" t="s">
        <v>94</v>
      </c>
      <c r="B50" t="s">
        <v>95</v>
      </c>
      <c r="C50">
        <v>5520314</v>
      </c>
      <c r="D50">
        <v>1944</v>
      </c>
      <c r="E50" s="7" t="s">
        <v>333</v>
      </c>
      <c r="F50" s="7" t="s">
        <v>335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Q50">
        <v>7550000000</v>
      </c>
      <c r="R50" s="12">
        <f>VLOOKUP(B50,[1]Sheet1!$A:$C,3,FALSE)</f>
        <v>48782.788475509136</v>
      </c>
      <c r="S50">
        <v>4</v>
      </c>
      <c r="T50">
        <v>22.99630855185487</v>
      </c>
      <c r="U50">
        <v>9.0373230000000007</v>
      </c>
      <c r="V50">
        <v>68.7</v>
      </c>
      <c r="W50">
        <v>89.6</v>
      </c>
      <c r="X50">
        <v>1.9293129444122314</v>
      </c>
      <c r="Y50">
        <v>81.734146341463429</v>
      </c>
      <c r="Z50" t="e">
        <f>VLOOKUP(B50,#REF!,41,FALSE)</f>
        <v>#REF!</v>
      </c>
      <c r="AC50" s="3">
        <v>0.9904679916905611</v>
      </c>
    </row>
    <row r="51" spans="1:29" x14ac:dyDescent="0.25">
      <c r="A51" t="s">
        <v>96</v>
      </c>
      <c r="B51" t="s">
        <v>97</v>
      </c>
      <c r="C51">
        <v>889953</v>
      </c>
      <c r="D51">
        <v>2018</v>
      </c>
      <c r="E51" s="7" t="s">
        <v>334</v>
      </c>
      <c r="F51" s="7" t="s">
        <v>334</v>
      </c>
      <c r="G51">
        <v>0.7</v>
      </c>
      <c r="H51">
        <v>0</v>
      </c>
      <c r="I51">
        <v>0</v>
      </c>
      <c r="J51">
        <v>0</v>
      </c>
      <c r="K51">
        <v>0</v>
      </c>
      <c r="L51">
        <v>0.35</v>
      </c>
      <c r="M51">
        <v>0</v>
      </c>
      <c r="Q51">
        <v>326000000</v>
      </c>
      <c r="R51" s="12">
        <f>VLOOKUP(B51,[1]Sheet1!$A:$C,3,FALSE)</f>
        <v>6175.8887203210361</v>
      </c>
      <c r="S51">
        <v>2.4</v>
      </c>
      <c r="T51">
        <v>9.6891799214280212</v>
      </c>
      <c r="U51">
        <v>3.4236655200000001</v>
      </c>
      <c r="V51">
        <v>25.7</v>
      </c>
      <c r="W51">
        <v>46.6</v>
      </c>
      <c r="X51">
        <v>0.20409767329692841</v>
      </c>
      <c r="Y51">
        <v>67.340999999999994</v>
      </c>
      <c r="Z51" t="e">
        <f>VLOOKUP(B51,#REF!,41,FALSE)</f>
        <v>#REF!</v>
      </c>
    </row>
    <row r="52" spans="1:29" x14ac:dyDescent="0.25">
      <c r="A52" t="s">
        <v>98</v>
      </c>
      <c r="B52" t="s">
        <v>99</v>
      </c>
      <c r="C52">
        <v>67059887</v>
      </c>
      <c r="D52">
        <v>1986</v>
      </c>
      <c r="E52" s="7" t="s">
        <v>333</v>
      </c>
      <c r="F52" s="7" t="s">
        <v>335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Q52">
        <v>81800000000</v>
      </c>
      <c r="R52" s="12">
        <f>VLOOKUP(B52,[1]Sheet1!$A:$C,3,FALSE)</f>
        <v>40493.928572045559</v>
      </c>
      <c r="S52">
        <v>4</v>
      </c>
      <c r="T52">
        <v>23.095648775532752</v>
      </c>
      <c r="U52">
        <v>11.257894520000001</v>
      </c>
      <c r="V52">
        <v>68.2</v>
      </c>
      <c r="W52">
        <v>87.9</v>
      </c>
      <c r="X52">
        <v>1.3846108913421631</v>
      </c>
      <c r="Y52">
        <v>82.724390243902448</v>
      </c>
      <c r="Z52" t="e">
        <f>VLOOKUP(B52,#REF!,41,FALSE)</f>
        <v>#REF!</v>
      </c>
      <c r="AC52" s="3">
        <v>0.39979769315169172</v>
      </c>
    </row>
    <row r="53" spans="1:29" x14ac:dyDescent="0.25">
      <c r="A53" t="s">
        <v>100</v>
      </c>
      <c r="B53" t="s">
        <v>101</v>
      </c>
      <c r="C53">
        <v>2172579</v>
      </c>
      <c r="D53">
        <v>2009</v>
      </c>
      <c r="E53" s="7" t="s">
        <v>334</v>
      </c>
      <c r="F53" s="7" t="s">
        <v>334</v>
      </c>
      <c r="G53">
        <v>0.65</v>
      </c>
      <c r="H53">
        <v>1</v>
      </c>
      <c r="I53">
        <v>1</v>
      </c>
      <c r="J53">
        <v>0</v>
      </c>
      <c r="K53">
        <v>1</v>
      </c>
      <c r="L53">
        <v>0.7</v>
      </c>
      <c r="M53">
        <v>0.75</v>
      </c>
      <c r="Q53">
        <v>352000000</v>
      </c>
      <c r="R53" s="12">
        <f>VLOOKUP(B53,[1]Sheet1!$A:$C,3,FALSE)</f>
        <v>7767.0134044078786</v>
      </c>
      <c r="S53">
        <v>2.09</v>
      </c>
      <c r="T53">
        <v>10.993396734232661</v>
      </c>
      <c r="U53">
        <v>2.7450394600000001</v>
      </c>
      <c r="V53">
        <v>20</v>
      </c>
      <c r="W53">
        <v>51.4</v>
      </c>
      <c r="X53">
        <v>-0.89775323867797852</v>
      </c>
      <c r="Y53">
        <v>66.186999999999998</v>
      </c>
      <c r="Z53" t="e">
        <f>VLOOKUP(B53,#REF!,41,FALSE)</f>
        <v>#REF!</v>
      </c>
    </row>
    <row r="54" spans="1:29" x14ac:dyDescent="0.25">
      <c r="A54" t="s">
        <v>102</v>
      </c>
      <c r="B54" t="s">
        <v>342</v>
      </c>
      <c r="C54">
        <v>2347706</v>
      </c>
      <c r="D54">
        <v>2017</v>
      </c>
      <c r="E54" s="7" t="s">
        <v>334</v>
      </c>
      <c r="F54" s="7" t="s">
        <v>334</v>
      </c>
      <c r="G54">
        <v>0.7</v>
      </c>
      <c r="H54">
        <v>1</v>
      </c>
      <c r="I54">
        <v>1</v>
      </c>
      <c r="J54">
        <v>0</v>
      </c>
      <c r="K54">
        <v>1</v>
      </c>
      <c r="L54">
        <v>0.72499999999999998</v>
      </c>
      <c r="M54">
        <v>0.75</v>
      </c>
      <c r="Q54">
        <v>41780000</v>
      </c>
      <c r="R54" s="12">
        <f>VLOOKUP(B54,[1]Sheet1!$A:$C,3,FALSE)</f>
        <v>777.81193208400816</v>
      </c>
      <c r="S54">
        <v>1.82</v>
      </c>
      <c r="T54">
        <v>8.1866152335998787</v>
      </c>
      <c r="U54">
        <v>3.0937964899999999</v>
      </c>
      <c r="V54">
        <v>34.200000000000003</v>
      </c>
      <c r="W54">
        <v>49.7</v>
      </c>
      <c r="X54">
        <v>-0.63067597150802612</v>
      </c>
      <c r="Y54">
        <v>61.734999999999999</v>
      </c>
      <c r="Z54" t="e">
        <f>VLOOKUP(B54,#REF!,41,FALSE)</f>
        <v>#REF!</v>
      </c>
    </row>
    <row r="55" spans="1:29" hidden="1" x14ac:dyDescent="0.25">
      <c r="A55" t="s">
        <v>103</v>
      </c>
      <c r="B55" t="s">
        <v>104</v>
      </c>
      <c r="C55">
        <v>30417856</v>
      </c>
      <c r="D55">
        <v>2004</v>
      </c>
      <c r="E55" s="7" t="s">
        <v>333</v>
      </c>
      <c r="F55" s="7" t="s">
        <v>333</v>
      </c>
      <c r="G55">
        <v>0.9</v>
      </c>
      <c r="H55">
        <v>1</v>
      </c>
      <c r="I55">
        <v>1</v>
      </c>
      <c r="J55">
        <v>0</v>
      </c>
      <c r="K55">
        <v>1</v>
      </c>
      <c r="L55">
        <v>0.82499999999999996</v>
      </c>
      <c r="M55">
        <v>0.75</v>
      </c>
      <c r="N55">
        <v>1</v>
      </c>
      <c r="O55">
        <v>1600000</v>
      </c>
      <c r="P55">
        <f>O55/C55</f>
        <v>5.2600682967267644E-2</v>
      </c>
      <c r="Q55">
        <v>1382000000</v>
      </c>
      <c r="R55" s="12">
        <f>VLOOKUP(B55,[1]Sheet1!$A:$C,3,FALSE)</f>
        <v>2202.1155673806516</v>
      </c>
      <c r="S55">
        <v>2.44</v>
      </c>
      <c r="T55">
        <v>8.8807433915440956</v>
      </c>
      <c r="U55">
        <v>3.5388808300000001</v>
      </c>
      <c r="V55">
        <v>35.5</v>
      </c>
      <c r="W55">
        <v>49.7</v>
      </c>
      <c r="X55">
        <v>-0.21010401844978333</v>
      </c>
      <c r="Y55">
        <v>63.78</v>
      </c>
      <c r="Z55" t="e">
        <f>VLOOKUP(B55,#REF!,41,FALSE)</f>
        <v>#REF!</v>
      </c>
      <c r="AC55" s="3">
        <v>3.4763410468283582</v>
      </c>
    </row>
    <row r="56" spans="1:29" x14ac:dyDescent="0.25">
      <c r="A56" t="s">
        <v>105</v>
      </c>
      <c r="B56" t="s">
        <v>106</v>
      </c>
      <c r="C56">
        <v>83132799</v>
      </c>
      <c r="D56">
        <v>1990</v>
      </c>
      <c r="E56" s="7" t="s">
        <v>333</v>
      </c>
      <c r="F56" s="7" t="s">
        <v>335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Q56">
        <v>192000000000</v>
      </c>
      <c r="R56" s="12">
        <f>VLOOKUP(B56,[1]Sheet1!$A:$C,3,FALSE)</f>
        <v>46445.249101250753</v>
      </c>
      <c r="S56">
        <v>4.37</v>
      </c>
      <c r="T56">
        <v>20.426958147895796</v>
      </c>
      <c r="U56">
        <v>11.42995071</v>
      </c>
      <c r="V56">
        <v>66</v>
      </c>
      <c r="W56">
        <v>86.4</v>
      </c>
      <c r="X56">
        <v>1.5853087902069092</v>
      </c>
      <c r="Y56">
        <v>80.892682926829266</v>
      </c>
      <c r="Z56" t="e">
        <f>VLOOKUP(B56,#REF!,41,FALSE)</f>
        <v>#REF!</v>
      </c>
      <c r="AC56" s="3">
        <v>0.76213618096914038</v>
      </c>
    </row>
    <row r="57" spans="1:29" x14ac:dyDescent="0.25">
      <c r="A57" t="s">
        <v>107</v>
      </c>
      <c r="B57" t="s">
        <v>108</v>
      </c>
      <c r="C57">
        <v>1920922</v>
      </c>
      <c r="D57">
        <v>2014</v>
      </c>
      <c r="E57" s="7" t="s">
        <v>333</v>
      </c>
      <c r="F57" s="7" t="s">
        <v>333</v>
      </c>
      <c r="G57">
        <v>0.8</v>
      </c>
      <c r="H57">
        <v>1</v>
      </c>
      <c r="I57">
        <v>1</v>
      </c>
      <c r="J57">
        <v>0</v>
      </c>
      <c r="K57">
        <v>1</v>
      </c>
      <c r="L57">
        <v>0.77500000000000002</v>
      </c>
      <c r="M57">
        <v>0.75</v>
      </c>
      <c r="Q57">
        <v>18758000</v>
      </c>
      <c r="R57" s="12">
        <f>VLOOKUP(B57,[1]Sheet1!$A:$C,3,FALSE)</f>
        <v>697.29492685678611</v>
      </c>
      <c r="S57">
        <v>1.78</v>
      </c>
      <c r="T57">
        <v>9.6891799214280212</v>
      </c>
      <c r="U57">
        <v>6.9955387099999999</v>
      </c>
      <c r="V57">
        <v>20</v>
      </c>
      <c r="W57">
        <v>36.299999999999997</v>
      </c>
      <c r="X57">
        <v>-1.5144411325454712</v>
      </c>
      <c r="Y57">
        <v>58.003</v>
      </c>
      <c r="Z57" t="e">
        <f>VLOOKUP(B57,#REF!,41,FALSE)</f>
        <v>#REF!</v>
      </c>
    </row>
    <row r="58" spans="1:29" hidden="1" x14ac:dyDescent="0.25">
      <c r="A58" t="s">
        <v>109</v>
      </c>
      <c r="B58" t="s">
        <v>110</v>
      </c>
      <c r="C58">
        <v>10716322</v>
      </c>
      <c r="D58">
        <v>1986</v>
      </c>
      <c r="E58" s="7" t="s">
        <v>333</v>
      </c>
      <c r="F58" s="7" t="s">
        <v>335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4700000</v>
      </c>
      <c r="P58">
        <f t="shared" ref="P58:P64" si="2">O58/C58</f>
        <v>0.43858331244619192</v>
      </c>
      <c r="Q58">
        <v>2460000000</v>
      </c>
      <c r="R58" s="12">
        <f>VLOOKUP(B58,[1]Sheet1!$A:$C,3,FALSE)</f>
        <v>19582.535979493605</v>
      </c>
      <c r="S58">
        <v>3.17</v>
      </c>
      <c r="T58">
        <v>19.491021727180645</v>
      </c>
      <c r="U58">
        <v>7.71544075</v>
      </c>
      <c r="V58">
        <v>53.8</v>
      </c>
      <c r="W58">
        <v>87</v>
      </c>
      <c r="X58">
        <v>0.40559032559394836</v>
      </c>
      <c r="Y58">
        <v>81.787804878048803</v>
      </c>
      <c r="Z58" t="e">
        <f>VLOOKUP(B58,#REF!,41,FALSE)</f>
        <v>#REF!</v>
      </c>
      <c r="AC58" s="3">
        <v>1.7998441759018524</v>
      </c>
    </row>
    <row r="59" spans="1:29" hidden="1" x14ac:dyDescent="0.25">
      <c r="A59" t="s">
        <v>111</v>
      </c>
      <c r="B59" t="s">
        <v>112</v>
      </c>
      <c r="C59">
        <v>3720382</v>
      </c>
      <c r="D59">
        <v>2013</v>
      </c>
      <c r="E59" s="7" t="s">
        <v>333</v>
      </c>
      <c r="F59" s="7" t="s">
        <v>333</v>
      </c>
      <c r="G59">
        <v>0.85</v>
      </c>
      <c r="H59">
        <v>1</v>
      </c>
      <c r="I59">
        <v>1</v>
      </c>
      <c r="J59">
        <v>0</v>
      </c>
      <c r="K59">
        <v>1</v>
      </c>
      <c r="L59">
        <v>0.8</v>
      </c>
      <c r="M59">
        <v>0.75</v>
      </c>
      <c r="N59">
        <v>1</v>
      </c>
      <c r="O59">
        <v>3300000</v>
      </c>
      <c r="P59">
        <f t="shared" si="2"/>
        <v>0.88700568920073264</v>
      </c>
      <c r="Q59">
        <v>636000000</v>
      </c>
      <c r="R59" s="12">
        <f>VLOOKUP(B59,[1]Sheet1!$A:$C,3,FALSE)</f>
        <v>4697.704575946902</v>
      </c>
      <c r="S59">
        <v>2.38</v>
      </c>
      <c r="T59">
        <v>12.996050972341887</v>
      </c>
      <c r="U59">
        <v>7.1132974600000001</v>
      </c>
      <c r="V59">
        <v>52</v>
      </c>
      <c r="W59">
        <v>62.1</v>
      </c>
      <c r="X59">
        <v>0.82992327213287354</v>
      </c>
      <c r="Y59">
        <v>73.599999999999994</v>
      </c>
      <c r="Z59" t="e">
        <f>VLOOKUP(B59,#REF!,41,FALSE)</f>
        <v>#REF!</v>
      </c>
      <c r="AC59" s="3">
        <v>2.7873121808353774</v>
      </c>
    </row>
    <row r="60" spans="1:29" hidden="1" x14ac:dyDescent="0.25">
      <c r="A60" t="s">
        <v>113</v>
      </c>
      <c r="B60" t="s">
        <v>114</v>
      </c>
      <c r="C60">
        <v>16604026</v>
      </c>
      <c r="D60">
        <v>2015</v>
      </c>
      <c r="E60" s="7" t="s">
        <v>333</v>
      </c>
      <c r="F60" s="7" t="s">
        <v>333</v>
      </c>
      <c r="G60">
        <v>0.9</v>
      </c>
      <c r="H60">
        <v>1</v>
      </c>
      <c r="I60">
        <v>1</v>
      </c>
      <c r="J60">
        <v>0</v>
      </c>
      <c r="K60">
        <v>1</v>
      </c>
      <c r="L60">
        <v>0.82499999999999996</v>
      </c>
      <c r="M60">
        <v>0.75</v>
      </c>
      <c r="N60">
        <v>1</v>
      </c>
      <c r="O60">
        <v>10000000</v>
      </c>
      <c r="P60">
        <f t="shared" si="2"/>
        <v>0.60226357149765963</v>
      </c>
      <c r="Q60">
        <v>11050000000</v>
      </c>
      <c r="R60" s="12">
        <f>VLOOKUP(B60,[1]Sheet1!$A:$C,3,FALSE)</f>
        <v>4619.9852582197118</v>
      </c>
      <c r="S60">
        <v>2.2000000000000002</v>
      </c>
      <c r="T60">
        <v>11.074606114727887</v>
      </c>
      <c r="U60">
        <v>5.7071642899999997</v>
      </c>
      <c r="V60">
        <v>32.700000000000003</v>
      </c>
      <c r="W60">
        <v>55.7</v>
      </c>
      <c r="X60">
        <v>-0.67684084177017212</v>
      </c>
      <c r="Y60">
        <v>74.063000000000002</v>
      </c>
      <c r="Z60" t="e">
        <f>VLOOKUP(B60,#REF!,41,FALSE)</f>
        <v>#REF!</v>
      </c>
      <c r="AC60" s="3">
        <v>2.1396797662299756</v>
      </c>
    </row>
    <row r="61" spans="1:29" hidden="1" x14ac:dyDescent="0.25">
      <c r="A61" t="s">
        <v>115</v>
      </c>
      <c r="B61" t="s">
        <v>116</v>
      </c>
      <c r="C61">
        <v>12771246</v>
      </c>
      <c r="D61">
        <v>2013</v>
      </c>
      <c r="E61" s="7" t="s">
        <v>334</v>
      </c>
      <c r="F61" s="7" t="s">
        <v>334</v>
      </c>
      <c r="G61">
        <v>0.7</v>
      </c>
      <c r="H61">
        <v>1</v>
      </c>
      <c r="I61">
        <v>1</v>
      </c>
      <c r="J61">
        <v>0</v>
      </c>
      <c r="K61">
        <v>1</v>
      </c>
      <c r="L61">
        <v>0.72499999999999998</v>
      </c>
      <c r="M61">
        <v>0.75</v>
      </c>
      <c r="N61">
        <v>1</v>
      </c>
      <c r="O61">
        <v>1300000</v>
      </c>
      <c r="P61">
        <f t="shared" si="2"/>
        <v>0.10179116430769558</v>
      </c>
      <c r="Q61">
        <v>132510000</v>
      </c>
      <c r="R61" s="12">
        <f>VLOOKUP(B61,[1]Sheet1!$A:$C,3,FALSE)</f>
        <v>962.8399085877785</v>
      </c>
      <c r="S61">
        <v>1.56</v>
      </c>
      <c r="T61">
        <v>14.810907893375743</v>
      </c>
      <c r="U61">
        <v>3.9317243099999999</v>
      </c>
      <c r="V61">
        <v>32.700000000000003</v>
      </c>
      <c r="W61">
        <v>38.6</v>
      </c>
      <c r="X61">
        <v>-0.77874583005905151</v>
      </c>
      <c r="Y61">
        <v>61.185000000000002</v>
      </c>
      <c r="Z61" t="e">
        <f>VLOOKUP(B61,#REF!,41,FALSE)</f>
        <v>#REF!</v>
      </c>
    </row>
    <row r="62" spans="1:29" hidden="1" x14ac:dyDescent="0.25">
      <c r="A62" t="s">
        <v>117</v>
      </c>
      <c r="B62" t="s">
        <v>118</v>
      </c>
      <c r="C62">
        <v>782766</v>
      </c>
      <c r="D62">
        <v>2015</v>
      </c>
      <c r="E62" s="7" t="s">
        <v>333</v>
      </c>
      <c r="F62" s="7" t="s">
        <v>333</v>
      </c>
      <c r="G62">
        <v>0.85</v>
      </c>
      <c r="H62">
        <v>1</v>
      </c>
      <c r="I62">
        <v>1</v>
      </c>
      <c r="J62">
        <v>0</v>
      </c>
      <c r="K62">
        <v>1</v>
      </c>
      <c r="L62">
        <v>0.8</v>
      </c>
      <c r="M62">
        <v>0.75</v>
      </c>
      <c r="N62">
        <v>1</v>
      </c>
      <c r="O62">
        <v>350000</v>
      </c>
      <c r="P62">
        <f t="shared" si="2"/>
        <v>0.44713234862014956</v>
      </c>
      <c r="Q62">
        <v>759000000</v>
      </c>
      <c r="R62" s="12">
        <f>VLOOKUP(B62,[1]Sheet1!$A:$C,3,FALSE)</f>
        <v>6609.5864250337117</v>
      </c>
      <c r="S62">
        <v>2.09</v>
      </c>
      <c r="T62">
        <v>0</v>
      </c>
      <c r="U62">
        <v>5.9360933300000003</v>
      </c>
      <c r="V62">
        <v>31.7</v>
      </c>
      <c r="W62">
        <v>49.8</v>
      </c>
      <c r="X62">
        <v>-0.38606047630310059</v>
      </c>
      <c r="Y62">
        <v>69.774000000000001</v>
      </c>
      <c r="Z62" t="e">
        <f>VLOOKUP(B62,#REF!,41,FALSE)</f>
        <v>#REF!</v>
      </c>
    </row>
    <row r="63" spans="1:29" hidden="1" x14ac:dyDescent="0.25">
      <c r="A63" t="s">
        <v>119</v>
      </c>
      <c r="B63" t="s">
        <v>120</v>
      </c>
      <c r="C63">
        <v>11263077</v>
      </c>
      <c r="D63">
        <v>2017</v>
      </c>
      <c r="E63" s="7" t="s">
        <v>334</v>
      </c>
      <c r="F63" s="7" t="s">
        <v>334</v>
      </c>
      <c r="G63">
        <v>0.75</v>
      </c>
      <c r="H63">
        <v>1</v>
      </c>
      <c r="I63">
        <v>1</v>
      </c>
      <c r="J63">
        <v>0</v>
      </c>
      <c r="K63">
        <v>1</v>
      </c>
      <c r="L63">
        <v>0.75</v>
      </c>
      <c r="M63">
        <v>0.75</v>
      </c>
      <c r="N63">
        <v>1</v>
      </c>
      <c r="O63">
        <v>13200000</v>
      </c>
      <c r="P63">
        <f t="shared" si="2"/>
        <v>1.1719710342031755</v>
      </c>
      <c r="Q63">
        <v>2275000000</v>
      </c>
      <c r="R63" s="12">
        <f>VLOOKUP(B63,[1]Sheet1!$A:$C,3,FALSE)</f>
        <v>1272.490924673396</v>
      </c>
      <c r="S63">
        <v>1.94</v>
      </c>
      <c r="T63">
        <v>7.5345208342285837</v>
      </c>
      <c r="U63">
        <v>7.6946034399999998</v>
      </c>
      <c r="V63">
        <v>31.5</v>
      </c>
      <c r="W63">
        <v>38.5</v>
      </c>
      <c r="X63">
        <v>-2.0153884887695313</v>
      </c>
      <c r="Y63">
        <v>63.66</v>
      </c>
      <c r="Z63" t="e">
        <f>VLOOKUP(B63,#REF!,41,FALSE)</f>
        <v>#REF!</v>
      </c>
      <c r="AC63" s="3">
        <v>1.9921670398510574</v>
      </c>
    </row>
    <row r="64" spans="1:29" hidden="1" x14ac:dyDescent="0.25">
      <c r="A64" t="s">
        <v>121</v>
      </c>
      <c r="B64" t="s">
        <v>122</v>
      </c>
      <c r="C64">
        <v>9746117</v>
      </c>
      <c r="D64">
        <v>1999</v>
      </c>
      <c r="E64" s="7" t="s">
        <v>333</v>
      </c>
      <c r="F64" s="7" t="s">
        <v>333</v>
      </c>
      <c r="G64">
        <v>0.85</v>
      </c>
      <c r="H64">
        <v>1</v>
      </c>
      <c r="I64">
        <v>1</v>
      </c>
      <c r="J64">
        <v>0</v>
      </c>
      <c r="K64">
        <v>1</v>
      </c>
      <c r="L64">
        <v>0.8</v>
      </c>
      <c r="M64">
        <v>0.75</v>
      </c>
      <c r="N64">
        <v>1</v>
      </c>
      <c r="O64">
        <v>6100000</v>
      </c>
      <c r="P64">
        <f t="shared" si="2"/>
        <v>0.62589029046131905</v>
      </c>
      <c r="Q64">
        <v>9910000000</v>
      </c>
      <c r="R64" s="12">
        <f>VLOOKUP(B64,[1]Sheet1!$A:$C,3,FALSE)</f>
        <v>2574.9121906744267</v>
      </c>
      <c r="S64">
        <v>2.4700000000000002</v>
      </c>
      <c r="T64">
        <v>13.486063339514399</v>
      </c>
      <c r="U64">
        <v>7.0495815300000002</v>
      </c>
      <c r="V64">
        <v>27.6</v>
      </c>
      <c r="W64">
        <v>53.9</v>
      </c>
      <c r="X64">
        <v>-0.6117631196975708</v>
      </c>
      <c r="Y64">
        <v>75.087999999999994</v>
      </c>
      <c r="Z64" t="e">
        <f>VLOOKUP(B64,#REF!,41,FALSE)</f>
        <v>#REF!</v>
      </c>
    </row>
    <row r="65" spans="1:29" x14ac:dyDescent="0.25">
      <c r="A65" t="s">
        <v>123</v>
      </c>
      <c r="B65" t="s">
        <v>124</v>
      </c>
      <c r="C65">
        <v>9769949</v>
      </c>
      <c r="D65">
        <v>1990</v>
      </c>
      <c r="E65" s="7" t="s">
        <v>333</v>
      </c>
      <c r="F65" s="7" t="s">
        <v>335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Q65">
        <v>5860000000</v>
      </c>
      <c r="R65" s="12">
        <f>VLOOKUP(B65,[1]Sheet1!$A:$C,3,FALSE)</f>
        <v>16731.821513905103</v>
      </c>
      <c r="S65">
        <v>3.27</v>
      </c>
      <c r="T65">
        <v>19.645183078168767</v>
      </c>
      <c r="U65">
        <v>6.7000722899999996</v>
      </c>
      <c r="V65">
        <v>54</v>
      </c>
      <c r="W65">
        <v>79.599999999999994</v>
      </c>
      <c r="X65">
        <v>0.49536508321762085</v>
      </c>
      <c r="Y65">
        <v>76.065853658536597</v>
      </c>
      <c r="Z65" t="e">
        <f>VLOOKUP(B65,#REF!,41,FALSE)</f>
        <v>#REF!</v>
      </c>
      <c r="AC65" s="3">
        <v>1.4888334579497127</v>
      </c>
    </row>
    <row r="66" spans="1:29" hidden="1" x14ac:dyDescent="0.25">
      <c r="A66" t="s">
        <v>125</v>
      </c>
      <c r="B66" t="s">
        <v>126</v>
      </c>
      <c r="C66">
        <v>1366417754</v>
      </c>
      <c r="D66">
        <v>1998</v>
      </c>
      <c r="E66" s="7" t="s">
        <v>333</v>
      </c>
      <c r="F66" s="7" t="s">
        <v>333</v>
      </c>
      <c r="G66">
        <v>0.95</v>
      </c>
      <c r="H66">
        <v>1</v>
      </c>
      <c r="I66">
        <v>1</v>
      </c>
      <c r="J66">
        <v>0</v>
      </c>
      <c r="K66">
        <v>1</v>
      </c>
      <c r="L66">
        <v>0.85</v>
      </c>
      <c r="M66">
        <v>0.75</v>
      </c>
      <c r="N66">
        <v>1</v>
      </c>
      <c r="O66">
        <v>13000000</v>
      </c>
      <c r="P66">
        <f>O66/C66</f>
        <v>9.5139279052429519E-3</v>
      </c>
      <c r="Q66">
        <v>82000000000</v>
      </c>
      <c r="R66" s="12">
        <f>VLOOKUP(B66,[1]Sheet1!$A:$C,3,FALSE)</f>
        <v>2099.5990481085491</v>
      </c>
      <c r="S66">
        <v>2.91</v>
      </c>
      <c r="T66">
        <v>12.028500051287493</v>
      </c>
      <c r="U66">
        <v>3.5442450000000001</v>
      </c>
      <c r="V66">
        <v>46.5</v>
      </c>
      <c r="W66">
        <v>44.8</v>
      </c>
      <c r="X66">
        <v>0.17155437171459198</v>
      </c>
      <c r="Y66">
        <v>69.415999999999997</v>
      </c>
      <c r="Z66" t="e">
        <f>VLOOKUP(B66,#REF!,41,FALSE)</f>
        <v>#REF!</v>
      </c>
      <c r="AC66" s="3">
        <v>2.6670623429552607</v>
      </c>
    </row>
    <row r="67" spans="1:29" hidden="1" x14ac:dyDescent="0.25">
      <c r="A67" t="s">
        <v>127</v>
      </c>
      <c r="B67" t="s">
        <v>128</v>
      </c>
      <c r="C67">
        <v>270625568</v>
      </c>
      <c r="D67">
        <v>2014</v>
      </c>
      <c r="E67" s="7" t="s">
        <v>333</v>
      </c>
      <c r="F67" s="7" t="s">
        <v>333</v>
      </c>
      <c r="G67">
        <v>0.95</v>
      </c>
      <c r="H67">
        <v>1</v>
      </c>
      <c r="I67">
        <v>1</v>
      </c>
      <c r="J67">
        <v>0</v>
      </c>
      <c r="K67">
        <v>1</v>
      </c>
      <c r="L67">
        <v>0.85</v>
      </c>
      <c r="M67">
        <v>0.75</v>
      </c>
      <c r="N67">
        <v>1</v>
      </c>
      <c r="O67">
        <v>11000000</v>
      </c>
      <c r="P67">
        <f>O67/C67</f>
        <v>4.0646565959355327E-2</v>
      </c>
      <c r="Q67">
        <v>25670000000</v>
      </c>
      <c r="R67" s="12">
        <f>VLOOKUP(B67,[1]Sheet1!$A:$C,3,FALSE)</f>
        <v>4135.5692628155366</v>
      </c>
      <c r="S67">
        <v>2.89</v>
      </c>
      <c r="T67">
        <v>8.7525988071916441</v>
      </c>
      <c r="U67">
        <v>2.87053037</v>
      </c>
      <c r="V67">
        <v>56.6</v>
      </c>
      <c r="W67">
        <v>49.2</v>
      </c>
      <c r="X67">
        <v>0.18274074792861938</v>
      </c>
      <c r="Y67">
        <v>71.509</v>
      </c>
      <c r="Z67" t="e">
        <f>VLOOKUP(B67,#REF!,41,FALSE)</f>
        <v>#REF!</v>
      </c>
      <c r="AC67" s="3">
        <v>2.9157555434529154</v>
      </c>
    </row>
    <row r="68" spans="1:29" x14ac:dyDescent="0.25">
      <c r="A68" t="s">
        <v>129</v>
      </c>
      <c r="B68" t="s">
        <v>130</v>
      </c>
      <c r="C68">
        <v>4941444</v>
      </c>
      <c r="D68">
        <v>1952</v>
      </c>
      <c r="E68" s="7" t="s">
        <v>333</v>
      </c>
      <c r="F68" s="7" t="s">
        <v>335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Q68">
        <v>56900000000</v>
      </c>
      <c r="R68" s="12">
        <f>VLOOKUP(B68,[1]Sheet1!$A:$C,3,FALSE)</f>
        <v>78660.956462960268</v>
      </c>
      <c r="S68">
        <v>3.29</v>
      </c>
      <c r="T68">
        <v>11.951395982429693</v>
      </c>
      <c r="U68">
        <v>6.9287037800000002</v>
      </c>
      <c r="V68">
        <v>59</v>
      </c>
      <c r="W68">
        <v>88.4</v>
      </c>
      <c r="X68">
        <v>1.2813749313354492</v>
      </c>
      <c r="Y68">
        <v>82.256097560975618</v>
      </c>
      <c r="Z68" t="e">
        <f>VLOOKUP(B68,#REF!,41,FALSE)</f>
        <v>#REF!</v>
      </c>
    </row>
    <row r="69" spans="1:29" x14ac:dyDescent="0.25">
      <c r="A69" t="s">
        <v>131</v>
      </c>
      <c r="B69" t="s">
        <v>343</v>
      </c>
      <c r="C69">
        <v>82913906</v>
      </c>
      <c r="D69">
        <v>2009</v>
      </c>
      <c r="E69" s="7" t="s">
        <v>336</v>
      </c>
      <c r="F69" s="7" t="s">
        <v>336</v>
      </c>
      <c r="G69">
        <v>0.15</v>
      </c>
      <c r="H69">
        <v>0</v>
      </c>
      <c r="I69">
        <v>1</v>
      </c>
      <c r="J69">
        <v>0</v>
      </c>
      <c r="K69">
        <v>1</v>
      </c>
      <c r="L69">
        <v>0.32500000000000001</v>
      </c>
      <c r="M69">
        <v>0.5</v>
      </c>
      <c r="Q69">
        <v>484200000</v>
      </c>
      <c r="R69" s="13">
        <v>5550.1</v>
      </c>
      <c r="S69">
        <v>2.77</v>
      </c>
      <c r="T69">
        <v>11.608360372697051</v>
      </c>
      <c r="U69">
        <v>8.6616859399999999</v>
      </c>
      <c r="V69">
        <v>37.700000000000003</v>
      </c>
      <c r="W69">
        <v>71.099999999999994</v>
      </c>
      <c r="X69">
        <v>-0.55350244045257568</v>
      </c>
      <c r="Y69">
        <v>76.478999999999999</v>
      </c>
      <c r="Z69" t="e">
        <f>VLOOKUP(B69,#REF!,41,FALSE)</f>
        <v>#REF!</v>
      </c>
      <c r="AC69" s="3">
        <v>2.6480344873876955</v>
      </c>
    </row>
    <row r="70" spans="1:29" hidden="1" x14ac:dyDescent="0.25">
      <c r="A70" t="s">
        <v>132</v>
      </c>
      <c r="B70" t="s">
        <v>133</v>
      </c>
      <c r="C70">
        <v>39309783</v>
      </c>
      <c r="D70">
        <v>2014</v>
      </c>
      <c r="E70" s="7" t="s">
        <v>333</v>
      </c>
      <c r="F70" s="7" t="s">
        <v>333</v>
      </c>
      <c r="G70">
        <v>0.8</v>
      </c>
      <c r="H70">
        <v>1</v>
      </c>
      <c r="I70">
        <v>1</v>
      </c>
      <c r="J70">
        <v>0</v>
      </c>
      <c r="K70">
        <v>1</v>
      </c>
      <c r="L70">
        <v>0.77500000000000002</v>
      </c>
      <c r="M70">
        <v>0.75</v>
      </c>
      <c r="N70">
        <v>1</v>
      </c>
      <c r="O70">
        <v>49500000</v>
      </c>
      <c r="P70">
        <f>O70/C70</f>
        <v>1.2592285233423954</v>
      </c>
      <c r="Q70">
        <v>11010000000</v>
      </c>
      <c r="R70" s="12">
        <f>VLOOKUP(B70,[1]Sheet1!$A:$C,3,FALSE)</f>
        <v>5955.1090103681581</v>
      </c>
      <c r="S70">
        <v>2.0299999999999998</v>
      </c>
      <c r="T70">
        <v>23.642438658932711</v>
      </c>
      <c r="U70">
        <v>4.1062417</v>
      </c>
      <c r="V70">
        <v>25.8</v>
      </c>
      <c r="W70">
        <v>60.1</v>
      </c>
      <c r="X70">
        <v>-1.3362704515457153</v>
      </c>
      <c r="Y70">
        <v>70.453999999999994</v>
      </c>
      <c r="Z70" t="e">
        <f>VLOOKUP(B70,#REF!,41,FALSE)</f>
        <v>#REF!</v>
      </c>
      <c r="AC70" s="3">
        <v>3.1793169189398873</v>
      </c>
    </row>
    <row r="71" spans="1:29" x14ac:dyDescent="0.25">
      <c r="A71" t="s">
        <v>134</v>
      </c>
      <c r="B71" t="s">
        <v>135</v>
      </c>
      <c r="C71">
        <v>9053300</v>
      </c>
      <c r="D71">
        <v>1981</v>
      </c>
      <c r="E71" s="7" t="s">
        <v>333</v>
      </c>
      <c r="F71" s="7" t="s">
        <v>333</v>
      </c>
      <c r="G71">
        <v>0.8</v>
      </c>
      <c r="H71">
        <v>1</v>
      </c>
      <c r="I71">
        <v>1</v>
      </c>
      <c r="J71">
        <v>0</v>
      </c>
      <c r="K71">
        <v>1</v>
      </c>
      <c r="L71">
        <v>0.77500000000000002</v>
      </c>
      <c r="M71">
        <v>0.75</v>
      </c>
      <c r="Q71">
        <v>31400000000</v>
      </c>
      <c r="R71" s="12">
        <f>VLOOKUP(B71,[1]Sheet1!$A:$C,3,FALSE)</f>
        <v>43592.083582323416</v>
      </c>
      <c r="S71">
        <v>3.33</v>
      </c>
      <c r="T71">
        <v>22.588809180514012</v>
      </c>
      <c r="U71">
        <v>7.5170354799999997</v>
      </c>
      <c r="V71">
        <v>47.3</v>
      </c>
      <c r="W71">
        <v>85.5</v>
      </c>
      <c r="X71">
        <v>1.325652003288269</v>
      </c>
      <c r="Y71">
        <v>82.802439024390253</v>
      </c>
      <c r="Z71" t="e">
        <f>VLOOKUP(B71,#REF!,41,FALSE)</f>
        <v>#REF!</v>
      </c>
    </row>
    <row r="72" spans="1:29" hidden="1" x14ac:dyDescent="0.25">
      <c r="A72" t="s">
        <v>136</v>
      </c>
      <c r="B72" t="s">
        <v>137</v>
      </c>
      <c r="C72">
        <v>60297396</v>
      </c>
      <c r="D72">
        <v>1948</v>
      </c>
      <c r="E72" s="7" t="s">
        <v>333</v>
      </c>
      <c r="F72" s="7" t="s">
        <v>335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50000000</v>
      </c>
      <c r="P72">
        <f>O72/C72</f>
        <v>0.82922320559249363</v>
      </c>
      <c r="Q72">
        <v>70800000000</v>
      </c>
      <c r="R72" s="12">
        <f>VLOOKUP(B72,[1]Sheet1!$A:$C,3,FALSE)</f>
        <v>33228.236680370675</v>
      </c>
      <c r="S72">
        <v>3.85</v>
      </c>
      <c r="T72">
        <v>18.720523068344296</v>
      </c>
      <c r="U72">
        <v>8.6676340100000004</v>
      </c>
      <c r="V72">
        <v>56.2</v>
      </c>
      <c r="W72">
        <v>88.7</v>
      </c>
      <c r="X72">
        <v>0.46193608641624451</v>
      </c>
      <c r="Y72">
        <v>83.346341463414646</v>
      </c>
      <c r="Z72" t="e">
        <f>VLOOKUP(B72,#REF!,41,FALSE)</f>
        <v>#REF!</v>
      </c>
      <c r="AC72" s="3">
        <v>0.72010049891134698</v>
      </c>
    </row>
    <row r="73" spans="1:29" hidden="1" x14ac:dyDescent="0.25">
      <c r="A73" t="s">
        <v>138</v>
      </c>
      <c r="B73" t="s">
        <v>139</v>
      </c>
      <c r="C73">
        <v>25716544</v>
      </c>
      <c r="D73">
        <v>2011</v>
      </c>
      <c r="E73" s="7" t="s">
        <v>334</v>
      </c>
      <c r="F73" s="7" t="s">
        <v>334</v>
      </c>
      <c r="G73">
        <v>0.7</v>
      </c>
      <c r="H73">
        <v>1</v>
      </c>
      <c r="I73">
        <v>1</v>
      </c>
      <c r="J73">
        <v>0</v>
      </c>
      <c r="K73">
        <v>1</v>
      </c>
      <c r="L73">
        <v>0.72499999999999998</v>
      </c>
      <c r="M73">
        <v>0.75</v>
      </c>
      <c r="N73">
        <v>1</v>
      </c>
      <c r="O73" s="6">
        <v>3200000</v>
      </c>
      <c r="P73">
        <f>O73/C73</f>
        <v>0.12443351641651382</v>
      </c>
      <c r="Q73">
        <v>1339000000</v>
      </c>
      <c r="R73" s="12">
        <f>VLOOKUP(B73,[1]Sheet1!$A:$C,3,FALSE)</f>
        <v>2276.3332790644354</v>
      </c>
      <c r="S73">
        <v>2.89</v>
      </c>
      <c r="T73">
        <v>10.113219592982636</v>
      </c>
      <c r="U73">
        <v>4.1900377300000002</v>
      </c>
      <c r="V73">
        <v>35.5</v>
      </c>
      <c r="W73">
        <v>42.4</v>
      </c>
      <c r="X73" s="9">
        <v>-0.48258796334266663</v>
      </c>
      <c r="Y73">
        <v>57.421999999999997</v>
      </c>
      <c r="Z73" t="e">
        <f>VLOOKUP(B73,#REF!,41,FALSE)</f>
        <v>#REF!</v>
      </c>
    </row>
    <row r="74" spans="1:29" hidden="1" x14ac:dyDescent="0.25">
      <c r="A74" t="s">
        <v>140</v>
      </c>
      <c r="B74" t="s">
        <v>141</v>
      </c>
      <c r="C74">
        <v>2948279</v>
      </c>
      <c r="D74">
        <v>1993</v>
      </c>
      <c r="E74" s="7" t="s">
        <v>333</v>
      </c>
      <c r="F74" s="7" t="s">
        <v>333</v>
      </c>
      <c r="G74">
        <v>0.95</v>
      </c>
      <c r="H74">
        <v>1</v>
      </c>
      <c r="I74">
        <v>1</v>
      </c>
      <c r="J74">
        <v>0</v>
      </c>
      <c r="K74">
        <v>1</v>
      </c>
      <c r="L74">
        <v>0.85</v>
      </c>
      <c r="M74">
        <v>0.75</v>
      </c>
      <c r="N74">
        <v>1</v>
      </c>
      <c r="O74">
        <v>2000000</v>
      </c>
      <c r="P74">
        <f>O74/C74</f>
        <v>0.67836185110025204</v>
      </c>
      <c r="Q74">
        <v>2405000000</v>
      </c>
      <c r="R74" s="12">
        <f>VLOOKUP(B74,[1]Sheet1!$A:$C,3,FALSE)</f>
        <v>5582.263777552108</v>
      </c>
      <c r="S74">
        <v>2.3199999999999998</v>
      </c>
      <c r="T74">
        <v>13.472982481988771</v>
      </c>
      <c r="U74">
        <v>6.0613560700000004</v>
      </c>
      <c r="V74">
        <v>29</v>
      </c>
      <c r="W74">
        <v>63.7</v>
      </c>
      <c r="X74">
        <v>0.49582076072692871</v>
      </c>
      <c r="Y74">
        <v>74.367999999999995</v>
      </c>
      <c r="Z74" t="e">
        <f>VLOOKUP(B74,#REF!,41,FALSE)</f>
        <v>#REF!</v>
      </c>
    </row>
    <row r="75" spans="1:29" hidden="1" x14ac:dyDescent="0.25">
      <c r="A75" t="s">
        <v>142</v>
      </c>
      <c r="B75" t="s">
        <v>143</v>
      </c>
      <c r="C75">
        <v>10101694</v>
      </c>
      <c r="D75">
        <v>2007</v>
      </c>
      <c r="E75" s="7" t="s">
        <v>332</v>
      </c>
      <c r="F75" s="7" t="s">
        <v>332</v>
      </c>
      <c r="G75">
        <v>0.35</v>
      </c>
      <c r="H75">
        <v>0</v>
      </c>
      <c r="I75">
        <v>0</v>
      </c>
      <c r="J75">
        <v>0</v>
      </c>
      <c r="K75">
        <v>1</v>
      </c>
      <c r="L75">
        <v>0.3</v>
      </c>
      <c r="M75">
        <v>0.25</v>
      </c>
      <c r="N75">
        <v>1</v>
      </c>
      <c r="O75">
        <v>35400000</v>
      </c>
      <c r="P75">
        <f>O75/C75</f>
        <v>3.5043627336167575</v>
      </c>
      <c r="Q75">
        <v>3440000000</v>
      </c>
      <c r="R75" s="12">
        <f>VLOOKUP(B75,[1]Sheet1!$A:$C,3,FALSE)</f>
        <v>4405.4884123082393</v>
      </c>
      <c r="S75">
        <v>2.72</v>
      </c>
      <c r="T75">
        <v>15.031359472364898</v>
      </c>
      <c r="U75">
        <v>7.7904133800000004</v>
      </c>
      <c r="V75">
        <v>42.1</v>
      </c>
      <c r="W75">
        <v>76.5</v>
      </c>
      <c r="X75">
        <v>9.9470265209674835E-2</v>
      </c>
      <c r="Y75">
        <v>74.405000000000001</v>
      </c>
      <c r="Z75" t="e">
        <f>VLOOKUP(B75,#REF!,41,FALSE)</f>
        <v>#REF!</v>
      </c>
      <c r="AC75" s="3">
        <v>3.4373522998829769</v>
      </c>
    </row>
    <row r="76" spans="1:29" x14ac:dyDescent="0.25">
      <c r="A76" t="s">
        <v>144</v>
      </c>
      <c r="B76" t="s">
        <v>145</v>
      </c>
      <c r="C76">
        <v>126264931</v>
      </c>
      <c r="D76">
        <v>1952</v>
      </c>
      <c r="E76" s="7" t="s">
        <v>333</v>
      </c>
      <c r="F76" s="7" t="s">
        <v>335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Q76">
        <v>220000000000</v>
      </c>
      <c r="R76" s="12">
        <f>VLOOKUP(B76,[1]Sheet1!$A:$C,3,FALSE)</f>
        <v>40246.880128416407</v>
      </c>
      <c r="S76">
        <v>4.25</v>
      </c>
      <c r="T76">
        <v>19.800813524502146</v>
      </c>
      <c r="U76">
        <v>10.95338821</v>
      </c>
      <c r="V76">
        <v>59.8</v>
      </c>
      <c r="W76">
        <v>89</v>
      </c>
      <c r="X76">
        <v>1.5866638422012329</v>
      </c>
      <c r="Y76">
        <v>84.210975609756105</v>
      </c>
      <c r="Z76" t="e">
        <f>VLOOKUP(B76,#REF!,41,FALSE)</f>
        <v>#REF!</v>
      </c>
      <c r="AC76" s="3">
        <v>1.1068920423428663</v>
      </c>
    </row>
    <row r="77" spans="1:29" hidden="1" x14ac:dyDescent="0.25">
      <c r="A77" t="s">
        <v>146</v>
      </c>
      <c r="B77" t="s">
        <v>147</v>
      </c>
      <c r="C77">
        <v>52573973</v>
      </c>
      <c r="D77">
        <v>2013</v>
      </c>
      <c r="E77" s="7" t="s">
        <v>333</v>
      </c>
      <c r="F77" s="7" t="s">
        <v>333</v>
      </c>
      <c r="G77">
        <v>0.95</v>
      </c>
      <c r="H77">
        <v>1</v>
      </c>
      <c r="I77">
        <v>1</v>
      </c>
      <c r="J77">
        <v>0</v>
      </c>
      <c r="K77">
        <v>1</v>
      </c>
      <c r="L77">
        <v>0.85</v>
      </c>
      <c r="M77">
        <v>0.75</v>
      </c>
      <c r="N77">
        <v>1</v>
      </c>
      <c r="O77">
        <v>17900000</v>
      </c>
      <c r="P77">
        <f>O77/C77</f>
        <v>0.34047265174347768</v>
      </c>
      <c r="Q77">
        <v>894000000</v>
      </c>
      <c r="R77" s="12">
        <f>VLOOKUP(B77,[1]Sheet1!$A:$C,3,FALSE)</f>
        <v>1816.5469164388999</v>
      </c>
      <c r="S77">
        <v>2.5499999999999998</v>
      </c>
      <c r="T77">
        <v>13.052872789096091</v>
      </c>
      <c r="U77">
        <v>5.1672949800000003</v>
      </c>
      <c r="V77">
        <v>47.1</v>
      </c>
      <c r="W77">
        <v>48.7</v>
      </c>
      <c r="X77">
        <v>-0.38326886296272278</v>
      </c>
      <c r="Y77">
        <v>66.341999999999999</v>
      </c>
      <c r="Z77" t="e">
        <f>VLOOKUP(B77,#REF!,41,FALSE)</f>
        <v>#REF!</v>
      </c>
    </row>
    <row r="78" spans="1:29" hidden="1" x14ac:dyDescent="0.25">
      <c r="A78" t="s">
        <v>148</v>
      </c>
      <c r="B78" t="s">
        <v>149</v>
      </c>
      <c r="C78">
        <v>1794248</v>
      </c>
      <c r="D78">
        <v>2008</v>
      </c>
      <c r="E78" s="7" t="s">
        <v>333</v>
      </c>
      <c r="F78" s="7" t="s">
        <v>333</v>
      </c>
      <c r="G78">
        <v>0.9</v>
      </c>
      <c r="H78">
        <v>1</v>
      </c>
      <c r="I78">
        <v>1</v>
      </c>
      <c r="J78">
        <v>0</v>
      </c>
      <c r="K78">
        <v>1</v>
      </c>
      <c r="L78">
        <v>0.82499999999999996</v>
      </c>
      <c r="M78">
        <v>0.75</v>
      </c>
      <c r="N78">
        <v>1</v>
      </c>
      <c r="O78">
        <v>1600000</v>
      </c>
      <c r="P78">
        <f>O78/C78</f>
        <v>0.8917384887707831</v>
      </c>
      <c r="Q78" s="12">
        <v>0</v>
      </c>
      <c r="R78" s="12">
        <f>VLOOKUP(B78,[1]Sheet1!$A:$C,3,FALSE)</f>
        <v>4417.5240622332994</v>
      </c>
      <c r="S78">
        <v>0</v>
      </c>
      <c r="T78">
        <v>14.152774122868985</v>
      </c>
      <c r="U78">
        <v>0</v>
      </c>
      <c r="V78">
        <v>0</v>
      </c>
      <c r="W78">
        <v>0</v>
      </c>
      <c r="X78">
        <v>-0.34941285848617554</v>
      </c>
      <c r="Y78">
        <v>72.195121951219519</v>
      </c>
      <c r="Z78" t="e">
        <f>VLOOKUP(B78,#REF!,41,FALSE)</f>
        <v>#REF!</v>
      </c>
    </row>
    <row r="79" spans="1:29" x14ac:dyDescent="0.25">
      <c r="A79" t="s">
        <v>150</v>
      </c>
      <c r="B79" t="s">
        <v>151</v>
      </c>
      <c r="C79">
        <v>4207083</v>
      </c>
      <c r="D79">
        <v>1992</v>
      </c>
      <c r="E79" s="7" t="s">
        <v>336</v>
      </c>
      <c r="F79" s="7" t="s">
        <v>336</v>
      </c>
      <c r="G79">
        <v>0.15</v>
      </c>
      <c r="H79">
        <v>0</v>
      </c>
      <c r="I79">
        <v>0</v>
      </c>
      <c r="J79">
        <v>0</v>
      </c>
      <c r="K79">
        <v>1</v>
      </c>
      <c r="L79">
        <v>0.2</v>
      </c>
      <c r="M79">
        <v>0.25</v>
      </c>
      <c r="Q79">
        <v>4680000000</v>
      </c>
      <c r="R79" s="12">
        <f>VLOOKUP(B79,[1]Sheet1!$A:$C,3,FALSE)</f>
        <v>32000.448469157778</v>
      </c>
      <c r="S79">
        <v>3.02</v>
      </c>
      <c r="T79">
        <v>22.656910316445714</v>
      </c>
      <c r="U79">
        <v>4.9992079699999996</v>
      </c>
      <c r="V79">
        <v>46.1</v>
      </c>
      <c r="W79">
        <v>82</v>
      </c>
      <c r="X79">
        <v>1.8467279151082039E-2</v>
      </c>
      <c r="Y79">
        <v>75.397999999999996</v>
      </c>
      <c r="Z79" t="e">
        <f>VLOOKUP(B79,#REF!,41,FALSE)</f>
        <v>#REF!</v>
      </c>
    </row>
    <row r="80" spans="1:29" hidden="1" x14ac:dyDescent="0.25">
      <c r="A80" t="s">
        <v>152</v>
      </c>
      <c r="B80" t="s">
        <v>344</v>
      </c>
      <c r="C80">
        <v>6456900</v>
      </c>
      <c r="D80">
        <v>2017</v>
      </c>
      <c r="E80" s="7" t="s">
        <v>333</v>
      </c>
      <c r="F80" s="7" t="s">
        <v>333</v>
      </c>
      <c r="G80">
        <v>0.9</v>
      </c>
      <c r="H80">
        <v>1</v>
      </c>
      <c r="I80">
        <v>1</v>
      </c>
      <c r="J80">
        <v>0</v>
      </c>
      <c r="K80">
        <v>1</v>
      </c>
      <c r="L80">
        <v>0.82499999999999996</v>
      </c>
      <c r="M80">
        <v>0.75</v>
      </c>
      <c r="N80">
        <v>1</v>
      </c>
      <c r="O80">
        <v>3000000</v>
      </c>
      <c r="P80">
        <f>O80/C80</f>
        <v>0.46461924452910841</v>
      </c>
      <c r="Q80">
        <v>23390000</v>
      </c>
      <c r="R80" s="12">
        <f>VLOOKUP(B80,[1]Sheet1!$A:$C,3,FALSE)</f>
        <v>1309.3929916551213</v>
      </c>
      <c r="S80">
        <v>2.38</v>
      </c>
      <c r="T80">
        <v>16.808639514719623</v>
      </c>
      <c r="U80">
        <v>6.5345830899999999</v>
      </c>
      <c r="V80">
        <v>49.3</v>
      </c>
      <c r="W80">
        <v>60.4</v>
      </c>
      <c r="X80">
        <v>-0.68152093887329102</v>
      </c>
      <c r="Y80">
        <v>71.400000000000006</v>
      </c>
      <c r="Z80" t="e">
        <f>VLOOKUP(B80,#REF!,41,FALSE)</f>
        <v>#REF!</v>
      </c>
      <c r="AC80" s="3">
        <v>2.809161459823537</v>
      </c>
    </row>
    <row r="81" spans="1:29" hidden="1" x14ac:dyDescent="0.25">
      <c r="A81" t="s">
        <v>153</v>
      </c>
      <c r="B81" t="s">
        <v>154</v>
      </c>
      <c r="C81">
        <v>18513930</v>
      </c>
      <c r="D81">
        <v>1995</v>
      </c>
      <c r="E81" s="7" t="s">
        <v>336</v>
      </c>
      <c r="F81" s="7" t="s">
        <v>336</v>
      </c>
      <c r="G81">
        <v>0.2</v>
      </c>
      <c r="H81">
        <v>0</v>
      </c>
      <c r="I81">
        <v>0</v>
      </c>
      <c r="J81">
        <v>0</v>
      </c>
      <c r="K81">
        <v>1</v>
      </c>
      <c r="L81">
        <v>0.22500000000000001</v>
      </c>
      <c r="M81">
        <v>0.25</v>
      </c>
      <c r="N81">
        <v>1</v>
      </c>
      <c r="O81">
        <v>3100000</v>
      </c>
      <c r="P81">
        <f>O81/C81</f>
        <v>0.16744148865205821</v>
      </c>
      <c r="Q81">
        <v>1881000000</v>
      </c>
      <c r="R81" s="12">
        <f>VLOOKUP(B81,[1]Sheet1!$A:$C,3,FALSE)</f>
        <v>9812.3903761383463</v>
      </c>
      <c r="S81">
        <v>2.5499999999999998</v>
      </c>
      <c r="T81">
        <v>9.1321615759761361</v>
      </c>
      <c r="U81">
        <v>2.92212725</v>
      </c>
      <c r="V81">
        <v>40.700000000000003</v>
      </c>
      <c r="W81">
        <v>61.1</v>
      </c>
      <c r="X81">
        <v>0.1247125044465065</v>
      </c>
      <c r="Y81">
        <v>73.150000000000006</v>
      </c>
      <c r="Z81" t="e">
        <f>VLOOKUP(B81,#REF!,41,FALSE)</f>
        <v>#REF!</v>
      </c>
      <c r="AC81" s="3">
        <v>2.2826128594897632</v>
      </c>
    </row>
    <row r="82" spans="1:29" hidden="1" x14ac:dyDescent="0.25">
      <c r="A82" t="s">
        <v>155</v>
      </c>
      <c r="B82" t="s">
        <v>345</v>
      </c>
      <c r="C82">
        <v>7169455</v>
      </c>
      <c r="D82">
        <v>1975</v>
      </c>
      <c r="E82" s="7" t="s">
        <v>336</v>
      </c>
      <c r="F82" s="7" t="s">
        <v>336</v>
      </c>
      <c r="G82">
        <v>0.15</v>
      </c>
      <c r="H82">
        <v>0</v>
      </c>
      <c r="I82">
        <v>1</v>
      </c>
      <c r="J82">
        <v>0</v>
      </c>
      <c r="K82">
        <v>1</v>
      </c>
      <c r="L82">
        <v>0.32500000000000001</v>
      </c>
      <c r="M82">
        <v>0.5</v>
      </c>
      <c r="N82">
        <v>1</v>
      </c>
      <c r="O82">
        <v>6500000</v>
      </c>
      <c r="P82">
        <f>O82/C82</f>
        <v>0.90662400419557698</v>
      </c>
      <c r="Q82">
        <v>133000000</v>
      </c>
      <c r="R82" s="12">
        <f>VLOOKUP(B82,[1]Sheet1!$A:$C,3,FALSE)</f>
        <v>2534.8982799112491</v>
      </c>
      <c r="S82">
        <v>2.44</v>
      </c>
      <c r="T82">
        <v>13.970942912615349</v>
      </c>
      <c r="U82">
        <v>2.24630332</v>
      </c>
      <c r="V82">
        <v>43.1</v>
      </c>
      <c r="W82">
        <v>44.9</v>
      </c>
      <c r="X82">
        <v>-0.7845454216003418</v>
      </c>
      <c r="Y82">
        <v>67.61</v>
      </c>
      <c r="Z82" t="e">
        <f>VLOOKUP(B82,#REF!,41,FALSE)</f>
        <v>#REF!</v>
      </c>
    </row>
    <row r="83" spans="1:29" x14ac:dyDescent="0.25">
      <c r="A83" t="s">
        <v>156</v>
      </c>
      <c r="B83" t="s">
        <v>157</v>
      </c>
      <c r="C83">
        <v>1912789</v>
      </c>
      <c r="D83">
        <v>1991</v>
      </c>
      <c r="E83" s="7" t="s">
        <v>333</v>
      </c>
      <c r="F83" s="7" t="s">
        <v>333</v>
      </c>
      <c r="G83">
        <v>0.9</v>
      </c>
      <c r="H83">
        <v>1</v>
      </c>
      <c r="I83">
        <v>1</v>
      </c>
      <c r="J83">
        <v>0</v>
      </c>
      <c r="K83">
        <v>1</v>
      </c>
      <c r="L83">
        <v>0.82499999999999996</v>
      </c>
      <c r="M83">
        <v>0.75</v>
      </c>
      <c r="Q83">
        <v>1105000000</v>
      </c>
      <c r="R83" s="12">
        <f>VLOOKUP(B83,[1]Sheet1!$A:$C,3,FALSE)</f>
        <v>17828.894657185647</v>
      </c>
      <c r="S83">
        <v>2.98</v>
      </c>
      <c r="T83">
        <v>19.063271593844178</v>
      </c>
      <c r="U83">
        <v>6.1892304400000002</v>
      </c>
      <c r="V83">
        <v>62.9</v>
      </c>
      <c r="W83">
        <v>77.7</v>
      </c>
      <c r="X83">
        <v>1.1050282716751099</v>
      </c>
      <c r="Y83">
        <v>74.782926829268305</v>
      </c>
      <c r="Z83" t="e">
        <f>VLOOKUP(B83,#REF!,41,FALSE)</f>
        <v>#REF!</v>
      </c>
    </row>
    <row r="84" spans="1:29" hidden="1" x14ac:dyDescent="0.25">
      <c r="A84" t="s">
        <v>158</v>
      </c>
      <c r="B84" t="s">
        <v>159</v>
      </c>
      <c r="C84">
        <v>4937374</v>
      </c>
      <c r="D84">
        <v>2018</v>
      </c>
      <c r="E84" s="7" t="s">
        <v>333</v>
      </c>
      <c r="F84" s="7" t="s">
        <v>333</v>
      </c>
      <c r="G84">
        <v>0.85</v>
      </c>
      <c r="H84">
        <v>1</v>
      </c>
      <c r="I84">
        <v>1</v>
      </c>
      <c r="J84">
        <v>0</v>
      </c>
      <c r="K84">
        <v>1</v>
      </c>
      <c r="L84">
        <v>0.8</v>
      </c>
      <c r="M84">
        <v>0.75</v>
      </c>
      <c r="N84">
        <v>1</v>
      </c>
      <c r="O84">
        <v>2300000</v>
      </c>
      <c r="P84">
        <f>O84/C84</f>
        <v>0.46583467243923593</v>
      </c>
      <c r="Q84">
        <v>249300000</v>
      </c>
      <c r="R84" s="12">
        <f>VLOOKUP(B84,[1]Sheet1!$A:$C,3,FALSE)</f>
        <v>621.89295362271525</v>
      </c>
      <c r="S84">
        <v>1.91</v>
      </c>
      <c r="T84">
        <v>19.681981356827045</v>
      </c>
      <c r="U84">
        <v>6.73955679</v>
      </c>
      <c r="V84">
        <v>35.1</v>
      </c>
      <c r="W84">
        <v>45.4</v>
      </c>
      <c r="X84">
        <v>-1.3751332759857178</v>
      </c>
      <c r="Y84">
        <v>63.73</v>
      </c>
      <c r="Z84" t="e">
        <f>VLOOKUP(B84,#REF!,41,FALSE)</f>
        <v>#REF!</v>
      </c>
    </row>
    <row r="85" spans="1:29" hidden="1" x14ac:dyDescent="0.25">
      <c r="A85" t="s">
        <v>160</v>
      </c>
      <c r="B85" t="s">
        <v>161</v>
      </c>
      <c r="C85">
        <v>6855713</v>
      </c>
      <c r="D85">
        <v>2005</v>
      </c>
      <c r="E85" s="7" t="s">
        <v>333</v>
      </c>
      <c r="F85" s="7" t="s">
        <v>333</v>
      </c>
      <c r="G85">
        <v>0.8</v>
      </c>
      <c r="H85">
        <v>1</v>
      </c>
      <c r="I85">
        <v>1</v>
      </c>
      <c r="J85">
        <v>0</v>
      </c>
      <c r="K85">
        <v>1</v>
      </c>
      <c r="L85">
        <v>0.77500000000000002</v>
      </c>
      <c r="M85">
        <v>0.75</v>
      </c>
      <c r="N85">
        <v>1</v>
      </c>
      <c r="O85">
        <v>41600000</v>
      </c>
      <c r="P85">
        <f>O85/C85</f>
        <v>6.0679319568949284</v>
      </c>
      <c r="Q85">
        <v>1409300000</v>
      </c>
      <c r="R85" s="12">
        <f>VLOOKUP(B85,[1]Sheet1!$A:$C,3,FALSE)</f>
        <v>7583.694721706479</v>
      </c>
      <c r="S85">
        <v>2.64</v>
      </c>
      <c r="T85">
        <v>15.885884027476948</v>
      </c>
      <c r="U85">
        <v>8.3529701200000002</v>
      </c>
      <c r="V85">
        <v>43.1</v>
      </c>
      <c r="W85">
        <v>80</v>
      </c>
      <c r="X85">
        <v>-0.83280247449874878</v>
      </c>
      <c r="Y85">
        <v>78.875</v>
      </c>
      <c r="Z85" t="e">
        <f>VLOOKUP(B85,#REF!,41,FALSE)</f>
        <v>#REF!</v>
      </c>
      <c r="AC85" s="3">
        <v>2.7900184850363114</v>
      </c>
    </row>
    <row r="86" spans="1:29" hidden="1" x14ac:dyDescent="0.25">
      <c r="A86" t="s">
        <v>162</v>
      </c>
      <c r="B86" t="s">
        <v>163</v>
      </c>
      <c r="C86">
        <v>2125268</v>
      </c>
      <c r="D86">
        <v>2012</v>
      </c>
      <c r="E86" s="7" t="s">
        <v>333</v>
      </c>
      <c r="F86" s="7" t="s">
        <v>333</v>
      </c>
      <c r="G86">
        <v>0.9</v>
      </c>
      <c r="H86">
        <v>1</v>
      </c>
      <c r="I86">
        <v>1</v>
      </c>
      <c r="J86">
        <v>0</v>
      </c>
      <c r="K86">
        <v>1</v>
      </c>
      <c r="L86">
        <v>0.82499999999999996</v>
      </c>
      <c r="M86">
        <v>0.75</v>
      </c>
      <c r="N86">
        <v>1</v>
      </c>
      <c r="O86">
        <v>750000</v>
      </c>
      <c r="P86">
        <f>O86/C86</f>
        <v>0.35289666997291635</v>
      </c>
      <c r="Q86">
        <v>346310000</v>
      </c>
      <c r="R86" s="12">
        <f>VLOOKUP(B86,[1]Sheet1!$A:$C,3,FALSE)</f>
        <v>1118.1312838019383</v>
      </c>
      <c r="S86">
        <v>1.96</v>
      </c>
      <c r="T86">
        <v>39.606167698004391</v>
      </c>
      <c r="U86">
        <v>9.2835483599999993</v>
      </c>
      <c r="V86">
        <v>30.2</v>
      </c>
      <c r="W86">
        <v>35.700000000000003</v>
      </c>
      <c r="X86">
        <v>-0.83226168155670166</v>
      </c>
      <c r="Y86">
        <v>53.704999999999998</v>
      </c>
      <c r="Z86" t="e">
        <f>VLOOKUP(B86,#REF!,41,FALSE)</f>
        <v>#REF!</v>
      </c>
    </row>
    <row r="87" spans="1:29" hidden="1" x14ac:dyDescent="0.25">
      <c r="A87" t="s">
        <v>164</v>
      </c>
      <c r="B87" t="s">
        <v>165</v>
      </c>
      <c r="C87">
        <v>6777452</v>
      </c>
      <c r="D87">
        <v>2011</v>
      </c>
      <c r="E87" s="7" t="s">
        <v>332</v>
      </c>
      <c r="F87" s="7" t="s">
        <v>332</v>
      </c>
      <c r="G87">
        <v>0.5</v>
      </c>
      <c r="H87">
        <v>0</v>
      </c>
      <c r="I87">
        <v>0</v>
      </c>
      <c r="J87">
        <v>0</v>
      </c>
      <c r="K87">
        <v>1</v>
      </c>
      <c r="L87">
        <v>0.375</v>
      </c>
      <c r="M87">
        <v>0.25</v>
      </c>
      <c r="N87">
        <v>1</v>
      </c>
      <c r="O87">
        <v>13600000</v>
      </c>
      <c r="P87">
        <f>O87/C87</f>
        <v>2.0066538280167827</v>
      </c>
      <c r="Q87">
        <v>1404000000</v>
      </c>
      <c r="R87" s="12">
        <f>VLOOKUP(B87,[1]Sheet1!$A:$C,3,FALSE)</f>
        <v>7685.949266530034</v>
      </c>
      <c r="S87">
        <v>2.25</v>
      </c>
      <c r="T87">
        <v>0</v>
      </c>
      <c r="U87">
        <v>0</v>
      </c>
      <c r="V87">
        <v>25.7</v>
      </c>
      <c r="W87">
        <v>69.900000000000006</v>
      </c>
      <c r="X87">
        <v>-1.9221433401107788</v>
      </c>
      <c r="Y87">
        <v>72.724000000000004</v>
      </c>
      <c r="Z87" t="e">
        <f>VLOOKUP(B87,#REF!,41,FALSE)</f>
        <v>#REF!</v>
      </c>
      <c r="AC87" s="3">
        <v>3.2721948602594022</v>
      </c>
    </row>
    <row r="88" spans="1:29" x14ac:dyDescent="0.25">
      <c r="A88" t="s">
        <v>166</v>
      </c>
      <c r="B88" t="s">
        <v>167</v>
      </c>
      <c r="C88">
        <v>2786844</v>
      </c>
      <c r="D88">
        <v>1991</v>
      </c>
      <c r="E88" s="7" t="s">
        <v>333</v>
      </c>
      <c r="F88" s="7" t="s">
        <v>335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Q88">
        <v>2035000000</v>
      </c>
      <c r="R88" s="12">
        <f>VLOOKUP(B88,[1]Sheet1!$A:$C,3,FALSE)</f>
        <v>19601.890834388469</v>
      </c>
      <c r="S88">
        <v>2.73</v>
      </c>
      <c r="T88">
        <v>16.780732240282621</v>
      </c>
      <c r="U88">
        <v>6.5677523600000001</v>
      </c>
      <c r="V88">
        <v>55</v>
      </c>
      <c r="W88">
        <v>76.599999999999994</v>
      </c>
      <c r="X88">
        <v>1.0433808565139771</v>
      </c>
      <c r="Y88">
        <v>75.680487804878055</v>
      </c>
      <c r="Z88" t="e">
        <f>VLOOKUP(B88,#REF!,41,FALSE)</f>
        <v>#REF!</v>
      </c>
      <c r="AC88" s="3">
        <v>1.7288682756431106</v>
      </c>
    </row>
    <row r="89" spans="1:29" hidden="1" x14ac:dyDescent="0.25">
      <c r="A89" t="s">
        <v>168</v>
      </c>
      <c r="B89" t="s">
        <v>169</v>
      </c>
      <c r="C89">
        <v>4525696</v>
      </c>
      <c r="D89">
        <v>2009</v>
      </c>
      <c r="E89" s="7" t="s">
        <v>332</v>
      </c>
      <c r="F89" s="7" t="s">
        <v>332</v>
      </c>
      <c r="G89">
        <v>0.4</v>
      </c>
      <c r="H89">
        <v>0</v>
      </c>
      <c r="I89">
        <v>0</v>
      </c>
      <c r="J89">
        <v>0</v>
      </c>
      <c r="K89">
        <v>0</v>
      </c>
      <c r="L89">
        <v>0.2</v>
      </c>
      <c r="M89">
        <v>0</v>
      </c>
      <c r="N89">
        <v>1</v>
      </c>
      <c r="O89">
        <v>850000</v>
      </c>
      <c r="P89">
        <f t="shared" ref="P89:P104" si="3">O89/C89</f>
        <v>0.18781641541986027</v>
      </c>
      <c r="Q89">
        <v>99500000</v>
      </c>
      <c r="R89" s="12">
        <f>VLOOKUP(B89,[1]Sheet1!$A:$C,3,FALSE)</f>
        <v>1679.4448730040763</v>
      </c>
      <c r="S89">
        <v>2.2599999999999998</v>
      </c>
      <c r="T89">
        <v>12.84587537356694</v>
      </c>
      <c r="U89">
        <v>4.5803909300000001</v>
      </c>
      <c r="V89">
        <v>27.5</v>
      </c>
      <c r="W89">
        <v>52</v>
      </c>
      <c r="X89">
        <v>-0.49821245670318604</v>
      </c>
      <c r="Y89">
        <v>64.703999999999994</v>
      </c>
      <c r="Z89" t="e">
        <f>VLOOKUP(B89,#REF!,41,FALSE)</f>
        <v>#REF!</v>
      </c>
    </row>
    <row r="90" spans="1:29" hidden="1" x14ac:dyDescent="0.25">
      <c r="A90" t="s">
        <v>170</v>
      </c>
      <c r="B90" t="s">
        <v>328</v>
      </c>
      <c r="C90">
        <v>640445</v>
      </c>
      <c r="D90">
        <v>2002</v>
      </c>
      <c r="E90" s="7" t="s">
        <v>333</v>
      </c>
      <c r="F90" s="7" t="s">
        <v>333</v>
      </c>
      <c r="G90">
        <v>0.95</v>
      </c>
      <c r="H90">
        <v>1</v>
      </c>
      <c r="I90">
        <v>1</v>
      </c>
      <c r="J90">
        <v>0</v>
      </c>
      <c r="K90">
        <v>1</v>
      </c>
      <c r="L90">
        <v>0.85</v>
      </c>
      <c r="M90">
        <v>0.75</v>
      </c>
      <c r="N90">
        <v>1</v>
      </c>
      <c r="O90">
        <v>1500000</v>
      </c>
      <c r="P90">
        <f t="shared" si="3"/>
        <v>2.3421214936489472</v>
      </c>
      <c r="Q90">
        <v>329600000</v>
      </c>
      <c r="R90" s="12">
        <f>VLOOKUP(B90,[1]Sheet1!$A:$C,3,FALSE)</f>
        <v>6022.2161793957366</v>
      </c>
      <c r="S90">
        <v>2.4700000000000002</v>
      </c>
      <c r="T90">
        <v>14.035817770434333</v>
      </c>
      <c r="U90">
        <v>6.5828895599999999</v>
      </c>
      <c r="V90">
        <v>39.1</v>
      </c>
      <c r="W90">
        <v>76</v>
      </c>
      <c r="X90">
        <v>-2.4857537355273962E-3</v>
      </c>
      <c r="Y90">
        <v>75.688000000000002</v>
      </c>
      <c r="Z90" t="e">
        <f>VLOOKUP(B90,#REF!,41,FALSE)</f>
        <v>#REF!</v>
      </c>
      <c r="AC90" s="3">
        <v>1.8154935769730258</v>
      </c>
    </row>
    <row r="91" spans="1:29" hidden="1" x14ac:dyDescent="0.25">
      <c r="A91" t="s">
        <v>171</v>
      </c>
      <c r="B91" t="s">
        <v>172</v>
      </c>
      <c r="C91">
        <v>26969307</v>
      </c>
      <c r="D91">
        <v>2014</v>
      </c>
      <c r="E91" s="7" t="s">
        <v>333</v>
      </c>
      <c r="F91" s="7" t="s">
        <v>333</v>
      </c>
      <c r="G91">
        <v>0.8</v>
      </c>
      <c r="H91">
        <v>1</v>
      </c>
      <c r="I91">
        <v>1</v>
      </c>
      <c r="J91">
        <v>0</v>
      </c>
      <c r="K91">
        <v>1</v>
      </c>
      <c r="L91">
        <v>0.77500000000000002</v>
      </c>
      <c r="M91">
        <v>0.75</v>
      </c>
      <c r="N91">
        <v>1</v>
      </c>
      <c r="O91">
        <v>7500000</v>
      </c>
      <c r="P91">
        <f t="shared" si="3"/>
        <v>0.27809390875338397</v>
      </c>
      <c r="Q91">
        <v>838000000</v>
      </c>
      <c r="R91" s="12">
        <f>VLOOKUP(B91,[1]Sheet1!$A:$C,3,FALSE)</f>
        <v>523.35906446084721</v>
      </c>
      <c r="S91">
        <v>2.16</v>
      </c>
      <c r="T91">
        <v>14.251091450538341</v>
      </c>
      <c r="U91">
        <v>4.7895646100000002</v>
      </c>
      <c r="V91">
        <v>40.1</v>
      </c>
      <c r="W91">
        <v>43.7</v>
      </c>
      <c r="X91">
        <v>-1.142453670501709</v>
      </c>
      <c r="Y91">
        <v>66.680999999999997</v>
      </c>
      <c r="Z91" t="e">
        <f>VLOOKUP(B91,#REF!,41,FALSE)</f>
        <v>#REF!</v>
      </c>
    </row>
    <row r="92" spans="1:29" hidden="1" x14ac:dyDescent="0.25">
      <c r="A92" t="s">
        <v>173</v>
      </c>
      <c r="B92" t="s">
        <v>174</v>
      </c>
      <c r="C92">
        <v>31949777</v>
      </c>
      <c r="D92">
        <v>2018</v>
      </c>
      <c r="E92" s="7" t="s">
        <v>333</v>
      </c>
      <c r="F92" s="7" t="s">
        <v>333</v>
      </c>
      <c r="G92">
        <v>0.85</v>
      </c>
      <c r="H92">
        <v>1</v>
      </c>
      <c r="I92">
        <v>1</v>
      </c>
      <c r="J92">
        <v>0</v>
      </c>
      <c r="K92">
        <v>1</v>
      </c>
      <c r="L92">
        <v>0.8</v>
      </c>
      <c r="M92">
        <v>0.75</v>
      </c>
      <c r="N92">
        <v>1</v>
      </c>
      <c r="O92">
        <v>2100000</v>
      </c>
      <c r="P92">
        <f t="shared" si="3"/>
        <v>6.5728158290431882E-2</v>
      </c>
      <c r="Q92">
        <v>44600000000</v>
      </c>
      <c r="R92" s="12">
        <f>VLOOKUP(B92,[1]Sheet1!$A:$C,3,FALSE)</f>
        <v>11414.2069765208</v>
      </c>
      <c r="S92">
        <v>3.15</v>
      </c>
      <c r="T92">
        <v>11.694845535961184</v>
      </c>
      <c r="U92">
        <v>3.7562994999999999</v>
      </c>
      <c r="V92">
        <v>62.2</v>
      </c>
      <c r="W92">
        <v>66.599999999999994</v>
      </c>
      <c r="X92">
        <v>0.99868565797805786</v>
      </c>
      <c r="Y92">
        <v>75.997</v>
      </c>
      <c r="Z92" t="e">
        <f>VLOOKUP(B92,#REF!,41,FALSE)</f>
        <v>#REF!</v>
      </c>
      <c r="AC92" s="3">
        <v>1.937856101110099</v>
      </c>
    </row>
    <row r="93" spans="1:29" hidden="1" x14ac:dyDescent="0.25">
      <c r="A93" t="s">
        <v>175</v>
      </c>
      <c r="B93" t="s">
        <v>176</v>
      </c>
      <c r="C93">
        <v>1265711</v>
      </c>
      <c r="D93">
        <v>1982</v>
      </c>
      <c r="E93" s="7" t="s">
        <v>333</v>
      </c>
      <c r="F93" s="7" t="s">
        <v>335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500000</v>
      </c>
      <c r="P93">
        <f t="shared" si="3"/>
        <v>0.39503488553074123</v>
      </c>
      <c r="Q93">
        <v>387000000</v>
      </c>
      <c r="R93" s="12">
        <f>VLOOKUP(B93,[1]Sheet1!$A:$C,3,FALSE)</f>
        <v>11099.240283568764</v>
      </c>
      <c r="S93">
        <v>2.8</v>
      </c>
      <c r="T93">
        <v>15.321051395914894</v>
      </c>
      <c r="U93">
        <v>5.8262438799999998</v>
      </c>
      <c r="V93">
        <v>34.9</v>
      </c>
      <c r="W93">
        <v>65.7</v>
      </c>
      <c r="X93">
        <v>0.87113988399505615</v>
      </c>
      <c r="Y93">
        <v>74.416341463414639</v>
      </c>
      <c r="Z93" t="e">
        <f>VLOOKUP(B93,#REF!,41,FALSE)</f>
        <v>#REF!</v>
      </c>
    </row>
    <row r="94" spans="1:29" hidden="1" x14ac:dyDescent="0.25">
      <c r="A94" t="s">
        <v>177</v>
      </c>
      <c r="B94" t="s">
        <v>178</v>
      </c>
      <c r="C94">
        <v>18628747</v>
      </c>
      <c r="D94">
        <v>2005</v>
      </c>
      <c r="E94" s="7" t="s">
        <v>333</v>
      </c>
      <c r="F94" s="7" t="s">
        <v>333</v>
      </c>
      <c r="G94">
        <v>0.8</v>
      </c>
      <c r="H94">
        <v>1</v>
      </c>
      <c r="I94">
        <v>1</v>
      </c>
      <c r="J94">
        <v>0</v>
      </c>
      <c r="K94">
        <v>1</v>
      </c>
      <c r="L94">
        <v>0.77500000000000002</v>
      </c>
      <c r="M94">
        <v>0.75</v>
      </c>
      <c r="N94">
        <v>1</v>
      </c>
      <c r="O94">
        <v>4500000</v>
      </c>
      <c r="P94">
        <f t="shared" si="3"/>
        <v>0.2415621404917894</v>
      </c>
      <c r="Q94">
        <v>64000000</v>
      </c>
      <c r="R94" s="12">
        <f>VLOOKUP(B94,[1]Sheet1!$A:$C,3,FALSE)</f>
        <v>411.55234042360161</v>
      </c>
      <c r="S94">
        <v>2.1800000000000002</v>
      </c>
      <c r="T94">
        <v>13.906709118136462</v>
      </c>
      <c r="U94">
        <v>9.3342361500000006</v>
      </c>
      <c r="V94">
        <v>28</v>
      </c>
      <c r="W94">
        <v>47</v>
      </c>
      <c r="X94">
        <v>-0.74943667650222778</v>
      </c>
      <c r="Y94">
        <v>63.798000000000002</v>
      </c>
      <c r="Z94" t="e">
        <f>VLOOKUP(B94,#REF!,41,FALSE)</f>
        <v>#REF!</v>
      </c>
    </row>
    <row r="95" spans="1:29" hidden="1" x14ac:dyDescent="0.25">
      <c r="A95" t="s">
        <v>179</v>
      </c>
      <c r="B95" t="s">
        <v>180</v>
      </c>
      <c r="C95">
        <v>127575529</v>
      </c>
      <c r="D95">
        <v>2000</v>
      </c>
      <c r="E95" s="7" t="s">
        <v>333</v>
      </c>
      <c r="F95" s="7" t="s">
        <v>333</v>
      </c>
      <c r="G95">
        <v>0.9</v>
      </c>
      <c r="H95">
        <v>1</v>
      </c>
      <c r="I95">
        <v>1</v>
      </c>
      <c r="J95">
        <v>0</v>
      </c>
      <c r="K95">
        <v>1</v>
      </c>
      <c r="L95">
        <v>0.82499999999999996</v>
      </c>
      <c r="M95">
        <v>0.75</v>
      </c>
      <c r="N95">
        <v>1</v>
      </c>
      <c r="O95">
        <v>2100000</v>
      </c>
      <c r="P95">
        <f t="shared" si="3"/>
        <v>1.6460837093609074E-2</v>
      </c>
      <c r="Q95">
        <v>614000000000</v>
      </c>
      <c r="R95" s="12">
        <f>VLOOKUP(B95,[1]Sheet1!$A:$C,3,FALSE)</f>
        <v>9946.0338287919822</v>
      </c>
      <c r="S95">
        <v>2.85</v>
      </c>
      <c r="T95">
        <v>11.358333012457402</v>
      </c>
      <c r="U95">
        <v>5.37147474</v>
      </c>
      <c r="V95">
        <v>57.6</v>
      </c>
      <c r="W95">
        <v>62.6</v>
      </c>
      <c r="X95">
        <v>-0.15700839459896088</v>
      </c>
      <c r="Y95">
        <v>74.992000000000004</v>
      </c>
      <c r="Z95" t="e">
        <f>VLOOKUP(B95,#REF!,41,FALSE)</f>
        <v>#REF!</v>
      </c>
      <c r="AC95" s="3">
        <v>2.0303454410742598</v>
      </c>
    </row>
    <row r="96" spans="1:29" hidden="1" x14ac:dyDescent="0.25">
      <c r="A96" t="s">
        <v>181</v>
      </c>
      <c r="B96" t="s">
        <v>182</v>
      </c>
      <c r="C96">
        <v>2657637</v>
      </c>
      <c r="D96">
        <v>2005</v>
      </c>
      <c r="E96" s="7" t="s">
        <v>333</v>
      </c>
      <c r="F96" s="7" t="s">
        <v>333</v>
      </c>
      <c r="G96">
        <v>0.95</v>
      </c>
      <c r="H96">
        <v>1</v>
      </c>
      <c r="I96">
        <v>1</v>
      </c>
      <c r="J96">
        <v>0</v>
      </c>
      <c r="K96">
        <v>1</v>
      </c>
      <c r="L96">
        <v>0.85</v>
      </c>
      <c r="M96">
        <v>0.75</v>
      </c>
      <c r="N96">
        <v>1</v>
      </c>
      <c r="O96">
        <v>2200000</v>
      </c>
      <c r="P96">
        <f t="shared" si="3"/>
        <v>0.82780304458434317</v>
      </c>
      <c r="Q96">
        <v>60500000</v>
      </c>
      <c r="R96" s="12">
        <f>VLOOKUP(B96,[1]Sheet1!$A:$C,3,FALSE)</f>
        <v>4503.5169853884718</v>
      </c>
      <c r="S96">
        <v>2.02</v>
      </c>
      <c r="T96">
        <v>14.15363028289843</v>
      </c>
      <c r="U96">
        <v>6.5954484899999999</v>
      </c>
      <c r="V96">
        <v>42.9</v>
      </c>
      <c r="W96">
        <v>73.099999999999994</v>
      </c>
      <c r="X96">
        <v>-0.383404940366745</v>
      </c>
      <c r="Y96">
        <v>71.808000000000007</v>
      </c>
      <c r="Z96" t="e">
        <f>VLOOKUP(B96,#REF!,41,FALSE)</f>
        <v>#REF!</v>
      </c>
    </row>
    <row r="97" spans="1:29" hidden="1" x14ac:dyDescent="0.25">
      <c r="A97" t="s">
        <v>183</v>
      </c>
      <c r="B97" t="s">
        <v>184</v>
      </c>
      <c r="C97">
        <v>19658031</v>
      </c>
      <c r="D97">
        <v>2013</v>
      </c>
      <c r="E97" s="7" t="s">
        <v>334</v>
      </c>
      <c r="F97" s="7" t="s">
        <v>334</v>
      </c>
      <c r="G97">
        <v>0.75</v>
      </c>
      <c r="H97">
        <v>1</v>
      </c>
      <c r="I97">
        <v>1</v>
      </c>
      <c r="J97">
        <v>0</v>
      </c>
      <c r="K97">
        <v>1</v>
      </c>
      <c r="L97">
        <v>0.75</v>
      </c>
      <c r="M97">
        <v>0.75</v>
      </c>
      <c r="N97">
        <v>1</v>
      </c>
      <c r="O97">
        <v>14600000</v>
      </c>
      <c r="P97">
        <f t="shared" si="3"/>
        <v>0.7426990017464109</v>
      </c>
      <c r="Q97">
        <v>82830000</v>
      </c>
      <c r="R97" s="12">
        <f>VLOOKUP(B97,[1]Sheet1!$A:$C,3,FALSE)</f>
        <v>879.00801044665468</v>
      </c>
      <c r="S97">
        <v>2.2999999999999998</v>
      </c>
      <c r="T97">
        <v>15.743760228862531</v>
      </c>
      <c r="U97">
        <v>3.8849268000000001</v>
      </c>
      <c r="V97">
        <v>29</v>
      </c>
      <c r="W97">
        <v>45.6</v>
      </c>
      <c r="X97">
        <v>-1.0564441680908203</v>
      </c>
      <c r="Y97">
        <v>58.893000000000001</v>
      </c>
      <c r="Z97" t="e">
        <f>VLOOKUP(B97,#REF!,41,FALSE)</f>
        <v>#REF!</v>
      </c>
    </row>
    <row r="98" spans="1:29" hidden="1" x14ac:dyDescent="0.25">
      <c r="A98" t="s">
        <v>185</v>
      </c>
      <c r="B98" t="s">
        <v>186</v>
      </c>
      <c r="C98">
        <v>622137</v>
      </c>
      <c r="D98">
        <v>2006</v>
      </c>
      <c r="E98" s="7" t="s">
        <v>333</v>
      </c>
      <c r="F98" s="7" t="s">
        <v>333</v>
      </c>
      <c r="G98">
        <v>0.95</v>
      </c>
      <c r="H98">
        <v>1</v>
      </c>
      <c r="I98">
        <v>1</v>
      </c>
      <c r="J98">
        <v>0</v>
      </c>
      <c r="K98">
        <v>1</v>
      </c>
      <c r="L98">
        <v>0.85</v>
      </c>
      <c r="M98">
        <v>0.75</v>
      </c>
      <c r="N98">
        <v>1</v>
      </c>
      <c r="O98">
        <v>300000</v>
      </c>
      <c r="P98">
        <f t="shared" si="3"/>
        <v>0.48220890254075871</v>
      </c>
      <c r="Q98">
        <v>67590000</v>
      </c>
      <c r="R98" s="12">
        <f>VLOOKUP(B98,[1]Sheet1!$A:$C,3,FALSE)</f>
        <v>8908.9347924676695</v>
      </c>
      <c r="S98">
        <v>2.57</v>
      </c>
      <c r="T98">
        <v>17.797905218126324</v>
      </c>
      <c r="U98">
        <v>8.4230423000000005</v>
      </c>
      <c r="V98">
        <v>43.7</v>
      </c>
      <c r="W98">
        <v>80.7</v>
      </c>
      <c r="X98">
        <v>0.15625758469104767</v>
      </c>
      <c r="Y98">
        <v>76.77</v>
      </c>
      <c r="Z98" t="e">
        <f>VLOOKUP(B98,#REF!,41,FALSE)</f>
        <v>#REF!</v>
      </c>
      <c r="AC98" s="3">
        <v>1.7948116899251316</v>
      </c>
    </row>
    <row r="99" spans="1:29" hidden="1" x14ac:dyDescent="0.25">
      <c r="A99" t="s">
        <v>187</v>
      </c>
      <c r="B99" t="s">
        <v>188</v>
      </c>
      <c r="C99">
        <v>3225167</v>
      </c>
      <c r="D99">
        <v>1996</v>
      </c>
      <c r="E99" s="7" t="s">
        <v>333</v>
      </c>
      <c r="F99" s="7" t="s">
        <v>335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1200000</v>
      </c>
      <c r="P99">
        <f t="shared" si="3"/>
        <v>0.37207375618068772</v>
      </c>
      <c r="Q99">
        <v>129520000</v>
      </c>
      <c r="R99" s="12">
        <f>VLOOKUP(B99,[1]Sheet1!$A:$C,3,FALSE)</f>
        <v>4339.8432792502681</v>
      </c>
      <c r="S99">
        <v>2.1</v>
      </c>
      <c r="T99">
        <v>12.113672735494188</v>
      </c>
      <c r="U99">
        <v>3.7878937700000002</v>
      </c>
      <c r="V99">
        <v>49.5</v>
      </c>
      <c r="W99">
        <v>58.5</v>
      </c>
      <c r="X99">
        <v>-0.19483031332492828</v>
      </c>
      <c r="Y99">
        <v>69.688999999999993</v>
      </c>
      <c r="Z99" t="e">
        <f>VLOOKUP(B99,#REF!,41,FALSE)</f>
        <v>#REF!</v>
      </c>
    </row>
    <row r="100" spans="1:29" hidden="1" x14ac:dyDescent="0.25">
      <c r="A100" t="s">
        <v>189</v>
      </c>
      <c r="B100" t="s">
        <v>190</v>
      </c>
      <c r="C100">
        <v>36471769</v>
      </c>
      <c r="D100">
        <v>2011</v>
      </c>
      <c r="E100" s="7" t="s">
        <v>332</v>
      </c>
      <c r="F100" s="7" t="s">
        <v>332</v>
      </c>
      <c r="G100">
        <v>0.3</v>
      </c>
      <c r="H100">
        <v>0</v>
      </c>
      <c r="I100">
        <v>0</v>
      </c>
      <c r="J100">
        <v>0</v>
      </c>
      <c r="K100">
        <v>1</v>
      </c>
      <c r="L100">
        <v>0.27500000000000002</v>
      </c>
      <c r="M100">
        <v>0.25</v>
      </c>
      <c r="N100">
        <v>1</v>
      </c>
      <c r="O100">
        <v>7700000</v>
      </c>
      <c r="P100">
        <f t="shared" si="3"/>
        <v>0.21112219700667659</v>
      </c>
      <c r="Q100">
        <v>4310000000</v>
      </c>
      <c r="R100" s="12">
        <f>VLOOKUP(B100,[1]Sheet1!$A:$C,3,FALSE)</f>
        <v>3204.0950031329799</v>
      </c>
      <c r="S100">
        <v>2.4300000000000002</v>
      </c>
      <c r="T100">
        <v>19.368729205938308</v>
      </c>
      <c r="U100">
        <v>5.3126153900000004</v>
      </c>
      <c r="V100">
        <v>43.7</v>
      </c>
      <c r="W100">
        <v>61.3</v>
      </c>
      <c r="X100">
        <v>-0.11922524124383926</v>
      </c>
      <c r="Y100">
        <v>76.453000000000003</v>
      </c>
      <c r="Z100" t="e">
        <f>VLOOKUP(B100,#REF!,41,FALSE)</f>
        <v>#REF!</v>
      </c>
      <c r="AC100" s="3">
        <v>3.4104282419001537</v>
      </c>
    </row>
    <row r="101" spans="1:29" hidden="1" x14ac:dyDescent="0.25">
      <c r="A101" t="s">
        <v>191</v>
      </c>
      <c r="B101" t="s">
        <v>322</v>
      </c>
      <c r="C101">
        <v>54045420</v>
      </c>
      <c r="D101">
        <v>2016</v>
      </c>
      <c r="E101" s="7" t="s">
        <v>333</v>
      </c>
      <c r="F101" s="7" t="s">
        <v>333</v>
      </c>
      <c r="G101">
        <v>0.9</v>
      </c>
      <c r="H101">
        <v>1</v>
      </c>
      <c r="I101">
        <v>1</v>
      </c>
      <c r="J101">
        <v>0</v>
      </c>
      <c r="K101">
        <v>1</v>
      </c>
      <c r="L101">
        <v>0.82499999999999996</v>
      </c>
      <c r="M101">
        <v>0.75</v>
      </c>
      <c r="N101">
        <v>1</v>
      </c>
      <c r="O101" s="6">
        <v>19300000</v>
      </c>
      <c r="P101">
        <f t="shared" si="3"/>
        <v>0.35710704070761223</v>
      </c>
      <c r="Q101">
        <v>772000000</v>
      </c>
      <c r="R101" s="12">
        <f>VLOOKUP(B101,[1]Sheet1!$A:$C,3,FALSE)</f>
        <v>1407.8131434104339</v>
      </c>
      <c r="S101">
        <v>1.99</v>
      </c>
      <c r="T101">
        <v>18.302603831119736</v>
      </c>
      <c r="U101">
        <v>4.7912554700000003</v>
      </c>
      <c r="V101">
        <v>43.4</v>
      </c>
      <c r="W101">
        <v>48.4</v>
      </c>
      <c r="X101">
        <v>-1.1498692035675049</v>
      </c>
      <c r="Y101">
        <v>66.867000000000004</v>
      </c>
      <c r="Z101" t="e">
        <f>VLOOKUP(B101,#REF!,41,FALSE)</f>
        <v>#REF!</v>
      </c>
      <c r="AC101" s="3">
        <v>2.8964924613142951</v>
      </c>
    </row>
    <row r="102" spans="1:29" hidden="1" x14ac:dyDescent="0.25">
      <c r="A102" t="s">
        <v>192</v>
      </c>
      <c r="B102" t="s">
        <v>193</v>
      </c>
      <c r="C102">
        <v>30366036</v>
      </c>
      <c r="D102">
        <v>2013</v>
      </c>
      <c r="E102" s="7" t="s">
        <v>334</v>
      </c>
      <c r="F102" s="7" t="s">
        <v>334</v>
      </c>
      <c r="G102">
        <v>0.75</v>
      </c>
      <c r="H102">
        <v>1</v>
      </c>
      <c r="I102">
        <v>1</v>
      </c>
      <c r="J102">
        <v>0</v>
      </c>
      <c r="K102">
        <v>1</v>
      </c>
      <c r="L102">
        <v>0.75</v>
      </c>
      <c r="M102">
        <v>0.75</v>
      </c>
      <c r="N102">
        <v>1</v>
      </c>
      <c r="O102">
        <v>14800000</v>
      </c>
      <c r="P102">
        <f t="shared" si="3"/>
        <v>0.48738663156429113</v>
      </c>
      <c r="Q102">
        <v>275900000</v>
      </c>
      <c r="R102" s="12">
        <f>VLOOKUP(B102,[1]Sheet1!$A:$C,3,FALSE)</f>
        <v>503.57077267520214</v>
      </c>
      <c r="S102">
        <v>0</v>
      </c>
      <c r="T102">
        <v>21.671534283266087</v>
      </c>
      <c r="U102">
        <v>8.1743011499999998</v>
      </c>
      <c r="V102">
        <v>28.1</v>
      </c>
      <c r="W102">
        <v>43</v>
      </c>
      <c r="X102">
        <v>-0.82328957319259644</v>
      </c>
      <c r="Y102">
        <v>60.162999999999997</v>
      </c>
      <c r="Z102" t="e">
        <f>VLOOKUP(B102,#REF!,41,FALSE)</f>
        <v>#REF!</v>
      </c>
    </row>
    <row r="103" spans="1:29" hidden="1" x14ac:dyDescent="0.25">
      <c r="A103" t="s">
        <v>194</v>
      </c>
      <c r="B103" t="s">
        <v>195</v>
      </c>
      <c r="C103">
        <v>2494530</v>
      </c>
      <c r="D103">
        <v>1990</v>
      </c>
      <c r="E103" s="7" t="s">
        <v>333</v>
      </c>
      <c r="F103" s="7" t="s">
        <v>333</v>
      </c>
      <c r="G103">
        <v>0.8</v>
      </c>
      <c r="H103">
        <v>1</v>
      </c>
      <c r="I103">
        <v>1</v>
      </c>
      <c r="J103">
        <v>0</v>
      </c>
      <c r="K103">
        <v>1</v>
      </c>
      <c r="L103">
        <v>0.77500000000000002</v>
      </c>
      <c r="M103">
        <v>0.75</v>
      </c>
      <c r="N103">
        <v>1</v>
      </c>
      <c r="O103">
        <v>750000</v>
      </c>
      <c r="P103">
        <f t="shared" si="3"/>
        <v>0.30065783935250329</v>
      </c>
      <c r="Q103">
        <v>306100000</v>
      </c>
      <c r="R103" s="12">
        <f>VLOOKUP(B103,[1]Sheet1!$A:$C,3,FALSE)</f>
        <v>4957.4582222640774</v>
      </c>
      <c r="S103">
        <v>0</v>
      </c>
      <c r="T103">
        <v>25.912794210150476</v>
      </c>
      <c r="U103">
        <v>7.95077181</v>
      </c>
      <c r="V103">
        <v>35.6</v>
      </c>
      <c r="W103">
        <v>53.7</v>
      </c>
      <c r="X103">
        <v>9.6649490296840668E-2</v>
      </c>
      <c r="Y103">
        <v>63.372999999999998</v>
      </c>
      <c r="Z103" t="e">
        <f>VLOOKUP(B103,#REF!,41,FALSE)</f>
        <v>#REF!</v>
      </c>
    </row>
    <row r="104" spans="1:29" hidden="1" x14ac:dyDescent="0.25">
      <c r="A104" t="s">
        <v>196</v>
      </c>
      <c r="B104" t="s">
        <v>197</v>
      </c>
      <c r="C104">
        <v>28608710</v>
      </c>
      <c r="D104">
        <v>2018</v>
      </c>
      <c r="E104" s="7" t="s">
        <v>333</v>
      </c>
      <c r="F104" s="7" t="s">
        <v>333</v>
      </c>
      <c r="G104">
        <v>0.85</v>
      </c>
      <c r="H104">
        <v>1</v>
      </c>
      <c r="I104">
        <v>1</v>
      </c>
      <c r="J104">
        <v>0</v>
      </c>
      <c r="K104">
        <v>1</v>
      </c>
      <c r="L104">
        <v>0.8</v>
      </c>
      <c r="M104">
        <v>0.75</v>
      </c>
      <c r="N104">
        <v>1</v>
      </c>
      <c r="O104">
        <v>7300000</v>
      </c>
      <c r="P104">
        <f t="shared" si="3"/>
        <v>0.25516704528096512</v>
      </c>
      <c r="Q104">
        <v>139600000</v>
      </c>
      <c r="R104" s="12">
        <f>VLOOKUP(B104,[1]Sheet1!$A:$C,3,FALSE)</f>
        <v>1071.0507605540372</v>
      </c>
      <c r="S104">
        <v>2.19</v>
      </c>
      <c r="T104">
        <v>11.564498829816513</v>
      </c>
      <c r="U104">
        <v>5.8408341400000001</v>
      </c>
      <c r="V104">
        <v>35.1</v>
      </c>
      <c r="W104">
        <v>50.8</v>
      </c>
      <c r="X104">
        <v>-1.045199990272522</v>
      </c>
      <c r="Y104">
        <v>70.477999999999994</v>
      </c>
      <c r="Z104" t="e">
        <f>VLOOKUP(B104,#REF!,41,FALSE)</f>
        <v>#REF!</v>
      </c>
    </row>
    <row r="105" spans="1:29" x14ac:dyDescent="0.25">
      <c r="A105" t="s">
        <v>198</v>
      </c>
      <c r="B105" t="s">
        <v>199</v>
      </c>
      <c r="C105">
        <v>4917000</v>
      </c>
      <c r="D105">
        <v>1893</v>
      </c>
      <c r="E105" s="7" t="s">
        <v>333</v>
      </c>
      <c r="F105" s="7" t="s">
        <v>335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Q105">
        <v>7590000000</v>
      </c>
      <c r="R105" s="12">
        <f>VLOOKUP(B105,[1]Sheet1!$A:$C,3,FALSE)</f>
        <v>42084.353374808779</v>
      </c>
      <c r="S105">
        <v>3.99</v>
      </c>
      <c r="T105">
        <v>18.475269468450811</v>
      </c>
      <c r="U105">
        <v>9.2103462199999999</v>
      </c>
      <c r="V105">
        <v>54</v>
      </c>
      <c r="W105">
        <v>86.2</v>
      </c>
      <c r="X105">
        <v>1.6709036827087402</v>
      </c>
      <c r="Y105">
        <v>81.858536585365869</v>
      </c>
      <c r="Z105" t="e">
        <f>VLOOKUP(B105,#REF!,41,FALSE)</f>
        <v>#REF!</v>
      </c>
      <c r="AC105" s="3">
        <v>1.3557644399922397</v>
      </c>
    </row>
    <row r="106" spans="1:29" hidden="1" x14ac:dyDescent="0.25">
      <c r="A106" t="s">
        <v>200</v>
      </c>
      <c r="B106" t="s">
        <v>201</v>
      </c>
      <c r="C106">
        <v>6545502</v>
      </c>
      <c r="D106">
        <v>2016</v>
      </c>
      <c r="E106" s="7" t="s">
        <v>333</v>
      </c>
      <c r="F106" s="7" t="s">
        <v>333</v>
      </c>
      <c r="G106">
        <v>0.8</v>
      </c>
      <c r="H106">
        <v>1</v>
      </c>
      <c r="I106">
        <v>1</v>
      </c>
      <c r="J106">
        <v>0</v>
      </c>
      <c r="K106">
        <v>1</v>
      </c>
      <c r="L106">
        <v>0.77500000000000002</v>
      </c>
      <c r="M106">
        <v>0.75</v>
      </c>
      <c r="N106">
        <v>1</v>
      </c>
      <c r="O106">
        <v>750000</v>
      </c>
      <c r="P106">
        <f>O106/C106</f>
        <v>0.11458250261018942</v>
      </c>
      <c r="Q106">
        <v>4820000000</v>
      </c>
      <c r="R106" s="12">
        <f>VLOOKUP(B106,[1]Sheet1!$A:$C,3,FALSE)</f>
        <v>1912.9037453786932</v>
      </c>
      <c r="S106">
        <v>0</v>
      </c>
      <c r="T106">
        <v>15.644998722010831</v>
      </c>
      <c r="U106">
        <v>8.5645370500000002</v>
      </c>
      <c r="V106">
        <v>43.1</v>
      </c>
      <c r="W106">
        <v>64.3</v>
      </c>
      <c r="X106">
        <v>-0.77087438106536865</v>
      </c>
      <c r="Y106">
        <v>74.275000000000006</v>
      </c>
      <c r="Z106" t="e">
        <f>VLOOKUP(B106,#REF!,41,FALSE)</f>
        <v>#REF!</v>
      </c>
      <c r="AC106" s="3">
        <v>2.911024659921976</v>
      </c>
    </row>
    <row r="107" spans="1:29" hidden="1" x14ac:dyDescent="0.25">
      <c r="A107" t="s">
        <v>202</v>
      </c>
      <c r="B107" t="s">
        <v>203</v>
      </c>
      <c r="C107">
        <v>200963599</v>
      </c>
      <c r="D107">
        <v>2015</v>
      </c>
      <c r="E107" s="7" t="s">
        <v>333</v>
      </c>
      <c r="F107" s="7" t="s">
        <v>333</v>
      </c>
      <c r="G107">
        <v>0.85</v>
      </c>
      <c r="H107">
        <v>1</v>
      </c>
      <c r="I107">
        <v>1</v>
      </c>
      <c r="J107">
        <v>0</v>
      </c>
      <c r="K107">
        <v>1</v>
      </c>
      <c r="L107">
        <v>0.8</v>
      </c>
      <c r="M107">
        <v>0.75</v>
      </c>
      <c r="N107">
        <v>1</v>
      </c>
      <c r="O107">
        <v>42000000</v>
      </c>
      <c r="P107">
        <f>O107/C107</f>
        <v>0.20899307242203599</v>
      </c>
      <c r="Q107">
        <v>7290000000</v>
      </c>
      <c r="R107" s="12">
        <f>VLOOKUP(B107,[1]Sheet1!$A:$C,3,FALSE)</f>
        <v>2229.8586962446329</v>
      </c>
      <c r="S107">
        <v>2.56</v>
      </c>
      <c r="T107">
        <v>5.8880838853203281</v>
      </c>
      <c r="U107">
        <v>3.8899078399999998</v>
      </c>
      <c r="V107">
        <v>37.799999999999997</v>
      </c>
      <c r="W107">
        <v>51.3</v>
      </c>
      <c r="X107">
        <v>-1.0886335372924805</v>
      </c>
      <c r="Y107">
        <v>54.332000000000001</v>
      </c>
      <c r="Z107" t="e">
        <f>VLOOKUP(B107,#REF!,41,FALSE)</f>
        <v>#REF!</v>
      </c>
      <c r="AC107" s="3">
        <v>3.2268620755387336</v>
      </c>
    </row>
    <row r="108" spans="1:29" hidden="1" x14ac:dyDescent="0.25">
      <c r="A108" t="s">
        <v>204</v>
      </c>
      <c r="B108" t="s">
        <v>205</v>
      </c>
      <c r="C108">
        <v>23310715</v>
      </c>
      <c r="D108">
        <v>2016</v>
      </c>
      <c r="E108" s="7" t="s">
        <v>334</v>
      </c>
      <c r="F108" s="7" t="s">
        <v>334</v>
      </c>
      <c r="G108">
        <v>0.75</v>
      </c>
      <c r="H108">
        <v>1</v>
      </c>
      <c r="I108">
        <v>1</v>
      </c>
      <c r="J108">
        <v>0</v>
      </c>
      <c r="K108">
        <v>1</v>
      </c>
      <c r="L108">
        <v>0.75</v>
      </c>
      <c r="M108">
        <v>0.75</v>
      </c>
      <c r="N108">
        <v>1</v>
      </c>
      <c r="O108">
        <v>12200000</v>
      </c>
      <c r="P108">
        <f>O108/C108</f>
        <v>0.52336446994440111</v>
      </c>
      <c r="Q108">
        <v>85300000</v>
      </c>
      <c r="R108" s="12">
        <f>VLOOKUP(B108,[1]Sheet1!$A:$C,3,FALSE)</f>
        <v>553.8950503813802</v>
      </c>
      <c r="S108">
        <v>2</v>
      </c>
      <c r="T108">
        <v>17.237046802151088</v>
      </c>
      <c r="U108">
        <v>7.3338017500000001</v>
      </c>
      <c r="V108">
        <v>32.200000000000003</v>
      </c>
      <c r="W108">
        <v>41</v>
      </c>
      <c r="X108">
        <v>-0.80106168985366821</v>
      </c>
      <c r="Y108">
        <v>62.024000000000001</v>
      </c>
      <c r="Z108" t="e">
        <f>VLOOKUP(B108,#REF!,41,FALSE)</f>
        <v>#REF!</v>
      </c>
    </row>
    <row r="109" spans="1:29" x14ac:dyDescent="0.25">
      <c r="A109" t="s">
        <v>206</v>
      </c>
      <c r="B109" t="s">
        <v>207</v>
      </c>
      <c r="C109">
        <v>5347896</v>
      </c>
      <c r="D109">
        <v>1945</v>
      </c>
      <c r="E109" s="7" t="s">
        <v>333</v>
      </c>
      <c r="F109" s="7" t="s">
        <v>335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Q109">
        <v>11090000000</v>
      </c>
      <c r="R109" s="12">
        <f>VLOOKUP(B109,[1]Sheet1!$A:$C,3,FALSE)</f>
        <v>75419.634868808891</v>
      </c>
      <c r="S109">
        <v>3.69</v>
      </c>
      <c r="T109">
        <v>24.418937498591294</v>
      </c>
      <c r="U109">
        <v>10.0493927</v>
      </c>
      <c r="V109">
        <v>64.599999999999994</v>
      </c>
      <c r="W109">
        <v>90.5</v>
      </c>
      <c r="X109">
        <v>1.8622915744781494</v>
      </c>
      <c r="Y109">
        <v>82.75853658536586</v>
      </c>
      <c r="Z109" t="e">
        <f>VLOOKUP(B109,#REF!,41,FALSE)</f>
        <v>#REF!</v>
      </c>
      <c r="AC109" s="3">
        <v>1.5910654010539949</v>
      </c>
    </row>
    <row r="110" spans="1:29" x14ac:dyDescent="0.25">
      <c r="A110" t="s">
        <v>208</v>
      </c>
      <c r="B110" t="s">
        <v>209</v>
      </c>
      <c r="C110">
        <v>17332850</v>
      </c>
      <c r="D110">
        <v>1945</v>
      </c>
      <c r="E110" s="7" t="s">
        <v>333</v>
      </c>
      <c r="F110" s="7" t="s">
        <v>335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Q110">
        <v>73900000000</v>
      </c>
      <c r="R110" s="12">
        <f>VLOOKUP(B110,[1]Sheet1!$A:$C,3,FALSE)</f>
        <v>52331.316727779711</v>
      </c>
      <c r="S110">
        <v>4.21</v>
      </c>
      <c r="T110">
        <v>24.50635423519001</v>
      </c>
      <c r="U110">
        <v>9.9745864900000001</v>
      </c>
      <c r="V110">
        <v>75.599999999999994</v>
      </c>
      <c r="W110">
        <v>89.5</v>
      </c>
      <c r="X110">
        <v>1.7980079650878906</v>
      </c>
      <c r="Y110">
        <v>81.812195121951234</v>
      </c>
      <c r="Z110" t="e">
        <f>VLOOKUP(B110,#REF!,41,FALSE)</f>
        <v>#REF!</v>
      </c>
      <c r="AC110" s="3">
        <v>1.0143462208635503</v>
      </c>
    </row>
    <row r="111" spans="1:29" x14ac:dyDescent="0.25">
      <c r="A111" t="s">
        <v>210</v>
      </c>
      <c r="B111" t="s">
        <v>211</v>
      </c>
      <c r="C111">
        <v>4974986</v>
      </c>
      <c r="D111">
        <v>2002</v>
      </c>
      <c r="E111" s="7" t="s">
        <v>336</v>
      </c>
      <c r="F111" s="7" t="s">
        <v>336</v>
      </c>
      <c r="G111">
        <v>0.1</v>
      </c>
      <c r="H111">
        <v>0</v>
      </c>
      <c r="I111">
        <v>0</v>
      </c>
      <c r="J111">
        <v>0</v>
      </c>
      <c r="K111">
        <v>1</v>
      </c>
      <c r="L111">
        <v>0.17499999999999999</v>
      </c>
      <c r="M111">
        <v>0.25</v>
      </c>
      <c r="Q111">
        <v>3480000000</v>
      </c>
      <c r="R111" s="12">
        <f>VLOOKUP(B111,[1]Sheet1!$A:$C,3,FALSE)</f>
        <v>15343.062004310588</v>
      </c>
      <c r="S111">
        <v>3.16</v>
      </c>
      <c r="T111">
        <v>24.570107971540452</v>
      </c>
      <c r="U111">
        <v>4.1317143400000003</v>
      </c>
      <c r="V111">
        <v>43.1</v>
      </c>
      <c r="W111">
        <v>77.099999999999994</v>
      </c>
      <c r="X111">
        <v>0.259309321641922</v>
      </c>
      <c r="Y111">
        <v>77.632999999999996</v>
      </c>
      <c r="Z111" t="e">
        <f>VLOOKUP(B111,#REF!,41,FALSE)</f>
        <v>#REF!</v>
      </c>
    </row>
    <row r="112" spans="1:29" x14ac:dyDescent="0.25">
      <c r="A112" t="s">
        <v>212</v>
      </c>
      <c r="B112" t="s">
        <v>213</v>
      </c>
      <c r="C112">
        <v>216565318</v>
      </c>
      <c r="D112">
        <v>2013</v>
      </c>
      <c r="E112" s="7" t="s">
        <v>333</v>
      </c>
      <c r="F112" s="7" t="s">
        <v>333</v>
      </c>
      <c r="G112">
        <v>0.85</v>
      </c>
      <c r="H112">
        <v>1</v>
      </c>
      <c r="I112">
        <v>1</v>
      </c>
      <c r="J112">
        <v>0</v>
      </c>
      <c r="K112">
        <v>1</v>
      </c>
      <c r="L112">
        <v>0.8</v>
      </c>
      <c r="M112">
        <v>0.75</v>
      </c>
      <c r="Q112">
        <v>6740000000</v>
      </c>
      <c r="R112" s="12">
        <f>VLOOKUP(B112,[1]Sheet1!$A:$C,3,FALSE)</f>
        <v>1284.7020409003858</v>
      </c>
      <c r="S112">
        <v>2.2000000000000002</v>
      </c>
      <c r="T112">
        <v>11.736839291578521</v>
      </c>
      <c r="U112">
        <v>3.20193386</v>
      </c>
      <c r="V112">
        <v>35.5</v>
      </c>
      <c r="W112">
        <v>43.1</v>
      </c>
      <c r="X112">
        <v>-0.67700469493865967</v>
      </c>
      <c r="Y112">
        <v>67.114000000000004</v>
      </c>
      <c r="Z112" t="e">
        <f>VLOOKUP(B112,#REF!,41,FALSE)</f>
        <v>#REF!</v>
      </c>
      <c r="AC112" s="3">
        <v>2.8606880952715432</v>
      </c>
    </row>
    <row r="113" spans="1:29" x14ac:dyDescent="0.25">
      <c r="A113" t="s">
        <v>214</v>
      </c>
      <c r="B113" t="s">
        <v>215</v>
      </c>
      <c r="C113">
        <v>4246439</v>
      </c>
      <c r="D113">
        <v>1994</v>
      </c>
      <c r="E113" s="7" t="s">
        <v>333</v>
      </c>
      <c r="F113" s="7" t="s">
        <v>333</v>
      </c>
      <c r="G113">
        <v>0.95</v>
      </c>
      <c r="H113">
        <v>1</v>
      </c>
      <c r="I113">
        <v>1</v>
      </c>
      <c r="J113">
        <v>1</v>
      </c>
      <c r="K113">
        <v>1</v>
      </c>
      <c r="L113">
        <v>0.97499999999999998</v>
      </c>
      <c r="M113">
        <v>1</v>
      </c>
      <c r="Q113">
        <v>7213000000</v>
      </c>
      <c r="R113" s="12">
        <f>VLOOKUP(B113,[1]Sheet1!$A:$C,3,FALSE)</f>
        <v>15731.01603484708</v>
      </c>
      <c r="S113">
        <v>3.13</v>
      </c>
      <c r="T113">
        <v>11.91168369241087</v>
      </c>
      <c r="U113">
        <v>7.2658462500000001</v>
      </c>
      <c r="V113">
        <v>43.7</v>
      </c>
      <c r="W113">
        <v>64.400000000000006</v>
      </c>
      <c r="X113">
        <v>6.5540187060832977E-2</v>
      </c>
      <c r="Y113">
        <v>78.328999999999994</v>
      </c>
      <c r="Z113" t="e">
        <f>VLOOKUP(B113,#REF!,41,FALSE)</f>
        <v>#REF!</v>
      </c>
    </row>
    <row r="114" spans="1:29" x14ac:dyDescent="0.25">
      <c r="A114" t="s">
        <v>216</v>
      </c>
      <c r="B114" t="s">
        <v>217</v>
      </c>
      <c r="C114">
        <v>7044636</v>
      </c>
      <c r="D114">
        <v>2013</v>
      </c>
      <c r="E114" s="7" t="s">
        <v>333</v>
      </c>
      <c r="F114" s="7" t="s">
        <v>333</v>
      </c>
      <c r="G114">
        <v>0.95</v>
      </c>
      <c r="H114">
        <v>1</v>
      </c>
      <c r="I114">
        <v>1</v>
      </c>
      <c r="J114">
        <v>0</v>
      </c>
      <c r="K114">
        <v>1</v>
      </c>
      <c r="L114">
        <v>0.85</v>
      </c>
      <c r="M114">
        <v>0.75</v>
      </c>
      <c r="Q114">
        <v>2361000000</v>
      </c>
      <c r="R114" s="12">
        <f>VLOOKUP(B114,[1]Sheet1!$A:$C,3,FALSE)</f>
        <v>5414.7991379325777</v>
      </c>
      <c r="S114">
        <v>2.5499999999999998</v>
      </c>
      <c r="T114">
        <v>11.774344484340626</v>
      </c>
      <c r="U114">
        <v>6.6545114500000002</v>
      </c>
      <c r="V114">
        <v>35.700000000000003</v>
      </c>
      <c r="W114">
        <v>60.4</v>
      </c>
      <c r="X114">
        <v>-0.53375667333602905</v>
      </c>
      <c r="Y114">
        <v>74.131</v>
      </c>
      <c r="Z114" t="e">
        <f>VLOOKUP(B114,#REF!,41,FALSE)</f>
        <v>#REF!</v>
      </c>
    </row>
    <row r="115" spans="1:29" x14ac:dyDescent="0.25">
      <c r="A115" t="s">
        <v>218</v>
      </c>
      <c r="B115" t="s">
        <v>219</v>
      </c>
      <c r="C115">
        <v>32510453</v>
      </c>
      <c r="D115">
        <v>2001</v>
      </c>
      <c r="E115" s="7" t="s">
        <v>333</v>
      </c>
      <c r="F115" s="7" t="s">
        <v>333</v>
      </c>
      <c r="G115">
        <v>0.95</v>
      </c>
      <c r="H115">
        <v>1</v>
      </c>
      <c r="I115">
        <v>1</v>
      </c>
      <c r="J115">
        <v>0</v>
      </c>
      <c r="K115">
        <v>1</v>
      </c>
      <c r="L115">
        <v>0.85</v>
      </c>
      <c r="M115">
        <v>0.75</v>
      </c>
      <c r="Q115">
        <v>17980000000</v>
      </c>
      <c r="R115" s="12">
        <f>VLOOKUP(B115,[1]Sheet1!$A:$C,3,FALSE)</f>
        <v>6977.6957835538242</v>
      </c>
      <c r="S115">
        <v>2.2799999999999998</v>
      </c>
      <c r="T115">
        <v>13.304889969090958</v>
      </c>
      <c r="U115">
        <v>5.23800182</v>
      </c>
      <c r="V115">
        <v>49.2</v>
      </c>
      <c r="W115">
        <v>69.599999999999994</v>
      </c>
      <c r="X115">
        <v>-6.7545659840106964E-2</v>
      </c>
      <c r="Y115">
        <v>76.516000000000005</v>
      </c>
      <c r="Z115" t="e">
        <f>VLOOKUP(B115,#REF!,41,FALSE)</f>
        <v>#REF!</v>
      </c>
      <c r="AC115" s="3">
        <v>2.5997162293933656</v>
      </c>
    </row>
    <row r="116" spans="1:29" x14ac:dyDescent="0.25">
      <c r="A116" t="s">
        <v>220</v>
      </c>
      <c r="B116" t="s">
        <v>221</v>
      </c>
      <c r="C116">
        <v>108116615</v>
      </c>
      <c r="D116">
        <v>1992</v>
      </c>
      <c r="E116" s="7" t="s">
        <v>333</v>
      </c>
      <c r="F116" s="7" t="s">
        <v>333</v>
      </c>
      <c r="G116">
        <v>0.9</v>
      </c>
      <c r="H116">
        <v>1</v>
      </c>
      <c r="I116">
        <v>1</v>
      </c>
      <c r="J116">
        <v>0</v>
      </c>
      <c r="K116">
        <v>1</v>
      </c>
      <c r="L116">
        <v>0.82499999999999996</v>
      </c>
      <c r="M116">
        <v>0.75</v>
      </c>
      <c r="Q116">
        <v>19110000000</v>
      </c>
      <c r="R116" s="12">
        <f>VLOOKUP(B116,[1]Sheet1!$A:$C,3,FALSE)</f>
        <v>3485.084218358606</v>
      </c>
      <c r="S116">
        <v>2.73</v>
      </c>
      <c r="T116">
        <v>12.52636698280698</v>
      </c>
      <c r="U116">
        <v>4.4006066300000004</v>
      </c>
      <c r="V116">
        <v>47.6</v>
      </c>
      <c r="W116">
        <v>52</v>
      </c>
      <c r="X116">
        <v>5.2968170493841171E-2</v>
      </c>
      <c r="Y116">
        <v>71.094999999999999</v>
      </c>
      <c r="Z116" t="e">
        <f>VLOOKUP(B116,#REF!,41,FALSE)</f>
        <v>#REF!</v>
      </c>
      <c r="AC116" s="3">
        <v>2.387120325311312</v>
      </c>
    </row>
    <row r="117" spans="1:29" x14ac:dyDescent="0.25">
      <c r="A117" t="s">
        <v>222</v>
      </c>
      <c r="B117" t="s">
        <v>223</v>
      </c>
      <c r="C117">
        <v>8776109</v>
      </c>
      <c r="D117">
        <v>2012</v>
      </c>
      <c r="E117" s="7" t="s">
        <v>334</v>
      </c>
      <c r="F117" s="7" t="s">
        <v>334</v>
      </c>
      <c r="G117">
        <v>0.75</v>
      </c>
      <c r="H117">
        <v>1</v>
      </c>
      <c r="I117">
        <v>1</v>
      </c>
      <c r="J117">
        <v>0</v>
      </c>
      <c r="K117">
        <v>1</v>
      </c>
      <c r="L117">
        <v>0.75</v>
      </c>
      <c r="M117">
        <v>0.75</v>
      </c>
      <c r="Q117">
        <v>161400000</v>
      </c>
      <c r="R117" s="12">
        <f>VLOOKUP(B117,[1]Sheet1!$A:$C,3,FALSE)</f>
        <v>2829.170308968372</v>
      </c>
      <c r="S117">
        <v>1.97</v>
      </c>
      <c r="T117">
        <v>0</v>
      </c>
      <c r="U117">
        <v>2.3670611400000001</v>
      </c>
      <c r="V117">
        <v>27.8</v>
      </c>
      <c r="W117">
        <v>38.6</v>
      </c>
      <c r="X117">
        <v>-0.80867904424667358</v>
      </c>
      <c r="Y117">
        <v>64.263000000000005</v>
      </c>
      <c r="Z117" t="e">
        <f>VLOOKUP(B117,#REF!,41,FALSE)</f>
        <v>#REF!</v>
      </c>
    </row>
    <row r="118" spans="1:29" x14ac:dyDescent="0.25">
      <c r="A118" t="s">
        <v>224</v>
      </c>
      <c r="B118" t="s">
        <v>225</v>
      </c>
      <c r="C118">
        <v>37970874</v>
      </c>
      <c r="D118">
        <v>2002</v>
      </c>
      <c r="E118" s="7" t="s">
        <v>333</v>
      </c>
      <c r="F118" s="7" t="s">
        <v>335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Q118">
        <v>12210000000</v>
      </c>
      <c r="R118" s="12">
        <f>VLOOKUP(B118,[1]Sheet1!$A:$C,3,FALSE)</f>
        <v>15692.507025556279</v>
      </c>
      <c r="S118">
        <v>3.21</v>
      </c>
      <c r="T118">
        <v>18.001930290968634</v>
      </c>
      <c r="U118">
        <v>6.33085012</v>
      </c>
      <c r="V118">
        <v>55.4</v>
      </c>
      <c r="W118">
        <v>79.599999999999994</v>
      </c>
      <c r="X118">
        <v>0.60162919759750366</v>
      </c>
      <c r="Y118">
        <v>77.60243902439025</v>
      </c>
      <c r="Z118" t="e">
        <f>VLOOKUP(B118,#REF!,41,FALSE)</f>
        <v>#REF!</v>
      </c>
      <c r="AC118" s="3">
        <v>1.3103862183142236</v>
      </c>
    </row>
    <row r="119" spans="1:29" x14ac:dyDescent="0.25">
      <c r="A119" t="s">
        <v>226</v>
      </c>
      <c r="B119" t="s">
        <v>227</v>
      </c>
      <c r="C119">
        <v>10269417</v>
      </c>
      <c r="D119">
        <v>1982</v>
      </c>
      <c r="E119" s="7" t="s">
        <v>333</v>
      </c>
      <c r="F119" s="7" t="s">
        <v>335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Q119">
        <v>4820000000</v>
      </c>
      <c r="R119" s="12">
        <f>VLOOKUP(B119,[1]Sheet1!$A:$C,3,FALSE)</f>
        <v>23252.058518121121</v>
      </c>
      <c r="S119">
        <v>3.25</v>
      </c>
      <c r="T119">
        <v>16.881193274217733</v>
      </c>
      <c r="U119">
        <v>9.4078350099999994</v>
      </c>
      <c r="V119">
        <v>60.3</v>
      </c>
      <c r="W119">
        <v>84.5</v>
      </c>
      <c r="X119">
        <v>1.1540054082870483</v>
      </c>
      <c r="Y119">
        <v>81.324390243902442</v>
      </c>
      <c r="Z119" t="e">
        <f>VLOOKUP(B119,#REF!,41,FALSE)</f>
        <v>#REF!</v>
      </c>
      <c r="AC119" s="3">
        <v>1.4135549093143684</v>
      </c>
    </row>
    <row r="120" spans="1:29" x14ac:dyDescent="0.25">
      <c r="A120" t="s">
        <v>228</v>
      </c>
      <c r="B120" t="s">
        <v>352</v>
      </c>
      <c r="C120">
        <v>25666161</v>
      </c>
      <c r="D120">
        <v>1994</v>
      </c>
      <c r="E120" s="7" t="s">
        <v>336</v>
      </c>
      <c r="F120" s="7" t="s">
        <v>336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Q120">
        <v>0</v>
      </c>
      <c r="R120" s="12">
        <v>0</v>
      </c>
      <c r="S120">
        <v>0</v>
      </c>
      <c r="T120">
        <v>0</v>
      </c>
      <c r="U120">
        <v>0</v>
      </c>
      <c r="V120">
        <v>17.5</v>
      </c>
      <c r="W120">
        <v>62.3</v>
      </c>
      <c r="X120" s="9">
        <v>-1.3967882394790649</v>
      </c>
      <c r="Y120">
        <v>72.094999999999999</v>
      </c>
      <c r="Z120" t="e">
        <f>VLOOKUP(B120,#REF!,41,FALSE)</f>
        <v>#REF!</v>
      </c>
    </row>
    <row r="121" spans="1:29" x14ac:dyDescent="0.25">
      <c r="A121" t="s">
        <v>229</v>
      </c>
      <c r="B121" t="s">
        <v>230</v>
      </c>
      <c r="C121">
        <v>2832067</v>
      </c>
      <c r="D121">
        <v>1971</v>
      </c>
      <c r="E121" s="7" t="s">
        <v>336</v>
      </c>
      <c r="F121" s="7" t="s">
        <v>336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0.125</v>
      </c>
      <c r="M121">
        <v>0.25</v>
      </c>
      <c r="Q121">
        <v>5720000000</v>
      </c>
      <c r="R121" s="12">
        <f>VLOOKUP(B121,[1]Sheet1!$A:$C,3,FALSE)</f>
        <v>62088.061827698693</v>
      </c>
      <c r="S121">
        <v>3.38</v>
      </c>
      <c r="T121">
        <v>18.519631508075669</v>
      </c>
      <c r="U121">
        <v>2.4948048599999999</v>
      </c>
      <c r="V121">
        <v>41.2</v>
      </c>
      <c r="W121">
        <v>85.2</v>
      </c>
      <c r="X121">
        <v>0.70520675182342529</v>
      </c>
      <c r="Y121">
        <v>80.099999999999994</v>
      </c>
      <c r="Z121" t="e">
        <f>VLOOKUP(B121,#REF!,41,FALSE)</f>
        <v>#REF!</v>
      </c>
    </row>
    <row r="122" spans="1:29" x14ac:dyDescent="0.25">
      <c r="A122" t="s">
        <v>231</v>
      </c>
      <c r="B122" t="s">
        <v>346</v>
      </c>
      <c r="C122">
        <v>51709098</v>
      </c>
      <c r="D122">
        <v>1998</v>
      </c>
      <c r="E122" s="7" t="s">
        <v>333</v>
      </c>
      <c r="F122" s="7" t="s">
        <v>333</v>
      </c>
      <c r="G122">
        <v>0.9</v>
      </c>
      <c r="H122">
        <v>1</v>
      </c>
      <c r="I122">
        <v>1</v>
      </c>
      <c r="J122">
        <v>0</v>
      </c>
      <c r="K122">
        <v>1</v>
      </c>
      <c r="L122">
        <v>0.82499999999999996</v>
      </c>
      <c r="M122">
        <v>0.75</v>
      </c>
      <c r="Q122">
        <v>132100000000</v>
      </c>
      <c r="R122" s="12">
        <f>VLOOKUP(B122,[1]Sheet1!$A:$C,3,FALSE)</f>
        <v>31846.218232425806</v>
      </c>
      <c r="S122">
        <v>3.73</v>
      </c>
      <c r="T122">
        <v>17.159387879324449</v>
      </c>
      <c r="U122">
        <v>7.5625920300000002</v>
      </c>
      <c r="V122">
        <v>70.2</v>
      </c>
      <c r="W122">
        <v>85.8</v>
      </c>
      <c r="X122">
        <v>1.3764177560806274</v>
      </c>
      <c r="Y122">
        <v>82.626829268292681</v>
      </c>
      <c r="Z122" t="e">
        <f>VLOOKUP(B122,#REF!,41,FALSE)</f>
        <v>#REF!</v>
      </c>
      <c r="AC122" s="3">
        <v>2.1896552912223841</v>
      </c>
    </row>
    <row r="123" spans="1:29" x14ac:dyDescent="0.25">
      <c r="A123" t="s">
        <v>232</v>
      </c>
      <c r="B123" t="s">
        <v>233</v>
      </c>
      <c r="C123">
        <v>19356544</v>
      </c>
      <c r="D123">
        <v>2004</v>
      </c>
      <c r="E123" s="7" t="s">
        <v>333</v>
      </c>
      <c r="F123" s="7" t="s">
        <v>333</v>
      </c>
      <c r="G123">
        <v>0.95</v>
      </c>
      <c r="H123">
        <v>1</v>
      </c>
      <c r="I123">
        <v>1</v>
      </c>
      <c r="J123">
        <v>0</v>
      </c>
      <c r="K123">
        <v>1</v>
      </c>
      <c r="L123">
        <v>0.85</v>
      </c>
      <c r="M123">
        <v>0.75</v>
      </c>
      <c r="Q123">
        <v>3250000000</v>
      </c>
      <c r="R123" s="12">
        <f>VLOOKUP(B123,[1]Sheet1!$A:$C,3,FALSE)</f>
        <v>12919.529644190819</v>
      </c>
      <c r="S123">
        <v>2.91</v>
      </c>
      <c r="T123">
        <v>17.333189784669457</v>
      </c>
      <c r="U123">
        <v>5.5566058199999997</v>
      </c>
      <c r="V123">
        <v>45.8</v>
      </c>
      <c r="W123">
        <v>74.400000000000006</v>
      </c>
      <c r="X123">
        <v>-0.28124380111694336</v>
      </c>
      <c r="Y123">
        <v>75.358536585365869</v>
      </c>
      <c r="Z123" t="e">
        <f>VLOOKUP(B123,#REF!,41,FALSE)</f>
        <v>#REF!</v>
      </c>
      <c r="AC123" s="3">
        <v>2.4791891759304452</v>
      </c>
    </row>
    <row r="124" spans="1:29" x14ac:dyDescent="0.25">
      <c r="A124" t="s">
        <v>234</v>
      </c>
      <c r="B124" t="s">
        <v>347</v>
      </c>
      <c r="C124">
        <v>144373535</v>
      </c>
      <c r="D124">
        <v>2007</v>
      </c>
      <c r="E124" s="7" t="s">
        <v>334</v>
      </c>
      <c r="F124" s="7" t="s">
        <v>334</v>
      </c>
      <c r="G124">
        <v>0.7</v>
      </c>
      <c r="H124">
        <v>1</v>
      </c>
      <c r="I124">
        <v>1</v>
      </c>
      <c r="J124">
        <v>0</v>
      </c>
      <c r="K124">
        <v>1</v>
      </c>
      <c r="L124">
        <v>0.72499999999999998</v>
      </c>
      <c r="M124">
        <v>0.75</v>
      </c>
      <c r="Q124">
        <v>23900000000</v>
      </c>
      <c r="R124" s="12">
        <f>VLOOKUP(B124,[1]Sheet1!$A:$C,3,FALSE)</f>
        <v>11584.995382610399</v>
      </c>
      <c r="S124">
        <v>2.78</v>
      </c>
      <c r="T124">
        <v>18.302965757078169</v>
      </c>
      <c r="U124">
        <v>5.3159003299999998</v>
      </c>
      <c r="V124">
        <v>44.3</v>
      </c>
      <c r="W124">
        <v>71.7</v>
      </c>
      <c r="X124">
        <v>0.15036487579345703</v>
      </c>
      <c r="Y124">
        <v>72.657317073170731</v>
      </c>
      <c r="Z124" t="e">
        <f>VLOOKUP(B124,#REF!,41,FALSE)</f>
        <v>#REF!</v>
      </c>
      <c r="AC124" s="3">
        <v>2.1166801958132822</v>
      </c>
    </row>
    <row r="125" spans="1:29" x14ac:dyDescent="0.25">
      <c r="A125" t="s">
        <v>235</v>
      </c>
      <c r="B125" t="s">
        <v>236</v>
      </c>
      <c r="C125">
        <v>12626950</v>
      </c>
      <c r="D125">
        <v>2013</v>
      </c>
      <c r="E125" s="7" t="s">
        <v>332</v>
      </c>
      <c r="F125" s="7" t="s">
        <v>332</v>
      </c>
      <c r="G125">
        <v>0.35</v>
      </c>
      <c r="H125">
        <v>0</v>
      </c>
      <c r="I125">
        <v>0</v>
      </c>
      <c r="J125">
        <v>0</v>
      </c>
      <c r="K125">
        <v>0</v>
      </c>
      <c r="L125">
        <v>0.17499999999999999</v>
      </c>
      <c r="M125">
        <v>0</v>
      </c>
      <c r="Q125">
        <v>79900000</v>
      </c>
      <c r="R125" s="12">
        <f>VLOOKUP(B125,[1]Sheet1!$A:$C,3,FALSE)</f>
        <v>820.0252416581593</v>
      </c>
      <c r="S125">
        <v>2.76</v>
      </c>
      <c r="T125">
        <v>15.80100775573348</v>
      </c>
      <c r="U125">
        <v>7.5426869400000003</v>
      </c>
      <c r="V125">
        <v>34.200000000000003</v>
      </c>
      <c r="W125">
        <v>47.8</v>
      </c>
      <c r="X125">
        <v>0.18502268195152283</v>
      </c>
      <c r="Y125">
        <v>68.7</v>
      </c>
      <c r="Z125" t="e">
        <f>VLOOKUP(B125,#REF!,41,FALSE)</f>
        <v>#REF!</v>
      </c>
      <c r="AC125" s="3">
        <v>2.7467867475173771</v>
      </c>
    </row>
    <row r="126" spans="1:29" hidden="1" x14ac:dyDescent="0.25">
      <c r="A126" t="s">
        <v>237</v>
      </c>
      <c r="B126" t="s">
        <v>238</v>
      </c>
      <c r="C126">
        <v>58558270</v>
      </c>
      <c r="D126">
        <v>1994</v>
      </c>
      <c r="E126" s="7" t="s">
        <v>333</v>
      </c>
      <c r="F126" s="7" t="s">
        <v>333</v>
      </c>
      <c r="G126">
        <v>0.95</v>
      </c>
      <c r="H126">
        <v>1</v>
      </c>
      <c r="I126">
        <v>1</v>
      </c>
      <c r="J126">
        <v>0</v>
      </c>
      <c r="K126">
        <v>1</v>
      </c>
      <c r="L126">
        <v>0.85</v>
      </c>
      <c r="M126">
        <v>0.75</v>
      </c>
      <c r="N126">
        <v>1</v>
      </c>
      <c r="O126">
        <v>14100000</v>
      </c>
      <c r="P126">
        <f>O126/C126</f>
        <v>0.24078580190295923</v>
      </c>
      <c r="Q126">
        <v>12420000000</v>
      </c>
      <c r="R126" s="12">
        <f>VLOOKUP(B126,[1]Sheet1!$A:$C,3,FALSE)</f>
        <v>6001.4008139488842</v>
      </c>
      <c r="S126">
        <v>3.19</v>
      </c>
      <c r="T126">
        <v>21.2957368984524</v>
      </c>
      <c r="U126">
        <v>8.2534208299999996</v>
      </c>
      <c r="V126">
        <v>54.8</v>
      </c>
      <c r="W126">
        <v>52</v>
      </c>
      <c r="X126">
        <v>0.36738023161888123</v>
      </c>
      <c r="Y126">
        <v>63.856999999999999</v>
      </c>
      <c r="Z126" t="e">
        <f>VLOOKUP(B126,#REF!,41,FALSE)</f>
        <v>#REF!</v>
      </c>
      <c r="AC126" s="3">
        <v>1.6741035453689401</v>
      </c>
    </row>
    <row r="127" spans="1:29" hidden="1" x14ac:dyDescent="0.25">
      <c r="A127" t="s">
        <v>239</v>
      </c>
      <c r="B127" t="s">
        <v>240</v>
      </c>
      <c r="C127">
        <v>6453553</v>
      </c>
      <c r="D127">
        <v>2009</v>
      </c>
      <c r="E127" s="7" t="s">
        <v>333</v>
      </c>
      <c r="F127" s="7" t="s">
        <v>333</v>
      </c>
      <c r="G127">
        <v>0.9</v>
      </c>
      <c r="H127">
        <v>1</v>
      </c>
      <c r="I127">
        <v>1</v>
      </c>
      <c r="J127">
        <v>0</v>
      </c>
      <c r="K127">
        <v>1</v>
      </c>
      <c r="L127">
        <v>0.82499999999999996</v>
      </c>
      <c r="M127">
        <v>0.75</v>
      </c>
      <c r="N127">
        <v>1</v>
      </c>
      <c r="O127">
        <v>6600000</v>
      </c>
      <c r="P127">
        <f>O127/C127</f>
        <v>1.0226924610365793</v>
      </c>
      <c r="Q127">
        <v>5970000000</v>
      </c>
      <c r="R127" s="12">
        <f>VLOOKUP(B127,[1]Sheet1!$A:$C,3,FALSE)</f>
        <v>4187.2500311068961</v>
      </c>
      <c r="S127">
        <v>2.25</v>
      </c>
      <c r="T127">
        <v>15.95828534887783</v>
      </c>
      <c r="U127">
        <v>7.1094036100000002</v>
      </c>
      <c r="V127">
        <v>44.2</v>
      </c>
      <c r="W127">
        <v>64.400000000000006</v>
      </c>
      <c r="X127">
        <v>-0.4654403030872345</v>
      </c>
      <c r="Y127">
        <v>73.096000000000004</v>
      </c>
      <c r="Z127" t="e">
        <f>VLOOKUP(B127,#REF!,41,FALSE)</f>
        <v>#REF!</v>
      </c>
    </row>
    <row r="128" spans="1:29" x14ac:dyDescent="0.25">
      <c r="A128" t="s">
        <v>241</v>
      </c>
      <c r="B128" t="s">
        <v>242</v>
      </c>
      <c r="C128">
        <v>34268528</v>
      </c>
      <c r="D128">
        <v>1926</v>
      </c>
      <c r="E128" s="7" t="s">
        <v>336</v>
      </c>
      <c r="F128" s="7" t="s">
        <v>336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0.125</v>
      </c>
      <c r="M128">
        <v>0.25</v>
      </c>
      <c r="Q128">
        <v>33300000000</v>
      </c>
      <c r="R128" s="12">
        <f>VLOOKUP(B128,[1]Sheet1!$A:$C,3,FALSE)</f>
        <v>23139.798656121398</v>
      </c>
      <c r="S128">
        <v>3.11</v>
      </c>
      <c r="T128">
        <v>23.848684712406012</v>
      </c>
      <c r="U128">
        <v>6.3615364999999997</v>
      </c>
      <c r="V128">
        <v>49.3</v>
      </c>
      <c r="W128">
        <v>79.400000000000006</v>
      </c>
      <c r="X128">
        <v>0.30644488334655762</v>
      </c>
      <c r="Y128">
        <v>74.998000000000005</v>
      </c>
      <c r="Z128" t="e">
        <f>VLOOKUP(B128,#REF!,41,FALSE)</f>
        <v>#REF!</v>
      </c>
    </row>
    <row r="129" spans="1:29" hidden="1" x14ac:dyDescent="0.25">
      <c r="A129" t="s">
        <v>243</v>
      </c>
      <c r="B129" t="s">
        <v>325</v>
      </c>
      <c r="C129">
        <v>42813238</v>
      </c>
      <c r="D129">
        <v>2011</v>
      </c>
      <c r="E129" s="7" t="s">
        <v>332</v>
      </c>
      <c r="F129" s="7" t="s">
        <v>332</v>
      </c>
      <c r="G129">
        <v>0.3</v>
      </c>
      <c r="H129">
        <v>0</v>
      </c>
      <c r="I129">
        <v>0</v>
      </c>
      <c r="J129">
        <v>0</v>
      </c>
      <c r="K129">
        <v>0</v>
      </c>
      <c r="L129">
        <v>0.15</v>
      </c>
      <c r="M129">
        <v>0</v>
      </c>
      <c r="N129">
        <v>1</v>
      </c>
      <c r="O129">
        <v>39000000</v>
      </c>
      <c r="P129">
        <f>O129/C129</f>
        <v>0.91093320248283949</v>
      </c>
      <c r="Q129">
        <v>108600000</v>
      </c>
      <c r="R129" s="12">
        <f>VLOOKUP(B129,[1]Sheet1!$A:$C,3,FALSE)</f>
        <v>441.505603374484</v>
      </c>
      <c r="S129">
        <v>2.1800000000000002</v>
      </c>
      <c r="T129">
        <v>3.637864266027055</v>
      </c>
      <c r="U129">
        <v>4.5130448300000001</v>
      </c>
      <c r="V129">
        <v>26.2</v>
      </c>
      <c r="W129">
        <v>50.1</v>
      </c>
      <c r="X129">
        <v>-1.621904730796814</v>
      </c>
      <c r="Y129">
        <v>65.094999999999999</v>
      </c>
      <c r="Z129" t="e">
        <f>VLOOKUP(B129,#REF!,41,FALSE)</f>
        <v>#REF!</v>
      </c>
    </row>
    <row r="130" spans="1:29" x14ac:dyDescent="0.25">
      <c r="A130" t="s">
        <v>244</v>
      </c>
      <c r="B130" t="s">
        <v>245</v>
      </c>
      <c r="C130">
        <v>16296364</v>
      </c>
      <c r="D130">
        <v>2007</v>
      </c>
      <c r="E130" s="7" t="s">
        <v>333</v>
      </c>
      <c r="F130" s="7" t="s">
        <v>333</v>
      </c>
      <c r="G130">
        <v>0.85</v>
      </c>
      <c r="H130">
        <v>1</v>
      </c>
      <c r="I130">
        <v>1</v>
      </c>
      <c r="J130">
        <v>0</v>
      </c>
      <c r="K130">
        <v>1</v>
      </c>
      <c r="L130">
        <v>0.8</v>
      </c>
      <c r="M130">
        <v>0.75</v>
      </c>
      <c r="Q130">
        <v>395000000</v>
      </c>
      <c r="R130" s="12">
        <f>VLOOKUP(B130,[1]Sheet1!$A:$C,3,FALSE)</f>
        <v>1446.8309649940766</v>
      </c>
      <c r="S130">
        <v>2.2200000000000002</v>
      </c>
      <c r="T130">
        <v>13.632496773777541</v>
      </c>
      <c r="U130">
        <v>3.9779965900000001</v>
      </c>
      <c r="V130">
        <v>37.9</v>
      </c>
      <c r="W130">
        <v>44.4</v>
      </c>
      <c r="X130">
        <v>-5.7369384914636612E-2</v>
      </c>
      <c r="Y130">
        <v>67.665000000000006</v>
      </c>
      <c r="Z130" t="e">
        <f>VLOOKUP(B130,#REF!,41,FALSE)</f>
        <v>#REF!</v>
      </c>
    </row>
    <row r="131" spans="1:29" x14ac:dyDescent="0.25">
      <c r="A131" t="s">
        <v>246</v>
      </c>
      <c r="B131" t="s">
        <v>247</v>
      </c>
      <c r="C131">
        <v>6944975</v>
      </c>
      <c r="D131">
        <v>2006</v>
      </c>
      <c r="E131" s="7" t="s">
        <v>333</v>
      </c>
      <c r="F131" s="7" t="s">
        <v>333</v>
      </c>
      <c r="G131">
        <v>0.9</v>
      </c>
      <c r="H131">
        <v>1</v>
      </c>
      <c r="I131">
        <v>1</v>
      </c>
      <c r="J131">
        <v>0</v>
      </c>
      <c r="K131">
        <v>1</v>
      </c>
      <c r="L131">
        <v>0.82499999999999996</v>
      </c>
      <c r="M131">
        <v>0.75</v>
      </c>
      <c r="Q131">
        <v>468000000</v>
      </c>
      <c r="R131" s="12">
        <f>VLOOKUP(B131,[1]Sheet1!$A:$C,3,FALSE)</f>
        <v>7411.8361163473364</v>
      </c>
      <c r="S131">
        <v>2.6</v>
      </c>
      <c r="T131">
        <v>16.645616317653928</v>
      </c>
      <c r="U131">
        <v>8.53899002</v>
      </c>
      <c r="V131">
        <v>52.3</v>
      </c>
      <c r="W131">
        <v>75.400000000000006</v>
      </c>
      <c r="X131">
        <v>1.9078735262155533E-2</v>
      </c>
      <c r="Y131">
        <v>75.890243902439025</v>
      </c>
      <c r="Z131" t="e">
        <f>VLOOKUP(B131,#REF!,41,FALSE)</f>
        <v>#REF!</v>
      </c>
      <c r="AC131" s="3">
        <v>2.0926284505802202</v>
      </c>
    </row>
    <row r="132" spans="1:29" hidden="1" x14ac:dyDescent="0.25">
      <c r="A132" t="s">
        <v>248</v>
      </c>
      <c r="B132" t="s">
        <v>249</v>
      </c>
      <c r="C132">
        <v>7813215</v>
      </c>
      <c r="D132">
        <v>2007</v>
      </c>
      <c r="E132" s="7" t="s">
        <v>333</v>
      </c>
      <c r="F132" s="7" t="s">
        <v>333</v>
      </c>
      <c r="G132">
        <v>0.85</v>
      </c>
      <c r="H132">
        <v>1</v>
      </c>
      <c r="I132">
        <v>1</v>
      </c>
      <c r="J132">
        <v>0</v>
      </c>
      <c r="K132">
        <v>1</v>
      </c>
      <c r="L132">
        <v>0.8</v>
      </c>
      <c r="M132">
        <v>0.75</v>
      </c>
      <c r="N132">
        <v>1</v>
      </c>
      <c r="O132">
        <v>6200000</v>
      </c>
      <c r="P132">
        <f>O132/C132</f>
        <v>0.7935273763745142</v>
      </c>
      <c r="Q132">
        <v>117100000</v>
      </c>
      <c r="R132" s="12">
        <f>VLOOKUP(B132,[1]Sheet1!$A:$C,3,FALSE)</f>
        <v>527.53363439911084</v>
      </c>
      <c r="S132">
        <v>1.82</v>
      </c>
      <c r="T132">
        <v>8.3740735702438709</v>
      </c>
      <c r="U132">
        <v>16.06307983</v>
      </c>
      <c r="V132">
        <v>38.200000000000003</v>
      </c>
      <c r="W132">
        <v>41.3</v>
      </c>
      <c r="X132">
        <v>-1.126595139503479</v>
      </c>
      <c r="Y132">
        <v>54.308999999999997</v>
      </c>
      <c r="Z132" t="e">
        <f>VLOOKUP(B132,#REF!,41,FALSE)</f>
        <v>#REF!</v>
      </c>
    </row>
    <row r="133" spans="1:29" x14ac:dyDescent="0.25">
      <c r="A133" t="s">
        <v>250</v>
      </c>
      <c r="B133" t="s">
        <v>251</v>
      </c>
      <c r="C133">
        <v>5703569</v>
      </c>
      <c r="D133">
        <v>1965</v>
      </c>
      <c r="E133" s="7" t="s">
        <v>332</v>
      </c>
      <c r="F133" s="7" t="s">
        <v>332</v>
      </c>
      <c r="G133">
        <v>0.3</v>
      </c>
      <c r="H133">
        <v>0</v>
      </c>
      <c r="I133">
        <v>0</v>
      </c>
      <c r="J133">
        <v>0</v>
      </c>
      <c r="K133">
        <v>1</v>
      </c>
      <c r="L133">
        <v>0.27500000000000002</v>
      </c>
      <c r="M133">
        <v>0.25</v>
      </c>
      <c r="Q133">
        <v>59600000000</v>
      </c>
      <c r="R133" s="12">
        <f>VLOOKUP(B133,[1]Sheet1!$A:$C,3,FALSE)</f>
        <v>65233.282439230243</v>
      </c>
      <c r="S133">
        <v>4.0599999999999996</v>
      </c>
      <c r="T133">
        <v>10.252898283322599</v>
      </c>
      <c r="U133">
        <v>4.46444654</v>
      </c>
      <c r="V133">
        <v>58.7</v>
      </c>
      <c r="W133">
        <v>86.3</v>
      </c>
      <c r="X133">
        <v>2.2210860252380371</v>
      </c>
      <c r="Y133">
        <v>83.146341463414629</v>
      </c>
      <c r="Z133" t="e">
        <f>VLOOKUP(B133,#REF!,41,FALSE)</f>
        <v>#REF!</v>
      </c>
      <c r="AC133" s="3">
        <v>1.7037057401523248</v>
      </c>
    </row>
    <row r="134" spans="1:29" x14ac:dyDescent="0.25">
      <c r="A134" t="s">
        <v>252</v>
      </c>
      <c r="B134" t="s">
        <v>253</v>
      </c>
      <c r="C134">
        <v>5454073</v>
      </c>
      <c r="D134">
        <v>2006</v>
      </c>
      <c r="E134" s="7" t="s">
        <v>333</v>
      </c>
      <c r="F134" s="7" t="s">
        <v>335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Q134">
        <v>3650000000</v>
      </c>
      <c r="R134" s="12">
        <f>VLOOKUP(B134,[1]Sheet1!$A:$C,3,FALSE)</f>
        <v>19266.275499013886</v>
      </c>
      <c r="S134">
        <v>3</v>
      </c>
      <c r="T134">
        <v>19.674370826573949</v>
      </c>
      <c r="U134">
        <v>6.6863956499999997</v>
      </c>
      <c r="V134">
        <v>47.9</v>
      </c>
      <c r="W134">
        <v>78.599999999999994</v>
      </c>
      <c r="X134">
        <v>0.67390167713165283</v>
      </c>
      <c r="Y134">
        <v>77.265853658536599</v>
      </c>
      <c r="Z134" t="e">
        <f>VLOOKUP(B134,#REF!,41,FALSE)</f>
        <v>#REF!</v>
      </c>
      <c r="AC134" s="3">
        <v>0.94800570768374171</v>
      </c>
    </row>
    <row r="135" spans="1:29" x14ac:dyDescent="0.25">
      <c r="A135" t="s">
        <v>254</v>
      </c>
      <c r="B135" t="s">
        <v>255</v>
      </c>
      <c r="C135">
        <v>2087946</v>
      </c>
      <c r="D135">
        <v>1991</v>
      </c>
      <c r="E135" s="7" t="s">
        <v>333</v>
      </c>
      <c r="F135" s="7" t="s">
        <v>335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Q135">
        <v>1024000000</v>
      </c>
      <c r="R135" s="12">
        <f>VLOOKUP(B135,[1]Sheet1!$A:$C,3,FALSE)</f>
        <v>25946.182185212732</v>
      </c>
      <c r="S135">
        <v>3.26</v>
      </c>
      <c r="T135">
        <v>18.402491325576122</v>
      </c>
      <c r="U135">
        <v>8.2989101400000003</v>
      </c>
      <c r="V135">
        <v>67.2</v>
      </c>
      <c r="W135">
        <v>87.4</v>
      </c>
      <c r="X135">
        <v>1.081404447555542</v>
      </c>
      <c r="Y135">
        <v>81.378048780487802</v>
      </c>
      <c r="Z135" t="e">
        <f>VLOOKUP(B135,#REF!,41,FALSE)</f>
        <v>#REF!</v>
      </c>
      <c r="AC135" s="3">
        <v>0.38042767542663958</v>
      </c>
    </row>
    <row r="136" spans="1:29" x14ac:dyDescent="0.25">
      <c r="A136" t="s">
        <v>256</v>
      </c>
      <c r="B136" t="s">
        <v>257</v>
      </c>
      <c r="C136">
        <v>669823</v>
      </c>
      <c r="D136">
        <v>2004</v>
      </c>
      <c r="E136" s="7" t="s">
        <v>333</v>
      </c>
      <c r="F136" s="7" t="s">
        <v>333</v>
      </c>
      <c r="G136">
        <v>0.9</v>
      </c>
      <c r="H136">
        <v>1</v>
      </c>
      <c r="I136">
        <v>1</v>
      </c>
      <c r="J136">
        <v>0</v>
      </c>
      <c r="K136">
        <v>1</v>
      </c>
      <c r="L136">
        <v>0.82499999999999996</v>
      </c>
      <c r="M136">
        <v>0.75</v>
      </c>
      <c r="Q136">
        <v>15160000</v>
      </c>
      <c r="R136" s="12">
        <f>VLOOKUP(B136,[1]Sheet1!$A:$C,3,FALSE)</f>
        <v>2373.6324704257563</v>
      </c>
      <c r="S136">
        <v>2.21</v>
      </c>
      <c r="T136">
        <v>0</v>
      </c>
      <c r="U136">
        <v>4.4744310399999998</v>
      </c>
      <c r="V136">
        <v>20.7</v>
      </c>
      <c r="W136">
        <v>43.1</v>
      </c>
      <c r="X136">
        <v>-0.99720156192779541</v>
      </c>
      <c r="Y136">
        <v>72.834999999999994</v>
      </c>
      <c r="Z136" t="e">
        <f>VLOOKUP(B136,#REF!,41,FALSE)</f>
        <v>#REF!</v>
      </c>
    </row>
    <row r="137" spans="1:29" hidden="1" x14ac:dyDescent="0.25">
      <c r="A137" t="s">
        <v>258</v>
      </c>
      <c r="B137" t="s">
        <v>259</v>
      </c>
      <c r="C137">
        <v>15442905</v>
      </c>
      <c r="D137">
        <v>2012</v>
      </c>
      <c r="E137" s="7" t="s">
        <v>334</v>
      </c>
      <c r="F137" s="7" t="s">
        <v>334</v>
      </c>
      <c r="G137">
        <v>0.75</v>
      </c>
      <c r="H137">
        <v>1</v>
      </c>
      <c r="I137">
        <v>1</v>
      </c>
      <c r="J137">
        <v>0</v>
      </c>
      <c r="K137">
        <v>1</v>
      </c>
      <c r="L137">
        <v>0.75</v>
      </c>
      <c r="M137">
        <v>0.75</v>
      </c>
      <c r="N137">
        <v>1</v>
      </c>
      <c r="O137">
        <v>23800000</v>
      </c>
      <c r="P137">
        <f>O137/C137</f>
        <v>1.5411608113887898</v>
      </c>
      <c r="Q137">
        <v>50570000</v>
      </c>
      <c r="R137" s="12">
        <v>126.9</v>
      </c>
      <c r="S137">
        <v>1.81</v>
      </c>
      <c r="T137">
        <v>11.942217714792752</v>
      </c>
      <c r="U137">
        <v>0</v>
      </c>
      <c r="V137">
        <v>16.600000000000001</v>
      </c>
      <c r="W137">
        <v>34.200000000000003</v>
      </c>
      <c r="X137">
        <v>-2.2371490001678467</v>
      </c>
      <c r="Y137">
        <v>57.067999999999998</v>
      </c>
      <c r="Z137" t="e">
        <f>VLOOKUP(B137,#REF!,41,FALSE)</f>
        <v>#REF!</v>
      </c>
    </row>
    <row r="138" spans="1:29" x14ac:dyDescent="0.25">
      <c r="A138" t="s">
        <v>260</v>
      </c>
      <c r="B138" t="s">
        <v>261</v>
      </c>
      <c r="C138">
        <v>47076781</v>
      </c>
      <c r="D138">
        <v>1982</v>
      </c>
      <c r="E138" s="7" t="s">
        <v>333</v>
      </c>
      <c r="F138" s="7" t="s">
        <v>335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Q138">
        <v>27900000000</v>
      </c>
      <c r="R138" s="12">
        <f>VLOOKUP(B138,[1]Sheet1!$A:$C,3,FALSE)</f>
        <v>29600.378252660154</v>
      </c>
      <c r="S138">
        <v>3.84</v>
      </c>
      <c r="T138">
        <v>18.873898191797373</v>
      </c>
      <c r="U138">
        <v>8.9774141299999997</v>
      </c>
      <c r="V138">
        <v>65.900000000000006</v>
      </c>
      <c r="W138">
        <v>89.6</v>
      </c>
      <c r="X138">
        <v>0.99904465675354004</v>
      </c>
      <c r="Y138">
        <v>83.43170731707319</v>
      </c>
      <c r="Z138" t="e">
        <f>VLOOKUP(B138,#REF!,41,FALSE)</f>
        <v>#REF!</v>
      </c>
      <c r="AC138" s="3">
        <v>0.10091390712591006</v>
      </c>
    </row>
    <row r="139" spans="1:29" hidden="1" x14ac:dyDescent="0.25">
      <c r="A139" t="s">
        <v>262</v>
      </c>
      <c r="B139" t="s">
        <v>263</v>
      </c>
      <c r="C139">
        <v>21803000</v>
      </c>
      <c r="D139">
        <v>2018</v>
      </c>
      <c r="E139" s="7" t="s">
        <v>333</v>
      </c>
      <c r="F139" s="7" t="s">
        <v>333</v>
      </c>
      <c r="G139">
        <v>0.8</v>
      </c>
      <c r="H139">
        <v>1</v>
      </c>
      <c r="I139">
        <v>1</v>
      </c>
      <c r="J139">
        <v>0</v>
      </c>
      <c r="K139">
        <v>1</v>
      </c>
      <c r="L139">
        <v>0.77500000000000002</v>
      </c>
      <c r="M139">
        <v>0.75</v>
      </c>
      <c r="N139">
        <v>1</v>
      </c>
      <c r="O139">
        <v>6000000</v>
      </c>
      <c r="P139">
        <f>O139/C139</f>
        <v>0.27519148740998944</v>
      </c>
      <c r="Q139">
        <v>2612000000</v>
      </c>
      <c r="R139" s="12">
        <f>VLOOKUP(B139,[1]Sheet1!$A:$C,3,FALSE)</f>
        <v>3853.0836928894191</v>
      </c>
      <c r="S139">
        <v>2.4900000000000002</v>
      </c>
      <c r="T139">
        <v>9.4364367423839326</v>
      </c>
      <c r="U139">
        <v>3.75841475</v>
      </c>
      <c r="V139">
        <v>33.9</v>
      </c>
      <c r="W139">
        <v>72.8</v>
      </c>
      <c r="X139">
        <v>-0.11354987323284149</v>
      </c>
      <c r="Y139">
        <v>76.811999999999998</v>
      </c>
      <c r="Z139" t="e">
        <f>VLOOKUP(B139,#REF!,41,FALSE)</f>
        <v>#REF!</v>
      </c>
    </row>
    <row r="140" spans="1:29" hidden="1" x14ac:dyDescent="0.25">
      <c r="A140" t="s">
        <v>264</v>
      </c>
      <c r="B140" t="s">
        <v>265</v>
      </c>
      <c r="C140">
        <v>11062113</v>
      </c>
      <c r="D140">
        <v>2013</v>
      </c>
      <c r="E140" s="7" t="s">
        <v>332</v>
      </c>
      <c r="F140" s="7" t="s">
        <v>332</v>
      </c>
      <c r="G140">
        <v>0.5</v>
      </c>
      <c r="H140">
        <v>0</v>
      </c>
      <c r="I140">
        <v>0</v>
      </c>
      <c r="J140">
        <v>0</v>
      </c>
      <c r="K140">
        <v>0</v>
      </c>
      <c r="L140">
        <v>0.25</v>
      </c>
      <c r="M140">
        <v>0</v>
      </c>
      <c r="N140">
        <v>1</v>
      </c>
      <c r="O140">
        <v>48000000</v>
      </c>
      <c r="P140">
        <f>O140/C140</f>
        <v>4.3391348470224447</v>
      </c>
      <c r="Q140">
        <v>23500000</v>
      </c>
      <c r="R140" s="13">
        <v>1119.7</v>
      </c>
      <c r="S140">
        <v>0</v>
      </c>
      <c r="T140">
        <v>7.3291473486131649</v>
      </c>
      <c r="U140">
        <v>6.4003796599999996</v>
      </c>
      <c r="V140">
        <v>21.7</v>
      </c>
      <c r="W140">
        <v>38.799999999999997</v>
      </c>
      <c r="X140">
        <v>-2.4515552520751953</v>
      </c>
      <c r="Y140">
        <v>57.603999999999999</v>
      </c>
      <c r="Z140" t="e">
        <f>VLOOKUP(B140,#REF!,41,FALSE)</f>
        <v>#REF!</v>
      </c>
    </row>
    <row r="141" spans="1:29" x14ac:dyDescent="0.25">
      <c r="A141" t="s">
        <v>266</v>
      </c>
      <c r="B141" t="s">
        <v>267</v>
      </c>
      <c r="C141">
        <v>581363</v>
      </c>
      <c r="D141">
        <v>1991</v>
      </c>
      <c r="E141" s="7" t="s">
        <v>334</v>
      </c>
      <c r="F141" s="7" t="s">
        <v>334</v>
      </c>
      <c r="G141">
        <v>0.75</v>
      </c>
      <c r="H141">
        <v>1</v>
      </c>
      <c r="I141">
        <v>1</v>
      </c>
      <c r="J141">
        <v>0</v>
      </c>
      <c r="K141">
        <v>1</v>
      </c>
      <c r="L141">
        <v>0.75</v>
      </c>
      <c r="M141">
        <v>0.75</v>
      </c>
      <c r="Q141">
        <v>463400000</v>
      </c>
      <c r="R141" s="12">
        <f>VLOOKUP(B141,[1]Sheet1!$A:$C,3,FALSE)</f>
        <v>6359.833614427369</v>
      </c>
      <c r="S141">
        <v>0</v>
      </c>
      <c r="T141">
        <v>0</v>
      </c>
      <c r="U141">
        <v>7.9694719300000001</v>
      </c>
      <c r="V141">
        <v>36.5</v>
      </c>
      <c r="W141">
        <v>56.7</v>
      </c>
      <c r="X141">
        <v>-0.59006136655807495</v>
      </c>
      <c r="Y141">
        <v>71.569999999999993</v>
      </c>
      <c r="Z141" t="e">
        <f>VLOOKUP(B141,#REF!,41,FALSE)</f>
        <v>#REF!</v>
      </c>
    </row>
    <row r="142" spans="1:29" hidden="1" x14ac:dyDescent="0.25">
      <c r="A142" t="s">
        <v>268</v>
      </c>
      <c r="B142" t="s">
        <v>323</v>
      </c>
      <c r="C142">
        <v>1148130</v>
      </c>
      <c r="D142">
        <v>1993</v>
      </c>
      <c r="E142" s="7" t="s">
        <v>336</v>
      </c>
      <c r="F142" s="7" t="s">
        <v>336</v>
      </c>
      <c r="G142">
        <v>0.15</v>
      </c>
      <c r="H142">
        <v>0</v>
      </c>
      <c r="I142">
        <v>0</v>
      </c>
      <c r="J142">
        <v>0</v>
      </c>
      <c r="K142">
        <v>1</v>
      </c>
      <c r="L142">
        <v>0.2</v>
      </c>
      <c r="M142">
        <v>0.25</v>
      </c>
      <c r="N142">
        <v>1</v>
      </c>
      <c r="O142">
        <v>1100000</v>
      </c>
      <c r="P142">
        <f>O142/C142</f>
        <v>0.95807965996881883</v>
      </c>
      <c r="Q142">
        <v>44400000</v>
      </c>
      <c r="R142" s="12">
        <f>VLOOKUP(B142,[1]Sheet1!$A:$C,3,FALSE)</f>
        <v>3894.6798068542748</v>
      </c>
      <c r="S142">
        <v>0</v>
      </c>
      <c r="T142">
        <v>20.719239875341117</v>
      </c>
      <c r="U142">
        <v>6.54034519</v>
      </c>
      <c r="V142">
        <v>31.1</v>
      </c>
      <c r="W142">
        <v>41.9</v>
      </c>
      <c r="X142" s="9">
        <v>-0.67831695079803467</v>
      </c>
      <c r="Y142">
        <v>59.401000000000003</v>
      </c>
      <c r="Z142" t="e">
        <f>VLOOKUP(B142,#REF!,41,FALSE)</f>
        <v>#REF!</v>
      </c>
    </row>
    <row r="143" spans="1:29" x14ac:dyDescent="0.25">
      <c r="A143" t="s">
        <v>269</v>
      </c>
      <c r="B143" t="s">
        <v>270</v>
      </c>
      <c r="C143">
        <v>10285453</v>
      </c>
      <c r="D143">
        <v>1917</v>
      </c>
      <c r="E143" s="7" t="s">
        <v>333</v>
      </c>
      <c r="F143" s="7" t="s">
        <v>335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Q143">
        <v>14680000000</v>
      </c>
      <c r="R143" s="12">
        <f>VLOOKUP(B143,[1]Sheet1!$A:$C,3,FALSE)</f>
        <v>51615.020651494633</v>
      </c>
      <c r="S143">
        <v>4.24</v>
      </c>
      <c r="T143">
        <v>25.853501643503606</v>
      </c>
      <c r="U143">
        <v>10.898501400000001</v>
      </c>
      <c r="V143">
        <v>72.099999999999994</v>
      </c>
      <c r="W143">
        <v>90.5</v>
      </c>
      <c r="X143">
        <v>1.8299006223678589</v>
      </c>
      <c r="Y143">
        <v>82.558536585365857</v>
      </c>
      <c r="Z143" t="e">
        <f>VLOOKUP(B143,#REF!,41,FALSE)</f>
        <v>#REF!</v>
      </c>
      <c r="AC143" s="3">
        <v>1.7243622275032122</v>
      </c>
    </row>
    <row r="144" spans="1:29" x14ac:dyDescent="0.25">
      <c r="A144" t="s">
        <v>271</v>
      </c>
      <c r="B144" t="s">
        <v>272</v>
      </c>
      <c r="C144">
        <v>8574832</v>
      </c>
      <c r="D144">
        <v>1848</v>
      </c>
      <c r="E144" s="7" t="s">
        <v>333</v>
      </c>
      <c r="F144" s="7" t="s">
        <v>335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Q144">
        <v>63800000000</v>
      </c>
      <c r="R144" s="12">
        <f>VLOOKUP(B144,[1]Sheet1!$A:$C,3,FALSE)</f>
        <v>81993.727125949998</v>
      </c>
      <c r="S144">
        <v>4.0199999999999996</v>
      </c>
      <c r="T144">
        <v>11.904032184810411</v>
      </c>
      <c r="U144">
        <v>11.87620926</v>
      </c>
      <c r="V144">
        <v>67</v>
      </c>
      <c r="W144">
        <v>91.8</v>
      </c>
      <c r="X144">
        <v>1.9521200656890869</v>
      </c>
      <c r="Y144">
        <v>83.753658536585377</v>
      </c>
      <c r="Z144" t="e">
        <f>VLOOKUP(B144,#REF!,41,FALSE)</f>
        <v>#REF!</v>
      </c>
      <c r="AC144" s="3">
        <v>0.87026411125812697</v>
      </c>
    </row>
    <row r="145" spans="1:29" hidden="1" x14ac:dyDescent="0.25">
      <c r="A145" t="s">
        <v>273</v>
      </c>
      <c r="B145" t="s">
        <v>348</v>
      </c>
      <c r="C145">
        <v>17070135</v>
      </c>
      <c r="D145">
        <v>2012</v>
      </c>
      <c r="E145" s="7" t="s">
        <v>336</v>
      </c>
      <c r="F145" s="7" t="s">
        <v>336</v>
      </c>
      <c r="G145">
        <v>0.05</v>
      </c>
      <c r="H145">
        <v>0</v>
      </c>
      <c r="I145">
        <v>1</v>
      </c>
      <c r="J145">
        <v>0</v>
      </c>
      <c r="K145">
        <v>0</v>
      </c>
      <c r="L145">
        <v>0.15</v>
      </c>
      <c r="M145">
        <v>0.25</v>
      </c>
      <c r="N145">
        <v>1</v>
      </c>
      <c r="O145">
        <v>32400000</v>
      </c>
      <c r="P145">
        <f>O145/C145</f>
        <v>1.8980517728770159</v>
      </c>
      <c r="Q145">
        <v>55500000</v>
      </c>
      <c r="S145">
        <v>2.5099999999999998</v>
      </c>
      <c r="T145">
        <v>0</v>
      </c>
      <c r="U145">
        <v>0</v>
      </c>
      <c r="V145">
        <v>19.899999999999999</v>
      </c>
      <c r="W145">
        <v>74.599999999999994</v>
      </c>
      <c r="X145">
        <v>-1.7112792730331421</v>
      </c>
      <c r="Y145">
        <v>71.778999999999996</v>
      </c>
      <c r="Z145" t="e">
        <f>VLOOKUP(B145,#REF!,41,FALSE)</f>
        <v>#REF!</v>
      </c>
    </row>
    <row r="146" spans="1:29" hidden="1" x14ac:dyDescent="0.25">
      <c r="A146" t="s">
        <v>274</v>
      </c>
      <c r="B146" t="s">
        <v>275</v>
      </c>
      <c r="C146">
        <v>9321018</v>
      </c>
      <c r="D146">
        <v>2003</v>
      </c>
      <c r="E146" s="7" t="s">
        <v>332</v>
      </c>
      <c r="F146" s="7" t="s">
        <v>332</v>
      </c>
      <c r="G146">
        <v>0.35</v>
      </c>
      <c r="H146">
        <v>0</v>
      </c>
      <c r="I146">
        <v>1</v>
      </c>
      <c r="J146">
        <v>0</v>
      </c>
      <c r="K146">
        <v>1</v>
      </c>
      <c r="L146">
        <v>0.42499999999999999</v>
      </c>
      <c r="M146">
        <v>0.5</v>
      </c>
      <c r="N146">
        <v>1</v>
      </c>
      <c r="O146">
        <v>866000</v>
      </c>
      <c r="P146">
        <f>O146/C146</f>
        <v>9.2908306796532308E-2</v>
      </c>
      <c r="Q146">
        <v>14999000</v>
      </c>
      <c r="R146" s="12">
        <f>VLOOKUP(B146,[1]Sheet1!$A:$C,3,FALSE)</f>
        <v>870.78758932322341</v>
      </c>
      <c r="S146">
        <v>2.17</v>
      </c>
      <c r="T146">
        <v>17.829130554139379</v>
      </c>
      <c r="U146">
        <v>7.2394805</v>
      </c>
      <c r="V146">
        <v>32.299999999999997</v>
      </c>
      <c r="W146">
        <v>58.6</v>
      </c>
      <c r="X146">
        <v>-1.049005389213562</v>
      </c>
      <c r="Y146">
        <v>70.879000000000005</v>
      </c>
      <c r="Z146" t="e">
        <f>VLOOKUP(B146,#REF!,41,FALSE)</f>
        <v>#REF!</v>
      </c>
    </row>
    <row r="147" spans="1:29" x14ac:dyDescent="0.25">
      <c r="A147" t="s">
        <v>276</v>
      </c>
      <c r="B147" t="s">
        <v>277</v>
      </c>
      <c r="C147" s="4">
        <v>23568378</v>
      </c>
      <c r="D147">
        <v>2004</v>
      </c>
      <c r="E147" s="7" t="s">
        <v>333</v>
      </c>
      <c r="F147" s="7" t="s">
        <v>335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Q147">
        <v>68500000000</v>
      </c>
      <c r="R147" s="5">
        <v>54019</v>
      </c>
      <c r="S147">
        <v>0</v>
      </c>
      <c r="T147">
        <v>0</v>
      </c>
      <c r="U147">
        <v>0</v>
      </c>
      <c r="V147">
        <v>0</v>
      </c>
      <c r="W147">
        <v>77.599999999999994</v>
      </c>
      <c r="X147" s="9">
        <v>1.436753511428833</v>
      </c>
      <c r="Y147">
        <v>80.19</v>
      </c>
      <c r="Z147" t="e">
        <f>VLOOKUP(B147,#REF!,41,FALSE)</f>
        <v>#REF!</v>
      </c>
      <c r="AC147" s="3">
        <v>1.7476787552985227</v>
      </c>
    </row>
    <row r="148" spans="1:29" hidden="1" x14ac:dyDescent="0.25">
      <c r="A148" t="s">
        <v>278</v>
      </c>
      <c r="B148" t="s">
        <v>279</v>
      </c>
      <c r="C148">
        <v>58005463</v>
      </c>
      <c r="D148">
        <v>2015</v>
      </c>
      <c r="E148" s="7" t="s">
        <v>334</v>
      </c>
      <c r="F148" s="7" t="s">
        <v>334</v>
      </c>
      <c r="G148">
        <v>0.65</v>
      </c>
      <c r="H148">
        <v>1</v>
      </c>
      <c r="I148">
        <v>1</v>
      </c>
      <c r="J148">
        <v>0</v>
      </c>
      <c r="K148">
        <v>0</v>
      </c>
      <c r="L148">
        <v>0.57499999999999996</v>
      </c>
      <c r="M148">
        <v>0.5</v>
      </c>
      <c r="N148">
        <v>1</v>
      </c>
      <c r="O148">
        <v>4600000</v>
      </c>
      <c r="P148">
        <f>O148/C148</f>
        <v>7.9302875317105906E-2</v>
      </c>
      <c r="Q148">
        <v>430500000</v>
      </c>
      <c r="R148" s="12">
        <f>VLOOKUP(B148,[1]Sheet1!$A:$C,3,FALSE)</f>
        <v>1122.1218104751499</v>
      </c>
      <c r="S148">
        <v>0</v>
      </c>
      <c r="T148">
        <v>8.4963455674067827</v>
      </c>
      <c r="U148">
        <v>3.6286804699999999</v>
      </c>
      <c r="V148">
        <v>36.4</v>
      </c>
      <c r="W148">
        <v>49.9</v>
      </c>
      <c r="X148">
        <v>-0.87905043363571167</v>
      </c>
      <c r="Y148">
        <v>65.015000000000001</v>
      </c>
      <c r="Z148" t="e">
        <f>VLOOKUP(B148,#REF!,41,FALSE)</f>
        <v>#REF!</v>
      </c>
    </row>
    <row r="149" spans="1:29" hidden="1" x14ac:dyDescent="0.25">
      <c r="A149" t="s">
        <v>280</v>
      </c>
      <c r="B149" t="s">
        <v>281</v>
      </c>
      <c r="C149">
        <v>69625582</v>
      </c>
      <c r="D149">
        <v>2014</v>
      </c>
      <c r="E149" s="7" t="s">
        <v>332</v>
      </c>
      <c r="F149" s="7" t="s">
        <v>332</v>
      </c>
      <c r="G149">
        <v>0.35</v>
      </c>
      <c r="H149">
        <v>0</v>
      </c>
      <c r="I149">
        <v>0</v>
      </c>
      <c r="J149">
        <v>0</v>
      </c>
      <c r="K149">
        <v>0</v>
      </c>
      <c r="L149">
        <v>0.17499999999999999</v>
      </c>
      <c r="M149">
        <v>0</v>
      </c>
      <c r="N149">
        <v>1</v>
      </c>
      <c r="O149">
        <v>8500000</v>
      </c>
      <c r="P149">
        <f>O149/C149</f>
        <v>0.12208156479036684</v>
      </c>
      <c r="Q149">
        <v>39500000000</v>
      </c>
      <c r="R149" s="12">
        <f>VLOOKUP(B149,[1]Sheet1!$A:$C,3,FALSE)</f>
        <v>7806.7422110553161</v>
      </c>
      <c r="S149">
        <v>3.14</v>
      </c>
      <c r="T149">
        <v>16.134140709963106</v>
      </c>
      <c r="U149">
        <v>3.7930390799999998</v>
      </c>
      <c r="V149">
        <v>73.2</v>
      </c>
      <c r="W149">
        <v>70.8</v>
      </c>
      <c r="X149">
        <v>0.35705634951591492</v>
      </c>
      <c r="Y149">
        <v>76.930999999999997</v>
      </c>
      <c r="Z149" t="e">
        <f>VLOOKUP(B149,#REF!,41,FALSE)</f>
        <v>#REF!</v>
      </c>
      <c r="AC149" s="3">
        <v>1.4582845461178235</v>
      </c>
    </row>
    <row r="150" spans="1:29" hidden="1" x14ac:dyDescent="0.25">
      <c r="A150" t="s">
        <v>282</v>
      </c>
      <c r="B150" t="s">
        <v>283</v>
      </c>
      <c r="C150">
        <v>5942089</v>
      </c>
      <c r="D150">
        <v>2013</v>
      </c>
      <c r="E150" s="7" t="s">
        <v>336</v>
      </c>
      <c r="F150" s="7" t="s">
        <v>336</v>
      </c>
      <c r="G150">
        <v>0.1</v>
      </c>
      <c r="H150">
        <v>0</v>
      </c>
      <c r="I150">
        <v>1</v>
      </c>
      <c r="J150">
        <v>0</v>
      </c>
      <c r="K150">
        <v>1</v>
      </c>
      <c r="L150">
        <v>0.3</v>
      </c>
      <c r="M150">
        <v>0.5</v>
      </c>
      <c r="N150">
        <v>1</v>
      </c>
      <c r="O150">
        <v>920000</v>
      </c>
      <c r="P150">
        <f>O150/C150</f>
        <v>0.15482770453286715</v>
      </c>
      <c r="Q150">
        <v>40490000</v>
      </c>
      <c r="R150" s="13">
        <v>6966.6</v>
      </c>
      <c r="S150">
        <v>2.23</v>
      </c>
      <c r="T150">
        <v>7.7970800500218473</v>
      </c>
      <c r="U150">
        <v>6.6054062800000004</v>
      </c>
      <c r="V150">
        <v>31.8</v>
      </c>
      <c r="W150">
        <v>58.1</v>
      </c>
      <c r="X150">
        <v>-1.1562397480010986</v>
      </c>
      <c r="Y150">
        <v>68.072999999999993</v>
      </c>
      <c r="Z150" t="e">
        <f>VLOOKUP(B150,#REF!,41,FALSE)</f>
        <v>#REF!</v>
      </c>
    </row>
    <row r="151" spans="1:29" x14ac:dyDescent="0.25">
      <c r="A151" t="s">
        <v>284</v>
      </c>
      <c r="B151" t="s">
        <v>285</v>
      </c>
      <c r="C151">
        <v>8082366</v>
      </c>
      <c r="D151">
        <v>2010</v>
      </c>
      <c r="E151" s="7" t="s">
        <v>332</v>
      </c>
      <c r="F151" s="7" t="s">
        <v>332</v>
      </c>
      <c r="G151">
        <v>0.4</v>
      </c>
      <c r="H151">
        <v>0</v>
      </c>
      <c r="I151">
        <v>1</v>
      </c>
      <c r="J151">
        <v>0</v>
      </c>
      <c r="K151">
        <v>1</v>
      </c>
      <c r="L151">
        <v>0.45</v>
      </c>
      <c r="M151">
        <v>0.5</v>
      </c>
      <c r="Q151">
        <v>653000000</v>
      </c>
      <c r="R151" s="12">
        <f>VLOOKUP(B151,[1]Sheet1!$A:$C,3,FALSE)</f>
        <v>679.29024909129532</v>
      </c>
      <c r="S151">
        <v>2.23</v>
      </c>
      <c r="T151">
        <v>15.988586211623874</v>
      </c>
      <c r="U151">
        <v>6.1653208700000004</v>
      </c>
      <c r="V151">
        <v>32.5</v>
      </c>
      <c r="W151">
        <v>44.3</v>
      </c>
      <c r="X151">
        <v>-0.91733467578887939</v>
      </c>
      <c r="Y151">
        <v>60.76</v>
      </c>
      <c r="Z151" t="e">
        <f>VLOOKUP(B151,#REF!,41,FALSE)</f>
        <v>#REF!</v>
      </c>
    </row>
    <row r="152" spans="1:29" hidden="1" x14ac:dyDescent="0.25">
      <c r="A152" t="s">
        <v>286</v>
      </c>
      <c r="B152" t="s">
        <v>287</v>
      </c>
      <c r="C152">
        <v>1394973</v>
      </c>
      <c r="D152">
        <v>1995</v>
      </c>
      <c r="E152" s="7" t="s">
        <v>333</v>
      </c>
      <c r="F152" s="7" t="s">
        <v>333</v>
      </c>
      <c r="G152">
        <v>0.95</v>
      </c>
      <c r="H152">
        <v>1</v>
      </c>
      <c r="I152">
        <v>1</v>
      </c>
      <c r="J152">
        <v>0</v>
      </c>
      <c r="K152">
        <v>1</v>
      </c>
      <c r="L152">
        <v>0.85</v>
      </c>
      <c r="M152">
        <v>0.75</v>
      </c>
      <c r="N152">
        <v>1</v>
      </c>
      <c r="O152">
        <v>250000</v>
      </c>
      <c r="P152">
        <f>O152/C152</f>
        <v>0.17921493821027359</v>
      </c>
      <c r="Q152">
        <v>5360000000</v>
      </c>
      <c r="R152" s="12">
        <f>VLOOKUP(B152,[1]Sheet1!$A:$C,3,FALSE)</f>
        <v>17397.981760154333</v>
      </c>
      <c r="S152">
        <v>2.38</v>
      </c>
      <c r="T152">
        <v>0</v>
      </c>
      <c r="U152">
        <v>6.9318294500000004</v>
      </c>
      <c r="V152">
        <v>36.6</v>
      </c>
      <c r="W152">
        <v>62.1</v>
      </c>
      <c r="X152">
        <v>0.10015146434307098</v>
      </c>
      <c r="Y152">
        <v>73.38</v>
      </c>
      <c r="Z152" t="e">
        <f>VLOOKUP(B152,#REF!,41,FALSE)</f>
        <v>#REF!</v>
      </c>
      <c r="AC152" s="3">
        <v>2.9452724267030668</v>
      </c>
    </row>
    <row r="153" spans="1:29" hidden="1" x14ac:dyDescent="0.25">
      <c r="A153" t="s">
        <v>288</v>
      </c>
      <c r="B153" t="s">
        <v>289</v>
      </c>
      <c r="C153">
        <v>11694719</v>
      </c>
      <c r="D153">
        <v>2014</v>
      </c>
      <c r="E153" s="7" t="s">
        <v>333</v>
      </c>
      <c r="F153" s="7" t="s">
        <v>333</v>
      </c>
      <c r="G153">
        <v>0.85</v>
      </c>
      <c r="H153">
        <v>1</v>
      </c>
      <c r="I153">
        <v>1</v>
      </c>
      <c r="J153">
        <v>0</v>
      </c>
      <c r="K153">
        <v>1</v>
      </c>
      <c r="L153">
        <v>0.8</v>
      </c>
      <c r="M153">
        <v>0.75</v>
      </c>
      <c r="N153">
        <v>1</v>
      </c>
      <c r="O153">
        <v>1400000</v>
      </c>
      <c r="P153">
        <f>O153/C153</f>
        <v>0.1197121538362743</v>
      </c>
      <c r="Q153">
        <v>1133000000</v>
      </c>
      <c r="R153" s="12">
        <f>VLOOKUP(B153,[1]Sheet1!$A:$C,3,FALSE)</f>
        <v>3317.4535932122044</v>
      </c>
      <c r="S153">
        <v>2.1</v>
      </c>
      <c r="T153">
        <v>20.519653915411304</v>
      </c>
      <c r="U153">
        <v>7.2920956600000002</v>
      </c>
      <c r="V153">
        <v>33.700000000000003</v>
      </c>
      <c r="W153">
        <v>70.099999999999994</v>
      </c>
      <c r="X153">
        <v>-0.10227388888597488</v>
      </c>
      <c r="Y153">
        <v>76.504999999999995</v>
      </c>
      <c r="Z153" t="e">
        <f>VLOOKUP(B153,#REF!,41,FALSE)</f>
        <v>#REF!</v>
      </c>
      <c r="AC153" s="3">
        <v>3.1495654435753386</v>
      </c>
    </row>
    <row r="154" spans="1:29" hidden="1" x14ac:dyDescent="0.25">
      <c r="A154" t="s">
        <v>290</v>
      </c>
      <c r="B154" t="s">
        <v>291</v>
      </c>
      <c r="C154">
        <v>83429615</v>
      </c>
      <c r="D154">
        <v>2016</v>
      </c>
      <c r="E154" s="7" t="s">
        <v>332</v>
      </c>
      <c r="F154" s="7" t="s">
        <v>332</v>
      </c>
      <c r="G154">
        <v>0.3</v>
      </c>
      <c r="H154">
        <v>0</v>
      </c>
      <c r="I154">
        <v>0</v>
      </c>
      <c r="J154">
        <v>0</v>
      </c>
      <c r="K154">
        <v>1</v>
      </c>
      <c r="L154">
        <v>0.27500000000000002</v>
      </c>
      <c r="M154">
        <v>0.25</v>
      </c>
      <c r="N154">
        <v>1</v>
      </c>
      <c r="O154">
        <v>10400000</v>
      </c>
      <c r="P154">
        <f>O154/C154</f>
        <v>0.12465597497962803</v>
      </c>
      <c r="Q154">
        <v>18630000000</v>
      </c>
      <c r="R154" s="12">
        <f>VLOOKUP(B154,[1]Sheet1!$A:$C,3,FALSE)</f>
        <v>9126.5613458501412</v>
      </c>
      <c r="S154">
        <v>3.21</v>
      </c>
      <c r="T154">
        <v>15.527292808817981</v>
      </c>
      <c r="U154">
        <v>4.1241407399999996</v>
      </c>
      <c r="V154">
        <v>52.4</v>
      </c>
      <c r="W154">
        <v>76.2</v>
      </c>
      <c r="X154">
        <v>4.8385970294475555E-2</v>
      </c>
      <c r="Y154">
        <v>77.436999999999998</v>
      </c>
      <c r="Z154" t="e">
        <f>VLOOKUP(B154,#REF!,41,FALSE)</f>
        <v>#REF!</v>
      </c>
      <c r="AC154" s="3">
        <v>2.4134574467002321</v>
      </c>
    </row>
    <row r="155" spans="1:29" x14ac:dyDescent="0.25">
      <c r="A155" t="s">
        <v>292</v>
      </c>
      <c r="B155" t="s">
        <v>293</v>
      </c>
      <c r="C155">
        <v>9770529</v>
      </c>
      <c r="D155">
        <v>1971</v>
      </c>
      <c r="E155" s="7" t="s">
        <v>336</v>
      </c>
      <c r="F155" s="7" t="s">
        <v>336</v>
      </c>
      <c r="G155">
        <v>0.1</v>
      </c>
      <c r="H155">
        <v>0</v>
      </c>
      <c r="I155">
        <v>0</v>
      </c>
      <c r="J155">
        <v>0</v>
      </c>
      <c r="K155">
        <v>1</v>
      </c>
      <c r="L155">
        <v>0.17499999999999999</v>
      </c>
      <c r="M155">
        <v>0.25</v>
      </c>
      <c r="Q155">
        <v>24630000000</v>
      </c>
      <c r="R155" s="12">
        <f>VLOOKUP(B155,[1]Sheet1!$A:$C,3,FALSE)</f>
        <v>43103.323058316506</v>
      </c>
      <c r="S155">
        <v>4.0199999999999996</v>
      </c>
      <c r="T155">
        <v>13.278418951235258</v>
      </c>
      <c r="U155">
        <v>4.2259035100000002</v>
      </c>
      <c r="V155">
        <v>46.7</v>
      </c>
      <c r="W155">
        <v>72.2</v>
      </c>
      <c r="X155">
        <v>1.3772208690643311</v>
      </c>
      <c r="Y155">
        <v>77.813999999999993</v>
      </c>
      <c r="Z155" t="e">
        <f>VLOOKUP(B155,#REF!,41,FALSE)</f>
        <v>#REF!</v>
      </c>
    </row>
    <row r="156" spans="1:29" hidden="1" x14ac:dyDescent="0.25">
      <c r="A156" t="s">
        <v>294</v>
      </c>
      <c r="B156" t="s">
        <v>295</v>
      </c>
      <c r="C156">
        <v>44269594</v>
      </c>
      <c r="D156">
        <v>2005</v>
      </c>
      <c r="E156" s="7" t="s">
        <v>332</v>
      </c>
      <c r="F156" s="7" t="s">
        <v>332</v>
      </c>
      <c r="G156">
        <v>0.45</v>
      </c>
      <c r="H156">
        <v>0</v>
      </c>
      <c r="I156">
        <v>0</v>
      </c>
      <c r="J156">
        <v>0</v>
      </c>
      <c r="K156">
        <v>1</v>
      </c>
      <c r="L156">
        <v>0.35</v>
      </c>
      <c r="M156">
        <v>0.25</v>
      </c>
      <c r="N156">
        <v>1</v>
      </c>
      <c r="O156">
        <v>15600000</v>
      </c>
      <c r="P156">
        <f>O156/C156</f>
        <v>0.3523863354156806</v>
      </c>
      <c r="Q156">
        <v>144700000</v>
      </c>
      <c r="R156" s="12">
        <f>VLOOKUP(B156,[1]Sheet1!$A:$C,3,FALSE)</f>
        <v>794.3410779171021</v>
      </c>
      <c r="S156">
        <v>2.19</v>
      </c>
      <c r="T156">
        <v>8.8202238177469727</v>
      </c>
      <c r="U156">
        <v>6.5262355799999998</v>
      </c>
      <c r="V156">
        <v>44.3</v>
      </c>
      <c r="W156">
        <v>42.9</v>
      </c>
      <c r="X156">
        <v>-0.58520013093948364</v>
      </c>
      <c r="Y156">
        <v>62.972999999999999</v>
      </c>
      <c r="Z156" t="e">
        <f>VLOOKUP(B156,#REF!,41,FALSE)</f>
        <v>#REF!</v>
      </c>
    </row>
    <row r="157" spans="1:29" x14ac:dyDescent="0.25">
      <c r="A157" t="s">
        <v>296</v>
      </c>
      <c r="B157" t="s">
        <v>297</v>
      </c>
      <c r="C157">
        <v>66834405</v>
      </c>
      <c r="D157">
        <v>2016</v>
      </c>
      <c r="E157" s="7" t="s">
        <v>333</v>
      </c>
      <c r="F157" s="7" t="s">
        <v>333</v>
      </c>
      <c r="G157">
        <v>0.9</v>
      </c>
      <c r="H157">
        <v>1</v>
      </c>
      <c r="I157">
        <v>1</v>
      </c>
      <c r="J157">
        <v>0</v>
      </c>
      <c r="K157">
        <v>1</v>
      </c>
      <c r="L157">
        <v>0.82499999999999996</v>
      </c>
      <c r="M157">
        <v>0.75</v>
      </c>
      <c r="Q157">
        <v>130400000000</v>
      </c>
      <c r="R157" s="12">
        <f>VLOOKUP(B157,[1]Sheet1!$A:$C,3,FALSE)</f>
        <v>42330.117537005033</v>
      </c>
      <c r="S157">
        <v>4.03</v>
      </c>
      <c r="T157">
        <v>18.838223809143535</v>
      </c>
      <c r="U157">
        <v>9.9969625499999992</v>
      </c>
      <c r="V157">
        <v>77.900000000000006</v>
      </c>
      <c r="W157">
        <v>84.6</v>
      </c>
      <c r="X157">
        <v>1.4359085559844971</v>
      </c>
      <c r="Y157">
        <v>81.256097560975604</v>
      </c>
      <c r="Z157" t="e">
        <f>VLOOKUP(B157,#REF!,41,FALSE)</f>
        <v>#REF!</v>
      </c>
      <c r="AC157" s="3">
        <v>0.84181026678544524</v>
      </c>
    </row>
    <row r="158" spans="1:29" hidden="1" x14ac:dyDescent="0.25">
      <c r="A158" t="s">
        <v>298</v>
      </c>
      <c r="B158" t="s">
        <v>299</v>
      </c>
      <c r="C158">
        <v>44385155</v>
      </c>
      <c r="D158">
        <v>2014</v>
      </c>
      <c r="E158" s="7" t="s">
        <v>334</v>
      </c>
      <c r="F158" s="7" t="s">
        <v>334</v>
      </c>
      <c r="G158">
        <v>0.7</v>
      </c>
      <c r="H158">
        <v>1</v>
      </c>
      <c r="I158">
        <v>1</v>
      </c>
      <c r="J158">
        <v>0</v>
      </c>
      <c r="K158">
        <v>1</v>
      </c>
      <c r="L158">
        <v>0.72499999999999998</v>
      </c>
      <c r="M158">
        <v>0.75</v>
      </c>
      <c r="N158">
        <v>1</v>
      </c>
      <c r="O158">
        <v>18300000</v>
      </c>
      <c r="P158">
        <f t="shared" ref="P158:P166" si="4">O158/C158</f>
        <v>0.41230001337158789</v>
      </c>
      <c r="Q158">
        <v>3610000000</v>
      </c>
      <c r="R158" s="12">
        <f>VLOOKUP(B158,[1]Sheet1!$A:$C,3,FALSE)</f>
        <v>3659.0313122948701</v>
      </c>
      <c r="S158">
        <v>2.2200000000000002</v>
      </c>
      <c r="T158">
        <v>19.915920337425693</v>
      </c>
      <c r="U158">
        <v>7.7239165300000003</v>
      </c>
      <c r="V158">
        <v>38</v>
      </c>
      <c r="W158">
        <v>72.7</v>
      </c>
      <c r="X158">
        <v>-0.29658252000808716</v>
      </c>
      <c r="Y158">
        <v>71.582682926829278</v>
      </c>
      <c r="Z158" t="e">
        <f>VLOOKUP(B158,#REF!,41,FALSE)</f>
        <v>#REF!</v>
      </c>
      <c r="AC158" s="3">
        <v>1.9237039878342941</v>
      </c>
    </row>
    <row r="159" spans="1:29" hidden="1" x14ac:dyDescent="0.25">
      <c r="A159" t="s">
        <v>300</v>
      </c>
      <c r="B159" t="s">
        <v>301</v>
      </c>
      <c r="C159">
        <v>3461734</v>
      </c>
      <c r="D159">
        <v>1989</v>
      </c>
      <c r="E159" s="7" t="s">
        <v>333</v>
      </c>
      <c r="F159" s="7" t="s">
        <v>335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600000</v>
      </c>
      <c r="P159">
        <f t="shared" si="4"/>
        <v>0.17332354247900042</v>
      </c>
      <c r="Q159">
        <v>1806000000</v>
      </c>
      <c r="R159" s="12">
        <f>VLOOKUP(B159,[1]Sheet1!$A:$C,3,FALSE)</f>
        <v>16190.126957465005</v>
      </c>
      <c r="S159">
        <v>2.4300000000000002</v>
      </c>
      <c r="T159">
        <v>15.00295762303374</v>
      </c>
      <c r="U159">
        <v>9.2026996600000004</v>
      </c>
      <c r="V159">
        <v>41.3</v>
      </c>
      <c r="W159">
        <v>72</v>
      </c>
      <c r="X159">
        <v>0.69573879241943359</v>
      </c>
      <c r="Y159">
        <v>77.77</v>
      </c>
      <c r="Z159" t="e">
        <f>VLOOKUP(B159,#REF!,41,FALSE)</f>
        <v>#REF!</v>
      </c>
      <c r="AC159" s="3">
        <v>1.0157626741024344</v>
      </c>
    </row>
    <row r="160" spans="1:29" hidden="1" x14ac:dyDescent="0.25">
      <c r="A160" t="s">
        <v>302</v>
      </c>
      <c r="B160" t="s">
        <v>303</v>
      </c>
      <c r="C160">
        <v>33580650</v>
      </c>
      <c r="D160">
        <v>1991</v>
      </c>
      <c r="E160" s="7" t="s">
        <v>336</v>
      </c>
      <c r="F160" s="7" t="s">
        <v>336</v>
      </c>
      <c r="G160">
        <v>0.05</v>
      </c>
      <c r="H160">
        <v>0</v>
      </c>
      <c r="I160">
        <v>1</v>
      </c>
      <c r="J160">
        <v>0</v>
      </c>
      <c r="K160">
        <v>1</v>
      </c>
      <c r="L160">
        <v>0.27500000000000002</v>
      </c>
      <c r="M160">
        <v>0.5</v>
      </c>
      <c r="N160">
        <v>1</v>
      </c>
      <c r="O160">
        <v>3900000</v>
      </c>
      <c r="P160">
        <f t="shared" si="4"/>
        <v>0.1161383117956323</v>
      </c>
      <c r="Q160">
        <v>311200000</v>
      </c>
      <c r="R160" s="12">
        <f>VLOOKUP(B160,[1]Sheet1!$A:$C,3,FALSE)</f>
        <v>1724.8411344137025</v>
      </c>
      <c r="S160">
        <v>2.57</v>
      </c>
      <c r="T160">
        <v>16.384341064098198</v>
      </c>
      <c r="U160">
        <v>5.2914905499999998</v>
      </c>
      <c r="V160">
        <v>34.299999999999997</v>
      </c>
      <c r="W160">
        <v>62.3</v>
      </c>
      <c r="X160">
        <v>-0.51464903354644775</v>
      </c>
      <c r="Y160">
        <v>71.572999999999993</v>
      </c>
      <c r="Z160" t="e">
        <f>VLOOKUP(B160,#REF!,41,FALSE)</f>
        <v>#REF!</v>
      </c>
    </row>
    <row r="161" spans="1:29" hidden="1" x14ac:dyDescent="0.25">
      <c r="A161" t="s">
        <v>304</v>
      </c>
      <c r="B161" t="s">
        <v>349</v>
      </c>
      <c r="C161">
        <v>28515829</v>
      </c>
      <c r="D161">
        <v>2017</v>
      </c>
      <c r="E161" s="7" t="s">
        <v>332</v>
      </c>
      <c r="F161" s="7" t="s">
        <v>332</v>
      </c>
      <c r="G161">
        <v>0.35</v>
      </c>
      <c r="H161">
        <v>0</v>
      </c>
      <c r="I161">
        <v>1</v>
      </c>
      <c r="J161">
        <v>0</v>
      </c>
      <c r="K161">
        <v>1</v>
      </c>
      <c r="L161">
        <v>0.42499999999999999</v>
      </c>
      <c r="M161">
        <v>0.5</v>
      </c>
      <c r="N161">
        <v>1</v>
      </c>
      <c r="O161">
        <v>13700000</v>
      </c>
      <c r="P161">
        <f t="shared" si="4"/>
        <v>0.48043491914613456</v>
      </c>
      <c r="Q161">
        <v>17980000000</v>
      </c>
      <c r="S161">
        <v>2.1</v>
      </c>
      <c r="T161">
        <v>14.603353775764033</v>
      </c>
      <c r="U161">
        <v>3.5626902600000001</v>
      </c>
      <c r="V161">
        <v>23</v>
      </c>
      <c r="W161">
        <v>64.7</v>
      </c>
      <c r="X161">
        <v>-1.6583069562911987</v>
      </c>
      <c r="Y161">
        <v>72.128</v>
      </c>
      <c r="Z161" t="e">
        <f>VLOOKUP(B161,#REF!,41,FALSE)</f>
        <v>#REF!</v>
      </c>
    </row>
    <row r="162" spans="1:29" hidden="1" x14ac:dyDescent="0.25">
      <c r="A162" t="s">
        <v>305</v>
      </c>
      <c r="B162" t="s">
        <v>306</v>
      </c>
      <c r="C162">
        <v>96462106</v>
      </c>
      <c r="D162">
        <v>1976</v>
      </c>
      <c r="E162" s="7" t="s">
        <v>336</v>
      </c>
      <c r="F162" s="7" t="s">
        <v>336</v>
      </c>
      <c r="G162">
        <v>0.15</v>
      </c>
      <c r="H162">
        <v>0</v>
      </c>
      <c r="I162">
        <v>1</v>
      </c>
      <c r="J162">
        <v>0</v>
      </c>
      <c r="K162">
        <v>1</v>
      </c>
      <c r="L162">
        <v>0.32500000000000001</v>
      </c>
      <c r="M162">
        <v>0.5</v>
      </c>
      <c r="N162">
        <v>1</v>
      </c>
      <c r="O162">
        <v>9500000</v>
      </c>
      <c r="P162">
        <f t="shared" si="4"/>
        <v>9.8484269045504766E-2</v>
      </c>
      <c r="Q162">
        <v>50780000000</v>
      </c>
      <c r="R162" s="12">
        <f>VLOOKUP(B162,[1]Sheet1!$A:$C,3,FALSE)</f>
        <v>2715.2760364072114</v>
      </c>
      <c r="S162">
        <v>3.01</v>
      </c>
      <c r="T162">
        <v>6.4606347025217028</v>
      </c>
      <c r="U162">
        <v>5.9178967499999997</v>
      </c>
      <c r="V162">
        <v>49.1</v>
      </c>
      <c r="W162">
        <v>66.3</v>
      </c>
      <c r="X162">
        <v>3.9076801389455795E-2</v>
      </c>
      <c r="Y162">
        <v>75.316999999999993</v>
      </c>
      <c r="Z162" t="e">
        <f>VLOOKUP(B162,#REF!,41,FALSE)</f>
        <v>#REF!</v>
      </c>
      <c r="AC162" s="3">
        <v>1.308594081017745</v>
      </c>
    </row>
    <row r="163" spans="1:29" hidden="1" x14ac:dyDescent="0.25">
      <c r="A163" t="s">
        <v>307</v>
      </c>
      <c r="B163" t="s">
        <v>350</v>
      </c>
      <c r="C163">
        <v>29161922</v>
      </c>
      <c r="D163">
        <v>2014</v>
      </c>
      <c r="E163" s="7" t="s">
        <v>332</v>
      </c>
      <c r="F163" s="7" t="s">
        <v>332</v>
      </c>
      <c r="G163">
        <v>0.5</v>
      </c>
      <c r="H163">
        <v>0</v>
      </c>
      <c r="I163">
        <v>0</v>
      </c>
      <c r="J163">
        <v>0</v>
      </c>
      <c r="K163">
        <v>0</v>
      </c>
      <c r="L163">
        <v>0.25</v>
      </c>
      <c r="M163">
        <v>0</v>
      </c>
      <c r="N163">
        <v>1</v>
      </c>
      <c r="O163">
        <v>18700000</v>
      </c>
      <c r="P163">
        <f t="shared" si="4"/>
        <v>0.64124717156845834</v>
      </c>
      <c r="Q163">
        <v>192780000</v>
      </c>
      <c r="R163" s="12">
        <f>VLOOKUP(B163,[1]Sheet1!$A:$C,3,FALSE)</f>
        <v>774.33448981672075</v>
      </c>
      <c r="S163">
        <v>2.12</v>
      </c>
      <c r="T163">
        <v>0</v>
      </c>
      <c r="U163">
        <v>0</v>
      </c>
      <c r="V163">
        <v>18.5</v>
      </c>
      <c r="W163">
        <v>49.6</v>
      </c>
      <c r="X163">
        <v>-2.2794215679168701</v>
      </c>
      <c r="Y163">
        <v>66.096000000000004</v>
      </c>
      <c r="Z163" t="e">
        <f>VLOOKUP(B163,#REF!,41,FALSE)</f>
        <v>#REF!</v>
      </c>
      <c r="AC163" s="3">
        <v>3.3513852473799801</v>
      </c>
    </row>
    <row r="164" spans="1:29" hidden="1" x14ac:dyDescent="0.25">
      <c r="A164" t="s">
        <v>308</v>
      </c>
      <c r="B164" t="s">
        <v>351</v>
      </c>
      <c r="C164">
        <v>86790567</v>
      </c>
      <c r="D164">
        <v>2016</v>
      </c>
      <c r="E164" s="7" t="s">
        <v>332</v>
      </c>
      <c r="F164" s="7" t="s">
        <v>332</v>
      </c>
      <c r="G164">
        <v>0.35</v>
      </c>
      <c r="H164">
        <v>0</v>
      </c>
      <c r="I164">
        <v>1</v>
      </c>
      <c r="J164">
        <v>0</v>
      </c>
      <c r="K164">
        <v>1</v>
      </c>
      <c r="L164">
        <v>0.42499999999999999</v>
      </c>
      <c r="M164">
        <v>0.5</v>
      </c>
      <c r="N164">
        <v>1</v>
      </c>
      <c r="O164">
        <v>34800000</v>
      </c>
      <c r="P164">
        <f t="shared" si="4"/>
        <v>0.4009652339291665</v>
      </c>
      <c r="Q164">
        <v>119900000</v>
      </c>
      <c r="R164" s="12">
        <f>VLOOKUP(B164,[1]Sheet1!$A:$C,3,FALSE)</f>
        <v>580.71686720774471</v>
      </c>
      <c r="S164">
        <v>2.12</v>
      </c>
      <c r="T164">
        <v>6.5449999615938435</v>
      </c>
      <c r="U164">
        <v>3.3007574100000001</v>
      </c>
      <c r="V164">
        <v>26.5</v>
      </c>
      <c r="W164">
        <v>40.4</v>
      </c>
      <c r="X164">
        <v>-1.6274285316467285</v>
      </c>
      <c r="Y164">
        <v>60.368000000000002</v>
      </c>
      <c r="Z164" t="e">
        <f>VLOOKUP(B164,#REF!,41,FALSE)</f>
        <v>#REF!</v>
      </c>
    </row>
    <row r="165" spans="1:29" hidden="1" x14ac:dyDescent="0.25">
      <c r="A165" t="s">
        <v>309</v>
      </c>
      <c r="B165" t="s">
        <v>310</v>
      </c>
      <c r="C165">
        <v>17861030</v>
      </c>
      <c r="D165">
        <v>2016</v>
      </c>
      <c r="E165" s="7" t="s">
        <v>333</v>
      </c>
      <c r="F165" s="7" t="s">
        <v>333</v>
      </c>
      <c r="G165">
        <v>0.8</v>
      </c>
      <c r="H165">
        <v>1</v>
      </c>
      <c r="I165">
        <v>1</v>
      </c>
      <c r="J165">
        <v>0</v>
      </c>
      <c r="K165">
        <v>1</v>
      </c>
      <c r="L165">
        <v>0.77500000000000002</v>
      </c>
      <c r="M165">
        <v>0.75</v>
      </c>
      <c r="N165">
        <v>1</v>
      </c>
      <c r="O165">
        <v>4600000</v>
      </c>
      <c r="P165">
        <f t="shared" si="4"/>
        <v>0.25754393783561197</v>
      </c>
      <c r="Q165">
        <v>348000000</v>
      </c>
      <c r="R165" s="12">
        <f>VLOOKUP(B165,[1]Sheet1!$A:$C,3,FALSE)</f>
        <v>1305.0632535054381</v>
      </c>
      <c r="S165">
        <v>2.2999999999999998</v>
      </c>
      <c r="T165">
        <v>17.684199315025179</v>
      </c>
      <c r="U165">
        <v>4.9348430600000004</v>
      </c>
      <c r="V165">
        <v>28.7</v>
      </c>
      <c r="W165">
        <v>41.6</v>
      </c>
      <c r="X165">
        <v>-0.67521452903747559</v>
      </c>
      <c r="Y165">
        <v>63.51</v>
      </c>
      <c r="Z165" t="e">
        <f>VLOOKUP(B165,#REF!,41,FALSE)</f>
        <v>#REF!</v>
      </c>
    </row>
    <row r="166" spans="1:29" hidden="1" x14ac:dyDescent="0.25">
      <c r="A166" t="s">
        <v>311</v>
      </c>
      <c r="B166" t="s">
        <v>312</v>
      </c>
      <c r="C166">
        <v>14645468</v>
      </c>
      <c r="D166">
        <v>2013</v>
      </c>
      <c r="E166" s="7" t="s">
        <v>334</v>
      </c>
      <c r="F166" s="7" t="s">
        <v>334</v>
      </c>
      <c r="G166">
        <v>0.7</v>
      </c>
      <c r="H166">
        <v>1</v>
      </c>
      <c r="I166">
        <v>1</v>
      </c>
      <c r="J166">
        <v>0</v>
      </c>
      <c r="K166">
        <v>0</v>
      </c>
      <c r="L166">
        <v>0.6</v>
      </c>
      <c r="M166">
        <v>0.5</v>
      </c>
      <c r="N166">
        <v>1</v>
      </c>
      <c r="O166">
        <v>18000000</v>
      </c>
      <c r="P166">
        <f t="shared" si="4"/>
        <v>1.2290491502217615</v>
      </c>
      <c r="Q166">
        <v>96900000</v>
      </c>
      <c r="R166" s="12">
        <f>VLOOKUP(B166,[1]Sheet1!$A:$C,3,FALSE)</f>
        <v>1463.9859101805419</v>
      </c>
      <c r="S166">
        <v>1.83</v>
      </c>
      <c r="T166">
        <v>25.618741339125471</v>
      </c>
      <c r="U166">
        <v>4.7343311300000002</v>
      </c>
      <c r="V166">
        <v>38.200000000000003</v>
      </c>
      <c r="W166">
        <v>48.7</v>
      </c>
      <c r="X166">
        <v>-1.2053371667861938</v>
      </c>
      <c r="Y166">
        <v>61.195</v>
      </c>
      <c r="Z166" t="e">
        <f>VLOOKUP(B166,#REF!,41,FALSE)</f>
        <v>#REF!</v>
      </c>
      <c r="AC166" s="3">
        <v>3.5568343361931642</v>
      </c>
    </row>
  </sheetData>
  <autoFilter ref="A1:AC166" xr:uid="{ACC4EB03-0D8B-418B-B754-C9576B53A77A}">
    <filterColumn colId="13">
      <filters blank="1"/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841C-138C-4277-8E82-0C688B9AF1AC}">
  <sheetPr filterMode="1"/>
  <dimension ref="A1:AF102"/>
  <sheetViews>
    <sheetView tabSelected="1" workbookViewId="0">
      <pane ySplit="1" topLeftCell="A2" activePane="bottomLeft" state="frozen"/>
      <selection activeCell="D1" sqref="D1"/>
      <selection pane="bottomLeft" activeCell="H105" sqref="H105"/>
    </sheetView>
  </sheetViews>
  <sheetFormatPr defaultRowHeight="15" x14ac:dyDescent="0.25"/>
  <cols>
    <col min="1" max="1" width="15" customWidth="1"/>
    <col min="2" max="2" width="13.5703125" customWidth="1"/>
    <col min="3" max="3" width="12.140625" customWidth="1"/>
    <col min="5" max="5" width="12" customWidth="1"/>
    <col min="6" max="6" width="11.85546875" customWidth="1"/>
    <col min="16" max="16" width="14" customWidth="1"/>
    <col min="18" max="18" width="12.42578125" customWidth="1"/>
  </cols>
  <sheetData>
    <row r="1" spans="1:32" x14ac:dyDescent="0.25">
      <c r="A1" s="1" t="s">
        <v>0</v>
      </c>
      <c r="B1" s="1" t="s">
        <v>1</v>
      </c>
      <c r="C1" s="1" t="s">
        <v>338</v>
      </c>
      <c r="D1" s="1" t="s">
        <v>2</v>
      </c>
      <c r="E1" s="8" t="s">
        <v>330</v>
      </c>
      <c r="F1" s="8" t="s">
        <v>331</v>
      </c>
      <c r="G1" s="1" t="s">
        <v>364</v>
      </c>
      <c r="H1" s="1" t="s">
        <v>374</v>
      </c>
      <c r="I1" s="1" t="s">
        <v>314</v>
      </c>
      <c r="J1" s="1" t="s">
        <v>315</v>
      </c>
      <c r="K1" s="1" t="s">
        <v>316</v>
      </c>
      <c r="L1" s="1" t="s">
        <v>317</v>
      </c>
      <c r="M1" s="2" t="s">
        <v>371</v>
      </c>
      <c r="N1" s="2" t="s">
        <v>370</v>
      </c>
      <c r="O1" s="1" t="s">
        <v>320</v>
      </c>
      <c r="P1" s="1" t="s">
        <v>356</v>
      </c>
      <c r="Q1" s="1" t="s">
        <v>324</v>
      </c>
      <c r="R1" s="1" t="s">
        <v>337</v>
      </c>
      <c r="S1" s="11" t="s">
        <v>339</v>
      </c>
      <c r="T1" s="1" t="s">
        <v>340</v>
      </c>
      <c r="U1" s="1" t="s">
        <v>353</v>
      </c>
      <c r="V1" s="1" t="s">
        <v>354</v>
      </c>
      <c r="W1" s="1" t="s">
        <v>355</v>
      </c>
      <c r="X1" s="1" t="s">
        <v>359</v>
      </c>
      <c r="Y1" s="1" t="s">
        <v>357</v>
      </c>
      <c r="Z1" s="1" t="s">
        <v>366</v>
      </c>
      <c r="AA1" s="17" t="s">
        <v>367</v>
      </c>
      <c r="AB1" s="17" t="s">
        <v>368</v>
      </c>
      <c r="AC1" s="17" t="s">
        <v>369</v>
      </c>
      <c r="AD1" s="18" t="s">
        <v>372</v>
      </c>
      <c r="AE1" s="18" t="s">
        <v>373</v>
      </c>
      <c r="AF1" s="10" t="s">
        <v>358</v>
      </c>
    </row>
    <row r="2" spans="1:32" hidden="1" x14ac:dyDescent="0.25">
      <c r="A2" t="s">
        <v>3</v>
      </c>
      <c r="B2" t="s">
        <v>4</v>
      </c>
      <c r="C2">
        <v>38041754</v>
      </c>
      <c r="D2">
        <v>2014</v>
      </c>
      <c r="E2" s="7" t="s">
        <v>332</v>
      </c>
      <c r="F2" s="7" t="s">
        <v>332</v>
      </c>
      <c r="G2">
        <v>-1</v>
      </c>
      <c r="H2">
        <v>0.45</v>
      </c>
      <c r="I2">
        <v>0</v>
      </c>
      <c r="J2">
        <v>1</v>
      </c>
      <c r="K2">
        <v>0</v>
      </c>
      <c r="L2">
        <v>1</v>
      </c>
      <c r="M2">
        <v>0.47499999999999998</v>
      </c>
      <c r="N2">
        <v>0.5</v>
      </c>
      <c r="O2">
        <v>1</v>
      </c>
      <c r="P2">
        <v>39400000</v>
      </c>
      <c r="Q2">
        <v>1.0357040845172387</v>
      </c>
      <c r="R2">
        <v>1253800000</v>
      </c>
      <c r="S2" s="12">
        <v>0.5071034318719867</v>
      </c>
      <c r="T2">
        <v>1.81</v>
      </c>
      <c r="V2">
        <v>9.3957271599999999</v>
      </c>
      <c r="W2">
        <v>32.299999999999997</v>
      </c>
      <c r="X2">
        <v>32.5</v>
      </c>
      <c r="Y2">
        <v>-1.4638749361038208</v>
      </c>
      <c r="Z2">
        <v>64.486000000000004</v>
      </c>
      <c r="AA2">
        <v>2.581</v>
      </c>
      <c r="AB2">
        <v>54.421999999999997</v>
      </c>
      <c r="AC2">
        <v>0.5</v>
      </c>
      <c r="AD2">
        <f>VLOOKUP(B2,[2]Sheet1!$A$1:$C$65536,3,FALSE)</f>
        <v>-314602</v>
      </c>
      <c r="AE2">
        <f>AD2/1000</f>
        <v>-314.60199999999998</v>
      </c>
      <c r="AF2" s="3"/>
    </row>
    <row r="3" spans="1:32" hidden="1" x14ac:dyDescent="0.25">
      <c r="A3" t="s">
        <v>5</v>
      </c>
      <c r="B3" t="s">
        <v>6</v>
      </c>
      <c r="C3">
        <v>2854191</v>
      </c>
      <c r="D3">
        <v>2005</v>
      </c>
      <c r="E3" s="7" t="s">
        <v>333</v>
      </c>
      <c r="F3" s="7" t="s">
        <v>333</v>
      </c>
      <c r="G3">
        <v>9</v>
      </c>
      <c r="H3">
        <v>0.95</v>
      </c>
      <c r="I3">
        <v>1</v>
      </c>
      <c r="J3">
        <v>1</v>
      </c>
      <c r="K3">
        <v>0</v>
      </c>
      <c r="L3">
        <v>1</v>
      </c>
      <c r="M3">
        <v>0.85</v>
      </c>
      <c r="N3">
        <v>0.75</v>
      </c>
      <c r="O3">
        <v>1</v>
      </c>
      <c r="P3">
        <v>2000000</v>
      </c>
      <c r="Q3">
        <v>0.7007239529519923</v>
      </c>
      <c r="R3">
        <v>115500000</v>
      </c>
      <c r="S3" s="12">
        <v>5.3532448564014006</v>
      </c>
      <c r="T3">
        <v>2.29</v>
      </c>
      <c r="U3">
        <v>11.523942913958301</v>
      </c>
      <c r="V3">
        <v>5.2627143900000002</v>
      </c>
      <c r="W3">
        <v>52.9</v>
      </c>
      <c r="X3">
        <v>78.2</v>
      </c>
      <c r="Y3">
        <v>-6.1330899596214294E-2</v>
      </c>
      <c r="Z3">
        <v>78.457999999999998</v>
      </c>
      <c r="AA3">
        <v>13.188000000000001</v>
      </c>
      <c r="AB3">
        <v>104.871</v>
      </c>
      <c r="AC3">
        <v>2.89</v>
      </c>
      <c r="AD3">
        <f>VLOOKUP(B3,[2]Sheet1!$A$1:$C$65536,3,FALSE)</f>
        <v>-69998</v>
      </c>
      <c r="AE3">
        <f t="shared" ref="AE3:AE50" si="0">AD3/1000</f>
        <v>-69.998000000000005</v>
      </c>
      <c r="AF3" s="3">
        <v>2.6590334616729763</v>
      </c>
    </row>
    <row r="4" spans="1:32" hidden="1" x14ac:dyDescent="0.25">
      <c r="A4" t="s">
        <v>7</v>
      </c>
      <c r="B4" t="s">
        <v>8</v>
      </c>
      <c r="C4">
        <v>43053054</v>
      </c>
      <c r="D4">
        <v>2004</v>
      </c>
      <c r="E4" s="7" t="s">
        <v>334</v>
      </c>
      <c r="F4" s="7" t="s">
        <v>334</v>
      </c>
      <c r="G4">
        <v>2</v>
      </c>
      <c r="H4">
        <v>0.6</v>
      </c>
      <c r="I4">
        <v>0</v>
      </c>
      <c r="J4">
        <v>0</v>
      </c>
      <c r="K4">
        <v>0</v>
      </c>
      <c r="L4">
        <v>1</v>
      </c>
      <c r="M4">
        <v>0.42499999999999999</v>
      </c>
      <c r="N4">
        <v>0.25</v>
      </c>
      <c r="O4">
        <v>1</v>
      </c>
      <c r="P4">
        <v>4100000</v>
      </c>
      <c r="Q4">
        <v>9.5231339453874742E-2</v>
      </c>
      <c r="R4">
        <v>5090000000</v>
      </c>
      <c r="S4" s="12">
        <v>3.9739640719156539</v>
      </c>
      <c r="T4">
        <v>2.42</v>
      </c>
      <c r="U4">
        <v>16.946099283836638</v>
      </c>
      <c r="V4">
        <v>6.2184267000000002</v>
      </c>
      <c r="W4">
        <v>23.6</v>
      </c>
      <c r="X4">
        <v>63.7</v>
      </c>
      <c r="Y4">
        <v>-0.5161745548248291</v>
      </c>
      <c r="Z4">
        <v>76.692999999999998</v>
      </c>
      <c r="AA4">
        <v>6.2110000000000003</v>
      </c>
      <c r="AB4">
        <v>17.347999999999999</v>
      </c>
      <c r="AC4">
        <v>1.9</v>
      </c>
      <c r="AD4">
        <f>VLOOKUP(B4,[2]Sheet1!$A$1:$C$65536,3,FALSE)</f>
        <v>-50002</v>
      </c>
      <c r="AE4">
        <f t="shared" si="0"/>
        <v>-50.002000000000002</v>
      </c>
      <c r="AF4" s="3">
        <v>2.753964312810631</v>
      </c>
    </row>
    <row r="5" spans="1:32" hidden="1" x14ac:dyDescent="0.25">
      <c r="A5" t="s">
        <v>9</v>
      </c>
      <c r="B5" t="s">
        <v>10</v>
      </c>
      <c r="C5">
        <v>31825295</v>
      </c>
      <c r="D5">
        <v>2002</v>
      </c>
      <c r="E5" s="7" t="s">
        <v>332</v>
      </c>
      <c r="F5" s="7" t="s">
        <v>332</v>
      </c>
      <c r="G5">
        <v>-2</v>
      </c>
      <c r="H5">
        <v>0.4</v>
      </c>
      <c r="I5">
        <v>0</v>
      </c>
      <c r="J5">
        <v>1</v>
      </c>
      <c r="K5">
        <v>0</v>
      </c>
      <c r="L5">
        <v>1</v>
      </c>
      <c r="M5">
        <v>0.45</v>
      </c>
      <c r="N5">
        <v>0.5</v>
      </c>
      <c r="O5">
        <v>1</v>
      </c>
      <c r="P5">
        <v>570000</v>
      </c>
      <c r="Q5">
        <v>1.7910281742871511E-2</v>
      </c>
      <c r="R5">
        <v>2736000000</v>
      </c>
      <c r="S5" s="12">
        <v>2.7907266152066459</v>
      </c>
      <c r="T5">
        <v>1.86</v>
      </c>
      <c r="U5">
        <v>10.329280138439735</v>
      </c>
      <c r="V5">
        <v>2.5490052699999999</v>
      </c>
      <c r="W5">
        <v>25.2</v>
      </c>
      <c r="X5">
        <v>40.700000000000003</v>
      </c>
      <c r="Y5">
        <v>-1.1171437501907349</v>
      </c>
      <c r="Z5">
        <v>60.781999999999996</v>
      </c>
      <c r="AA5">
        <v>2.4049999999999998</v>
      </c>
      <c r="AB5">
        <v>23.89</v>
      </c>
      <c r="AD5">
        <f>VLOOKUP(B5,[2]Sheet1!$A$1:$C$65536,3,FALSE)</f>
        <v>32066</v>
      </c>
      <c r="AE5">
        <f t="shared" si="0"/>
        <v>32.066000000000003</v>
      </c>
      <c r="AF5" s="3"/>
    </row>
    <row r="6" spans="1:32" hidden="1" x14ac:dyDescent="0.25">
      <c r="A6" t="s">
        <v>11</v>
      </c>
      <c r="B6" t="s">
        <v>12</v>
      </c>
      <c r="C6">
        <v>44938712</v>
      </c>
      <c r="D6">
        <v>2015</v>
      </c>
      <c r="E6" s="7" t="s">
        <v>333</v>
      </c>
      <c r="F6" s="7" t="s">
        <v>333</v>
      </c>
      <c r="G6">
        <v>9</v>
      </c>
      <c r="H6">
        <v>0.95</v>
      </c>
      <c r="I6">
        <v>1</v>
      </c>
      <c r="J6">
        <v>1</v>
      </c>
      <c r="K6">
        <v>0</v>
      </c>
      <c r="L6">
        <v>1</v>
      </c>
      <c r="M6">
        <v>0.85</v>
      </c>
      <c r="N6">
        <v>0.75</v>
      </c>
      <c r="O6">
        <v>1</v>
      </c>
      <c r="P6">
        <v>300000</v>
      </c>
      <c r="Q6">
        <v>6.6757587533883929E-3</v>
      </c>
      <c r="R6">
        <v>13950000000</v>
      </c>
      <c r="S6" s="12">
        <v>9.9122818085980313</v>
      </c>
      <c r="T6">
        <v>2.77</v>
      </c>
      <c r="U6">
        <v>15.771007002157091</v>
      </c>
      <c r="V6">
        <v>9.6245403300000003</v>
      </c>
      <c r="W6">
        <v>58.6</v>
      </c>
      <c r="X6">
        <v>68.400000000000006</v>
      </c>
      <c r="Y6">
        <v>-8.6485885083675385E-2</v>
      </c>
      <c r="Z6">
        <v>76.52</v>
      </c>
      <c r="AA6">
        <v>11.198</v>
      </c>
      <c r="AB6">
        <v>16.177</v>
      </c>
      <c r="AC6">
        <v>5</v>
      </c>
      <c r="AD6">
        <f>VLOOKUP(B6,[2]Sheet1!$A$1:$C$65536,3,FALSE)</f>
        <v>24000</v>
      </c>
      <c r="AE6">
        <f t="shared" si="0"/>
        <v>24</v>
      </c>
      <c r="AF6" s="3">
        <v>1.6020009474300638</v>
      </c>
    </row>
    <row r="7" spans="1:32" hidden="1" x14ac:dyDescent="0.25">
      <c r="A7" t="s">
        <v>13</v>
      </c>
      <c r="B7" t="s">
        <v>14</v>
      </c>
      <c r="C7">
        <v>2957731</v>
      </c>
      <c r="D7">
        <v>2018</v>
      </c>
      <c r="E7" s="7" t="s">
        <v>333</v>
      </c>
      <c r="F7" s="7" t="s">
        <v>333</v>
      </c>
      <c r="G7">
        <v>7</v>
      </c>
      <c r="H7">
        <v>0.85</v>
      </c>
      <c r="I7">
        <v>1</v>
      </c>
      <c r="J7">
        <v>1</v>
      </c>
      <c r="K7">
        <v>0</v>
      </c>
      <c r="L7">
        <v>1</v>
      </c>
      <c r="M7">
        <v>0.8</v>
      </c>
      <c r="N7">
        <v>0.75</v>
      </c>
      <c r="O7">
        <v>1</v>
      </c>
      <c r="P7">
        <v>4000000</v>
      </c>
      <c r="Q7">
        <v>1.3523880298783086</v>
      </c>
      <c r="R7">
        <v>91100000</v>
      </c>
      <c r="S7" s="12">
        <v>4.6227334932867086</v>
      </c>
      <c r="T7">
        <v>2.48</v>
      </c>
      <c r="U7">
        <v>12.472089489974685</v>
      </c>
      <c r="V7">
        <v>10.025389669999999</v>
      </c>
      <c r="W7">
        <v>50.2</v>
      </c>
      <c r="X7">
        <v>67.5</v>
      </c>
      <c r="Y7">
        <v>-6.6817373037338257E-2</v>
      </c>
      <c r="Z7">
        <v>74.944999999999993</v>
      </c>
      <c r="AA7">
        <v>11.231999999999999</v>
      </c>
      <c r="AB7">
        <v>102.931</v>
      </c>
      <c r="AC7">
        <v>4.2</v>
      </c>
      <c r="AD7">
        <f>VLOOKUP(B7,[2]Sheet1!$A$1:$C$65536,3,FALSE)</f>
        <v>-24989</v>
      </c>
      <c r="AE7">
        <f t="shared" si="0"/>
        <v>-24.989000000000001</v>
      </c>
      <c r="AF7" s="3">
        <v>2.5346489452244518</v>
      </c>
    </row>
    <row r="8" spans="1:32" x14ac:dyDescent="0.25">
      <c r="A8" t="s">
        <v>19</v>
      </c>
      <c r="B8" t="s">
        <v>20</v>
      </c>
      <c r="C8">
        <v>10023318</v>
      </c>
      <c r="D8">
        <v>1998</v>
      </c>
      <c r="E8" s="7" t="s">
        <v>336</v>
      </c>
      <c r="F8" s="7" t="s">
        <v>336</v>
      </c>
      <c r="G8">
        <v>-7</v>
      </c>
      <c r="H8">
        <v>0.15</v>
      </c>
      <c r="I8">
        <v>0</v>
      </c>
      <c r="J8">
        <v>1</v>
      </c>
      <c r="K8">
        <v>0</v>
      </c>
      <c r="L8">
        <v>1</v>
      </c>
      <c r="M8">
        <v>0.32500000000000001</v>
      </c>
      <c r="N8">
        <v>0.5</v>
      </c>
      <c r="O8">
        <v>1</v>
      </c>
      <c r="P8">
        <v>5000000</v>
      </c>
      <c r="Q8">
        <v>0.49883681232102983</v>
      </c>
      <c r="R8">
        <v>726000000</v>
      </c>
      <c r="S8" s="12">
        <v>4.7935870196698867</v>
      </c>
      <c r="U8">
        <v>10.827242565590529</v>
      </c>
      <c r="V8">
        <v>3.5137324300000001</v>
      </c>
      <c r="W8">
        <v>34.200000000000003</v>
      </c>
      <c r="X8">
        <v>64.5</v>
      </c>
      <c r="Y8">
        <v>-0.13917681574821472</v>
      </c>
      <c r="Z8">
        <v>72.864000000000004</v>
      </c>
      <c r="AA8">
        <v>6.0179999999999998</v>
      </c>
      <c r="AB8">
        <v>119.309</v>
      </c>
      <c r="AC8">
        <v>4.7</v>
      </c>
      <c r="AD8">
        <f>VLOOKUP(B8,[2]Sheet1!$A$1:$C$65536,3,FALSE)</f>
        <v>6002</v>
      </c>
      <c r="AE8">
        <f t="shared" si="0"/>
        <v>6.0019999999999998</v>
      </c>
      <c r="AF8" s="3">
        <v>2.5311096674047628</v>
      </c>
    </row>
    <row r="9" spans="1:32" hidden="1" x14ac:dyDescent="0.25">
      <c r="A9" t="s">
        <v>25</v>
      </c>
      <c r="B9" t="s">
        <v>26</v>
      </c>
      <c r="C9">
        <v>11801151</v>
      </c>
      <c r="D9">
        <v>2006</v>
      </c>
      <c r="E9" s="7" t="s">
        <v>333</v>
      </c>
      <c r="F9" s="7" t="s">
        <v>333</v>
      </c>
      <c r="G9">
        <v>7</v>
      </c>
      <c r="H9">
        <v>0.85</v>
      </c>
      <c r="I9">
        <v>1</v>
      </c>
      <c r="J9">
        <v>1</v>
      </c>
      <c r="K9">
        <v>0</v>
      </c>
      <c r="L9">
        <v>1</v>
      </c>
      <c r="M9">
        <v>0.8</v>
      </c>
      <c r="N9">
        <v>0.75</v>
      </c>
      <c r="O9">
        <v>1</v>
      </c>
      <c r="P9">
        <v>1500000</v>
      </c>
      <c r="Q9">
        <v>0.127106245822971</v>
      </c>
      <c r="R9">
        <v>273400000</v>
      </c>
      <c r="S9" s="12">
        <v>1.2194326718587492</v>
      </c>
      <c r="T9">
        <v>2.5</v>
      </c>
      <c r="U9">
        <v>10.342063239947461</v>
      </c>
      <c r="V9">
        <v>2.4914197900000001</v>
      </c>
      <c r="W9">
        <v>28.8</v>
      </c>
      <c r="X9">
        <v>43</v>
      </c>
      <c r="Y9">
        <v>-0.44065171480178833</v>
      </c>
      <c r="Z9">
        <v>61.47</v>
      </c>
      <c r="AA9">
        <v>3.2440000000000002</v>
      </c>
      <c r="AB9">
        <v>99.11</v>
      </c>
      <c r="AC9">
        <v>0.5</v>
      </c>
      <c r="AD9">
        <f>VLOOKUP(B9,[2]Sheet1!$A$1:$C$65536,3,FALSE)</f>
        <v>-10000</v>
      </c>
      <c r="AE9">
        <f t="shared" si="0"/>
        <v>-10</v>
      </c>
      <c r="AF9" s="3"/>
    </row>
    <row r="10" spans="1:32" hidden="1" x14ac:dyDescent="0.25">
      <c r="A10" t="s">
        <v>27</v>
      </c>
      <c r="B10" t="s">
        <v>28</v>
      </c>
      <c r="C10">
        <v>20321378</v>
      </c>
      <c r="D10">
        <v>2015</v>
      </c>
      <c r="E10" s="7" t="s">
        <v>333</v>
      </c>
      <c r="F10" s="7" t="s">
        <v>333</v>
      </c>
      <c r="G10">
        <v>6</v>
      </c>
      <c r="H10">
        <v>0.8</v>
      </c>
      <c r="I10">
        <v>1</v>
      </c>
      <c r="J10">
        <v>1</v>
      </c>
      <c r="K10">
        <v>0</v>
      </c>
      <c r="L10">
        <v>1</v>
      </c>
      <c r="M10">
        <v>0.77500000000000002</v>
      </c>
      <c r="N10">
        <v>0.75</v>
      </c>
      <c r="O10">
        <v>1</v>
      </c>
      <c r="P10">
        <v>15500000</v>
      </c>
      <c r="Q10">
        <v>0.7627435501667259</v>
      </c>
      <c r="R10">
        <v>64910000</v>
      </c>
      <c r="S10" s="12">
        <v>0.78689563129016782</v>
      </c>
      <c r="T10">
        <v>2.4300000000000002</v>
      </c>
      <c r="U10">
        <v>19.018606443363776</v>
      </c>
      <c r="V10">
        <v>5.6285238299999998</v>
      </c>
      <c r="W10">
        <v>30.1</v>
      </c>
      <c r="X10">
        <v>42.9</v>
      </c>
      <c r="Y10">
        <v>-0.75851088762283325</v>
      </c>
      <c r="Z10">
        <v>61.173999999999999</v>
      </c>
      <c r="AA10">
        <v>2.4089999999999998</v>
      </c>
      <c r="AB10">
        <v>70.150999999999996</v>
      </c>
      <c r="AC10">
        <v>0.4</v>
      </c>
      <c r="AD10">
        <f>VLOOKUP(B10,[2]Sheet1!$A$1:$C$65536,3,FALSE)</f>
        <v>-125000</v>
      </c>
      <c r="AE10">
        <f t="shared" si="0"/>
        <v>-125</v>
      </c>
      <c r="AF10" s="3"/>
    </row>
    <row r="11" spans="1:32" hidden="1" x14ac:dyDescent="0.25">
      <c r="A11" t="s">
        <v>29</v>
      </c>
      <c r="B11" t="s">
        <v>30</v>
      </c>
      <c r="C11">
        <v>763092</v>
      </c>
      <c r="D11">
        <v>2018</v>
      </c>
      <c r="E11" s="7" t="s">
        <v>333</v>
      </c>
      <c r="F11" s="7" t="s">
        <v>333</v>
      </c>
      <c r="G11">
        <v>7</v>
      </c>
      <c r="H11">
        <v>0.85</v>
      </c>
      <c r="I11">
        <v>1</v>
      </c>
      <c r="J11">
        <v>1</v>
      </c>
      <c r="K11">
        <v>0</v>
      </c>
      <c r="L11">
        <v>1</v>
      </c>
      <c r="M11">
        <v>0.8</v>
      </c>
      <c r="N11">
        <v>0.75</v>
      </c>
      <c r="O11">
        <v>1</v>
      </c>
      <c r="P11">
        <v>1000000</v>
      </c>
      <c r="Q11">
        <v>1.3104579788544501</v>
      </c>
      <c r="R11">
        <v>56574000</v>
      </c>
      <c r="S11" s="12">
        <v>3.3161757135008374</v>
      </c>
      <c r="T11">
        <v>1.91</v>
      </c>
      <c r="U11">
        <v>18.2953222325532</v>
      </c>
      <c r="V11">
        <v>3.0574254999999999</v>
      </c>
      <c r="W11">
        <v>40.299999999999997</v>
      </c>
      <c r="X11">
        <v>52.7</v>
      </c>
      <c r="Y11">
        <v>0.31376519799232483</v>
      </c>
      <c r="Z11">
        <v>71.459999999999994</v>
      </c>
      <c r="AA11">
        <v>4.8849999999999998</v>
      </c>
      <c r="AB11">
        <v>21.187999999999999</v>
      </c>
      <c r="AC11">
        <v>1.7</v>
      </c>
      <c r="AD11">
        <f>VLOOKUP(B11,[2]Sheet1!$A$1:$C$65536,3,FALSE)</f>
        <v>1600</v>
      </c>
      <c r="AE11">
        <f t="shared" si="0"/>
        <v>1.6</v>
      </c>
      <c r="AF11" s="3"/>
    </row>
    <row r="12" spans="1:32" x14ac:dyDescent="0.25">
      <c r="A12" t="s">
        <v>31</v>
      </c>
      <c r="B12" t="s">
        <v>32</v>
      </c>
      <c r="C12">
        <v>9466856</v>
      </c>
      <c r="D12">
        <v>1996</v>
      </c>
      <c r="E12" s="7" t="s">
        <v>336</v>
      </c>
      <c r="F12" s="7" t="s">
        <v>336</v>
      </c>
      <c r="G12">
        <v>-7</v>
      </c>
      <c r="H12">
        <v>0.15</v>
      </c>
      <c r="I12">
        <v>0</v>
      </c>
      <c r="J12">
        <v>1</v>
      </c>
      <c r="K12">
        <v>0</v>
      </c>
      <c r="L12">
        <v>1</v>
      </c>
      <c r="M12">
        <v>0.32500000000000001</v>
      </c>
      <c r="N12">
        <v>0.5</v>
      </c>
      <c r="O12">
        <v>1</v>
      </c>
      <c r="P12">
        <v>1700000</v>
      </c>
      <c r="Q12">
        <v>0.17957387331126617</v>
      </c>
      <c r="R12">
        <v>467000000</v>
      </c>
      <c r="S12" s="12">
        <v>6.6632952928258247</v>
      </c>
      <c r="T12">
        <v>2.44</v>
      </c>
      <c r="U12">
        <v>15.851406234250865</v>
      </c>
      <c r="V12">
        <v>5.6442661300000001</v>
      </c>
      <c r="W12">
        <v>35.299999999999997</v>
      </c>
      <c r="X12">
        <v>74.400000000000006</v>
      </c>
      <c r="Y12">
        <v>-0.18333275616168976</v>
      </c>
      <c r="Z12">
        <v>74.175609756097572</v>
      </c>
      <c r="AA12">
        <v>14.798999999999999</v>
      </c>
      <c r="AB12">
        <v>46.857999999999997</v>
      </c>
      <c r="AC12">
        <v>11</v>
      </c>
      <c r="AD12">
        <f>VLOOKUP(B12,[2]Sheet1!$A$1:$C$65536,3,FALSE)</f>
        <v>43648</v>
      </c>
      <c r="AE12">
        <f t="shared" si="0"/>
        <v>43.648000000000003</v>
      </c>
      <c r="AF12" s="3">
        <v>1.8493858958412575</v>
      </c>
    </row>
    <row r="13" spans="1:32" hidden="1" x14ac:dyDescent="0.25">
      <c r="A13" t="s">
        <v>33</v>
      </c>
      <c r="B13" t="s">
        <v>34</v>
      </c>
      <c r="C13">
        <v>163046161</v>
      </c>
      <c r="D13">
        <v>2018</v>
      </c>
      <c r="E13" s="7" t="s">
        <v>336</v>
      </c>
      <c r="F13" s="7" t="s">
        <v>336</v>
      </c>
      <c r="G13">
        <v>-6</v>
      </c>
      <c r="H13">
        <v>0.2</v>
      </c>
      <c r="I13">
        <v>0</v>
      </c>
      <c r="J13">
        <v>1</v>
      </c>
      <c r="K13">
        <v>0</v>
      </c>
      <c r="L13">
        <v>1</v>
      </c>
      <c r="M13">
        <v>0.35</v>
      </c>
      <c r="N13">
        <v>0.5</v>
      </c>
      <c r="O13">
        <v>1</v>
      </c>
      <c r="P13">
        <v>45600000</v>
      </c>
      <c r="Q13">
        <v>0.27967539818370823</v>
      </c>
      <c r="R13">
        <v>7140000000</v>
      </c>
      <c r="S13" s="12">
        <v>1.8557398240804648</v>
      </c>
      <c r="T13">
        <v>2.39</v>
      </c>
      <c r="U13">
        <v>6.2710871649623092</v>
      </c>
      <c r="V13">
        <v>2.3428060999999998</v>
      </c>
      <c r="W13">
        <v>35</v>
      </c>
      <c r="X13">
        <v>51.7</v>
      </c>
      <c r="Y13">
        <v>-0.73923009634017944</v>
      </c>
      <c r="Z13">
        <v>72.319999999999993</v>
      </c>
      <c r="AA13">
        <v>5.0979999999999999</v>
      </c>
      <c r="AB13">
        <v>1265.0360000000001</v>
      </c>
      <c r="AC13">
        <v>0.8</v>
      </c>
      <c r="AD13">
        <f>VLOOKUP(B13,[2]Sheet1!$A$1:$C$65536,3,FALSE)</f>
        <v>-1847503</v>
      </c>
      <c r="AE13">
        <f t="shared" si="0"/>
        <v>-1847.5029999999999</v>
      </c>
      <c r="AF13" s="3">
        <v>2.9864981313954484</v>
      </c>
    </row>
    <row r="14" spans="1:32" hidden="1" x14ac:dyDescent="0.25">
      <c r="A14" t="s">
        <v>35</v>
      </c>
      <c r="B14" t="s">
        <v>36</v>
      </c>
      <c r="C14">
        <v>11513100</v>
      </c>
      <c r="D14">
        <v>2009</v>
      </c>
      <c r="E14" s="7" t="s">
        <v>333</v>
      </c>
      <c r="F14" s="7" t="s">
        <v>333</v>
      </c>
      <c r="G14">
        <v>7</v>
      </c>
      <c r="H14">
        <v>0.85</v>
      </c>
      <c r="I14">
        <v>1</v>
      </c>
      <c r="J14">
        <v>1</v>
      </c>
      <c r="K14">
        <v>0</v>
      </c>
      <c r="L14">
        <v>1</v>
      </c>
      <c r="M14">
        <v>0.8</v>
      </c>
      <c r="N14">
        <v>0.75</v>
      </c>
      <c r="O14">
        <v>1</v>
      </c>
      <c r="P14">
        <v>900000</v>
      </c>
      <c r="Q14">
        <v>7.817182166401751E-2</v>
      </c>
      <c r="R14">
        <v>1056000000</v>
      </c>
      <c r="S14" s="12">
        <v>3.5520687602631003</v>
      </c>
      <c r="T14">
        <v>2.15</v>
      </c>
      <c r="U14">
        <v>18.143092003336612</v>
      </c>
      <c r="V14">
        <v>6.3010258700000001</v>
      </c>
      <c r="W14">
        <v>35.799999999999997</v>
      </c>
      <c r="X14">
        <v>59.2</v>
      </c>
      <c r="Y14">
        <v>-0.69921797513961792</v>
      </c>
      <c r="Z14">
        <v>71.239000000000004</v>
      </c>
      <c r="AA14">
        <v>6.7039999999999997</v>
      </c>
      <c r="AB14">
        <v>10.202</v>
      </c>
      <c r="AC14">
        <v>1.1000000000000001</v>
      </c>
      <c r="AD14">
        <f>VLOOKUP(B14,[2]Sheet1!$A$1:$C$65536,3,FALSE)</f>
        <v>-47520</v>
      </c>
      <c r="AE14">
        <f t="shared" si="0"/>
        <v>-47.52</v>
      </c>
      <c r="AF14" s="3"/>
    </row>
    <row r="15" spans="1:32" hidden="1" x14ac:dyDescent="0.25">
      <c r="A15" t="s">
        <v>37</v>
      </c>
      <c r="B15" t="s">
        <v>326</v>
      </c>
      <c r="C15">
        <v>3301000</v>
      </c>
      <c r="D15">
        <v>1995</v>
      </c>
      <c r="E15" s="7" t="s">
        <v>332</v>
      </c>
      <c r="F15" s="7" t="s">
        <v>332</v>
      </c>
      <c r="G15">
        <v>0</v>
      </c>
      <c r="H15">
        <v>0.5</v>
      </c>
      <c r="I15">
        <v>0</v>
      </c>
      <c r="J15">
        <v>0</v>
      </c>
      <c r="K15">
        <v>0</v>
      </c>
      <c r="L15">
        <v>1</v>
      </c>
      <c r="M15">
        <v>0.375</v>
      </c>
      <c r="N15">
        <v>0.25</v>
      </c>
      <c r="O15">
        <v>1</v>
      </c>
      <c r="P15">
        <v>2200000</v>
      </c>
      <c r="Q15">
        <v>0.66646470766434418</v>
      </c>
      <c r="R15">
        <v>131100000</v>
      </c>
      <c r="S15" s="12">
        <v>6.108510695813381</v>
      </c>
      <c r="T15">
        <v>2.42</v>
      </c>
      <c r="U15">
        <v>19.478840404244668</v>
      </c>
      <c r="V15">
        <v>8.8950510000000005</v>
      </c>
      <c r="W15">
        <v>42.8</v>
      </c>
      <c r="X15">
        <v>78.2</v>
      </c>
      <c r="Y15">
        <v>-0.63427704572677612</v>
      </c>
      <c r="Z15">
        <v>77.262</v>
      </c>
      <c r="AA15">
        <v>16.568999999999999</v>
      </c>
      <c r="AB15">
        <v>68.495999999999995</v>
      </c>
      <c r="AC15">
        <v>3.5</v>
      </c>
      <c r="AD15">
        <f>VLOOKUP(B15,[2]Sheet1!$A$1:$C$65536,3,FALSE)</f>
        <v>-107926</v>
      </c>
      <c r="AE15">
        <f t="shared" si="0"/>
        <v>-107.926</v>
      </c>
      <c r="AF15" s="3">
        <v>2.2565231694642862</v>
      </c>
    </row>
    <row r="16" spans="1:32" hidden="1" x14ac:dyDescent="0.25">
      <c r="A16" t="s">
        <v>38</v>
      </c>
      <c r="B16" t="s">
        <v>39</v>
      </c>
      <c r="C16">
        <v>2303697</v>
      </c>
      <c r="D16">
        <v>1997</v>
      </c>
      <c r="E16" s="7" t="s">
        <v>333</v>
      </c>
      <c r="F16" s="7" t="s">
        <v>333</v>
      </c>
      <c r="G16">
        <v>8</v>
      </c>
      <c r="H16">
        <v>0.9</v>
      </c>
      <c r="I16">
        <v>1</v>
      </c>
      <c r="J16">
        <v>1</v>
      </c>
      <c r="K16">
        <v>0</v>
      </c>
      <c r="L16">
        <v>1</v>
      </c>
      <c r="M16">
        <v>0.82499999999999996</v>
      </c>
      <c r="N16">
        <v>0.75</v>
      </c>
      <c r="O16">
        <v>1</v>
      </c>
      <c r="P16">
        <v>1500000</v>
      </c>
      <c r="Q16">
        <v>0.65112729668875724</v>
      </c>
      <c r="R16">
        <v>456900000</v>
      </c>
      <c r="S16" s="12">
        <v>7.9613251812388537</v>
      </c>
      <c r="U16">
        <v>18.428650147943198</v>
      </c>
      <c r="V16">
        <v>5.8482503899999996</v>
      </c>
      <c r="W16">
        <v>31.1</v>
      </c>
      <c r="X16">
        <v>51.1</v>
      </c>
      <c r="Y16">
        <v>0.42904797196388245</v>
      </c>
      <c r="Z16">
        <v>69.275000000000006</v>
      </c>
      <c r="AA16">
        <v>3.9409999999999998</v>
      </c>
      <c r="AB16">
        <v>4.0439999999999996</v>
      </c>
      <c r="AC16">
        <v>1.8</v>
      </c>
      <c r="AD16">
        <f>VLOOKUP(B16,[2]Sheet1!$A$1:$C$65536,3,FALSE)</f>
        <v>14999</v>
      </c>
      <c r="AE16">
        <f t="shared" si="0"/>
        <v>14.999000000000001</v>
      </c>
      <c r="AF16" s="3"/>
    </row>
    <row r="17" spans="1:32" hidden="1" x14ac:dyDescent="0.25">
      <c r="A17" t="s">
        <v>40</v>
      </c>
      <c r="B17" t="s">
        <v>41</v>
      </c>
      <c r="C17">
        <v>211049527</v>
      </c>
      <c r="D17">
        <v>1988</v>
      </c>
      <c r="E17" s="7" t="s">
        <v>333</v>
      </c>
      <c r="F17" s="7" t="s">
        <v>333</v>
      </c>
      <c r="G17">
        <v>8</v>
      </c>
      <c r="H17">
        <v>0.9</v>
      </c>
      <c r="I17">
        <v>1</v>
      </c>
      <c r="J17">
        <v>1</v>
      </c>
      <c r="K17">
        <v>0</v>
      </c>
      <c r="L17">
        <v>1</v>
      </c>
      <c r="M17">
        <v>0.82499999999999996</v>
      </c>
      <c r="N17">
        <v>0.75</v>
      </c>
      <c r="O17">
        <v>1</v>
      </c>
      <c r="P17">
        <v>13800000</v>
      </c>
      <c r="Q17">
        <v>6.5387495514263816E-2</v>
      </c>
      <c r="R17">
        <v>65300000000</v>
      </c>
      <c r="S17" s="12">
        <v>8.7171862781081852</v>
      </c>
      <c r="T17">
        <v>2.93</v>
      </c>
      <c r="U17">
        <v>20.28256559035372</v>
      </c>
      <c r="V17">
        <v>9.5143871299999994</v>
      </c>
      <c r="W17">
        <v>59.7</v>
      </c>
      <c r="X17">
        <v>64.900000000000006</v>
      </c>
      <c r="Y17">
        <v>-0.18673795461654663</v>
      </c>
      <c r="Z17">
        <v>75.671999999999997</v>
      </c>
      <c r="AA17">
        <v>8.5519999999999996</v>
      </c>
      <c r="AB17">
        <v>25.04</v>
      </c>
      <c r="AC17">
        <v>2.2000000000000002</v>
      </c>
      <c r="AD17">
        <f>VLOOKUP(B17,[2]Sheet1!$A$1:$C$65536,3,FALSE)</f>
        <v>106000</v>
      </c>
      <c r="AE17">
        <f t="shared" si="0"/>
        <v>106</v>
      </c>
      <c r="AF17" s="3">
        <v>1.7946630136226138</v>
      </c>
    </row>
    <row r="18" spans="1:32" hidden="1" x14ac:dyDescent="0.25">
      <c r="A18" t="s">
        <v>42</v>
      </c>
      <c r="B18" t="s">
        <v>43</v>
      </c>
      <c r="C18">
        <v>11530580</v>
      </c>
      <c r="D18">
        <v>2015</v>
      </c>
      <c r="E18" s="7" t="s">
        <v>332</v>
      </c>
      <c r="F18" s="7" t="s">
        <v>332</v>
      </c>
      <c r="G18">
        <v>-1</v>
      </c>
      <c r="H18">
        <v>0.45</v>
      </c>
      <c r="I18">
        <v>0</v>
      </c>
      <c r="J18">
        <v>1</v>
      </c>
      <c r="K18">
        <v>0</v>
      </c>
      <c r="L18">
        <v>0</v>
      </c>
      <c r="M18">
        <v>0.35</v>
      </c>
      <c r="N18">
        <v>0.25</v>
      </c>
      <c r="O18">
        <v>1</v>
      </c>
      <c r="P18">
        <v>6200000</v>
      </c>
      <c r="Q18">
        <v>0.5377006187026151</v>
      </c>
      <c r="R18">
        <v>25800000</v>
      </c>
      <c r="S18" s="12">
        <v>0.2612474725157421</v>
      </c>
      <c r="T18">
        <v>1.95</v>
      </c>
      <c r="U18">
        <v>27.638668275850385</v>
      </c>
      <c r="V18">
        <v>7.7416553500000003</v>
      </c>
      <c r="W18">
        <v>22.8</v>
      </c>
      <c r="X18">
        <v>40.4</v>
      </c>
      <c r="Y18">
        <v>-1.3263216018676758</v>
      </c>
      <c r="Z18">
        <v>61.247</v>
      </c>
      <c r="AA18">
        <v>2.5619999999999998</v>
      </c>
      <c r="AB18">
        <v>423.06200000000001</v>
      </c>
      <c r="AC18">
        <v>0.8</v>
      </c>
      <c r="AD18">
        <f>VLOOKUP(B18,[2]Sheet1!$A$1:$C$65536,3,FALSE)</f>
        <v>10003</v>
      </c>
      <c r="AE18">
        <f t="shared" si="0"/>
        <v>10.003</v>
      </c>
      <c r="AF18" s="3"/>
    </row>
    <row r="19" spans="1:32" hidden="1" x14ac:dyDescent="0.25">
      <c r="A19" t="s">
        <v>44</v>
      </c>
      <c r="B19" t="s">
        <v>45</v>
      </c>
      <c r="C19">
        <v>6975761</v>
      </c>
      <c r="D19">
        <v>2001</v>
      </c>
      <c r="E19" s="7" t="s">
        <v>333</v>
      </c>
      <c r="F19" s="7" t="s">
        <v>333</v>
      </c>
      <c r="G19">
        <v>9</v>
      </c>
      <c r="H19">
        <v>0.95</v>
      </c>
      <c r="I19">
        <v>1</v>
      </c>
      <c r="J19">
        <v>1</v>
      </c>
      <c r="K19">
        <v>0</v>
      </c>
      <c r="L19">
        <v>1</v>
      </c>
      <c r="M19">
        <v>0.85</v>
      </c>
      <c r="N19">
        <v>0.75</v>
      </c>
      <c r="O19">
        <v>1</v>
      </c>
      <c r="P19">
        <v>500000</v>
      </c>
      <c r="Q19">
        <v>7.1676767595678814E-2</v>
      </c>
      <c r="R19">
        <v>1174000000</v>
      </c>
      <c r="S19" s="12">
        <v>9.8281485147813861</v>
      </c>
      <c r="T19">
        <v>2.76</v>
      </c>
      <c r="U19">
        <v>16.790175520623514</v>
      </c>
      <c r="V19">
        <v>7.3466787299999998</v>
      </c>
      <c r="W19">
        <v>45.6</v>
      </c>
      <c r="X19">
        <v>71.400000000000006</v>
      </c>
      <c r="Y19">
        <v>0.33900025486946106</v>
      </c>
      <c r="Z19">
        <v>74.963414634146361</v>
      </c>
      <c r="AA19">
        <v>20.800999999999998</v>
      </c>
      <c r="AB19">
        <v>65.180000000000007</v>
      </c>
      <c r="AC19">
        <v>7.4539999999999997</v>
      </c>
      <c r="AD19">
        <f>VLOOKUP(B19,[2]Sheet1!$A$1:$C$65536,3,FALSE)</f>
        <v>-24001</v>
      </c>
      <c r="AE19">
        <f t="shared" si="0"/>
        <v>-24.001000000000001</v>
      </c>
      <c r="AF19" s="3">
        <v>2.0614876620062548</v>
      </c>
    </row>
    <row r="20" spans="1:32" hidden="1" x14ac:dyDescent="0.25">
      <c r="A20" t="s">
        <v>46</v>
      </c>
      <c r="B20" t="s">
        <v>47</v>
      </c>
      <c r="C20">
        <v>16486542</v>
      </c>
      <c r="D20">
        <v>2017</v>
      </c>
      <c r="E20" s="7" t="s">
        <v>332</v>
      </c>
      <c r="F20" s="7" t="s">
        <v>332</v>
      </c>
      <c r="G20">
        <v>-4</v>
      </c>
      <c r="H20">
        <v>0.3</v>
      </c>
      <c r="I20">
        <v>0</v>
      </c>
      <c r="J20">
        <v>0</v>
      </c>
      <c r="K20">
        <v>0</v>
      </c>
      <c r="L20">
        <v>1</v>
      </c>
      <c r="M20">
        <v>0.27500000000000002</v>
      </c>
      <c r="N20">
        <v>0.25</v>
      </c>
      <c r="O20">
        <v>1</v>
      </c>
      <c r="P20">
        <v>11000000</v>
      </c>
      <c r="Q20">
        <v>0.66721086811291297</v>
      </c>
      <c r="R20">
        <v>3615000000</v>
      </c>
      <c r="S20" s="12">
        <v>1.6431213887653946</v>
      </c>
      <c r="T20">
        <v>2.14</v>
      </c>
      <c r="U20">
        <v>4.8067982358683983</v>
      </c>
      <c r="V20">
        <v>6.0265431400000002</v>
      </c>
      <c r="W20">
        <v>39.200000000000003</v>
      </c>
      <c r="X20">
        <v>50.7</v>
      </c>
      <c r="Y20">
        <v>-0.57918572425842285</v>
      </c>
      <c r="Z20">
        <v>69.569999999999993</v>
      </c>
      <c r="AA20">
        <v>4.4119999999999999</v>
      </c>
      <c r="AB20">
        <v>90.671999999999997</v>
      </c>
      <c r="AC20">
        <v>0.8</v>
      </c>
      <c r="AD20">
        <f>VLOOKUP(B20,[2]Sheet1!$A$1:$C$65536,3,FALSE)</f>
        <v>-149999</v>
      </c>
      <c r="AE20">
        <f t="shared" si="0"/>
        <v>-149.999</v>
      </c>
      <c r="AF20" s="3"/>
    </row>
    <row r="21" spans="1:32" hidden="1" x14ac:dyDescent="0.25">
      <c r="A21" t="s">
        <v>50</v>
      </c>
      <c r="B21" t="s">
        <v>51</v>
      </c>
      <c r="C21">
        <v>25876380</v>
      </c>
      <c r="D21">
        <v>1992</v>
      </c>
      <c r="E21" s="7" t="s">
        <v>332</v>
      </c>
      <c r="F21" s="7" t="s">
        <v>332</v>
      </c>
      <c r="G21">
        <v>-5</v>
      </c>
      <c r="H21">
        <v>0.25</v>
      </c>
      <c r="I21">
        <v>0</v>
      </c>
      <c r="J21">
        <v>0</v>
      </c>
      <c r="K21">
        <v>0</v>
      </c>
      <c r="L21">
        <v>1</v>
      </c>
      <c r="M21">
        <v>0.25</v>
      </c>
      <c r="N21">
        <v>0.25</v>
      </c>
      <c r="O21">
        <v>1</v>
      </c>
      <c r="P21">
        <v>19300000</v>
      </c>
      <c r="Q21">
        <v>0.74585394092991364</v>
      </c>
      <c r="R21">
        <v>376000000</v>
      </c>
      <c r="S21" s="12">
        <v>1.5074502059128758</v>
      </c>
      <c r="T21">
        <v>2.57</v>
      </c>
      <c r="U21">
        <v>10.860842680223767</v>
      </c>
      <c r="V21">
        <v>3.5298962600000001</v>
      </c>
      <c r="W21">
        <v>34.4</v>
      </c>
      <c r="X21">
        <v>44.4</v>
      </c>
      <c r="Y21">
        <v>-0.81214654445648193</v>
      </c>
      <c r="Z21">
        <v>58.920999999999999</v>
      </c>
      <c r="AA21">
        <v>3.165</v>
      </c>
      <c r="AB21">
        <v>50.884999999999998</v>
      </c>
      <c r="AC21">
        <v>1.3</v>
      </c>
      <c r="AD21">
        <f>VLOOKUP(B21,[2]Sheet1!$A$1:$C$65536,3,FALSE)</f>
        <v>-24000</v>
      </c>
      <c r="AE21">
        <f t="shared" si="0"/>
        <v>-24</v>
      </c>
      <c r="AF21" s="3"/>
    </row>
    <row r="22" spans="1:32" hidden="1" x14ac:dyDescent="0.25">
      <c r="A22" t="s">
        <v>52</v>
      </c>
      <c r="B22" t="s">
        <v>327</v>
      </c>
      <c r="C22">
        <v>549935</v>
      </c>
      <c r="D22">
        <v>2001</v>
      </c>
      <c r="E22" s="7" t="s">
        <v>333</v>
      </c>
      <c r="F22" s="7" t="s">
        <v>335</v>
      </c>
      <c r="G22">
        <v>10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1500000</v>
      </c>
      <c r="Q22">
        <v>2.7275950794184767</v>
      </c>
      <c r="R22">
        <v>11510000</v>
      </c>
      <c r="S22" s="12">
        <v>3.6037817930451443</v>
      </c>
      <c r="U22">
        <v>17.613312569900241</v>
      </c>
      <c r="V22">
        <v>5.3599829699999999</v>
      </c>
      <c r="W22">
        <v>29.3</v>
      </c>
      <c r="X22">
        <v>61.7</v>
      </c>
      <c r="Y22" s="9">
        <v>0.29302796721458435</v>
      </c>
      <c r="Z22">
        <v>72.781999999999996</v>
      </c>
      <c r="AA22">
        <v>4.46</v>
      </c>
      <c r="AB22">
        <v>135.58000000000001</v>
      </c>
      <c r="AC22">
        <v>2.1</v>
      </c>
      <c r="AD22">
        <f>VLOOKUP(B22,[2]Sheet1!$A$1:$C$65536,3,FALSE)</f>
        <v>-6709</v>
      </c>
      <c r="AE22">
        <f t="shared" si="0"/>
        <v>-6.7089999999999996</v>
      </c>
      <c r="AF22" s="3"/>
    </row>
    <row r="23" spans="1:32" hidden="1" x14ac:dyDescent="0.25">
      <c r="A23" t="s">
        <v>53</v>
      </c>
      <c r="B23" t="s">
        <v>54</v>
      </c>
      <c r="C23">
        <v>4745185</v>
      </c>
      <c r="D23">
        <v>2016</v>
      </c>
      <c r="E23" s="7" t="s">
        <v>333</v>
      </c>
      <c r="F23" s="7" t="s">
        <v>333</v>
      </c>
      <c r="G23">
        <v>6</v>
      </c>
      <c r="H23">
        <v>0.8</v>
      </c>
      <c r="I23">
        <v>1</v>
      </c>
      <c r="J23">
        <v>1</v>
      </c>
      <c r="K23">
        <v>0</v>
      </c>
      <c r="L23">
        <v>0</v>
      </c>
      <c r="M23">
        <v>0.65</v>
      </c>
      <c r="N23">
        <v>0.5</v>
      </c>
      <c r="O23">
        <v>1</v>
      </c>
      <c r="P23">
        <v>13600000</v>
      </c>
      <c r="Q23">
        <v>2.8660631777264745</v>
      </c>
      <c r="R23">
        <v>12220000</v>
      </c>
      <c r="S23" s="12">
        <v>0.46790744063633521</v>
      </c>
      <c r="T23">
        <v>1.93</v>
      </c>
      <c r="U23">
        <v>14.985430698807859</v>
      </c>
      <c r="V23">
        <v>10.992530820000001</v>
      </c>
      <c r="W23">
        <v>27.3</v>
      </c>
      <c r="X23">
        <v>28.6</v>
      </c>
      <c r="Y23">
        <v>-1.7472009658813477</v>
      </c>
      <c r="Z23">
        <v>52.805</v>
      </c>
      <c r="AA23">
        <v>3.6549999999999998</v>
      </c>
      <c r="AB23">
        <v>7.4790000000000001</v>
      </c>
      <c r="AC23">
        <v>1</v>
      </c>
      <c r="AD23">
        <f>VLOOKUP(B23,[2]Sheet1!$A$1:$C$65536,3,FALSE)</f>
        <v>-200000</v>
      </c>
      <c r="AE23">
        <f t="shared" si="0"/>
        <v>-200</v>
      </c>
      <c r="AF23" s="3"/>
    </row>
    <row r="24" spans="1:32" hidden="1" x14ac:dyDescent="0.25">
      <c r="A24" t="s">
        <v>55</v>
      </c>
      <c r="B24" t="s">
        <v>56</v>
      </c>
      <c r="C24">
        <v>15946876</v>
      </c>
      <c r="D24">
        <v>1996</v>
      </c>
      <c r="E24" s="7" t="s">
        <v>332</v>
      </c>
      <c r="F24" s="7" t="s">
        <v>332</v>
      </c>
      <c r="G24">
        <v>-1</v>
      </c>
      <c r="H24">
        <v>0.45</v>
      </c>
      <c r="I24">
        <v>0</v>
      </c>
      <c r="J24">
        <v>0</v>
      </c>
      <c r="K24">
        <v>0</v>
      </c>
      <c r="L24">
        <v>0</v>
      </c>
      <c r="M24">
        <v>0.22500000000000001</v>
      </c>
      <c r="N24">
        <v>0</v>
      </c>
      <c r="O24">
        <v>1</v>
      </c>
      <c r="P24">
        <v>10200000</v>
      </c>
      <c r="Q24">
        <v>0.63962371062520329</v>
      </c>
      <c r="R24">
        <v>448700000</v>
      </c>
      <c r="S24" s="12">
        <v>0.70954031013853314</v>
      </c>
      <c r="T24">
        <v>2.37</v>
      </c>
      <c r="U24">
        <v>3.5875125782785329</v>
      </c>
      <c r="V24">
        <v>4.0988025700000001</v>
      </c>
      <c r="W24">
        <v>28.8</v>
      </c>
      <c r="X24">
        <v>37.700000000000003</v>
      </c>
      <c r="Y24">
        <v>-1.5684038400650024</v>
      </c>
      <c r="Z24">
        <v>53.976999999999997</v>
      </c>
      <c r="AA24">
        <v>2.4860000000000002</v>
      </c>
      <c r="AB24">
        <v>11.833</v>
      </c>
      <c r="AD24">
        <f>VLOOKUP(B24,[2]Sheet1!$A$1:$C$65536,3,FALSE)</f>
        <v>10000</v>
      </c>
      <c r="AE24">
        <f t="shared" si="0"/>
        <v>10</v>
      </c>
      <c r="AF24" s="3"/>
    </row>
    <row r="25" spans="1:32" hidden="1" x14ac:dyDescent="0.25">
      <c r="A25" t="s">
        <v>57</v>
      </c>
      <c r="B25" t="s">
        <v>58</v>
      </c>
      <c r="C25">
        <v>18952038</v>
      </c>
      <c r="D25">
        <v>2006</v>
      </c>
      <c r="E25" s="7" t="s">
        <v>333</v>
      </c>
      <c r="F25" s="7" t="s">
        <v>335</v>
      </c>
      <c r="G25">
        <v>10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20000</v>
      </c>
      <c r="Q25">
        <v>1.0552954779850061E-3</v>
      </c>
      <c r="R25">
        <v>25080000000</v>
      </c>
      <c r="S25" s="12">
        <v>14.896453866578867</v>
      </c>
      <c r="T25">
        <v>3.21</v>
      </c>
      <c r="U25">
        <v>14.591043283441319</v>
      </c>
      <c r="V25">
        <v>9.1405134199999996</v>
      </c>
      <c r="W25">
        <v>58.3</v>
      </c>
      <c r="X25">
        <v>76</v>
      </c>
      <c r="Y25">
        <v>1.0604203939437866</v>
      </c>
      <c r="Z25">
        <v>80.042000000000002</v>
      </c>
      <c r="AA25">
        <v>11.087</v>
      </c>
      <c r="AB25">
        <v>24.282</v>
      </c>
      <c r="AC25">
        <v>2.11</v>
      </c>
      <c r="AD25">
        <f>VLOOKUP(B25,[2]Sheet1!$A$1:$C$65536,3,FALSE)</f>
        <v>558539</v>
      </c>
      <c r="AE25">
        <f t="shared" si="0"/>
        <v>558.53899999999999</v>
      </c>
      <c r="AF25" s="3">
        <v>1.6391851966768378</v>
      </c>
    </row>
    <row r="26" spans="1:32" hidden="1" x14ac:dyDescent="0.25">
      <c r="A26" t="s">
        <v>61</v>
      </c>
      <c r="B26" t="s">
        <v>62</v>
      </c>
      <c r="C26">
        <v>50339443</v>
      </c>
      <c r="D26">
        <v>1995</v>
      </c>
      <c r="E26" s="7" t="s">
        <v>333</v>
      </c>
      <c r="F26" s="7" t="s">
        <v>333</v>
      </c>
      <c r="G26">
        <v>7</v>
      </c>
      <c r="H26">
        <v>0.85</v>
      </c>
      <c r="I26">
        <v>1</v>
      </c>
      <c r="J26">
        <v>1</v>
      </c>
      <c r="K26">
        <v>0</v>
      </c>
      <c r="L26">
        <v>1</v>
      </c>
      <c r="M26">
        <v>0.8</v>
      </c>
      <c r="N26">
        <v>0.75</v>
      </c>
      <c r="O26">
        <v>1</v>
      </c>
      <c r="P26">
        <v>23600000</v>
      </c>
      <c r="Q26">
        <v>0.46881726522083289</v>
      </c>
      <c r="R26">
        <v>27100000000</v>
      </c>
      <c r="S26" s="12">
        <v>6.428676205627684</v>
      </c>
      <c r="T26">
        <v>2.67</v>
      </c>
      <c r="U26">
        <v>15.43288641397281</v>
      </c>
      <c r="V26">
        <v>7.6398000699999997</v>
      </c>
      <c r="W26">
        <v>44.2</v>
      </c>
      <c r="X26">
        <v>67.8</v>
      </c>
      <c r="Y26">
        <v>7.1223221719264984E-2</v>
      </c>
      <c r="Z26">
        <v>77.108999999999995</v>
      </c>
      <c r="AA26">
        <v>7.6459999999999999</v>
      </c>
      <c r="AB26">
        <v>44.222999999999999</v>
      </c>
      <c r="AC26">
        <v>1.71</v>
      </c>
      <c r="AD26">
        <f>VLOOKUP(B26,[2]Sheet1!$A$1:$C$65536,3,FALSE)</f>
        <v>1023981</v>
      </c>
      <c r="AE26">
        <f t="shared" si="0"/>
        <v>1023.981</v>
      </c>
      <c r="AF26" s="3">
        <v>2.4314633157817438</v>
      </c>
    </row>
    <row r="27" spans="1:32" hidden="1" x14ac:dyDescent="0.25">
      <c r="A27" t="s">
        <v>66</v>
      </c>
      <c r="B27" t="s">
        <v>67</v>
      </c>
      <c r="C27">
        <v>5047561</v>
      </c>
      <c r="D27">
        <v>1953</v>
      </c>
      <c r="E27" s="7" t="s">
        <v>333</v>
      </c>
      <c r="F27" s="7" t="s">
        <v>335</v>
      </c>
      <c r="G27">
        <v>10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1700000</v>
      </c>
      <c r="Q27">
        <v>0.33679632598793752</v>
      </c>
      <c r="R27">
        <v>10920000000</v>
      </c>
      <c r="S27" s="12">
        <v>12.243811426760693</v>
      </c>
      <c r="T27">
        <v>2.4900000000000002</v>
      </c>
      <c r="U27">
        <v>17.39080537780335</v>
      </c>
      <c r="V27">
        <v>7.5633602099999999</v>
      </c>
      <c r="W27">
        <v>45.1</v>
      </c>
      <c r="X27">
        <v>72.900000000000006</v>
      </c>
      <c r="Y27">
        <v>0.4231586754322052</v>
      </c>
      <c r="Z27">
        <v>80.094999999999999</v>
      </c>
      <c r="AA27">
        <v>9.468</v>
      </c>
      <c r="AB27">
        <v>96.078999999999994</v>
      </c>
      <c r="AC27">
        <v>1.1299999999999999</v>
      </c>
      <c r="AD27">
        <f>VLOOKUP(B27,[2]Sheet1!$A$1:$C$65536,3,FALSE)</f>
        <v>21000</v>
      </c>
      <c r="AE27">
        <f t="shared" si="0"/>
        <v>21</v>
      </c>
      <c r="AF27" s="3"/>
    </row>
    <row r="28" spans="1:32" hidden="1" x14ac:dyDescent="0.25">
      <c r="A28" t="s">
        <v>78</v>
      </c>
      <c r="B28" t="s">
        <v>79</v>
      </c>
      <c r="C28">
        <v>973560</v>
      </c>
      <c r="D28">
        <v>2013</v>
      </c>
      <c r="E28" s="7" t="s">
        <v>334</v>
      </c>
      <c r="F28" s="7" t="s">
        <v>334</v>
      </c>
      <c r="G28">
        <v>3</v>
      </c>
      <c r="H28">
        <v>0.65</v>
      </c>
      <c r="I28">
        <v>1</v>
      </c>
      <c r="J28">
        <v>1</v>
      </c>
      <c r="K28">
        <v>0</v>
      </c>
      <c r="L28">
        <v>1</v>
      </c>
      <c r="M28">
        <v>0.7</v>
      </c>
      <c r="N28">
        <v>0.75</v>
      </c>
      <c r="O28">
        <v>1</v>
      </c>
      <c r="P28">
        <v>3300000</v>
      </c>
      <c r="Q28">
        <v>3.3896215949710342</v>
      </c>
      <c r="R28">
        <v>151500000</v>
      </c>
      <c r="S28" s="12">
        <v>3.4149248696877885</v>
      </c>
      <c r="T28">
        <v>2.79</v>
      </c>
      <c r="U28">
        <v>20.646257549106814</v>
      </c>
      <c r="V28">
        <v>2.3243844500000002</v>
      </c>
      <c r="W28">
        <v>23.2</v>
      </c>
      <c r="X28">
        <v>44.7</v>
      </c>
      <c r="Y28">
        <v>-0.71334266662597656</v>
      </c>
      <c r="Z28">
        <v>66.581999999999994</v>
      </c>
      <c r="AA28">
        <v>4.2130000000000001</v>
      </c>
      <c r="AB28">
        <v>41.284999999999997</v>
      </c>
      <c r="AC28">
        <v>1.4</v>
      </c>
      <c r="AD28">
        <f>VLOOKUP(B28,[2]Sheet1!$A$1:$C$65536,3,FALSE)</f>
        <v>4501</v>
      </c>
      <c r="AE28">
        <f t="shared" si="0"/>
        <v>4.5010000000000003</v>
      </c>
      <c r="AF28" s="3"/>
    </row>
    <row r="29" spans="1:32" hidden="1" x14ac:dyDescent="0.25">
      <c r="A29" t="s">
        <v>80</v>
      </c>
      <c r="B29" t="s">
        <v>81</v>
      </c>
      <c r="C29">
        <v>10738958</v>
      </c>
      <c r="D29">
        <v>2016</v>
      </c>
      <c r="E29" s="7" t="s">
        <v>333</v>
      </c>
      <c r="F29" s="7" t="s">
        <v>333</v>
      </c>
      <c r="G29">
        <v>7</v>
      </c>
      <c r="H29">
        <v>0.85</v>
      </c>
      <c r="I29">
        <v>1</v>
      </c>
      <c r="J29">
        <v>1</v>
      </c>
      <c r="K29">
        <v>0</v>
      </c>
      <c r="L29">
        <v>1</v>
      </c>
      <c r="M29">
        <v>0.8</v>
      </c>
      <c r="N29">
        <v>0.75</v>
      </c>
      <c r="O29">
        <v>1</v>
      </c>
      <c r="P29">
        <v>3700000</v>
      </c>
      <c r="Q29">
        <v>0.34453994512316743</v>
      </c>
      <c r="R29">
        <v>13690000000</v>
      </c>
      <c r="S29" s="12">
        <v>8.2821163593532372</v>
      </c>
      <c r="T29">
        <v>2.36</v>
      </c>
      <c r="U29">
        <v>11.068797270630528</v>
      </c>
      <c r="V29">
        <v>5.7329840699999997</v>
      </c>
      <c r="W29">
        <v>38.299999999999997</v>
      </c>
      <c r="X29">
        <v>62.5</v>
      </c>
      <c r="Y29">
        <v>-0.35747799277305603</v>
      </c>
      <c r="Z29">
        <v>73.891999999999996</v>
      </c>
      <c r="AA29">
        <v>6.9809999999999999</v>
      </c>
      <c r="AB29">
        <v>222.87299999999999</v>
      </c>
      <c r="AC29">
        <v>1.6</v>
      </c>
      <c r="AD29">
        <f>VLOOKUP(B29,[2]Sheet1!$A$1:$C$65536,3,FALSE)</f>
        <v>-150000</v>
      </c>
      <c r="AE29">
        <f t="shared" si="0"/>
        <v>-150</v>
      </c>
      <c r="AF29" s="3"/>
    </row>
    <row r="30" spans="1:32" hidden="1" x14ac:dyDescent="0.25">
      <c r="A30" t="s">
        <v>82</v>
      </c>
      <c r="B30" t="s">
        <v>83</v>
      </c>
      <c r="C30">
        <v>17373662</v>
      </c>
      <c r="D30">
        <v>2013</v>
      </c>
      <c r="E30" s="7" t="s">
        <v>334</v>
      </c>
      <c r="F30" s="7" t="s">
        <v>334</v>
      </c>
      <c r="G30">
        <v>5</v>
      </c>
      <c r="H30">
        <v>0.75</v>
      </c>
      <c r="I30">
        <v>1</v>
      </c>
      <c r="J30">
        <v>1</v>
      </c>
      <c r="K30">
        <v>0</v>
      </c>
      <c r="L30">
        <v>1</v>
      </c>
      <c r="M30">
        <v>0.75</v>
      </c>
      <c r="N30">
        <v>0.75</v>
      </c>
      <c r="O30">
        <v>1</v>
      </c>
      <c r="P30">
        <v>18000000</v>
      </c>
      <c r="Q30">
        <v>1.03605100640268</v>
      </c>
      <c r="R30">
        <v>11740000000</v>
      </c>
      <c r="S30" s="12">
        <v>6.183823824821733</v>
      </c>
      <c r="T30">
        <v>2.72</v>
      </c>
      <c r="U30">
        <v>14.50466286032669</v>
      </c>
      <c r="V30">
        <v>8.1364650699999999</v>
      </c>
      <c r="W30">
        <v>50.1</v>
      </c>
      <c r="X30">
        <v>61.2</v>
      </c>
      <c r="Y30">
        <v>-0.39858418703079224</v>
      </c>
      <c r="Z30">
        <v>76.8</v>
      </c>
      <c r="AA30">
        <v>7.1040000000000001</v>
      </c>
      <c r="AB30">
        <v>66.938999999999993</v>
      </c>
      <c r="AC30">
        <v>1.5</v>
      </c>
      <c r="AD30">
        <f>VLOOKUP(B30,[2]Sheet1!$A$1:$C$65536,3,FALSE)</f>
        <v>182000</v>
      </c>
      <c r="AE30">
        <f t="shared" si="0"/>
        <v>182</v>
      </c>
      <c r="AF30" s="3">
        <v>2.6938148609303316</v>
      </c>
    </row>
    <row r="31" spans="1:32" hidden="1" x14ac:dyDescent="0.25">
      <c r="A31" t="s">
        <v>84</v>
      </c>
      <c r="B31" t="s">
        <v>341</v>
      </c>
      <c r="C31">
        <v>100388073</v>
      </c>
      <c r="D31">
        <v>2013</v>
      </c>
      <c r="E31" s="7" t="s">
        <v>332</v>
      </c>
      <c r="F31" s="7" t="s">
        <v>332</v>
      </c>
      <c r="G31">
        <v>-4</v>
      </c>
      <c r="H31">
        <v>0.3</v>
      </c>
      <c r="I31">
        <v>0</v>
      </c>
      <c r="J31">
        <v>0</v>
      </c>
      <c r="K31">
        <v>0</v>
      </c>
      <c r="L31">
        <v>0</v>
      </c>
      <c r="M31">
        <v>0.15</v>
      </c>
      <c r="N31">
        <v>0</v>
      </c>
      <c r="O31">
        <v>1</v>
      </c>
      <c r="P31">
        <v>3200000</v>
      </c>
      <c r="Q31">
        <v>3.1876296699110858E-2</v>
      </c>
      <c r="R31">
        <v>7090000000</v>
      </c>
      <c r="S31" s="12">
        <v>3.0192058286175572</v>
      </c>
      <c r="T31">
        <v>2.82</v>
      </c>
      <c r="U31">
        <v>7.6602220844371791</v>
      </c>
      <c r="V31">
        <v>4.9475769999999999</v>
      </c>
      <c r="W31">
        <v>39.9</v>
      </c>
      <c r="X31">
        <v>61</v>
      </c>
      <c r="Y31">
        <v>-0.42353767156600952</v>
      </c>
      <c r="Z31">
        <v>71.825000000000003</v>
      </c>
      <c r="AA31">
        <v>5.1589999999999998</v>
      </c>
      <c r="AB31">
        <v>97.998999999999995</v>
      </c>
      <c r="AC31">
        <v>1.6</v>
      </c>
      <c r="AD31">
        <f>VLOOKUP(B31,[2]Sheet1!$A$1:$C$65536,3,FALSE)</f>
        <v>-190164</v>
      </c>
      <c r="AE31">
        <f t="shared" si="0"/>
        <v>-190.16399999999999</v>
      </c>
      <c r="AF31" s="3"/>
    </row>
    <row r="32" spans="1:32" hidden="1" x14ac:dyDescent="0.25">
      <c r="A32" t="s">
        <v>91</v>
      </c>
      <c r="B32" t="s">
        <v>92</v>
      </c>
      <c r="C32">
        <v>112078730</v>
      </c>
      <c r="D32">
        <v>2018</v>
      </c>
      <c r="E32" s="7" t="s">
        <v>334</v>
      </c>
      <c r="F32" s="7" t="s">
        <v>334</v>
      </c>
      <c r="G32">
        <v>1</v>
      </c>
      <c r="H32">
        <v>0.55000000000000004</v>
      </c>
      <c r="I32">
        <v>0</v>
      </c>
      <c r="J32">
        <v>1</v>
      </c>
      <c r="K32">
        <v>0</v>
      </c>
      <c r="L32">
        <v>1</v>
      </c>
      <c r="M32">
        <v>0.52500000000000002</v>
      </c>
      <c r="N32">
        <v>0.5</v>
      </c>
      <c r="O32">
        <v>1</v>
      </c>
      <c r="P32">
        <v>53800000</v>
      </c>
      <c r="Q32">
        <v>0.48001971471304145</v>
      </c>
      <c r="R32">
        <v>1676000000</v>
      </c>
      <c r="S32" s="12">
        <v>0.85576086228083803</v>
      </c>
      <c r="U32">
        <v>9.1930468482590921</v>
      </c>
      <c r="V32">
        <v>3.2955565500000001</v>
      </c>
      <c r="W32">
        <v>40.6</v>
      </c>
      <c r="X32">
        <v>44.2</v>
      </c>
      <c r="Y32">
        <v>-0.63457727432250977</v>
      </c>
      <c r="Z32">
        <v>66.239999999999995</v>
      </c>
      <c r="AA32">
        <v>3.5259999999999998</v>
      </c>
      <c r="AB32">
        <v>104.95699999999999</v>
      </c>
      <c r="AC32">
        <v>0.3</v>
      </c>
      <c r="AD32">
        <f>VLOOKUP(B32,[2]Sheet1!$A$1:$C$65536,3,FALSE)</f>
        <v>150002</v>
      </c>
      <c r="AE32">
        <f t="shared" si="0"/>
        <v>150.00200000000001</v>
      </c>
      <c r="AF32" s="3">
        <v>3.0965271914293049</v>
      </c>
    </row>
    <row r="33" spans="1:32" hidden="1" x14ac:dyDescent="0.25">
      <c r="A33" t="s">
        <v>93</v>
      </c>
      <c r="B33" t="s">
        <v>329</v>
      </c>
      <c r="C33">
        <v>1293119</v>
      </c>
      <c r="D33">
        <v>2012</v>
      </c>
      <c r="E33" s="7" t="s">
        <v>333</v>
      </c>
      <c r="F33" s="7" t="s">
        <v>333</v>
      </c>
      <c r="G33">
        <v>8</v>
      </c>
      <c r="H33">
        <v>0.9</v>
      </c>
      <c r="I33">
        <v>1</v>
      </c>
      <c r="J33">
        <v>1</v>
      </c>
      <c r="K33">
        <v>0</v>
      </c>
      <c r="L33">
        <v>1</v>
      </c>
      <c r="M33">
        <v>0.82499999999999996</v>
      </c>
      <c r="N33">
        <v>0.75</v>
      </c>
      <c r="O33">
        <v>1</v>
      </c>
      <c r="P33">
        <v>1100000</v>
      </c>
      <c r="Q33">
        <v>0.85065643610526176</v>
      </c>
      <c r="R33">
        <v>7830000</v>
      </c>
      <c r="S33" s="12">
        <v>1.5605098216018789</v>
      </c>
      <c r="U33">
        <v>47.41543156536698</v>
      </c>
      <c r="V33">
        <v>4.32635784</v>
      </c>
      <c r="W33">
        <v>26</v>
      </c>
      <c r="X33">
        <v>51.6</v>
      </c>
      <c r="Y33">
        <v>-0.88469237089157104</v>
      </c>
      <c r="Z33">
        <v>69.260000000000005</v>
      </c>
      <c r="AA33">
        <v>3.556</v>
      </c>
      <c r="AB33">
        <v>87.176000000000002</v>
      </c>
      <c r="AC33">
        <v>5.9</v>
      </c>
      <c r="AD33">
        <f>VLOOKUP(B33,[2]Sheet1!$A$1:$C$65536,3,FALSE)</f>
        <v>-26924</v>
      </c>
      <c r="AE33">
        <f t="shared" si="0"/>
        <v>-26.923999999999999</v>
      </c>
      <c r="AF33" s="3"/>
    </row>
    <row r="34" spans="1:32" hidden="1" x14ac:dyDescent="0.25">
      <c r="A34" t="s">
        <v>103</v>
      </c>
      <c r="B34" t="s">
        <v>104</v>
      </c>
      <c r="C34">
        <v>30417856</v>
      </c>
      <c r="D34">
        <v>2004</v>
      </c>
      <c r="E34" s="7" t="s">
        <v>333</v>
      </c>
      <c r="F34" s="7" t="s">
        <v>333</v>
      </c>
      <c r="G34">
        <v>8</v>
      </c>
      <c r="H34">
        <v>0.9</v>
      </c>
      <c r="I34">
        <v>1</v>
      </c>
      <c r="J34">
        <v>1</v>
      </c>
      <c r="K34">
        <v>0</v>
      </c>
      <c r="L34">
        <v>1</v>
      </c>
      <c r="M34">
        <v>0.82499999999999996</v>
      </c>
      <c r="N34">
        <v>0.75</v>
      </c>
      <c r="O34">
        <v>1</v>
      </c>
      <c r="P34">
        <v>1600000</v>
      </c>
      <c r="Q34">
        <v>5.2600682967267644E-2</v>
      </c>
      <c r="R34">
        <v>1382000000</v>
      </c>
      <c r="S34" s="12">
        <v>2.2021155673806514</v>
      </c>
      <c r="T34">
        <v>2.44</v>
      </c>
      <c r="U34">
        <v>8.8807433915440956</v>
      </c>
      <c r="V34">
        <v>3.5388808300000001</v>
      </c>
      <c r="W34">
        <v>35.5</v>
      </c>
      <c r="X34">
        <v>49.7</v>
      </c>
      <c r="Y34">
        <v>-0.21010401844978333</v>
      </c>
      <c r="Z34">
        <v>63.78</v>
      </c>
      <c r="AA34">
        <v>3.3849999999999998</v>
      </c>
      <c r="AB34">
        <v>126.71899999999999</v>
      </c>
      <c r="AC34">
        <v>0.9</v>
      </c>
      <c r="AD34">
        <f>VLOOKUP(B34,[2]Sheet1!$A$1:$C$65536,3,FALSE)</f>
        <v>-50000</v>
      </c>
      <c r="AE34">
        <f t="shared" si="0"/>
        <v>-50</v>
      </c>
      <c r="AF34" s="3">
        <v>3.4763410468283582</v>
      </c>
    </row>
    <row r="35" spans="1:32" hidden="1" x14ac:dyDescent="0.25">
      <c r="A35" t="s">
        <v>109</v>
      </c>
      <c r="B35" t="s">
        <v>110</v>
      </c>
      <c r="C35">
        <v>10716322</v>
      </c>
      <c r="D35">
        <v>1986</v>
      </c>
      <c r="E35" s="7" t="s">
        <v>333</v>
      </c>
      <c r="F35" s="7" t="s">
        <v>335</v>
      </c>
      <c r="G35">
        <v>10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4700000</v>
      </c>
      <c r="Q35">
        <v>0.43858331244619192</v>
      </c>
      <c r="R35">
        <v>2460000000</v>
      </c>
      <c r="S35" s="12">
        <v>19.582535979493606</v>
      </c>
      <c r="T35">
        <v>3.17</v>
      </c>
      <c r="U35">
        <v>19.491021727180645</v>
      </c>
      <c r="V35">
        <v>7.71544075</v>
      </c>
      <c r="W35">
        <v>53.8</v>
      </c>
      <c r="X35">
        <v>87</v>
      </c>
      <c r="Y35">
        <v>0.40559032559394836</v>
      </c>
      <c r="Z35">
        <v>81.787804878048803</v>
      </c>
      <c r="AA35">
        <v>20.396000000000001</v>
      </c>
      <c r="AB35">
        <v>83.478999999999999</v>
      </c>
      <c r="AC35">
        <v>4.21</v>
      </c>
      <c r="AD35">
        <f>VLOOKUP(B35,[2]Sheet1!$A$1:$C$65536,3,FALSE)</f>
        <v>-80000</v>
      </c>
      <c r="AE35">
        <f t="shared" si="0"/>
        <v>-80</v>
      </c>
      <c r="AF35" s="3">
        <v>1.7998441759018524</v>
      </c>
    </row>
    <row r="36" spans="1:32" hidden="1" x14ac:dyDescent="0.25">
      <c r="A36" t="s">
        <v>111</v>
      </c>
      <c r="B36" t="s">
        <v>112</v>
      </c>
      <c r="C36">
        <v>3720382</v>
      </c>
      <c r="D36">
        <v>2013</v>
      </c>
      <c r="E36" s="7" t="s">
        <v>333</v>
      </c>
      <c r="F36" s="7" t="s">
        <v>333</v>
      </c>
      <c r="G36">
        <v>7</v>
      </c>
      <c r="H36">
        <v>0.85</v>
      </c>
      <c r="I36">
        <v>1</v>
      </c>
      <c r="J36">
        <v>1</v>
      </c>
      <c r="K36">
        <v>0</v>
      </c>
      <c r="L36">
        <v>1</v>
      </c>
      <c r="M36">
        <v>0.8</v>
      </c>
      <c r="N36">
        <v>0.75</v>
      </c>
      <c r="O36">
        <v>1</v>
      </c>
      <c r="P36">
        <v>3300000</v>
      </c>
      <c r="Q36">
        <v>0.88700568920073264</v>
      </c>
      <c r="R36">
        <v>636000000</v>
      </c>
      <c r="S36" s="12">
        <v>4.6977045759469016</v>
      </c>
      <c r="T36">
        <v>2.38</v>
      </c>
      <c r="U36">
        <v>12.996050972341887</v>
      </c>
      <c r="V36">
        <v>7.1132974600000001</v>
      </c>
      <c r="W36">
        <v>52</v>
      </c>
      <c r="X36">
        <v>62.1</v>
      </c>
      <c r="Y36">
        <v>0.82992327213287354</v>
      </c>
      <c r="Z36">
        <v>73.599999999999994</v>
      </c>
      <c r="AA36">
        <v>14.864000000000001</v>
      </c>
      <c r="AB36">
        <v>65.031999999999996</v>
      </c>
      <c r="AC36">
        <v>2.6</v>
      </c>
      <c r="AD36">
        <f>VLOOKUP(B36,[2]Sheet1!$A$1:$C$65536,3,FALSE)</f>
        <v>-50000</v>
      </c>
      <c r="AE36">
        <f t="shared" si="0"/>
        <v>-50</v>
      </c>
      <c r="AF36" s="3">
        <v>2.7873121808353774</v>
      </c>
    </row>
    <row r="37" spans="1:32" hidden="1" x14ac:dyDescent="0.25">
      <c r="A37" t="s">
        <v>113</v>
      </c>
      <c r="B37" t="s">
        <v>114</v>
      </c>
      <c r="C37">
        <v>16604026</v>
      </c>
      <c r="D37">
        <v>2015</v>
      </c>
      <c r="E37" s="7" t="s">
        <v>333</v>
      </c>
      <c r="F37" s="7" t="s">
        <v>333</v>
      </c>
      <c r="G37">
        <v>8</v>
      </c>
      <c r="H37">
        <v>0.9</v>
      </c>
      <c r="I37">
        <v>1</v>
      </c>
      <c r="J37">
        <v>1</v>
      </c>
      <c r="K37">
        <v>0</v>
      </c>
      <c r="L37">
        <v>1</v>
      </c>
      <c r="M37">
        <v>0.82499999999999996</v>
      </c>
      <c r="N37">
        <v>0.75</v>
      </c>
      <c r="O37">
        <v>1</v>
      </c>
      <c r="P37">
        <v>10000000</v>
      </c>
      <c r="Q37">
        <v>0.60226357149765963</v>
      </c>
      <c r="R37">
        <v>11050000000</v>
      </c>
      <c r="S37" s="12">
        <v>4.6199852582197121</v>
      </c>
      <c r="T37">
        <v>2.2000000000000002</v>
      </c>
      <c r="U37">
        <v>11.074606114727887</v>
      </c>
      <c r="V37">
        <v>5.7071642899999997</v>
      </c>
      <c r="W37">
        <v>32.700000000000003</v>
      </c>
      <c r="X37">
        <v>55.7</v>
      </c>
      <c r="Y37">
        <v>-0.67684084177017212</v>
      </c>
      <c r="Z37">
        <v>74.063000000000002</v>
      </c>
      <c r="AA37">
        <v>4.694</v>
      </c>
      <c r="AB37">
        <v>157.834</v>
      </c>
      <c r="AC37">
        <v>0.6</v>
      </c>
      <c r="AD37">
        <f>VLOOKUP(B37,[2]Sheet1!$A$1:$C$65536,3,FALSE)</f>
        <v>-46073</v>
      </c>
      <c r="AE37">
        <f t="shared" si="0"/>
        <v>-46.073</v>
      </c>
      <c r="AF37" s="3">
        <v>2.1396797662299756</v>
      </c>
    </row>
    <row r="38" spans="1:32" hidden="1" x14ac:dyDescent="0.25">
      <c r="A38" t="s">
        <v>115</v>
      </c>
      <c r="B38" t="s">
        <v>116</v>
      </c>
      <c r="C38">
        <v>12771246</v>
      </c>
      <c r="D38">
        <v>2013</v>
      </c>
      <c r="E38" s="7" t="s">
        <v>334</v>
      </c>
      <c r="F38" s="7" t="s">
        <v>334</v>
      </c>
      <c r="G38">
        <v>4</v>
      </c>
      <c r="H38">
        <v>0.7</v>
      </c>
      <c r="I38">
        <v>1</v>
      </c>
      <c r="J38">
        <v>1</v>
      </c>
      <c r="K38">
        <v>0</v>
      </c>
      <c r="L38">
        <v>1</v>
      </c>
      <c r="M38">
        <v>0.72499999999999998</v>
      </c>
      <c r="N38">
        <v>0.75</v>
      </c>
      <c r="O38">
        <v>1</v>
      </c>
      <c r="P38">
        <v>1300000</v>
      </c>
      <c r="Q38">
        <v>0.10179116430769558</v>
      </c>
      <c r="R38">
        <v>132510000</v>
      </c>
      <c r="S38" s="12">
        <v>0.96283990858777846</v>
      </c>
      <c r="T38">
        <v>1.56</v>
      </c>
      <c r="U38">
        <v>14.810907893375743</v>
      </c>
      <c r="V38">
        <v>3.9317243099999999</v>
      </c>
      <c r="W38">
        <v>32.700000000000003</v>
      </c>
      <c r="X38">
        <v>38.6</v>
      </c>
      <c r="Y38">
        <v>-0.77874583005905151</v>
      </c>
      <c r="Z38">
        <v>61.185000000000002</v>
      </c>
      <c r="AA38">
        <v>3.1349999999999998</v>
      </c>
      <c r="AB38">
        <v>51.755000000000003</v>
      </c>
      <c r="AC38">
        <v>0.3</v>
      </c>
      <c r="AD38">
        <f>VLOOKUP(B38,[2]Sheet1!$A$1:$C$65536,3,FALSE)</f>
        <v>-20000</v>
      </c>
      <c r="AE38">
        <f t="shared" si="0"/>
        <v>-20</v>
      </c>
      <c r="AF38" s="3"/>
    </row>
    <row r="39" spans="1:32" hidden="1" x14ac:dyDescent="0.25">
      <c r="A39" t="s">
        <v>117</v>
      </c>
      <c r="B39" t="s">
        <v>118</v>
      </c>
      <c r="C39">
        <v>782766</v>
      </c>
      <c r="D39">
        <v>2015</v>
      </c>
      <c r="E39" s="7" t="s">
        <v>333</v>
      </c>
      <c r="F39" s="7" t="s">
        <v>333</v>
      </c>
      <c r="G39">
        <v>7</v>
      </c>
      <c r="H39">
        <v>0.85</v>
      </c>
      <c r="I39">
        <v>1</v>
      </c>
      <c r="J39">
        <v>1</v>
      </c>
      <c r="K39">
        <v>0</v>
      </c>
      <c r="L39">
        <v>1</v>
      </c>
      <c r="M39">
        <v>0.8</v>
      </c>
      <c r="N39">
        <v>0.75</v>
      </c>
      <c r="O39">
        <v>1</v>
      </c>
      <c r="P39">
        <v>350000</v>
      </c>
      <c r="Q39">
        <v>0.44713234862014956</v>
      </c>
      <c r="R39">
        <v>759000000</v>
      </c>
      <c r="S39" s="12">
        <v>6.6095864250337115</v>
      </c>
      <c r="T39">
        <v>2.09</v>
      </c>
      <c r="V39">
        <v>5.9360933300000003</v>
      </c>
      <c r="W39">
        <v>31.7</v>
      </c>
      <c r="X39">
        <v>49.8</v>
      </c>
      <c r="Y39">
        <v>-0.38606047630310059</v>
      </c>
      <c r="Z39">
        <v>69.774000000000001</v>
      </c>
      <c r="AA39">
        <v>5.3049999999999997</v>
      </c>
      <c r="AB39">
        <v>3.952</v>
      </c>
      <c r="AC39">
        <v>1.6</v>
      </c>
      <c r="AD39">
        <f>VLOOKUP(B39,[2]Sheet1!$A$1:$C$65536,3,FALSE)</f>
        <v>-30001</v>
      </c>
      <c r="AE39">
        <f t="shared" si="0"/>
        <v>-30.001000000000001</v>
      </c>
      <c r="AF39" s="3"/>
    </row>
    <row r="40" spans="1:32" hidden="1" x14ac:dyDescent="0.25">
      <c r="A40" t="s">
        <v>119</v>
      </c>
      <c r="B40" t="s">
        <v>120</v>
      </c>
      <c r="C40">
        <v>11263077</v>
      </c>
      <c r="D40">
        <v>2017</v>
      </c>
      <c r="E40" s="7" t="s">
        <v>334</v>
      </c>
      <c r="F40" s="7" t="s">
        <v>334</v>
      </c>
      <c r="G40">
        <v>5</v>
      </c>
      <c r="H40">
        <v>0.75</v>
      </c>
      <c r="I40">
        <v>1</v>
      </c>
      <c r="J40">
        <v>1</v>
      </c>
      <c r="K40">
        <v>0</v>
      </c>
      <c r="L40">
        <v>1</v>
      </c>
      <c r="M40">
        <v>0.75</v>
      </c>
      <c r="N40">
        <v>0.75</v>
      </c>
      <c r="O40">
        <v>1</v>
      </c>
      <c r="P40">
        <v>13200000</v>
      </c>
      <c r="Q40">
        <v>1.1719710342031755</v>
      </c>
      <c r="R40">
        <v>2275000000</v>
      </c>
      <c r="S40" s="12">
        <v>1.272490924673396</v>
      </c>
      <c r="T40">
        <v>1.94</v>
      </c>
      <c r="U40">
        <v>7.5345208342285837</v>
      </c>
      <c r="V40">
        <v>7.6946034399999998</v>
      </c>
      <c r="W40">
        <v>31.5</v>
      </c>
      <c r="X40">
        <v>38.5</v>
      </c>
      <c r="Y40">
        <v>-2.0153884887695313</v>
      </c>
      <c r="Z40">
        <v>63.66</v>
      </c>
      <c r="AA40">
        <v>4.8</v>
      </c>
      <c r="AB40">
        <v>398.44799999999998</v>
      </c>
      <c r="AC40">
        <v>0.7</v>
      </c>
      <c r="AD40">
        <f>VLOOKUP(B40,[2]Sheet1!$A$1:$C$65536,3,FALSE)</f>
        <v>-175000</v>
      </c>
      <c r="AE40">
        <f t="shared" si="0"/>
        <v>-175</v>
      </c>
      <c r="AF40" s="3">
        <v>1.9921670398510574</v>
      </c>
    </row>
    <row r="41" spans="1:32" hidden="1" x14ac:dyDescent="0.25">
      <c r="A41" t="s">
        <v>121</v>
      </c>
      <c r="B41" t="s">
        <v>122</v>
      </c>
      <c r="C41">
        <v>9746117</v>
      </c>
      <c r="D41">
        <v>1999</v>
      </c>
      <c r="E41" s="7" t="s">
        <v>333</v>
      </c>
      <c r="F41" s="7" t="s">
        <v>333</v>
      </c>
      <c r="G41">
        <v>7</v>
      </c>
      <c r="H41">
        <v>0.85</v>
      </c>
      <c r="I41">
        <v>1</v>
      </c>
      <c r="J41">
        <v>1</v>
      </c>
      <c r="K41">
        <v>0</v>
      </c>
      <c r="L41">
        <v>1</v>
      </c>
      <c r="M41">
        <v>0.8</v>
      </c>
      <c r="N41">
        <v>0.75</v>
      </c>
      <c r="O41">
        <v>1</v>
      </c>
      <c r="P41">
        <v>6100000</v>
      </c>
      <c r="Q41">
        <v>0.62589029046131905</v>
      </c>
      <c r="R41">
        <v>9910000000</v>
      </c>
      <c r="S41" s="12">
        <v>2.5749121906744268</v>
      </c>
      <c r="T41">
        <v>2.4700000000000002</v>
      </c>
      <c r="U41">
        <v>13.486063339514399</v>
      </c>
      <c r="V41">
        <v>7.0495815300000002</v>
      </c>
      <c r="W41">
        <v>27.6</v>
      </c>
      <c r="X41">
        <v>53.9</v>
      </c>
      <c r="Y41">
        <v>-0.6117631196975708</v>
      </c>
      <c r="Z41">
        <v>75.087999999999994</v>
      </c>
      <c r="AA41">
        <v>4.6520000000000001</v>
      </c>
      <c r="AB41">
        <v>82.805000000000007</v>
      </c>
      <c r="AC41">
        <v>0.7</v>
      </c>
      <c r="AD41">
        <f>VLOOKUP(B41,[2]Sheet1!$A$1:$C$65536,3,FALSE)</f>
        <v>-34000</v>
      </c>
      <c r="AE41">
        <f t="shared" si="0"/>
        <v>-34</v>
      </c>
      <c r="AF41" s="3"/>
    </row>
    <row r="42" spans="1:32" hidden="1" x14ac:dyDescent="0.25">
      <c r="A42" t="s">
        <v>125</v>
      </c>
      <c r="B42" t="s">
        <v>126</v>
      </c>
      <c r="C42">
        <v>1366417754</v>
      </c>
      <c r="D42">
        <v>1998</v>
      </c>
      <c r="E42" s="7" t="s">
        <v>333</v>
      </c>
      <c r="F42" s="7" t="s">
        <v>333</v>
      </c>
      <c r="G42">
        <v>9</v>
      </c>
      <c r="H42">
        <v>0.95</v>
      </c>
      <c r="I42">
        <v>1</v>
      </c>
      <c r="J42">
        <v>1</v>
      </c>
      <c r="K42">
        <v>0</v>
      </c>
      <c r="L42">
        <v>1</v>
      </c>
      <c r="M42">
        <v>0.85</v>
      </c>
      <c r="N42">
        <v>0.75</v>
      </c>
      <c r="O42">
        <v>1</v>
      </c>
      <c r="P42">
        <v>13000000</v>
      </c>
      <c r="Q42">
        <v>9.5139279052429519E-3</v>
      </c>
      <c r="R42">
        <v>82000000000</v>
      </c>
      <c r="S42" s="12">
        <v>2.0995990481085491</v>
      </c>
      <c r="T42">
        <v>2.91</v>
      </c>
      <c r="U42">
        <v>12.028500051287493</v>
      </c>
      <c r="V42">
        <v>3.5442450000000001</v>
      </c>
      <c r="W42">
        <v>46.5</v>
      </c>
      <c r="X42">
        <v>44.8</v>
      </c>
      <c r="Y42">
        <v>0.17155437171459198</v>
      </c>
      <c r="Z42">
        <v>69.415999999999997</v>
      </c>
      <c r="AA42">
        <v>5.9889999999999999</v>
      </c>
      <c r="AB42">
        <v>450.41899999999998</v>
      </c>
      <c r="AC42">
        <v>0.53</v>
      </c>
      <c r="AD42">
        <f>VLOOKUP(B42,[2]Sheet1!$A$1:$C$65536,3,FALSE)</f>
        <v>-2663434</v>
      </c>
      <c r="AE42">
        <f t="shared" si="0"/>
        <v>-2663.4340000000002</v>
      </c>
      <c r="AF42" s="3">
        <v>2.6670623429552607</v>
      </c>
    </row>
    <row r="43" spans="1:32" hidden="1" x14ac:dyDescent="0.25">
      <c r="A43" t="s">
        <v>127</v>
      </c>
      <c r="B43" t="s">
        <v>128</v>
      </c>
      <c r="C43">
        <v>270625568</v>
      </c>
      <c r="D43">
        <v>2014</v>
      </c>
      <c r="E43" s="7" t="s">
        <v>333</v>
      </c>
      <c r="F43" s="7" t="s">
        <v>333</v>
      </c>
      <c r="G43">
        <v>9</v>
      </c>
      <c r="H43">
        <v>0.95</v>
      </c>
      <c r="I43">
        <v>1</v>
      </c>
      <c r="J43">
        <v>1</v>
      </c>
      <c r="K43">
        <v>0</v>
      </c>
      <c r="L43">
        <v>1</v>
      </c>
      <c r="M43">
        <v>0.85</v>
      </c>
      <c r="N43">
        <v>0.75</v>
      </c>
      <c r="O43">
        <v>1</v>
      </c>
      <c r="P43">
        <v>11000000</v>
      </c>
      <c r="Q43">
        <v>4.0646565959355327E-2</v>
      </c>
      <c r="R43">
        <v>25670000000</v>
      </c>
      <c r="S43" s="12">
        <v>4.1355692628155367</v>
      </c>
      <c r="T43">
        <v>2.89</v>
      </c>
      <c r="U43">
        <v>8.7525988071916441</v>
      </c>
      <c r="V43">
        <v>2.87053037</v>
      </c>
      <c r="W43">
        <v>56.6</v>
      </c>
      <c r="X43">
        <v>49.2</v>
      </c>
      <c r="Y43">
        <v>0.18274074792861938</v>
      </c>
      <c r="Z43">
        <v>71.509</v>
      </c>
      <c r="AA43">
        <v>5.319</v>
      </c>
      <c r="AB43">
        <v>145.72499999999999</v>
      </c>
      <c r="AC43">
        <v>1.04</v>
      </c>
      <c r="AD43">
        <f>VLOOKUP(B43,[2]Sheet1!$A$1:$C$65536,3,FALSE)</f>
        <v>-494777</v>
      </c>
      <c r="AE43">
        <f t="shared" si="0"/>
        <v>-494.77699999999999</v>
      </c>
      <c r="AF43" s="3">
        <v>2.9157555434529154</v>
      </c>
    </row>
    <row r="44" spans="1:32" hidden="1" x14ac:dyDescent="0.25">
      <c r="A44" t="s">
        <v>132</v>
      </c>
      <c r="B44" t="s">
        <v>133</v>
      </c>
      <c r="C44">
        <v>39309783</v>
      </c>
      <c r="D44">
        <v>2014</v>
      </c>
      <c r="E44" s="7" t="s">
        <v>333</v>
      </c>
      <c r="F44" s="7" t="s">
        <v>333</v>
      </c>
      <c r="G44">
        <v>6</v>
      </c>
      <c r="H44">
        <v>0.8</v>
      </c>
      <c r="I44">
        <v>1</v>
      </c>
      <c r="J44">
        <v>1</v>
      </c>
      <c r="K44">
        <v>0</v>
      </c>
      <c r="L44">
        <v>1</v>
      </c>
      <c r="M44">
        <v>0.77500000000000002</v>
      </c>
      <c r="N44">
        <v>0.75</v>
      </c>
      <c r="O44">
        <v>1</v>
      </c>
      <c r="P44">
        <v>49500000</v>
      </c>
      <c r="Q44">
        <v>1.2592285233423954</v>
      </c>
      <c r="R44">
        <v>11010000000</v>
      </c>
      <c r="S44" s="12">
        <v>5.9551090103681581</v>
      </c>
      <c r="T44">
        <v>2.0299999999999998</v>
      </c>
      <c r="U44">
        <v>23.642438658932711</v>
      </c>
      <c r="V44">
        <v>4.1062417</v>
      </c>
      <c r="W44">
        <v>25.8</v>
      </c>
      <c r="X44">
        <v>60.1</v>
      </c>
      <c r="Y44">
        <v>-1.3362704515457153</v>
      </c>
      <c r="Z44">
        <v>70.453999999999994</v>
      </c>
      <c r="AA44">
        <v>3.1859999999999999</v>
      </c>
      <c r="AB44">
        <v>88.125</v>
      </c>
      <c r="AC44">
        <v>1.4</v>
      </c>
      <c r="AD44">
        <f>VLOOKUP(B44,[2]Sheet1!$A$1:$C$65536,3,FALSE)</f>
        <v>39171</v>
      </c>
      <c r="AE44">
        <f t="shared" si="0"/>
        <v>39.170999999999999</v>
      </c>
      <c r="AF44" s="3">
        <v>3.1793169189398873</v>
      </c>
    </row>
    <row r="45" spans="1:32" hidden="1" x14ac:dyDescent="0.25">
      <c r="A45" t="s">
        <v>136</v>
      </c>
      <c r="B45" t="s">
        <v>137</v>
      </c>
      <c r="C45">
        <v>60297396</v>
      </c>
      <c r="D45">
        <v>1948</v>
      </c>
      <c r="E45" s="7" t="s">
        <v>333</v>
      </c>
      <c r="F45" s="7" t="s">
        <v>335</v>
      </c>
      <c r="G45">
        <v>10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50000000</v>
      </c>
      <c r="Q45">
        <v>0.82922320559249363</v>
      </c>
      <c r="R45">
        <v>70800000000</v>
      </c>
      <c r="S45" s="12">
        <v>33.228236680370678</v>
      </c>
      <c r="T45">
        <v>3.85</v>
      </c>
      <c r="U45">
        <v>18.720523068344296</v>
      </c>
      <c r="V45">
        <v>8.6676340100000004</v>
      </c>
      <c r="W45">
        <v>56.2</v>
      </c>
      <c r="X45">
        <v>88.7</v>
      </c>
      <c r="Y45">
        <v>0.46193608641624451</v>
      </c>
      <c r="Z45">
        <v>83.346341463414646</v>
      </c>
      <c r="AA45">
        <v>23.021000000000001</v>
      </c>
      <c r="AB45">
        <v>205.85900000000001</v>
      </c>
      <c r="AC45">
        <v>3.18</v>
      </c>
      <c r="AD45">
        <f>VLOOKUP(B45,[2]Sheet1!$A$1:$C$65536,3,FALSE)</f>
        <v>744713</v>
      </c>
      <c r="AE45">
        <f t="shared" si="0"/>
        <v>744.71299999999997</v>
      </c>
      <c r="AF45" s="3">
        <v>0.72010049891134698</v>
      </c>
    </row>
    <row r="46" spans="1:32" hidden="1" x14ac:dyDescent="0.25">
      <c r="A46" t="s">
        <v>138</v>
      </c>
      <c r="B46" t="s">
        <v>139</v>
      </c>
      <c r="C46">
        <v>25716544</v>
      </c>
      <c r="D46">
        <v>2011</v>
      </c>
      <c r="E46" s="7" t="s">
        <v>334</v>
      </c>
      <c r="F46" s="7" t="s">
        <v>334</v>
      </c>
      <c r="G46">
        <v>4</v>
      </c>
      <c r="H46">
        <v>0.7</v>
      </c>
      <c r="I46">
        <v>1</v>
      </c>
      <c r="J46">
        <v>1</v>
      </c>
      <c r="K46">
        <v>0</v>
      </c>
      <c r="L46">
        <v>1</v>
      </c>
      <c r="M46">
        <v>0.72499999999999998</v>
      </c>
      <c r="N46">
        <v>0.75</v>
      </c>
      <c r="O46">
        <v>1</v>
      </c>
      <c r="P46" s="14">
        <v>3200000</v>
      </c>
      <c r="Q46">
        <v>0.12443351641651382</v>
      </c>
      <c r="R46">
        <v>1339000000</v>
      </c>
      <c r="S46" s="12">
        <v>2.2763332790644353</v>
      </c>
      <c r="T46">
        <v>2.89</v>
      </c>
      <c r="U46">
        <v>10.113219592982636</v>
      </c>
      <c r="V46">
        <v>4.1900377300000002</v>
      </c>
      <c r="W46">
        <v>35.5</v>
      </c>
      <c r="X46">
        <v>42.4</v>
      </c>
      <c r="Y46" s="9">
        <v>-0.48258796334266663</v>
      </c>
      <c r="Z46">
        <v>57.421999999999997</v>
      </c>
      <c r="AA46">
        <v>2.9329999999999998</v>
      </c>
      <c r="AB46">
        <v>76.399000000000001</v>
      </c>
      <c r="AD46">
        <f>VLOOKUP(B46,[2]Sheet1!$A$1:$C$65536,3,FALSE)</f>
        <v>-40000</v>
      </c>
      <c r="AE46">
        <f t="shared" si="0"/>
        <v>-40</v>
      </c>
      <c r="AF46" s="3"/>
    </row>
    <row r="47" spans="1:32" hidden="1" x14ac:dyDescent="0.25">
      <c r="A47" t="s">
        <v>140</v>
      </c>
      <c r="B47" t="s">
        <v>141</v>
      </c>
      <c r="C47">
        <v>2948279</v>
      </c>
      <c r="D47">
        <v>1993</v>
      </c>
      <c r="E47" s="7" t="s">
        <v>333</v>
      </c>
      <c r="F47" s="7" t="s">
        <v>333</v>
      </c>
      <c r="G47">
        <v>9</v>
      </c>
      <c r="H47">
        <v>0.95</v>
      </c>
      <c r="I47">
        <v>1</v>
      </c>
      <c r="J47">
        <v>1</v>
      </c>
      <c r="K47">
        <v>0</v>
      </c>
      <c r="L47">
        <v>1</v>
      </c>
      <c r="M47">
        <v>0.85</v>
      </c>
      <c r="N47">
        <v>0.75</v>
      </c>
      <c r="O47">
        <v>1</v>
      </c>
      <c r="P47">
        <v>2000000</v>
      </c>
      <c r="Q47">
        <v>0.67836185110025204</v>
      </c>
      <c r="R47">
        <v>2405000000</v>
      </c>
      <c r="S47" s="12">
        <v>5.5822637775521082</v>
      </c>
      <c r="T47">
        <v>2.3199999999999998</v>
      </c>
      <c r="U47">
        <v>13.472982481988771</v>
      </c>
      <c r="V47">
        <v>6.0613560700000004</v>
      </c>
      <c r="W47">
        <v>29</v>
      </c>
      <c r="X47">
        <v>63.7</v>
      </c>
      <c r="Y47">
        <v>0.49582076072692871</v>
      </c>
      <c r="Z47">
        <v>74.367999999999995</v>
      </c>
      <c r="AA47">
        <v>9.6839999999999993</v>
      </c>
      <c r="AB47">
        <v>266.87900000000002</v>
      </c>
      <c r="AC47">
        <v>1.7</v>
      </c>
      <c r="AD47">
        <f>VLOOKUP(B47,[2]Sheet1!$A$1:$C$65536,3,FALSE)</f>
        <v>-56658</v>
      </c>
      <c r="AE47">
        <f t="shared" si="0"/>
        <v>-56.658000000000001</v>
      </c>
      <c r="AF47" s="3"/>
    </row>
    <row r="48" spans="1:32" hidden="1" x14ac:dyDescent="0.25">
      <c r="A48" t="s">
        <v>142</v>
      </c>
      <c r="B48" t="s">
        <v>143</v>
      </c>
      <c r="C48">
        <v>10101694</v>
      </c>
      <c r="D48">
        <v>2007</v>
      </c>
      <c r="E48" s="7" t="s">
        <v>332</v>
      </c>
      <c r="F48" s="7" t="s">
        <v>332</v>
      </c>
      <c r="G48">
        <v>-3</v>
      </c>
      <c r="H48">
        <v>0.35</v>
      </c>
      <c r="I48">
        <v>0</v>
      </c>
      <c r="J48">
        <v>0</v>
      </c>
      <c r="K48">
        <v>0</v>
      </c>
      <c r="L48">
        <v>1</v>
      </c>
      <c r="M48">
        <v>0.3</v>
      </c>
      <c r="N48">
        <v>0.25</v>
      </c>
      <c r="O48">
        <v>1</v>
      </c>
      <c r="P48">
        <v>35400000</v>
      </c>
      <c r="Q48">
        <v>3.5043627336167575</v>
      </c>
      <c r="R48">
        <v>3440000000</v>
      </c>
      <c r="S48" s="12">
        <v>4.4054884123082392</v>
      </c>
      <c r="T48">
        <v>2.72</v>
      </c>
      <c r="U48">
        <v>15.031359472364898</v>
      </c>
      <c r="V48">
        <v>7.7904133800000004</v>
      </c>
      <c r="W48">
        <v>42.1</v>
      </c>
      <c r="X48">
        <v>76.5</v>
      </c>
      <c r="Y48">
        <v>9.9470265209674835E-2</v>
      </c>
      <c r="Z48">
        <v>74.405000000000001</v>
      </c>
      <c r="AA48">
        <v>3.81</v>
      </c>
      <c r="AB48">
        <v>109.285</v>
      </c>
      <c r="AC48">
        <v>1.4</v>
      </c>
      <c r="AD48">
        <f>VLOOKUP(B48,[2]Sheet1!$A$1:$C$65536,3,FALSE)</f>
        <v>51099</v>
      </c>
      <c r="AE48">
        <f t="shared" si="0"/>
        <v>51.098999999999997</v>
      </c>
      <c r="AF48" s="3">
        <v>3.4373522998829769</v>
      </c>
    </row>
    <row r="49" spans="1:32" hidden="1" x14ac:dyDescent="0.25">
      <c r="A49" t="s">
        <v>146</v>
      </c>
      <c r="B49" t="s">
        <v>147</v>
      </c>
      <c r="C49">
        <v>52573973</v>
      </c>
      <c r="D49">
        <v>2013</v>
      </c>
      <c r="E49" s="7" t="s">
        <v>333</v>
      </c>
      <c r="F49" s="7" t="s">
        <v>333</v>
      </c>
      <c r="G49">
        <v>9</v>
      </c>
      <c r="H49">
        <v>0.95</v>
      </c>
      <c r="I49">
        <v>1</v>
      </c>
      <c r="J49">
        <v>1</v>
      </c>
      <c r="K49">
        <v>0</v>
      </c>
      <c r="L49">
        <v>1</v>
      </c>
      <c r="M49">
        <v>0.85</v>
      </c>
      <c r="N49">
        <v>0.75</v>
      </c>
      <c r="O49">
        <v>1</v>
      </c>
      <c r="P49">
        <v>17900000</v>
      </c>
      <c r="Q49">
        <v>0.34047265174347768</v>
      </c>
      <c r="R49">
        <v>894000000</v>
      </c>
      <c r="S49" s="12">
        <v>1.8165469164388999</v>
      </c>
      <c r="T49">
        <v>2.5499999999999998</v>
      </c>
      <c r="U49">
        <v>13.052872789096091</v>
      </c>
      <c r="V49">
        <v>5.1672949800000003</v>
      </c>
      <c r="W49">
        <v>47.1</v>
      </c>
      <c r="X49">
        <v>48.7</v>
      </c>
      <c r="Y49">
        <v>-0.38326886296272278</v>
      </c>
      <c r="Z49">
        <v>66.341999999999999</v>
      </c>
      <c r="AA49">
        <v>2.6859999999999999</v>
      </c>
      <c r="AB49">
        <v>87.323999999999998</v>
      </c>
      <c r="AC49">
        <v>1.4</v>
      </c>
      <c r="AD49">
        <f>VLOOKUP(B49,[2]Sheet1!$A$1:$C$65536,3,FALSE)</f>
        <v>-50000</v>
      </c>
      <c r="AE49">
        <f t="shared" si="0"/>
        <v>-50</v>
      </c>
      <c r="AF49" s="3"/>
    </row>
    <row r="50" spans="1:32" hidden="1" x14ac:dyDescent="0.25">
      <c r="A50" t="s">
        <v>148</v>
      </c>
      <c r="B50" t="s">
        <v>149</v>
      </c>
      <c r="C50">
        <v>1794248</v>
      </c>
      <c r="D50">
        <v>2008</v>
      </c>
      <c r="E50" s="7" t="s">
        <v>333</v>
      </c>
      <c r="F50" s="7" t="s">
        <v>333</v>
      </c>
      <c r="G50">
        <v>8</v>
      </c>
      <c r="H50">
        <v>0.9</v>
      </c>
      <c r="I50">
        <v>1</v>
      </c>
      <c r="J50">
        <v>1</v>
      </c>
      <c r="K50">
        <v>0</v>
      </c>
      <c r="L50">
        <v>1</v>
      </c>
      <c r="M50">
        <v>0.82499999999999996</v>
      </c>
      <c r="N50">
        <v>0.75</v>
      </c>
      <c r="O50">
        <v>1</v>
      </c>
      <c r="P50">
        <v>1600000</v>
      </c>
      <c r="Q50">
        <v>0.8917384887707831</v>
      </c>
      <c r="R50" s="12"/>
      <c r="S50" s="12">
        <v>4.4175240622332996</v>
      </c>
      <c r="U50">
        <v>14.152774122868985</v>
      </c>
      <c r="Y50">
        <v>-0.34941285848617554</v>
      </c>
      <c r="Z50">
        <v>72.195121951219519</v>
      </c>
      <c r="AB50">
        <v>168.155</v>
      </c>
      <c r="AE50">
        <f t="shared" si="0"/>
        <v>0</v>
      </c>
      <c r="AF50" s="3"/>
    </row>
    <row r="51" spans="1:32" hidden="1" x14ac:dyDescent="0.25">
      <c r="A51" t="s">
        <v>152</v>
      </c>
      <c r="B51" t="s">
        <v>344</v>
      </c>
      <c r="C51">
        <v>6456900</v>
      </c>
      <c r="D51">
        <v>2017</v>
      </c>
      <c r="E51" s="7" t="s">
        <v>333</v>
      </c>
      <c r="F51" s="7" t="s">
        <v>333</v>
      </c>
      <c r="G51">
        <v>8</v>
      </c>
      <c r="H51">
        <v>0.9</v>
      </c>
      <c r="I51">
        <v>1</v>
      </c>
      <c r="J51">
        <v>1</v>
      </c>
      <c r="K51">
        <v>0</v>
      </c>
      <c r="L51">
        <v>1</v>
      </c>
      <c r="M51">
        <v>0.82499999999999996</v>
      </c>
      <c r="N51">
        <v>0.75</v>
      </c>
      <c r="O51">
        <v>1</v>
      </c>
      <c r="P51">
        <v>3000000</v>
      </c>
      <c r="Q51">
        <v>0.46461924452910841</v>
      </c>
      <c r="R51">
        <v>23390000</v>
      </c>
      <c r="S51" s="12">
        <v>1.3093929916551212</v>
      </c>
      <c r="T51">
        <v>2.38</v>
      </c>
      <c r="U51">
        <v>16.808639514719623</v>
      </c>
      <c r="V51">
        <v>6.5345830899999999</v>
      </c>
      <c r="W51">
        <v>49.3</v>
      </c>
      <c r="X51">
        <v>60.4</v>
      </c>
      <c r="Y51">
        <v>-0.68152093887329102</v>
      </c>
      <c r="Z51">
        <v>71.400000000000006</v>
      </c>
      <c r="AA51">
        <v>4.4889999999999999</v>
      </c>
      <c r="AB51">
        <v>32.332999999999998</v>
      </c>
      <c r="AC51">
        <v>4.5</v>
      </c>
      <c r="AD51">
        <f>VLOOKUP(B51,[2]Sheet1!$A$1:$C$65536,3,FALSE)</f>
        <v>-20000</v>
      </c>
      <c r="AE51">
        <v>3246244</v>
      </c>
      <c r="AF51" s="3">
        <v>2.809161459823537</v>
      </c>
    </row>
    <row r="52" spans="1:32" hidden="1" x14ac:dyDescent="0.25">
      <c r="A52" t="s">
        <v>153</v>
      </c>
      <c r="B52" t="s">
        <v>154</v>
      </c>
      <c r="C52">
        <v>18513930</v>
      </c>
      <c r="D52">
        <v>1995</v>
      </c>
      <c r="E52" s="7" t="s">
        <v>336</v>
      </c>
      <c r="F52" s="7" t="s">
        <v>336</v>
      </c>
      <c r="G52">
        <v>-6</v>
      </c>
      <c r="H52">
        <v>0.2</v>
      </c>
      <c r="I52">
        <v>0</v>
      </c>
      <c r="J52">
        <v>0</v>
      </c>
      <c r="K52">
        <v>0</v>
      </c>
      <c r="L52">
        <v>1</v>
      </c>
      <c r="M52">
        <v>0.22500000000000001</v>
      </c>
      <c r="N52">
        <v>0.25</v>
      </c>
      <c r="O52">
        <v>1</v>
      </c>
      <c r="P52">
        <v>3100000</v>
      </c>
      <c r="Q52">
        <v>0.16744148865205821</v>
      </c>
      <c r="R52">
        <v>1881000000</v>
      </c>
      <c r="S52" s="12">
        <v>9.812390376138346</v>
      </c>
      <c r="T52">
        <v>2.5499999999999998</v>
      </c>
      <c r="U52">
        <v>9.1321615759761361</v>
      </c>
      <c r="V52">
        <v>2.92212725</v>
      </c>
      <c r="W52">
        <v>40.700000000000003</v>
      </c>
      <c r="X52">
        <v>61.1</v>
      </c>
      <c r="Y52">
        <v>0.1247125044465065</v>
      </c>
      <c r="Z52">
        <v>73.150000000000006</v>
      </c>
      <c r="AA52">
        <v>6.9909999999999997</v>
      </c>
      <c r="AB52">
        <v>6.681</v>
      </c>
      <c r="AC52">
        <v>6.7</v>
      </c>
      <c r="AD52">
        <f>VLOOKUP(B52,[2]Sheet1!$A$1:$C$65536,3,FALSE)</f>
        <v>-90000</v>
      </c>
      <c r="AE52">
        <v>3176244</v>
      </c>
      <c r="AF52" s="3">
        <v>2.2826128594897632</v>
      </c>
    </row>
    <row r="53" spans="1:32" x14ac:dyDescent="0.25">
      <c r="A53" t="s">
        <v>155</v>
      </c>
      <c r="B53" t="s">
        <v>345</v>
      </c>
      <c r="C53">
        <v>7169455</v>
      </c>
      <c r="D53">
        <v>1975</v>
      </c>
      <c r="E53" s="7" t="s">
        <v>336</v>
      </c>
      <c r="F53" s="7" t="s">
        <v>336</v>
      </c>
      <c r="G53">
        <v>-7</v>
      </c>
      <c r="H53">
        <v>0.15</v>
      </c>
      <c r="I53">
        <v>0</v>
      </c>
      <c r="J53">
        <v>1</v>
      </c>
      <c r="K53">
        <v>0</v>
      </c>
      <c r="L53">
        <v>1</v>
      </c>
      <c r="M53">
        <v>0.32500000000000001</v>
      </c>
      <c r="N53">
        <v>0.5</v>
      </c>
      <c r="O53">
        <v>1</v>
      </c>
      <c r="P53">
        <v>6500000</v>
      </c>
      <c r="Q53">
        <v>0.90662400419557698</v>
      </c>
      <c r="R53">
        <v>133000000</v>
      </c>
      <c r="S53" s="12">
        <v>2.5348982799112489</v>
      </c>
      <c r="T53">
        <v>2.44</v>
      </c>
      <c r="U53">
        <v>13.970942912615349</v>
      </c>
      <c r="V53">
        <v>2.24630332</v>
      </c>
      <c r="W53">
        <v>43.1</v>
      </c>
      <c r="X53">
        <v>44.9</v>
      </c>
      <c r="Y53">
        <v>-0.7845454216003418</v>
      </c>
      <c r="Z53">
        <v>67.61</v>
      </c>
      <c r="AA53">
        <v>4.0289999999999999</v>
      </c>
      <c r="AB53">
        <v>29.715</v>
      </c>
      <c r="AC53">
        <v>1.5</v>
      </c>
      <c r="AD53">
        <f>VLOOKUP(B53,[2]Sheet1!$A$1:$C$65536,3,FALSE)</f>
        <v>-73518</v>
      </c>
      <c r="AE53">
        <v>3192726</v>
      </c>
      <c r="AF53" s="3"/>
    </row>
    <row r="54" spans="1:32" hidden="1" x14ac:dyDescent="0.25">
      <c r="A54" t="s">
        <v>158</v>
      </c>
      <c r="B54" t="s">
        <v>159</v>
      </c>
      <c r="C54">
        <v>4937374</v>
      </c>
      <c r="D54">
        <v>2018</v>
      </c>
      <c r="E54" s="7" t="s">
        <v>333</v>
      </c>
      <c r="F54" s="7" t="s">
        <v>333</v>
      </c>
      <c r="G54">
        <v>7</v>
      </c>
      <c r="H54">
        <v>0.85</v>
      </c>
      <c r="I54">
        <v>1</v>
      </c>
      <c r="J54">
        <v>1</v>
      </c>
      <c r="K54">
        <v>0</v>
      </c>
      <c r="L54">
        <v>1</v>
      </c>
      <c r="M54">
        <v>0.8</v>
      </c>
      <c r="N54">
        <v>0.75</v>
      </c>
      <c r="O54">
        <v>1</v>
      </c>
      <c r="P54">
        <v>2300000</v>
      </c>
      <c r="Q54">
        <v>0.46583467243923593</v>
      </c>
      <c r="R54">
        <v>249300000</v>
      </c>
      <c r="S54" s="12">
        <v>0.62189295362271524</v>
      </c>
      <c r="T54">
        <v>1.91</v>
      </c>
      <c r="U54">
        <v>19.681981356827045</v>
      </c>
      <c r="V54">
        <v>6.73955679</v>
      </c>
      <c r="W54">
        <v>35.1</v>
      </c>
      <c r="X54">
        <v>45.4</v>
      </c>
      <c r="Y54">
        <v>-1.3751332759857178</v>
      </c>
      <c r="Z54">
        <v>63.73</v>
      </c>
      <c r="AA54">
        <v>3.0569999999999999</v>
      </c>
      <c r="AB54">
        <v>49.127000000000002</v>
      </c>
      <c r="AC54">
        <v>0.8</v>
      </c>
      <c r="AD54">
        <f>VLOOKUP(B54,[2]Sheet1!$A$1:$C$65536,3,FALSE)</f>
        <v>-25000</v>
      </c>
      <c r="AE54">
        <v>3241244</v>
      </c>
      <c r="AF54" s="3"/>
    </row>
    <row r="55" spans="1:32" hidden="1" x14ac:dyDescent="0.25">
      <c r="A55" t="s">
        <v>160</v>
      </c>
      <c r="B55" t="s">
        <v>161</v>
      </c>
      <c r="C55">
        <v>6855713</v>
      </c>
      <c r="D55">
        <v>2005</v>
      </c>
      <c r="E55" s="7" t="s">
        <v>333</v>
      </c>
      <c r="F55" s="7" t="s">
        <v>333</v>
      </c>
      <c r="G55">
        <v>6</v>
      </c>
      <c r="H55">
        <v>0.8</v>
      </c>
      <c r="I55">
        <v>1</v>
      </c>
      <c r="J55">
        <v>1</v>
      </c>
      <c r="K55">
        <v>0</v>
      </c>
      <c r="L55">
        <v>1</v>
      </c>
      <c r="M55">
        <v>0.77500000000000002</v>
      </c>
      <c r="N55">
        <v>0.75</v>
      </c>
      <c r="O55">
        <v>1</v>
      </c>
      <c r="P55">
        <v>41600000</v>
      </c>
      <c r="Q55">
        <v>6.0679319568949284</v>
      </c>
      <c r="R55">
        <v>1409300000</v>
      </c>
      <c r="S55" s="12">
        <v>7.583694721706479</v>
      </c>
      <c r="T55">
        <v>2.64</v>
      </c>
      <c r="U55">
        <v>15.885884027476948</v>
      </c>
      <c r="V55">
        <v>8.3529701200000002</v>
      </c>
      <c r="W55">
        <v>43.1</v>
      </c>
      <c r="X55">
        <v>80</v>
      </c>
      <c r="Y55">
        <v>-0.83280247449874878</v>
      </c>
      <c r="Z55">
        <v>78.875</v>
      </c>
      <c r="AA55">
        <v>8.5139999999999993</v>
      </c>
      <c r="AB55">
        <v>594.56100000000004</v>
      </c>
      <c r="AC55">
        <v>2.9</v>
      </c>
      <c r="AD55">
        <f>VLOOKUP(B55,[2]Sheet1!$A$1:$C$65536,3,FALSE)</f>
        <v>-150060</v>
      </c>
      <c r="AE55">
        <v>3116184</v>
      </c>
      <c r="AF55" s="3">
        <v>2.7900184850363114</v>
      </c>
    </row>
    <row r="56" spans="1:32" hidden="1" x14ac:dyDescent="0.25">
      <c r="A56" t="s">
        <v>162</v>
      </c>
      <c r="B56" t="s">
        <v>163</v>
      </c>
      <c r="C56">
        <v>2125268</v>
      </c>
      <c r="D56">
        <v>2012</v>
      </c>
      <c r="E56" s="7" t="s">
        <v>333</v>
      </c>
      <c r="F56" s="7" t="s">
        <v>333</v>
      </c>
      <c r="G56">
        <v>8</v>
      </c>
      <c r="H56">
        <v>0.9</v>
      </c>
      <c r="I56">
        <v>1</v>
      </c>
      <c r="J56">
        <v>1</v>
      </c>
      <c r="K56">
        <v>0</v>
      </c>
      <c r="L56">
        <v>1</v>
      </c>
      <c r="M56">
        <v>0.82499999999999996</v>
      </c>
      <c r="N56">
        <v>0.75</v>
      </c>
      <c r="O56">
        <v>1</v>
      </c>
      <c r="P56">
        <v>750000</v>
      </c>
      <c r="Q56">
        <v>0.35289666997291635</v>
      </c>
      <c r="R56">
        <v>346310000</v>
      </c>
      <c r="S56" s="12">
        <v>1.1181312838019382</v>
      </c>
      <c r="T56">
        <v>1.96</v>
      </c>
      <c r="U56">
        <v>39.606167698004391</v>
      </c>
      <c r="V56">
        <v>9.2835483599999993</v>
      </c>
      <c r="W56">
        <v>30.2</v>
      </c>
      <c r="X56">
        <v>35.700000000000003</v>
      </c>
      <c r="Y56">
        <v>-0.83226168155670166</v>
      </c>
      <c r="Z56">
        <v>53.704999999999998</v>
      </c>
      <c r="AA56">
        <v>4.5060000000000002</v>
      </c>
      <c r="AB56">
        <v>73.561999999999998</v>
      </c>
      <c r="AD56">
        <f>VLOOKUP(B56,[2]Sheet1!$A$1:$C$65536,3,FALSE)</f>
        <v>-50234</v>
      </c>
      <c r="AE56">
        <v>3216010</v>
      </c>
      <c r="AF56" s="3"/>
    </row>
    <row r="57" spans="1:32" hidden="1" x14ac:dyDescent="0.25">
      <c r="A57" t="s">
        <v>164</v>
      </c>
      <c r="B57" t="s">
        <v>165</v>
      </c>
      <c r="C57">
        <v>6777452</v>
      </c>
      <c r="D57">
        <v>2011</v>
      </c>
      <c r="E57" s="7" t="s">
        <v>332</v>
      </c>
      <c r="F57" s="7" t="s">
        <v>332</v>
      </c>
      <c r="G57">
        <v>0</v>
      </c>
      <c r="H57">
        <v>0.5</v>
      </c>
      <c r="I57">
        <v>0</v>
      </c>
      <c r="J57">
        <v>0</v>
      </c>
      <c r="K57">
        <v>0</v>
      </c>
      <c r="L57">
        <v>1</v>
      </c>
      <c r="M57">
        <v>0.375</v>
      </c>
      <c r="N57">
        <v>0.25</v>
      </c>
      <c r="O57">
        <v>1</v>
      </c>
      <c r="P57">
        <v>13600000</v>
      </c>
      <c r="Q57">
        <v>2.0066538280167827</v>
      </c>
      <c r="R57">
        <v>1404000000</v>
      </c>
      <c r="S57" s="12">
        <v>7.6859492665300344</v>
      </c>
      <c r="T57">
        <v>2.25</v>
      </c>
      <c r="W57">
        <v>25.7</v>
      </c>
      <c r="X57">
        <v>69.900000000000006</v>
      </c>
      <c r="Y57">
        <v>-1.9221433401107788</v>
      </c>
      <c r="Z57">
        <v>72.724000000000004</v>
      </c>
      <c r="AA57">
        <v>4.4240000000000004</v>
      </c>
      <c r="AB57">
        <v>3.6230000000000002</v>
      </c>
      <c r="AC57">
        <v>3.7</v>
      </c>
      <c r="AD57">
        <f>VLOOKUP(B57,[2]Sheet1!$A$1:$C$65536,3,FALSE)</f>
        <v>-9997</v>
      </c>
      <c r="AE57">
        <v>3256247</v>
      </c>
      <c r="AF57" s="3">
        <v>3.2721948602594022</v>
      </c>
    </row>
    <row r="58" spans="1:32" hidden="1" x14ac:dyDescent="0.25">
      <c r="A58" t="s">
        <v>168</v>
      </c>
      <c r="B58" t="s">
        <v>169</v>
      </c>
      <c r="C58">
        <v>4525696</v>
      </c>
      <c r="D58">
        <v>2009</v>
      </c>
      <c r="E58" s="7" t="s">
        <v>332</v>
      </c>
      <c r="F58" s="7" t="s">
        <v>332</v>
      </c>
      <c r="G58">
        <v>-2</v>
      </c>
      <c r="H58">
        <v>0.4</v>
      </c>
      <c r="I58">
        <v>0</v>
      </c>
      <c r="J58">
        <v>0</v>
      </c>
      <c r="K58">
        <v>0</v>
      </c>
      <c r="L58">
        <v>0</v>
      </c>
      <c r="M58">
        <v>0.2</v>
      </c>
      <c r="N58">
        <v>0</v>
      </c>
      <c r="O58">
        <v>1</v>
      </c>
      <c r="P58">
        <v>850000</v>
      </c>
      <c r="Q58">
        <v>0.18781641541986027</v>
      </c>
      <c r="R58">
        <v>99500000</v>
      </c>
      <c r="S58" s="12">
        <v>1.6794448730040763</v>
      </c>
      <c r="T58">
        <v>2.2599999999999998</v>
      </c>
      <c r="U58">
        <v>12.84587537356694</v>
      </c>
      <c r="V58">
        <v>4.5803909300000001</v>
      </c>
      <c r="W58">
        <v>27.5</v>
      </c>
      <c r="X58">
        <v>52</v>
      </c>
      <c r="Y58">
        <v>-0.49821245670318604</v>
      </c>
      <c r="Z58">
        <v>64.703999999999994</v>
      </c>
      <c r="AA58">
        <v>3.1379999999999999</v>
      </c>
      <c r="AB58">
        <v>4.2889999999999997</v>
      </c>
      <c r="AD58">
        <f>VLOOKUP(B58,[2]Sheet1!$A$1:$C$65536,3,FALSE)</f>
        <v>25002</v>
      </c>
      <c r="AE58">
        <v>3291246</v>
      </c>
      <c r="AF58" s="3"/>
    </row>
    <row r="59" spans="1:32" hidden="1" x14ac:dyDescent="0.25">
      <c r="A59" t="s">
        <v>170</v>
      </c>
      <c r="B59" t="s">
        <v>328</v>
      </c>
      <c r="C59">
        <v>640445</v>
      </c>
      <c r="D59">
        <v>2002</v>
      </c>
      <c r="E59" s="7" t="s">
        <v>333</v>
      </c>
      <c r="F59" s="7" t="s">
        <v>333</v>
      </c>
      <c r="G59">
        <v>9</v>
      </c>
      <c r="H59">
        <v>0.95</v>
      </c>
      <c r="I59">
        <v>1</v>
      </c>
      <c r="J59">
        <v>1</v>
      </c>
      <c r="K59">
        <v>0</v>
      </c>
      <c r="L59">
        <v>1</v>
      </c>
      <c r="M59">
        <v>0.85</v>
      </c>
      <c r="N59">
        <v>0.75</v>
      </c>
      <c r="O59">
        <v>1</v>
      </c>
      <c r="P59">
        <v>1500000</v>
      </c>
      <c r="Q59">
        <v>2.3421214936489472</v>
      </c>
      <c r="R59">
        <v>329600000</v>
      </c>
      <c r="S59" s="12">
        <v>6.0222161793957367</v>
      </c>
      <c r="T59">
        <v>2.4700000000000002</v>
      </c>
      <c r="U59">
        <v>14.035817770434333</v>
      </c>
      <c r="V59">
        <v>6.5828895599999999</v>
      </c>
      <c r="W59">
        <v>39.1</v>
      </c>
      <c r="X59">
        <v>76</v>
      </c>
      <c r="Y59">
        <v>-2.4857537355273962E-3</v>
      </c>
      <c r="Z59">
        <v>75.688000000000002</v>
      </c>
      <c r="AA59">
        <v>13.26</v>
      </c>
      <c r="AB59">
        <v>82.6</v>
      </c>
      <c r="AC59">
        <v>4.28</v>
      </c>
      <c r="AD59">
        <f>VLOOKUP(B59,[2]Sheet1!$A$1:$C$65536,3,FALSE)</f>
        <v>-4999</v>
      </c>
      <c r="AE59">
        <v>3261245</v>
      </c>
      <c r="AF59" s="3">
        <v>1.8154935769730258</v>
      </c>
    </row>
    <row r="60" spans="1:32" hidden="1" x14ac:dyDescent="0.25">
      <c r="A60" t="s">
        <v>171</v>
      </c>
      <c r="B60" t="s">
        <v>172</v>
      </c>
      <c r="C60">
        <v>26969307</v>
      </c>
      <c r="D60">
        <v>2014</v>
      </c>
      <c r="E60" s="7" t="s">
        <v>333</v>
      </c>
      <c r="F60" s="7" t="s">
        <v>333</v>
      </c>
      <c r="G60">
        <v>6</v>
      </c>
      <c r="H60">
        <v>0.8</v>
      </c>
      <c r="I60">
        <v>1</v>
      </c>
      <c r="J60">
        <v>1</v>
      </c>
      <c r="K60">
        <v>0</v>
      </c>
      <c r="L60">
        <v>1</v>
      </c>
      <c r="M60">
        <v>0.77500000000000002</v>
      </c>
      <c r="N60">
        <v>0.75</v>
      </c>
      <c r="O60">
        <v>1</v>
      </c>
      <c r="P60">
        <v>7500000</v>
      </c>
      <c r="Q60">
        <v>0.27809390875338397</v>
      </c>
      <c r="R60">
        <v>838000000</v>
      </c>
      <c r="S60" s="12">
        <v>0.52335906446084723</v>
      </c>
      <c r="T60">
        <v>2.16</v>
      </c>
      <c r="U60">
        <v>14.251091450538341</v>
      </c>
      <c r="V60">
        <v>4.7895646100000002</v>
      </c>
      <c r="W60">
        <v>40.1</v>
      </c>
      <c r="X60">
        <v>43.7</v>
      </c>
      <c r="Y60">
        <v>-1.142453670501709</v>
      </c>
      <c r="Z60">
        <v>66.680999999999997</v>
      </c>
      <c r="AA60">
        <v>2.9289999999999998</v>
      </c>
      <c r="AB60">
        <v>43.951000000000001</v>
      </c>
      <c r="AC60">
        <v>0.2</v>
      </c>
      <c r="AD60">
        <f>VLOOKUP(B60,[2]Sheet1!$A$1:$C$65536,3,FALSE)</f>
        <v>-7500</v>
      </c>
      <c r="AE60">
        <v>3258744</v>
      </c>
      <c r="AF60" s="3"/>
    </row>
    <row r="61" spans="1:32" hidden="1" x14ac:dyDescent="0.25">
      <c r="A61" t="s">
        <v>173</v>
      </c>
      <c r="B61" t="s">
        <v>174</v>
      </c>
      <c r="C61">
        <v>31949777</v>
      </c>
      <c r="D61">
        <v>2018</v>
      </c>
      <c r="E61" s="7" t="s">
        <v>333</v>
      </c>
      <c r="F61" s="7" t="s">
        <v>333</v>
      </c>
      <c r="G61">
        <v>7</v>
      </c>
      <c r="H61">
        <v>0.85</v>
      </c>
      <c r="I61">
        <v>1</v>
      </c>
      <c r="J61">
        <v>1</v>
      </c>
      <c r="K61">
        <v>0</v>
      </c>
      <c r="L61">
        <v>1</v>
      </c>
      <c r="M61">
        <v>0.8</v>
      </c>
      <c r="N61">
        <v>0.75</v>
      </c>
      <c r="O61">
        <v>1</v>
      </c>
      <c r="P61">
        <v>2100000</v>
      </c>
      <c r="Q61">
        <v>6.5728158290431882E-2</v>
      </c>
      <c r="R61">
        <v>44600000000</v>
      </c>
      <c r="S61" s="12">
        <v>11.4142069765208</v>
      </c>
      <c r="T61">
        <v>3.15</v>
      </c>
      <c r="U61">
        <v>11.694845535961184</v>
      </c>
      <c r="V61">
        <v>3.7562994999999999</v>
      </c>
      <c r="W61">
        <v>62.2</v>
      </c>
      <c r="X61">
        <v>66.599999999999994</v>
      </c>
      <c r="Y61">
        <v>0.99868565797805786</v>
      </c>
      <c r="Z61">
        <v>75.997</v>
      </c>
      <c r="AA61">
        <v>6.2930000000000001</v>
      </c>
      <c r="AB61">
        <v>96.254000000000005</v>
      </c>
      <c r="AC61">
        <v>1.9</v>
      </c>
      <c r="AD61">
        <f>VLOOKUP(B61,[2]Sheet1!$A$1:$C$65536,3,FALSE)</f>
        <v>249999</v>
      </c>
      <c r="AE61">
        <v>3516243</v>
      </c>
      <c r="AF61" s="3">
        <v>1.937856101110099</v>
      </c>
    </row>
    <row r="62" spans="1:32" hidden="1" x14ac:dyDescent="0.25">
      <c r="A62" t="s">
        <v>175</v>
      </c>
      <c r="B62" t="s">
        <v>176</v>
      </c>
      <c r="C62">
        <v>1265711</v>
      </c>
      <c r="D62">
        <v>1982</v>
      </c>
      <c r="E62" s="7" t="s">
        <v>333</v>
      </c>
      <c r="F62" s="7" t="s">
        <v>335</v>
      </c>
      <c r="G62">
        <v>10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500000</v>
      </c>
      <c r="Q62">
        <v>0.39503488553074123</v>
      </c>
      <c r="R62">
        <v>387000000</v>
      </c>
      <c r="S62" s="12">
        <v>11.099240283568765</v>
      </c>
      <c r="T62">
        <v>2.8</v>
      </c>
      <c r="U62">
        <v>15.321051395914894</v>
      </c>
      <c r="V62">
        <v>5.8262438799999998</v>
      </c>
      <c r="W62">
        <v>34.9</v>
      </c>
      <c r="X62">
        <v>65.7</v>
      </c>
      <c r="Y62">
        <v>0.87113988399505615</v>
      </c>
      <c r="Z62">
        <v>74.416341463414639</v>
      </c>
      <c r="AA62">
        <v>10.945</v>
      </c>
      <c r="AB62">
        <v>622.96199999999999</v>
      </c>
      <c r="AC62">
        <v>3.4</v>
      </c>
      <c r="AD62">
        <v>0</v>
      </c>
      <c r="AE62">
        <v>3266244</v>
      </c>
      <c r="AF62" s="3"/>
    </row>
    <row r="63" spans="1:32" hidden="1" x14ac:dyDescent="0.25">
      <c r="A63" t="s">
        <v>177</v>
      </c>
      <c r="B63" t="s">
        <v>178</v>
      </c>
      <c r="C63">
        <v>18628747</v>
      </c>
      <c r="D63">
        <v>2005</v>
      </c>
      <c r="E63" s="7" t="s">
        <v>333</v>
      </c>
      <c r="F63" s="7" t="s">
        <v>333</v>
      </c>
      <c r="G63">
        <v>6</v>
      </c>
      <c r="H63">
        <v>0.8</v>
      </c>
      <c r="I63">
        <v>1</v>
      </c>
      <c r="J63">
        <v>1</v>
      </c>
      <c r="K63">
        <v>0</v>
      </c>
      <c r="L63">
        <v>1</v>
      </c>
      <c r="M63">
        <v>0.77500000000000002</v>
      </c>
      <c r="N63">
        <v>0.75</v>
      </c>
      <c r="O63">
        <v>1</v>
      </c>
      <c r="P63">
        <v>4500000</v>
      </c>
      <c r="Q63">
        <v>0.2415621404917894</v>
      </c>
      <c r="R63">
        <v>64000000</v>
      </c>
      <c r="S63" s="12">
        <v>0.41155234042360161</v>
      </c>
      <c r="T63">
        <v>2.1800000000000002</v>
      </c>
      <c r="U63">
        <v>13.906709118136462</v>
      </c>
      <c r="V63">
        <v>9.3342361500000006</v>
      </c>
      <c r="W63">
        <v>28</v>
      </c>
      <c r="X63">
        <v>47</v>
      </c>
      <c r="Y63">
        <v>-0.74943667650222778</v>
      </c>
      <c r="Z63">
        <v>63.798000000000002</v>
      </c>
      <c r="AA63">
        <v>2.9790000000000001</v>
      </c>
      <c r="AB63">
        <v>197.51900000000001</v>
      </c>
      <c r="AC63">
        <v>1.3</v>
      </c>
      <c r="AD63">
        <f>VLOOKUP(B63,[2]Sheet1!$A$1:$C$65536,3,FALSE)</f>
        <v>-80263</v>
      </c>
      <c r="AE63">
        <v>3185981</v>
      </c>
      <c r="AF63" s="3"/>
    </row>
    <row r="64" spans="1:32" hidden="1" x14ac:dyDescent="0.25">
      <c r="A64" t="s">
        <v>179</v>
      </c>
      <c r="B64" t="s">
        <v>180</v>
      </c>
      <c r="C64">
        <v>127575529</v>
      </c>
      <c r="D64">
        <v>2000</v>
      </c>
      <c r="E64" s="7" t="s">
        <v>333</v>
      </c>
      <c r="F64" s="7" t="s">
        <v>333</v>
      </c>
      <c r="G64">
        <v>8</v>
      </c>
      <c r="H64">
        <v>0.9</v>
      </c>
      <c r="I64">
        <v>1</v>
      </c>
      <c r="J64">
        <v>1</v>
      </c>
      <c r="K64">
        <v>0</v>
      </c>
      <c r="L64">
        <v>1</v>
      </c>
      <c r="M64">
        <v>0.82499999999999996</v>
      </c>
      <c r="N64">
        <v>0.75</v>
      </c>
      <c r="O64">
        <v>1</v>
      </c>
      <c r="P64">
        <v>2100000</v>
      </c>
      <c r="Q64">
        <v>1.6460837093609074E-2</v>
      </c>
      <c r="R64">
        <v>614000000000</v>
      </c>
      <c r="S64" s="12">
        <v>9.9460338287919825</v>
      </c>
      <c r="T64">
        <v>2.85</v>
      </c>
      <c r="U64">
        <v>11.358333012457402</v>
      </c>
      <c r="V64">
        <v>5.37147474</v>
      </c>
      <c r="W64">
        <v>57.6</v>
      </c>
      <c r="X64">
        <v>62.6</v>
      </c>
      <c r="Y64">
        <v>-0.15700839459896088</v>
      </c>
      <c r="Z64">
        <v>74.992000000000004</v>
      </c>
      <c r="AA64">
        <v>6.8570000000000002</v>
      </c>
      <c r="AB64">
        <v>66.444000000000003</v>
      </c>
      <c r="AC64">
        <v>1.38</v>
      </c>
      <c r="AD64">
        <f>VLOOKUP(B64,[2]Sheet1!$A$1:$C$65536,3,FALSE)</f>
        <v>-300000</v>
      </c>
      <c r="AE64">
        <v>2966244</v>
      </c>
      <c r="AF64" s="3">
        <v>2.0303454410742598</v>
      </c>
    </row>
    <row r="65" spans="1:32" hidden="1" x14ac:dyDescent="0.25">
      <c r="A65" t="s">
        <v>181</v>
      </c>
      <c r="B65" t="s">
        <v>182</v>
      </c>
      <c r="C65">
        <v>2657637</v>
      </c>
      <c r="D65">
        <v>2005</v>
      </c>
      <c r="E65" s="7" t="s">
        <v>333</v>
      </c>
      <c r="F65" s="7" t="s">
        <v>333</v>
      </c>
      <c r="G65">
        <v>9</v>
      </c>
      <c r="H65">
        <v>0.95</v>
      </c>
      <c r="I65">
        <v>1</v>
      </c>
      <c r="J65">
        <v>1</v>
      </c>
      <c r="K65">
        <v>0</v>
      </c>
      <c r="L65">
        <v>1</v>
      </c>
      <c r="M65">
        <v>0.85</v>
      </c>
      <c r="N65">
        <v>0.75</v>
      </c>
      <c r="O65">
        <v>1</v>
      </c>
      <c r="P65">
        <v>2200000</v>
      </c>
      <c r="Q65">
        <v>0.82780304458434317</v>
      </c>
      <c r="R65">
        <v>60500000</v>
      </c>
      <c r="S65" s="12">
        <v>4.5035169853884716</v>
      </c>
      <c r="T65">
        <v>2.02</v>
      </c>
      <c r="U65">
        <v>14.15363028289843</v>
      </c>
      <c r="V65">
        <v>6.5954484899999999</v>
      </c>
      <c r="W65">
        <v>42.9</v>
      </c>
      <c r="X65">
        <v>73.099999999999994</v>
      </c>
      <c r="Y65">
        <v>-0.383404940366745</v>
      </c>
      <c r="Z65">
        <v>71.808000000000007</v>
      </c>
      <c r="AA65">
        <v>10.864000000000001</v>
      </c>
      <c r="AB65">
        <v>123.655</v>
      </c>
      <c r="AC65">
        <v>5.8</v>
      </c>
      <c r="AD65">
        <f>VLOOKUP(B65,[2]Sheet1!$A$1:$C$65536,3,FALSE)</f>
        <v>-6935</v>
      </c>
      <c r="AE65">
        <v>3259309</v>
      </c>
      <c r="AF65" s="3"/>
    </row>
    <row r="66" spans="1:32" hidden="1" x14ac:dyDescent="0.25">
      <c r="A66" t="s">
        <v>183</v>
      </c>
      <c r="B66" t="s">
        <v>184</v>
      </c>
      <c r="C66">
        <v>19658031</v>
      </c>
      <c r="D66">
        <v>2013</v>
      </c>
      <c r="E66" s="7" t="s">
        <v>334</v>
      </c>
      <c r="F66" s="7" t="s">
        <v>334</v>
      </c>
      <c r="G66">
        <v>5</v>
      </c>
      <c r="H66">
        <v>0.75</v>
      </c>
      <c r="I66">
        <v>1</v>
      </c>
      <c r="J66">
        <v>1</v>
      </c>
      <c r="K66">
        <v>0</v>
      </c>
      <c r="L66">
        <v>1</v>
      </c>
      <c r="M66">
        <v>0.75</v>
      </c>
      <c r="N66">
        <v>0.75</v>
      </c>
      <c r="O66">
        <v>1</v>
      </c>
      <c r="P66">
        <v>14600000</v>
      </c>
      <c r="Q66">
        <v>0.7426990017464109</v>
      </c>
      <c r="R66">
        <v>82830000</v>
      </c>
      <c r="S66" s="12">
        <v>0.87900801044665466</v>
      </c>
      <c r="T66">
        <v>2.2999999999999998</v>
      </c>
      <c r="U66">
        <v>15.743760228862531</v>
      </c>
      <c r="V66">
        <v>3.8849268000000001</v>
      </c>
      <c r="W66">
        <v>29</v>
      </c>
      <c r="X66">
        <v>45.6</v>
      </c>
      <c r="Y66">
        <v>-1.0564441680908203</v>
      </c>
      <c r="Z66">
        <v>58.893000000000001</v>
      </c>
      <c r="AA66">
        <v>2.5190000000000001</v>
      </c>
      <c r="AB66">
        <v>15.196</v>
      </c>
      <c r="AC66">
        <v>0.1</v>
      </c>
      <c r="AD66">
        <f>VLOOKUP(B66,[2]Sheet1!$A$1:$C$65536,3,FALSE)</f>
        <v>-200000</v>
      </c>
      <c r="AE66">
        <v>3066244</v>
      </c>
      <c r="AF66" s="3"/>
    </row>
    <row r="67" spans="1:32" hidden="1" x14ac:dyDescent="0.25">
      <c r="A67" t="s">
        <v>185</v>
      </c>
      <c r="B67" t="s">
        <v>186</v>
      </c>
      <c r="C67">
        <v>622137</v>
      </c>
      <c r="D67">
        <v>2006</v>
      </c>
      <c r="E67" s="7" t="s">
        <v>333</v>
      </c>
      <c r="F67" s="7" t="s">
        <v>333</v>
      </c>
      <c r="G67">
        <v>9</v>
      </c>
      <c r="H67">
        <v>0.95</v>
      </c>
      <c r="I67">
        <v>1</v>
      </c>
      <c r="J67">
        <v>1</v>
      </c>
      <c r="K67">
        <v>0</v>
      </c>
      <c r="L67">
        <v>1</v>
      </c>
      <c r="M67">
        <v>0.85</v>
      </c>
      <c r="N67">
        <v>0.75</v>
      </c>
      <c r="O67">
        <v>1</v>
      </c>
      <c r="P67">
        <v>300000</v>
      </c>
      <c r="Q67">
        <v>0.48220890254075871</v>
      </c>
      <c r="R67">
        <v>67590000</v>
      </c>
      <c r="S67" s="12">
        <v>8.9089347924676687</v>
      </c>
      <c r="T67">
        <v>2.57</v>
      </c>
      <c r="U67">
        <v>17.797905218126324</v>
      </c>
      <c r="V67">
        <v>8.4230423000000005</v>
      </c>
      <c r="W67">
        <v>43.7</v>
      </c>
      <c r="X67">
        <v>80.7</v>
      </c>
      <c r="Y67">
        <v>0.15625758469104767</v>
      </c>
      <c r="Z67">
        <v>76.77</v>
      </c>
      <c r="AA67">
        <v>14.762</v>
      </c>
      <c r="AB67">
        <v>46.28</v>
      </c>
      <c r="AC67">
        <v>3.8610000000000002</v>
      </c>
      <c r="AD67">
        <f>VLOOKUP(B67,[2]Sheet1!$A$1:$C$65536,3,FALSE)</f>
        <v>-2400</v>
      </c>
      <c r="AE67">
        <v>3263844</v>
      </c>
      <c r="AF67" s="3">
        <v>1.7948116899251316</v>
      </c>
    </row>
    <row r="68" spans="1:32" hidden="1" x14ac:dyDescent="0.25">
      <c r="A68" t="s">
        <v>187</v>
      </c>
      <c r="B68" t="s">
        <v>188</v>
      </c>
      <c r="C68">
        <v>3225167</v>
      </c>
      <c r="D68">
        <v>1996</v>
      </c>
      <c r="E68" s="7" t="s">
        <v>333</v>
      </c>
      <c r="F68" s="7" t="s">
        <v>335</v>
      </c>
      <c r="G68">
        <v>10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1200000</v>
      </c>
      <c r="Q68">
        <v>0.37207375618068772</v>
      </c>
      <c r="R68">
        <v>129520000</v>
      </c>
      <c r="S68" s="12">
        <v>4.3398432792502684</v>
      </c>
      <c r="T68">
        <v>2.1</v>
      </c>
      <c r="U68">
        <v>12.113672735494188</v>
      </c>
      <c r="V68">
        <v>3.7878937700000002</v>
      </c>
      <c r="W68">
        <v>49.5</v>
      </c>
      <c r="X68">
        <v>58.5</v>
      </c>
      <c r="Y68">
        <v>-0.19483031332492828</v>
      </c>
      <c r="Z68">
        <v>69.688999999999993</v>
      </c>
      <c r="AA68">
        <v>4.0309999999999997</v>
      </c>
      <c r="AB68">
        <v>1.98</v>
      </c>
      <c r="AC68">
        <v>7</v>
      </c>
      <c r="AD68">
        <f>VLOOKUP(B68,[2]Sheet1!$A$1:$C$65536,3,FALSE)</f>
        <v>-4262</v>
      </c>
      <c r="AE68">
        <v>3261982</v>
      </c>
      <c r="AF68" s="3"/>
    </row>
    <row r="69" spans="1:32" hidden="1" x14ac:dyDescent="0.25">
      <c r="A69" t="s">
        <v>189</v>
      </c>
      <c r="B69" t="s">
        <v>190</v>
      </c>
      <c r="C69">
        <v>36471769</v>
      </c>
      <c r="D69">
        <v>2011</v>
      </c>
      <c r="E69" s="7" t="s">
        <v>332</v>
      </c>
      <c r="F69" s="7" t="s">
        <v>332</v>
      </c>
      <c r="G69">
        <v>-4</v>
      </c>
      <c r="H69">
        <v>0.3</v>
      </c>
      <c r="I69">
        <v>0</v>
      </c>
      <c r="J69">
        <v>0</v>
      </c>
      <c r="K69">
        <v>0</v>
      </c>
      <c r="L69">
        <v>1</v>
      </c>
      <c r="M69">
        <v>0.27500000000000002</v>
      </c>
      <c r="N69">
        <v>0.25</v>
      </c>
      <c r="O69">
        <v>1</v>
      </c>
      <c r="P69">
        <v>7700000</v>
      </c>
      <c r="Q69">
        <v>0.21112219700667659</v>
      </c>
      <c r="R69">
        <v>4310000000</v>
      </c>
      <c r="S69" s="12">
        <v>3.2040950031329798</v>
      </c>
      <c r="T69">
        <v>2.4300000000000002</v>
      </c>
      <c r="U69">
        <v>19.368729205938308</v>
      </c>
      <c r="V69">
        <v>5.3126153900000004</v>
      </c>
      <c r="W69">
        <v>43.7</v>
      </c>
      <c r="X69">
        <v>61.3</v>
      </c>
      <c r="Y69">
        <v>-0.11922524124383926</v>
      </c>
      <c r="Z69">
        <v>76.453000000000003</v>
      </c>
      <c r="AA69">
        <v>6.7690000000000001</v>
      </c>
      <c r="AB69">
        <v>80.08</v>
      </c>
      <c r="AC69">
        <v>1.1000000000000001</v>
      </c>
      <c r="AD69">
        <f>VLOOKUP(B69,[2]Sheet1!$A$1:$C$65536,3,FALSE)</f>
        <v>-257096</v>
      </c>
      <c r="AE69">
        <v>3009148</v>
      </c>
      <c r="AF69" s="3">
        <v>3.4104282419001537</v>
      </c>
    </row>
    <row r="70" spans="1:32" hidden="1" x14ac:dyDescent="0.25">
      <c r="A70" t="s">
        <v>191</v>
      </c>
      <c r="B70" t="s">
        <v>322</v>
      </c>
      <c r="C70">
        <v>54045420</v>
      </c>
      <c r="D70">
        <v>2016</v>
      </c>
      <c r="E70" s="7" t="s">
        <v>333</v>
      </c>
      <c r="F70" s="7" t="s">
        <v>333</v>
      </c>
      <c r="G70">
        <v>8</v>
      </c>
      <c r="H70">
        <v>0.9</v>
      </c>
      <c r="I70">
        <v>1</v>
      </c>
      <c r="J70">
        <v>1</v>
      </c>
      <c r="K70">
        <v>0</v>
      </c>
      <c r="L70">
        <v>1</v>
      </c>
      <c r="M70">
        <v>0.82499999999999996</v>
      </c>
      <c r="N70">
        <v>0.75</v>
      </c>
      <c r="O70">
        <v>1</v>
      </c>
      <c r="P70" s="14">
        <v>19300000</v>
      </c>
      <c r="Q70">
        <v>0.35710704070761223</v>
      </c>
      <c r="R70">
        <v>772000000</v>
      </c>
      <c r="S70" s="12">
        <v>1.407813143410434</v>
      </c>
      <c r="T70">
        <v>1.99</v>
      </c>
      <c r="U70">
        <v>18.302603831119736</v>
      </c>
      <c r="V70">
        <v>4.7912554700000003</v>
      </c>
      <c r="W70">
        <v>43.4</v>
      </c>
      <c r="X70">
        <v>48.4</v>
      </c>
      <c r="Y70">
        <v>-1.1498692035675049</v>
      </c>
      <c r="Z70">
        <v>66.867000000000004</v>
      </c>
      <c r="AA70">
        <v>5.7320000000000002</v>
      </c>
      <c r="AB70">
        <v>81.721000000000004</v>
      </c>
      <c r="AC70">
        <v>0.9</v>
      </c>
      <c r="AD70">
        <f>VLOOKUP(B70,[2]Sheet1!$A$1:$C$65536,3,FALSE)</f>
        <v>-816564</v>
      </c>
      <c r="AE70">
        <v>2449680</v>
      </c>
      <c r="AF70" s="3">
        <v>2.8964924613142951</v>
      </c>
    </row>
    <row r="71" spans="1:32" hidden="1" x14ac:dyDescent="0.25">
      <c r="A71" t="s">
        <v>192</v>
      </c>
      <c r="B71" t="s">
        <v>193</v>
      </c>
      <c r="C71">
        <v>30366036</v>
      </c>
      <c r="D71">
        <v>2013</v>
      </c>
      <c r="E71" s="7" t="s">
        <v>334</v>
      </c>
      <c r="F71" s="7" t="s">
        <v>334</v>
      </c>
      <c r="G71">
        <v>5</v>
      </c>
      <c r="H71">
        <v>0.75</v>
      </c>
      <c r="I71">
        <v>1</v>
      </c>
      <c r="J71">
        <v>1</v>
      </c>
      <c r="K71">
        <v>0</v>
      </c>
      <c r="L71">
        <v>1</v>
      </c>
      <c r="M71">
        <v>0.75</v>
      </c>
      <c r="N71">
        <v>0.75</v>
      </c>
      <c r="O71">
        <v>1</v>
      </c>
      <c r="P71">
        <v>14800000</v>
      </c>
      <c r="Q71">
        <v>0.48738663156429113</v>
      </c>
      <c r="R71">
        <v>275900000</v>
      </c>
      <c r="S71" s="12">
        <v>0.50357077267520212</v>
      </c>
      <c r="U71">
        <v>21.671534283266087</v>
      </c>
      <c r="V71">
        <v>8.1743011499999998</v>
      </c>
      <c r="W71">
        <v>28.1</v>
      </c>
      <c r="X71">
        <v>43</v>
      </c>
      <c r="Y71">
        <v>-0.82328957319259644</v>
      </c>
      <c r="Z71">
        <v>60.162999999999997</v>
      </c>
      <c r="AA71">
        <v>3.1579999999999999</v>
      </c>
      <c r="AB71">
        <v>37.728000000000002</v>
      </c>
      <c r="AC71">
        <v>0.7</v>
      </c>
      <c r="AD71">
        <f>VLOOKUP(B71,[2]Sheet1!$A$1:$C$65536,3,FALSE)</f>
        <v>-25000</v>
      </c>
      <c r="AE71">
        <v>3241244</v>
      </c>
      <c r="AF71" s="3"/>
    </row>
    <row r="72" spans="1:32" hidden="1" x14ac:dyDescent="0.25">
      <c r="A72" t="s">
        <v>194</v>
      </c>
      <c r="B72" t="s">
        <v>195</v>
      </c>
      <c r="C72">
        <v>2494530</v>
      </c>
      <c r="D72">
        <v>1990</v>
      </c>
      <c r="E72" s="7" t="s">
        <v>333</v>
      </c>
      <c r="F72" s="7" t="s">
        <v>333</v>
      </c>
      <c r="G72">
        <v>6</v>
      </c>
      <c r="H72">
        <v>0.8</v>
      </c>
      <c r="I72">
        <v>1</v>
      </c>
      <c r="J72">
        <v>1</v>
      </c>
      <c r="K72">
        <v>0</v>
      </c>
      <c r="L72">
        <v>1</v>
      </c>
      <c r="M72">
        <v>0.77500000000000002</v>
      </c>
      <c r="N72">
        <v>0.75</v>
      </c>
      <c r="O72">
        <v>1</v>
      </c>
      <c r="P72">
        <v>750000</v>
      </c>
      <c r="Q72">
        <v>0.30065783935250329</v>
      </c>
      <c r="R72">
        <v>306100000</v>
      </c>
      <c r="S72" s="12">
        <v>4.9574582222640773</v>
      </c>
      <c r="U72">
        <v>25.912794210150476</v>
      </c>
      <c r="V72">
        <v>7.95077181</v>
      </c>
      <c r="W72">
        <v>35.6</v>
      </c>
      <c r="X72">
        <v>53.7</v>
      </c>
      <c r="Y72">
        <v>9.6649490296840668E-2</v>
      </c>
      <c r="Z72">
        <v>63.372999999999998</v>
      </c>
      <c r="AA72">
        <v>3.552</v>
      </c>
      <c r="AB72">
        <v>3.0779999999999998</v>
      </c>
      <c r="AD72">
        <f>VLOOKUP(B72,[2]Sheet1!$A$1:$C$65536,3,FALSE)</f>
        <v>-24030</v>
      </c>
      <c r="AE72">
        <v>3242214</v>
      </c>
      <c r="AF72" s="3"/>
    </row>
    <row r="73" spans="1:32" hidden="1" x14ac:dyDescent="0.25">
      <c r="A73" t="s">
        <v>196</v>
      </c>
      <c r="B73" t="s">
        <v>197</v>
      </c>
      <c r="C73">
        <v>28608710</v>
      </c>
      <c r="D73">
        <v>2018</v>
      </c>
      <c r="E73" s="7" t="s">
        <v>333</v>
      </c>
      <c r="F73" s="7" t="s">
        <v>333</v>
      </c>
      <c r="G73">
        <v>7</v>
      </c>
      <c r="H73">
        <v>0.85</v>
      </c>
      <c r="I73">
        <v>1</v>
      </c>
      <c r="J73">
        <v>1</v>
      </c>
      <c r="K73">
        <v>0</v>
      </c>
      <c r="L73">
        <v>1</v>
      </c>
      <c r="M73">
        <v>0.8</v>
      </c>
      <c r="N73">
        <v>0.75</v>
      </c>
      <c r="O73">
        <v>1</v>
      </c>
      <c r="P73">
        <v>7300000</v>
      </c>
      <c r="Q73">
        <v>0.25516704528096512</v>
      </c>
      <c r="R73">
        <v>139600000</v>
      </c>
      <c r="S73" s="12">
        <v>1.0710507605540371</v>
      </c>
      <c r="T73">
        <v>2.19</v>
      </c>
      <c r="U73">
        <v>11.564498829816513</v>
      </c>
      <c r="V73">
        <v>5.8408341400000001</v>
      </c>
      <c r="W73">
        <v>35.1</v>
      </c>
      <c r="X73">
        <v>50.8</v>
      </c>
      <c r="Y73">
        <v>-1.045199990272522</v>
      </c>
      <c r="Z73">
        <v>70.477999999999994</v>
      </c>
      <c r="AA73">
        <v>5.8090000000000002</v>
      </c>
      <c r="AB73">
        <v>204.43</v>
      </c>
      <c r="AC73">
        <v>0.3</v>
      </c>
      <c r="AD73">
        <f>VLOOKUP(B73,[2]Sheet1!$A$1:$C$65536,3,FALSE)</f>
        <v>208549</v>
      </c>
      <c r="AE73">
        <v>3474793</v>
      </c>
      <c r="AF73" s="3"/>
    </row>
    <row r="74" spans="1:32" hidden="1" x14ac:dyDescent="0.25">
      <c r="A74" t="s">
        <v>200</v>
      </c>
      <c r="B74" t="s">
        <v>201</v>
      </c>
      <c r="C74">
        <v>6545502</v>
      </c>
      <c r="D74">
        <v>2016</v>
      </c>
      <c r="E74" s="7" t="s">
        <v>333</v>
      </c>
      <c r="F74" s="7" t="s">
        <v>333</v>
      </c>
      <c r="G74">
        <v>6</v>
      </c>
      <c r="H74">
        <v>0.8</v>
      </c>
      <c r="I74">
        <v>1</v>
      </c>
      <c r="J74">
        <v>1</v>
      </c>
      <c r="K74">
        <v>0</v>
      </c>
      <c r="L74">
        <v>1</v>
      </c>
      <c r="M74">
        <v>0.77500000000000002</v>
      </c>
      <c r="N74">
        <v>0.75</v>
      </c>
      <c r="O74">
        <v>1</v>
      </c>
      <c r="P74">
        <v>750000</v>
      </c>
      <c r="Q74">
        <v>0.11458250261018942</v>
      </c>
      <c r="R74">
        <v>4820000000</v>
      </c>
      <c r="S74" s="12">
        <v>1.9129037453786932</v>
      </c>
      <c r="U74">
        <v>15.644998722010831</v>
      </c>
      <c r="V74">
        <v>8.5645370500000002</v>
      </c>
      <c r="W74">
        <v>43.1</v>
      </c>
      <c r="X74">
        <v>64.3</v>
      </c>
      <c r="Y74">
        <v>-0.77087438106536865</v>
      </c>
      <c r="Z74">
        <v>74.275000000000006</v>
      </c>
      <c r="AA74">
        <v>5.4450000000000003</v>
      </c>
      <c r="AB74">
        <v>51.667000000000002</v>
      </c>
      <c r="AC74">
        <v>0.9</v>
      </c>
      <c r="AD74">
        <f>VLOOKUP(B74,[2]Sheet1!$A$1:$C$65536,3,FALSE)</f>
        <v>-106360</v>
      </c>
      <c r="AE74">
        <v>3159884</v>
      </c>
      <c r="AF74" s="3">
        <v>2.911024659921976</v>
      </c>
    </row>
    <row r="75" spans="1:32" hidden="1" x14ac:dyDescent="0.25">
      <c r="A75" t="s">
        <v>202</v>
      </c>
      <c r="B75" t="s">
        <v>203</v>
      </c>
      <c r="C75">
        <v>200963599</v>
      </c>
      <c r="D75">
        <v>2015</v>
      </c>
      <c r="E75" s="7" t="s">
        <v>333</v>
      </c>
      <c r="F75" s="7" t="s">
        <v>333</v>
      </c>
      <c r="G75">
        <v>7</v>
      </c>
      <c r="H75">
        <v>0.85</v>
      </c>
      <c r="I75">
        <v>1</v>
      </c>
      <c r="J75">
        <v>1</v>
      </c>
      <c r="K75">
        <v>0</v>
      </c>
      <c r="L75">
        <v>1</v>
      </c>
      <c r="M75">
        <v>0.8</v>
      </c>
      <c r="N75">
        <v>0.75</v>
      </c>
      <c r="O75">
        <v>1</v>
      </c>
      <c r="P75">
        <v>42000000</v>
      </c>
      <c r="Q75">
        <v>0.20899307242203599</v>
      </c>
      <c r="R75">
        <v>7290000000</v>
      </c>
      <c r="S75" s="12">
        <v>2.2298586962446327</v>
      </c>
      <c r="T75">
        <v>2.56</v>
      </c>
      <c r="U75">
        <v>5.8880838853203281</v>
      </c>
      <c r="V75">
        <v>3.8899078399999998</v>
      </c>
      <c r="W75">
        <v>37.799999999999997</v>
      </c>
      <c r="X75">
        <v>51.3</v>
      </c>
      <c r="Y75">
        <v>-1.0886335372924805</v>
      </c>
      <c r="Z75">
        <v>54.332000000000001</v>
      </c>
      <c r="AA75">
        <v>2.7509999999999999</v>
      </c>
      <c r="AB75">
        <v>209.58799999999999</v>
      </c>
      <c r="AD75">
        <f>VLOOKUP(B75,[2]Sheet1!$A$1:$C$65536,3,FALSE)</f>
        <v>-300000</v>
      </c>
      <c r="AE75">
        <v>2966244</v>
      </c>
      <c r="AF75" s="3">
        <v>3.2268620755387336</v>
      </c>
    </row>
    <row r="76" spans="1:32" hidden="1" x14ac:dyDescent="0.25">
      <c r="A76" t="s">
        <v>204</v>
      </c>
      <c r="B76" t="s">
        <v>205</v>
      </c>
      <c r="C76">
        <v>23310715</v>
      </c>
      <c r="D76">
        <v>2016</v>
      </c>
      <c r="E76" s="7" t="s">
        <v>334</v>
      </c>
      <c r="F76" s="7" t="s">
        <v>334</v>
      </c>
      <c r="G76">
        <v>5</v>
      </c>
      <c r="H76">
        <v>0.75</v>
      </c>
      <c r="I76">
        <v>1</v>
      </c>
      <c r="J76">
        <v>1</v>
      </c>
      <c r="K76">
        <v>0</v>
      </c>
      <c r="L76">
        <v>1</v>
      </c>
      <c r="M76">
        <v>0.75</v>
      </c>
      <c r="N76">
        <v>0.75</v>
      </c>
      <c r="O76">
        <v>1</v>
      </c>
      <c r="P76">
        <v>12200000</v>
      </c>
      <c r="Q76">
        <v>0.52336446994440111</v>
      </c>
      <c r="R76">
        <v>85300000</v>
      </c>
      <c r="S76" s="12">
        <v>0.55389505038138021</v>
      </c>
      <c r="T76">
        <v>2</v>
      </c>
      <c r="U76">
        <v>17.237046802151088</v>
      </c>
      <c r="V76">
        <v>7.3338017500000001</v>
      </c>
      <c r="W76">
        <v>32.200000000000003</v>
      </c>
      <c r="X76">
        <v>41</v>
      </c>
      <c r="Y76">
        <v>-0.80106168985366821</v>
      </c>
      <c r="Z76">
        <v>62.024000000000001</v>
      </c>
      <c r="AA76">
        <v>2.5529999999999999</v>
      </c>
      <c r="AB76">
        <v>16.954999999999998</v>
      </c>
      <c r="AC76">
        <v>0.3</v>
      </c>
      <c r="AD76">
        <f>VLOOKUP(B76,[2]Sheet1!$A$1:$C$65536,3,FALSE)</f>
        <v>20001</v>
      </c>
      <c r="AE76">
        <v>3286245</v>
      </c>
      <c r="AF76" s="3"/>
    </row>
    <row r="77" spans="1:32" hidden="1" x14ac:dyDescent="0.25">
      <c r="A77" t="s">
        <v>237</v>
      </c>
      <c r="B77" t="s">
        <v>238</v>
      </c>
      <c r="C77">
        <v>58558270</v>
      </c>
      <c r="D77">
        <v>1994</v>
      </c>
      <c r="E77" s="7" t="s">
        <v>333</v>
      </c>
      <c r="F77" s="7" t="s">
        <v>333</v>
      </c>
      <c r="G77">
        <v>9</v>
      </c>
      <c r="H77">
        <v>0.95</v>
      </c>
      <c r="I77">
        <v>1</v>
      </c>
      <c r="J77">
        <v>1</v>
      </c>
      <c r="K77">
        <v>0</v>
      </c>
      <c r="L77">
        <v>1</v>
      </c>
      <c r="M77">
        <v>0.85</v>
      </c>
      <c r="N77">
        <v>0.75</v>
      </c>
      <c r="O77">
        <v>1</v>
      </c>
      <c r="P77">
        <v>14100000</v>
      </c>
      <c r="Q77">
        <v>0.24078580190295923</v>
      </c>
      <c r="R77">
        <v>12420000000</v>
      </c>
      <c r="S77" s="12">
        <v>6.0014008139488846</v>
      </c>
      <c r="T77">
        <v>3.19</v>
      </c>
      <c r="U77">
        <v>21.2957368984524</v>
      </c>
      <c r="V77">
        <v>8.2534208299999996</v>
      </c>
      <c r="W77">
        <v>54.8</v>
      </c>
      <c r="X77">
        <v>52</v>
      </c>
      <c r="Y77">
        <v>0.36738023161888123</v>
      </c>
      <c r="Z77">
        <v>63.856999999999999</v>
      </c>
      <c r="AA77">
        <v>5.3440000000000003</v>
      </c>
      <c r="AB77">
        <v>46.753999999999998</v>
      </c>
      <c r="AC77">
        <v>2.3199999999999998</v>
      </c>
      <c r="AD77">
        <f>VLOOKUP(B77,[2]Sheet1!$A$1:$C$65536,3,FALSE)</f>
        <v>727026</v>
      </c>
      <c r="AE77">
        <v>3993270</v>
      </c>
      <c r="AF77" s="3">
        <v>1.6741035453689401</v>
      </c>
    </row>
    <row r="78" spans="1:32" hidden="1" x14ac:dyDescent="0.25">
      <c r="A78" t="s">
        <v>239</v>
      </c>
      <c r="B78" t="s">
        <v>240</v>
      </c>
      <c r="C78">
        <v>6453553</v>
      </c>
      <c r="D78">
        <v>2009</v>
      </c>
      <c r="E78" s="7" t="s">
        <v>333</v>
      </c>
      <c r="F78" s="7" t="s">
        <v>333</v>
      </c>
      <c r="G78">
        <v>8</v>
      </c>
      <c r="H78">
        <v>0.9</v>
      </c>
      <c r="I78">
        <v>1</v>
      </c>
      <c r="J78">
        <v>1</v>
      </c>
      <c r="K78">
        <v>0</v>
      </c>
      <c r="L78">
        <v>1</v>
      </c>
      <c r="M78">
        <v>0.82499999999999996</v>
      </c>
      <c r="N78">
        <v>0.75</v>
      </c>
      <c r="O78">
        <v>1</v>
      </c>
      <c r="P78">
        <v>6600000</v>
      </c>
      <c r="Q78">
        <v>1.0226924610365793</v>
      </c>
      <c r="R78">
        <v>5970000000</v>
      </c>
      <c r="S78" s="12">
        <v>4.1872500311068963</v>
      </c>
      <c r="T78">
        <v>2.25</v>
      </c>
      <c r="U78">
        <v>15.95828534887783</v>
      </c>
      <c r="V78">
        <v>7.1094036100000002</v>
      </c>
      <c r="W78">
        <v>44.2</v>
      </c>
      <c r="X78">
        <v>64.400000000000006</v>
      </c>
      <c r="Y78">
        <v>-0.4654403030872345</v>
      </c>
      <c r="Z78">
        <v>73.096000000000004</v>
      </c>
      <c r="AA78">
        <v>8.2729999999999997</v>
      </c>
      <c r="AB78">
        <v>307.81099999999998</v>
      </c>
      <c r="AC78">
        <v>1.3</v>
      </c>
      <c r="AD78">
        <f>VLOOKUP(B78,[2]Sheet1!$A$1:$C$65536,3,FALSE)</f>
        <v>-202694</v>
      </c>
      <c r="AE78">
        <v>3063550</v>
      </c>
      <c r="AF78" s="3"/>
    </row>
    <row r="79" spans="1:32" hidden="1" x14ac:dyDescent="0.25">
      <c r="A79" t="s">
        <v>243</v>
      </c>
      <c r="B79" t="s">
        <v>325</v>
      </c>
      <c r="C79">
        <v>42813238</v>
      </c>
      <c r="D79">
        <v>2011</v>
      </c>
      <c r="E79" s="7" t="s">
        <v>332</v>
      </c>
      <c r="F79" s="7" t="s">
        <v>332</v>
      </c>
      <c r="G79">
        <v>-4</v>
      </c>
      <c r="H79">
        <v>0.3</v>
      </c>
      <c r="I79">
        <v>0</v>
      </c>
      <c r="J79">
        <v>0</v>
      </c>
      <c r="K79">
        <v>0</v>
      </c>
      <c r="L79">
        <v>0</v>
      </c>
      <c r="M79">
        <v>0.15</v>
      </c>
      <c r="N79">
        <v>0</v>
      </c>
      <c r="O79">
        <v>1</v>
      </c>
      <c r="P79">
        <v>39000000</v>
      </c>
      <c r="Q79">
        <v>0.91093320248283949</v>
      </c>
      <c r="R79">
        <v>108600000</v>
      </c>
      <c r="S79" s="12">
        <v>0.44150560337448402</v>
      </c>
      <c r="T79">
        <v>2.1800000000000002</v>
      </c>
      <c r="U79">
        <v>3.637864266027055</v>
      </c>
      <c r="V79">
        <v>4.5130448300000001</v>
      </c>
      <c r="W79">
        <v>26.2</v>
      </c>
      <c r="X79">
        <v>50.1</v>
      </c>
      <c r="Y79">
        <v>-1.621904730796814</v>
      </c>
      <c r="Z79">
        <v>65.094999999999999</v>
      </c>
      <c r="AA79">
        <v>3.548</v>
      </c>
      <c r="AB79">
        <v>23.257999999999999</v>
      </c>
      <c r="AC79">
        <v>0.8</v>
      </c>
      <c r="AD79">
        <f>VLOOKUP(B79,[2]Sheet1!$A$1:$C$65536,3,FALSE)</f>
        <v>-250001</v>
      </c>
      <c r="AE79">
        <v>3016243</v>
      </c>
      <c r="AF79" s="3"/>
    </row>
    <row r="80" spans="1:32" hidden="1" x14ac:dyDescent="0.25">
      <c r="A80" t="s">
        <v>248</v>
      </c>
      <c r="B80" t="s">
        <v>249</v>
      </c>
      <c r="C80">
        <v>7813215</v>
      </c>
      <c r="D80">
        <v>2007</v>
      </c>
      <c r="E80" s="7" t="s">
        <v>333</v>
      </c>
      <c r="F80" s="7" t="s">
        <v>333</v>
      </c>
      <c r="G80">
        <v>7</v>
      </c>
      <c r="H80">
        <v>0.85</v>
      </c>
      <c r="I80">
        <v>1</v>
      </c>
      <c r="J80">
        <v>1</v>
      </c>
      <c r="K80">
        <v>0</v>
      </c>
      <c r="L80">
        <v>1</v>
      </c>
      <c r="M80">
        <v>0.8</v>
      </c>
      <c r="N80">
        <v>0.75</v>
      </c>
      <c r="O80">
        <v>1</v>
      </c>
      <c r="P80">
        <v>6200000</v>
      </c>
      <c r="Q80">
        <v>0.7935273763745142</v>
      </c>
      <c r="R80">
        <v>117100000</v>
      </c>
      <c r="S80" s="12">
        <v>0.52753363439911083</v>
      </c>
      <c r="T80">
        <v>1.82</v>
      </c>
      <c r="U80">
        <v>8.3740735702438709</v>
      </c>
      <c r="V80">
        <v>16.06307983</v>
      </c>
      <c r="W80">
        <v>38.200000000000003</v>
      </c>
      <c r="X80">
        <v>41.3</v>
      </c>
      <c r="Y80">
        <v>-1.126595139503479</v>
      </c>
      <c r="Z80">
        <v>54.308999999999997</v>
      </c>
      <c r="AA80">
        <v>2.5379999999999998</v>
      </c>
      <c r="AB80">
        <v>104.7</v>
      </c>
      <c r="AD80">
        <f>VLOOKUP(B80,[2]Sheet1!$A$1:$C$65536,3,FALSE)</f>
        <v>-21000</v>
      </c>
      <c r="AE80">
        <v>3245244</v>
      </c>
      <c r="AF80" s="3"/>
    </row>
    <row r="81" spans="1:32" hidden="1" x14ac:dyDescent="0.25">
      <c r="A81" t="s">
        <v>258</v>
      </c>
      <c r="B81" t="s">
        <v>259</v>
      </c>
      <c r="C81">
        <v>15442905</v>
      </c>
      <c r="D81">
        <v>2012</v>
      </c>
      <c r="E81" s="7" t="s">
        <v>334</v>
      </c>
      <c r="F81" s="7" t="s">
        <v>334</v>
      </c>
      <c r="G81">
        <v>5</v>
      </c>
      <c r="H81">
        <v>0.75</v>
      </c>
      <c r="I81">
        <v>1</v>
      </c>
      <c r="J81">
        <v>1</v>
      </c>
      <c r="K81">
        <v>0</v>
      </c>
      <c r="L81">
        <v>1</v>
      </c>
      <c r="M81">
        <v>0.75</v>
      </c>
      <c r="N81">
        <v>0.75</v>
      </c>
      <c r="O81">
        <v>1</v>
      </c>
      <c r="P81">
        <v>23800000</v>
      </c>
      <c r="Q81">
        <v>1.5411608113887898</v>
      </c>
      <c r="R81">
        <v>50570000</v>
      </c>
      <c r="S81" s="12">
        <v>0.12690000000000001</v>
      </c>
      <c r="T81">
        <v>1.81</v>
      </c>
      <c r="U81">
        <v>11.942217714792752</v>
      </c>
      <c r="W81">
        <v>16.600000000000001</v>
      </c>
      <c r="X81">
        <v>34.200000000000003</v>
      </c>
      <c r="Y81">
        <v>-2.2371490001678467</v>
      </c>
      <c r="Z81">
        <v>57.067999999999998</v>
      </c>
      <c r="AA81">
        <v>2.7309999999999999</v>
      </c>
      <c r="AB81">
        <v>23.5</v>
      </c>
      <c r="AC81">
        <v>0.9</v>
      </c>
      <c r="AD81">
        <f>VLOOKUP(B81,[2]Sheet1!$A$1:$C$65536,3,FALSE)</f>
        <v>-200002</v>
      </c>
      <c r="AE81">
        <v>3066242</v>
      </c>
      <c r="AF81" s="3"/>
    </row>
    <row r="82" spans="1:32" hidden="1" x14ac:dyDescent="0.25">
      <c r="A82" t="s">
        <v>262</v>
      </c>
      <c r="B82" t="s">
        <v>263</v>
      </c>
      <c r="C82">
        <v>21803000</v>
      </c>
      <c r="D82">
        <v>2018</v>
      </c>
      <c r="E82" s="7" t="s">
        <v>333</v>
      </c>
      <c r="F82" s="7" t="s">
        <v>333</v>
      </c>
      <c r="G82">
        <v>6</v>
      </c>
      <c r="H82">
        <v>0.8</v>
      </c>
      <c r="I82">
        <v>1</v>
      </c>
      <c r="J82">
        <v>1</v>
      </c>
      <c r="K82">
        <v>0</v>
      </c>
      <c r="L82">
        <v>1</v>
      </c>
      <c r="M82">
        <v>0.77500000000000002</v>
      </c>
      <c r="N82">
        <v>0.75</v>
      </c>
      <c r="O82">
        <v>1</v>
      </c>
      <c r="P82">
        <v>6000000</v>
      </c>
      <c r="Q82">
        <v>0.27519148740998944</v>
      </c>
      <c r="R82">
        <v>2612000000</v>
      </c>
      <c r="S82" s="12">
        <v>3.853083692889419</v>
      </c>
      <c r="T82">
        <v>2.4900000000000002</v>
      </c>
      <c r="U82">
        <v>9.4364367423839326</v>
      </c>
      <c r="V82">
        <v>3.75841475</v>
      </c>
      <c r="W82">
        <v>33.9</v>
      </c>
      <c r="X82">
        <v>72.8</v>
      </c>
      <c r="Y82">
        <v>-0.11354987323284149</v>
      </c>
      <c r="Z82">
        <v>76.811999999999998</v>
      </c>
      <c r="AA82">
        <v>10.069000000000001</v>
      </c>
      <c r="AB82">
        <v>341.95499999999998</v>
      </c>
      <c r="AC82">
        <v>3.6</v>
      </c>
      <c r="AD82">
        <f>VLOOKUP(B82,[2]Sheet1!$A$1:$C$65536,3,FALSE)</f>
        <v>-489932</v>
      </c>
      <c r="AE82">
        <v>2776312</v>
      </c>
      <c r="AF82" s="3"/>
    </row>
    <row r="83" spans="1:32" hidden="1" x14ac:dyDescent="0.25">
      <c r="A83" t="s">
        <v>264</v>
      </c>
      <c r="B83" t="s">
        <v>265</v>
      </c>
      <c r="C83">
        <v>11062113</v>
      </c>
      <c r="D83">
        <v>2013</v>
      </c>
      <c r="E83" s="7" t="s">
        <v>332</v>
      </c>
      <c r="F83" s="7" t="s">
        <v>332</v>
      </c>
      <c r="G83">
        <v>0</v>
      </c>
      <c r="H83">
        <v>0.5</v>
      </c>
      <c r="I83">
        <v>0</v>
      </c>
      <c r="J83">
        <v>0</v>
      </c>
      <c r="K83">
        <v>0</v>
      </c>
      <c r="L83">
        <v>0</v>
      </c>
      <c r="M83">
        <v>0.25</v>
      </c>
      <c r="N83">
        <v>0</v>
      </c>
      <c r="O83">
        <v>1</v>
      </c>
      <c r="P83">
        <v>48000000</v>
      </c>
      <c r="Q83">
        <v>4.3391348470224447</v>
      </c>
      <c r="R83">
        <v>23500000</v>
      </c>
      <c r="S83" s="12">
        <v>1.1197000000000001</v>
      </c>
      <c r="U83">
        <v>7.3291473486131649</v>
      </c>
      <c r="V83">
        <v>6.4003796599999996</v>
      </c>
      <c r="W83">
        <v>21.7</v>
      </c>
      <c r="X83">
        <v>38.799999999999997</v>
      </c>
      <c r="Y83">
        <v>-2.4515552520751953</v>
      </c>
      <c r="Z83">
        <v>57.603999999999999</v>
      </c>
      <c r="AA83">
        <v>3.4409999999999998</v>
      </c>
      <c r="AD83">
        <f>VLOOKUP(B83,[2]Sheet1!$A$1:$C$65536,3,FALSE)</f>
        <v>-870998</v>
      </c>
      <c r="AE83">
        <v>2395246</v>
      </c>
      <c r="AF83" s="3"/>
    </row>
    <row r="84" spans="1:32" x14ac:dyDescent="0.25">
      <c r="A84" t="s">
        <v>268</v>
      </c>
      <c r="B84" t="s">
        <v>323</v>
      </c>
      <c r="C84">
        <v>1148130</v>
      </c>
      <c r="D84">
        <v>1993</v>
      </c>
      <c r="E84" s="7" t="s">
        <v>336</v>
      </c>
      <c r="F84" s="7" t="s">
        <v>336</v>
      </c>
      <c r="G84">
        <v>-7</v>
      </c>
      <c r="H84">
        <v>0.15</v>
      </c>
      <c r="I84">
        <v>0</v>
      </c>
      <c r="J84">
        <v>0</v>
      </c>
      <c r="K84">
        <v>0</v>
      </c>
      <c r="L84">
        <v>1</v>
      </c>
      <c r="M84">
        <v>0.2</v>
      </c>
      <c r="N84">
        <v>0.25</v>
      </c>
      <c r="O84">
        <v>1</v>
      </c>
      <c r="P84">
        <v>1100000</v>
      </c>
      <c r="Q84">
        <v>0.95807965996881883</v>
      </c>
      <c r="R84">
        <v>44400000</v>
      </c>
      <c r="S84" s="12">
        <v>3.894679806854275</v>
      </c>
      <c r="U84">
        <v>20.719239875341117</v>
      </c>
      <c r="V84">
        <v>6.54034519</v>
      </c>
      <c r="W84">
        <v>31.1</v>
      </c>
      <c r="X84">
        <v>41.9</v>
      </c>
      <c r="Y84" s="9">
        <v>-0.67831695079803467</v>
      </c>
      <c r="Z84">
        <v>59.401000000000003</v>
      </c>
      <c r="AA84">
        <v>3.1629999999999998</v>
      </c>
      <c r="AB84">
        <v>79.492000000000004</v>
      </c>
      <c r="AC84">
        <v>2.1</v>
      </c>
      <c r="AD84">
        <f>VLOOKUP(B84,[2]Sheet1!$A$1:$C$65536,3,FALSE)</f>
        <v>-41764</v>
      </c>
      <c r="AE84">
        <v>3224480</v>
      </c>
      <c r="AF84" s="3"/>
    </row>
    <row r="85" spans="1:32" x14ac:dyDescent="0.25">
      <c r="A85" t="s">
        <v>273</v>
      </c>
      <c r="B85" t="s">
        <v>348</v>
      </c>
      <c r="C85">
        <v>17070135</v>
      </c>
      <c r="D85">
        <v>2012</v>
      </c>
      <c r="E85" s="7" t="s">
        <v>336</v>
      </c>
      <c r="F85" s="7" t="s">
        <v>336</v>
      </c>
      <c r="G85">
        <v>-9</v>
      </c>
      <c r="H85">
        <v>0.05</v>
      </c>
      <c r="I85">
        <v>0</v>
      </c>
      <c r="J85">
        <v>1</v>
      </c>
      <c r="K85">
        <v>0</v>
      </c>
      <c r="L85">
        <v>0</v>
      </c>
      <c r="M85">
        <v>0.15</v>
      </c>
      <c r="N85">
        <v>0.25</v>
      </c>
      <c r="O85">
        <v>1</v>
      </c>
      <c r="P85">
        <v>32400000</v>
      </c>
      <c r="Q85">
        <v>1.8980517728770159</v>
      </c>
      <c r="R85">
        <v>55500000</v>
      </c>
      <c r="S85" s="12"/>
      <c r="T85">
        <v>2.5099999999999998</v>
      </c>
      <c r="W85">
        <v>19.899999999999999</v>
      </c>
      <c r="X85">
        <v>74.599999999999994</v>
      </c>
      <c r="Y85">
        <v>-1.7112792730331421</v>
      </c>
      <c r="Z85">
        <v>71.778999999999996</v>
      </c>
      <c r="AC85">
        <v>1.5</v>
      </c>
      <c r="AD85">
        <f>VLOOKUP(B85,[2]Sheet1!$A$1:$C$65536,3,FALSE)</f>
        <v>-2136954</v>
      </c>
      <c r="AE85">
        <v>1129290</v>
      </c>
      <c r="AF85" s="3"/>
    </row>
    <row r="86" spans="1:32" hidden="1" x14ac:dyDescent="0.25">
      <c r="A86" t="s">
        <v>274</v>
      </c>
      <c r="B86" t="s">
        <v>275</v>
      </c>
      <c r="C86">
        <v>9321018</v>
      </c>
      <c r="D86">
        <v>2003</v>
      </c>
      <c r="E86" s="7" t="s">
        <v>332</v>
      </c>
      <c r="F86" s="7" t="s">
        <v>332</v>
      </c>
      <c r="G86">
        <v>-3</v>
      </c>
      <c r="H86">
        <v>0.35</v>
      </c>
      <c r="I86">
        <v>0</v>
      </c>
      <c r="J86">
        <v>1</v>
      </c>
      <c r="K86">
        <v>0</v>
      </c>
      <c r="L86">
        <v>1</v>
      </c>
      <c r="M86">
        <v>0.42499999999999999</v>
      </c>
      <c r="N86">
        <v>0.5</v>
      </c>
      <c r="O86">
        <v>1</v>
      </c>
      <c r="P86">
        <v>866000</v>
      </c>
      <c r="Q86">
        <v>9.2908306796532308E-2</v>
      </c>
      <c r="R86">
        <v>14999000</v>
      </c>
      <c r="S86" s="12">
        <v>0.87078758932322342</v>
      </c>
      <c r="T86">
        <v>2.17</v>
      </c>
      <c r="U86">
        <v>17.829130554139379</v>
      </c>
      <c r="V86">
        <v>7.2394805</v>
      </c>
      <c r="W86">
        <v>32.299999999999997</v>
      </c>
      <c r="X86">
        <v>58.6</v>
      </c>
      <c r="Y86">
        <v>-1.049005389213562</v>
      </c>
      <c r="Z86">
        <v>70.879000000000005</v>
      </c>
      <c r="AA86">
        <v>3.4660000000000002</v>
      </c>
      <c r="AB86">
        <v>64.281000000000006</v>
      </c>
      <c r="AC86">
        <v>4.8</v>
      </c>
      <c r="AD86">
        <f>VLOOKUP(B86,[2]Sheet1!$A$1:$C$65536,3,FALSE)</f>
        <v>-99999</v>
      </c>
      <c r="AE86">
        <v>3166245</v>
      </c>
      <c r="AF86" s="3"/>
    </row>
    <row r="87" spans="1:32" hidden="1" x14ac:dyDescent="0.25">
      <c r="A87" t="s">
        <v>278</v>
      </c>
      <c r="B87" t="s">
        <v>279</v>
      </c>
      <c r="C87">
        <v>58005463</v>
      </c>
      <c r="D87">
        <v>2015</v>
      </c>
      <c r="E87" s="7" t="s">
        <v>334</v>
      </c>
      <c r="F87" s="7" t="s">
        <v>334</v>
      </c>
      <c r="G87">
        <v>3</v>
      </c>
      <c r="H87">
        <v>0.65</v>
      </c>
      <c r="I87">
        <v>1</v>
      </c>
      <c r="J87">
        <v>1</v>
      </c>
      <c r="K87">
        <v>0</v>
      </c>
      <c r="L87">
        <v>0</v>
      </c>
      <c r="M87">
        <v>0.57499999999999996</v>
      </c>
      <c r="N87">
        <v>0.5</v>
      </c>
      <c r="O87">
        <v>1</v>
      </c>
      <c r="P87">
        <v>4600000</v>
      </c>
      <c r="Q87">
        <v>7.9302875317105906E-2</v>
      </c>
      <c r="R87">
        <v>430500000</v>
      </c>
      <c r="S87" s="12">
        <v>1.1221218104751498</v>
      </c>
      <c r="U87">
        <v>8.4963455674067827</v>
      </c>
      <c r="V87">
        <v>3.6286804699999999</v>
      </c>
      <c r="W87">
        <v>36.4</v>
      </c>
      <c r="X87">
        <v>49.9</v>
      </c>
      <c r="Y87">
        <v>-0.87905043363571167</v>
      </c>
      <c r="Z87">
        <v>65.015000000000001</v>
      </c>
      <c r="AA87">
        <v>3.1080000000000001</v>
      </c>
      <c r="AB87">
        <v>64.698999999999998</v>
      </c>
      <c r="AC87">
        <v>0.7</v>
      </c>
      <c r="AD87">
        <f>VLOOKUP(B87,[2]Sheet1!$A$1:$C$65536,3,FALSE)</f>
        <v>-200381</v>
      </c>
      <c r="AE87">
        <v>3065863</v>
      </c>
      <c r="AF87" s="3"/>
    </row>
    <row r="88" spans="1:32" hidden="1" x14ac:dyDescent="0.25">
      <c r="A88" t="s">
        <v>280</v>
      </c>
      <c r="B88" t="s">
        <v>281</v>
      </c>
      <c r="C88">
        <v>69625582</v>
      </c>
      <c r="D88">
        <v>2014</v>
      </c>
      <c r="E88" s="7" t="s">
        <v>332</v>
      </c>
      <c r="F88" s="7" t="s">
        <v>332</v>
      </c>
      <c r="G88">
        <v>-3</v>
      </c>
      <c r="H88">
        <v>0.35</v>
      </c>
      <c r="I88">
        <v>0</v>
      </c>
      <c r="J88">
        <v>0</v>
      </c>
      <c r="K88">
        <v>0</v>
      </c>
      <c r="L88">
        <v>0</v>
      </c>
      <c r="M88">
        <v>0.17499999999999999</v>
      </c>
      <c r="N88">
        <v>0</v>
      </c>
      <c r="O88">
        <v>1</v>
      </c>
      <c r="P88">
        <v>8500000</v>
      </c>
      <c r="Q88">
        <v>0.12208156479036684</v>
      </c>
      <c r="R88">
        <v>39500000000</v>
      </c>
      <c r="S88" s="12">
        <v>7.8067422110553162</v>
      </c>
      <c r="T88">
        <v>3.14</v>
      </c>
      <c r="U88">
        <v>16.134140709963106</v>
      </c>
      <c r="V88">
        <v>3.7930390799999998</v>
      </c>
      <c r="W88">
        <v>73.2</v>
      </c>
      <c r="X88">
        <v>70.8</v>
      </c>
      <c r="Y88">
        <v>0.35705634951591492</v>
      </c>
      <c r="Z88">
        <v>76.930999999999997</v>
      </c>
      <c r="AA88">
        <v>11.372999999999999</v>
      </c>
      <c r="AB88">
        <v>135.13200000000001</v>
      </c>
      <c r="AC88">
        <v>2.1</v>
      </c>
      <c r="AD88">
        <f>VLOOKUP(B88,[2]Sheet1!$A$1:$C$65536,3,FALSE)</f>
        <v>97222</v>
      </c>
      <c r="AE88">
        <v>3363466</v>
      </c>
      <c r="AF88" s="3">
        <v>1.4582845461178235</v>
      </c>
    </row>
    <row r="89" spans="1:32" x14ac:dyDescent="0.25">
      <c r="A89" t="s">
        <v>282</v>
      </c>
      <c r="B89" t="s">
        <v>283</v>
      </c>
      <c r="C89">
        <v>5942089</v>
      </c>
      <c r="D89">
        <v>2013</v>
      </c>
      <c r="E89" s="7" t="s">
        <v>336</v>
      </c>
      <c r="F89" s="7" t="s">
        <v>336</v>
      </c>
      <c r="G89">
        <v>-8</v>
      </c>
      <c r="H89">
        <v>0.1</v>
      </c>
      <c r="I89">
        <v>0</v>
      </c>
      <c r="J89">
        <v>1</v>
      </c>
      <c r="K89">
        <v>0</v>
      </c>
      <c r="L89">
        <v>1</v>
      </c>
      <c r="M89">
        <v>0.3</v>
      </c>
      <c r="N89">
        <v>0.5</v>
      </c>
      <c r="O89">
        <v>1</v>
      </c>
      <c r="P89">
        <v>920000</v>
      </c>
      <c r="Q89">
        <v>0.15482770453286715</v>
      </c>
      <c r="R89">
        <v>40490000</v>
      </c>
      <c r="S89" s="12">
        <v>6.9666000000000006</v>
      </c>
      <c r="T89">
        <v>2.23</v>
      </c>
      <c r="U89">
        <v>7.7970800500218473</v>
      </c>
      <c r="V89">
        <v>6.6054062800000004</v>
      </c>
      <c r="W89">
        <v>31.8</v>
      </c>
      <c r="X89">
        <v>58.1</v>
      </c>
      <c r="Y89">
        <v>-1.1562397480010986</v>
      </c>
      <c r="Z89">
        <v>68.072999999999993</v>
      </c>
      <c r="AA89">
        <v>5</v>
      </c>
      <c r="AB89">
        <v>12</v>
      </c>
      <c r="AC89">
        <v>4</v>
      </c>
      <c r="AD89">
        <f>VLOOKUP(B89,[2]Sheet1!$A$1:$C$65536,3,FALSE)</f>
        <v>-25001</v>
      </c>
      <c r="AE89">
        <v>3241243</v>
      </c>
      <c r="AF89" s="3"/>
    </row>
    <row r="90" spans="1:32" hidden="1" x14ac:dyDescent="0.25">
      <c r="A90" t="s">
        <v>286</v>
      </c>
      <c r="B90" t="s">
        <v>287</v>
      </c>
      <c r="C90">
        <v>1394973</v>
      </c>
      <c r="D90">
        <v>1995</v>
      </c>
      <c r="E90" s="7" t="s">
        <v>333</v>
      </c>
      <c r="F90" s="7" t="s">
        <v>333</v>
      </c>
      <c r="G90">
        <v>9</v>
      </c>
      <c r="H90">
        <v>0.95</v>
      </c>
      <c r="I90">
        <v>1</v>
      </c>
      <c r="J90">
        <v>1</v>
      </c>
      <c r="K90">
        <v>0</v>
      </c>
      <c r="L90">
        <v>1</v>
      </c>
      <c r="M90">
        <v>0.85</v>
      </c>
      <c r="N90">
        <v>0.75</v>
      </c>
      <c r="O90">
        <v>1</v>
      </c>
      <c r="P90">
        <v>250000</v>
      </c>
      <c r="Q90">
        <v>0.17921493821027359</v>
      </c>
      <c r="R90">
        <v>5360000000</v>
      </c>
      <c r="S90" s="12">
        <v>17.397981760154334</v>
      </c>
      <c r="T90">
        <v>2.38</v>
      </c>
      <c r="V90">
        <v>6.9318294500000004</v>
      </c>
      <c r="W90">
        <v>36.6</v>
      </c>
      <c r="X90">
        <v>62.1</v>
      </c>
      <c r="Y90">
        <v>0.10015146434307098</v>
      </c>
      <c r="Z90">
        <v>73.38</v>
      </c>
      <c r="AA90">
        <v>10.013999999999999</v>
      </c>
      <c r="AB90">
        <v>266.88600000000002</v>
      </c>
      <c r="AC90">
        <v>3</v>
      </c>
      <c r="AD90">
        <f>VLOOKUP(B90,[2]Sheet1!$A$1:$C$65536,3,FALSE)</f>
        <v>-3999</v>
      </c>
      <c r="AE90">
        <v>3262245</v>
      </c>
      <c r="AF90" s="3">
        <v>2.9452724267030668</v>
      </c>
    </row>
    <row r="91" spans="1:32" hidden="1" x14ac:dyDescent="0.25">
      <c r="A91" t="s">
        <v>288</v>
      </c>
      <c r="B91" t="s">
        <v>289</v>
      </c>
      <c r="C91">
        <v>11694719</v>
      </c>
      <c r="D91">
        <v>2014</v>
      </c>
      <c r="E91" s="7" t="s">
        <v>333</v>
      </c>
      <c r="F91" s="7" t="s">
        <v>333</v>
      </c>
      <c r="G91">
        <v>7</v>
      </c>
      <c r="H91">
        <v>0.85</v>
      </c>
      <c r="I91">
        <v>1</v>
      </c>
      <c r="J91">
        <v>1</v>
      </c>
      <c r="K91">
        <v>0</v>
      </c>
      <c r="L91">
        <v>1</v>
      </c>
      <c r="M91">
        <v>0.8</v>
      </c>
      <c r="N91">
        <v>0.75</v>
      </c>
      <c r="O91">
        <v>1</v>
      </c>
      <c r="P91">
        <v>1400000</v>
      </c>
      <c r="Q91">
        <v>0.1197121538362743</v>
      </c>
      <c r="R91">
        <v>1133000000</v>
      </c>
      <c r="S91" s="12">
        <v>3.3174535932122042</v>
      </c>
      <c r="T91">
        <v>2.1</v>
      </c>
      <c r="U91">
        <v>20.519653915411304</v>
      </c>
      <c r="V91">
        <v>7.2920956600000002</v>
      </c>
      <c r="W91">
        <v>33.700000000000003</v>
      </c>
      <c r="X91">
        <v>70.099999999999994</v>
      </c>
      <c r="Y91">
        <v>-0.10227388888597488</v>
      </c>
      <c r="Z91">
        <v>76.504999999999995</v>
      </c>
      <c r="AA91">
        <v>8.0009999999999994</v>
      </c>
      <c r="AB91">
        <v>74.227999999999994</v>
      </c>
      <c r="AC91">
        <v>2.2999999999999998</v>
      </c>
      <c r="AD91">
        <f>VLOOKUP(B91,[2]Sheet1!$A$1:$C$65536,3,FALSE)</f>
        <v>-20000</v>
      </c>
      <c r="AE91">
        <v>3246244</v>
      </c>
      <c r="AF91" s="3">
        <v>3.1495654435753386</v>
      </c>
    </row>
    <row r="92" spans="1:32" hidden="1" x14ac:dyDescent="0.25">
      <c r="A92" t="s">
        <v>290</v>
      </c>
      <c r="B92" t="s">
        <v>291</v>
      </c>
      <c r="C92">
        <v>83429615</v>
      </c>
      <c r="D92">
        <v>2016</v>
      </c>
      <c r="E92" s="7" t="s">
        <v>332</v>
      </c>
      <c r="F92" s="7" t="s">
        <v>332</v>
      </c>
      <c r="G92">
        <v>-4</v>
      </c>
      <c r="H92">
        <v>0.3</v>
      </c>
      <c r="I92">
        <v>0</v>
      </c>
      <c r="J92">
        <v>0</v>
      </c>
      <c r="K92">
        <v>0</v>
      </c>
      <c r="L92">
        <v>1</v>
      </c>
      <c r="M92">
        <v>0.27500000000000002</v>
      </c>
      <c r="N92">
        <v>0.25</v>
      </c>
      <c r="O92">
        <v>1</v>
      </c>
      <c r="P92">
        <v>10400000</v>
      </c>
      <c r="Q92">
        <v>0.12465597497962803</v>
      </c>
      <c r="R92">
        <v>18630000000</v>
      </c>
      <c r="S92" s="12">
        <v>9.126561345850142</v>
      </c>
      <c r="T92">
        <v>3.21</v>
      </c>
      <c r="U92">
        <v>15.527292808817981</v>
      </c>
      <c r="V92">
        <v>4.1241407399999996</v>
      </c>
      <c r="W92">
        <v>52.4</v>
      </c>
      <c r="X92">
        <v>76.2</v>
      </c>
      <c r="Y92">
        <v>4.8385970294475555E-2</v>
      </c>
      <c r="Z92">
        <v>77.436999999999998</v>
      </c>
      <c r="AA92">
        <v>8.1530000000000005</v>
      </c>
      <c r="AB92">
        <v>104.914</v>
      </c>
      <c r="AC92">
        <v>2.81</v>
      </c>
      <c r="AD92">
        <f>VLOOKUP(B92,[2]Sheet1!$A$1:$C$65536,3,FALSE)</f>
        <v>1419610</v>
      </c>
      <c r="AE92">
        <v>4685854</v>
      </c>
      <c r="AF92" s="3">
        <v>2.4134574467002321</v>
      </c>
    </row>
    <row r="93" spans="1:32" hidden="1" x14ac:dyDescent="0.25">
      <c r="A93" t="s">
        <v>294</v>
      </c>
      <c r="B93" t="s">
        <v>295</v>
      </c>
      <c r="C93">
        <v>44269594</v>
      </c>
      <c r="D93">
        <v>2005</v>
      </c>
      <c r="E93" s="7" t="s">
        <v>332</v>
      </c>
      <c r="F93" s="7" t="s">
        <v>332</v>
      </c>
      <c r="G93">
        <v>-1</v>
      </c>
      <c r="H93">
        <v>0.45</v>
      </c>
      <c r="I93">
        <v>0</v>
      </c>
      <c r="J93">
        <v>0</v>
      </c>
      <c r="K93">
        <v>0</v>
      </c>
      <c r="L93">
        <v>1</v>
      </c>
      <c r="M93">
        <v>0.35</v>
      </c>
      <c r="N93">
        <v>0.25</v>
      </c>
      <c r="O93">
        <v>1</v>
      </c>
      <c r="P93">
        <v>15600000</v>
      </c>
      <c r="Q93">
        <v>0.3523863354156806</v>
      </c>
      <c r="R93">
        <v>144700000</v>
      </c>
      <c r="S93" s="12">
        <v>0.79434107791710207</v>
      </c>
      <c r="T93">
        <v>2.19</v>
      </c>
      <c r="U93">
        <v>8.8202238177469727</v>
      </c>
      <c r="V93">
        <v>6.5262355799999998</v>
      </c>
      <c r="W93">
        <v>44.3</v>
      </c>
      <c r="X93">
        <v>42.9</v>
      </c>
      <c r="Y93">
        <v>-0.58520013093948364</v>
      </c>
      <c r="Z93">
        <v>62.972999999999999</v>
      </c>
      <c r="AA93">
        <v>2.1680000000000001</v>
      </c>
      <c r="AB93">
        <v>213.75899999999999</v>
      </c>
      <c r="AC93">
        <v>0.5</v>
      </c>
      <c r="AD93">
        <f>VLOOKUP(B93,[2]Sheet1!$A$1:$C$65536,3,FALSE)</f>
        <v>843469</v>
      </c>
      <c r="AE93">
        <v>4109713</v>
      </c>
      <c r="AF93" s="3"/>
    </row>
    <row r="94" spans="1:32" hidden="1" x14ac:dyDescent="0.25">
      <c r="A94" t="s">
        <v>298</v>
      </c>
      <c r="B94" t="s">
        <v>299</v>
      </c>
      <c r="C94">
        <v>44385155</v>
      </c>
      <c r="D94">
        <v>2014</v>
      </c>
      <c r="E94" s="7" t="s">
        <v>334</v>
      </c>
      <c r="F94" s="7" t="s">
        <v>334</v>
      </c>
      <c r="G94">
        <v>4</v>
      </c>
      <c r="H94">
        <v>0.7</v>
      </c>
      <c r="I94">
        <v>1</v>
      </c>
      <c r="J94">
        <v>1</v>
      </c>
      <c r="K94">
        <v>0</v>
      </c>
      <c r="L94">
        <v>1</v>
      </c>
      <c r="M94">
        <v>0.72499999999999998</v>
      </c>
      <c r="N94">
        <v>0.75</v>
      </c>
      <c r="O94">
        <v>1</v>
      </c>
      <c r="P94">
        <v>18300000</v>
      </c>
      <c r="Q94">
        <v>0.41230001337158789</v>
      </c>
      <c r="R94">
        <v>3610000000</v>
      </c>
      <c r="S94" s="12">
        <v>3.6590313122948701</v>
      </c>
      <c r="T94">
        <v>2.2200000000000002</v>
      </c>
      <c r="U94">
        <v>19.915920337425693</v>
      </c>
      <c r="V94">
        <v>7.7239165300000003</v>
      </c>
      <c r="W94">
        <v>38</v>
      </c>
      <c r="X94">
        <v>72.7</v>
      </c>
      <c r="Y94">
        <v>-0.29658252000808716</v>
      </c>
      <c r="Z94">
        <v>71.582682926829278</v>
      </c>
      <c r="AA94">
        <v>16.462</v>
      </c>
      <c r="AB94">
        <v>77.39</v>
      </c>
      <c r="AC94">
        <v>8.8000000000000007</v>
      </c>
      <c r="AD94">
        <f>VLOOKUP(B94,[2]Sheet1!$A$1:$C$65536,3,FALSE)</f>
        <v>50001</v>
      </c>
      <c r="AE94">
        <v>3316245</v>
      </c>
      <c r="AF94" s="3">
        <v>1.9237039878342941</v>
      </c>
    </row>
    <row r="95" spans="1:32" hidden="1" x14ac:dyDescent="0.25">
      <c r="A95" t="s">
        <v>300</v>
      </c>
      <c r="B95" t="s">
        <v>301</v>
      </c>
      <c r="C95">
        <v>3461734</v>
      </c>
      <c r="D95">
        <v>1989</v>
      </c>
      <c r="E95" s="7" t="s">
        <v>333</v>
      </c>
      <c r="F95" s="7" t="s">
        <v>335</v>
      </c>
      <c r="G95">
        <v>10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600000</v>
      </c>
      <c r="Q95">
        <v>0.17332354247900042</v>
      </c>
      <c r="R95">
        <v>1806000000</v>
      </c>
      <c r="S95" s="12">
        <v>16.190126957465004</v>
      </c>
      <c r="T95">
        <v>2.4300000000000002</v>
      </c>
      <c r="U95">
        <v>15.00295762303374</v>
      </c>
      <c r="V95">
        <v>9.2026996600000004</v>
      </c>
      <c r="W95">
        <v>41.3</v>
      </c>
      <c r="X95">
        <v>72</v>
      </c>
      <c r="Y95">
        <v>0.69573879241943359</v>
      </c>
      <c r="Z95">
        <v>77.77</v>
      </c>
      <c r="AA95">
        <v>14.654999999999999</v>
      </c>
      <c r="AB95">
        <v>19.751000000000001</v>
      </c>
      <c r="AC95">
        <v>2.8</v>
      </c>
      <c r="AD95">
        <f>VLOOKUP(B95,[2]Sheet1!$A$1:$C$65536,3,FALSE)</f>
        <v>-15000</v>
      </c>
      <c r="AE95">
        <v>3251244</v>
      </c>
      <c r="AF95" s="3">
        <v>1.0157626741024344</v>
      </c>
    </row>
    <row r="96" spans="1:32" x14ac:dyDescent="0.25">
      <c r="A96" t="s">
        <v>302</v>
      </c>
      <c r="B96" t="s">
        <v>303</v>
      </c>
      <c r="C96">
        <v>33580650</v>
      </c>
      <c r="D96">
        <v>1991</v>
      </c>
      <c r="E96" s="7" t="s">
        <v>336</v>
      </c>
      <c r="F96" s="7" t="s">
        <v>336</v>
      </c>
      <c r="G96">
        <v>-9</v>
      </c>
      <c r="H96">
        <v>0.05</v>
      </c>
      <c r="I96">
        <v>0</v>
      </c>
      <c r="J96">
        <v>1</v>
      </c>
      <c r="K96">
        <v>0</v>
      </c>
      <c r="L96">
        <v>1</v>
      </c>
      <c r="M96">
        <v>0.27500000000000002</v>
      </c>
      <c r="N96">
        <v>0.5</v>
      </c>
      <c r="O96">
        <v>1</v>
      </c>
      <c r="P96">
        <v>3900000</v>
      </c>
      <c r="Q96">
        <v>0.1161383117956323</v>
      </c>
      <c r="R96">
        <v>311200000</v>
      </c>
      <c r="S96" s="12">
        <v>1.7248411344137025</v>
      </c>
      <c r="T96">
        <v>2.57</v>
      </c>
      <c r="U96">
        <v>16.384341064098198</v>
      </c>
      <c r="V96">
        <v>5.2914905499999998</v>
      </c>
      <c r="W96">
        <v>34.299999999999997</v>
      </c>
      <c r="X96">
        <v>62.3</v>
      </c>
      <c r="Y96">
        <v>-0.51464903354644775</v>
      </c>
      <c r="Z96">
        <v>71.572999999999993</v>
      </c>
      <c r="AA96">
        <v>4.4690000000000003</v>
      </c>
      <c r="AB96">
        <v>76.134</v>
      </c>
      <c r="AC96">
        <v>4</v>
      </c>
      <c r="AD96">
        <f>VLOOKUP(B96,[2]Sheet1!$A$1:$C$65536,3,FALSE)</f>
        <v>-44314</v>
      </c>
      <c r="AE96">
        <v>3221930</v>
      </c>
      <c r="AF96" s="3"/>
    </row>
    <row r="97" spans="1:32" hidden="1" x14ac:dyDescent="0.25">
      <c r="A97" t="s">
        <v>304</v>
      </c>
      <c r="B97" t="s">
        <v>349</v>
      </c>
      <c r="C97">
        <v>28515829</v>
      </c>
      <c r="D97">
        <v>2017</v>
      </c>
      <c r="E97" s="7" t="s">
        <v>332</v>
      </c>
      <c r="F97" s="7" t="s">
        <v>332</v>
      </c>
      <c r="G97">
        <v>-3</v>
      </c>
      <c r="H97">
        <v>0.35</v>
      </c>
      <c r="I97">
        <v>0</v>
      </c>
      <c r="J97">
        <v>1</v>
      </c>
      <c r="K97">
        <v>0</v>
      </c>
      <c r="L97">
        <v>1</v>
      </c>
      <c r="M97">
        <v>0.42499999999999999</v>
      </c>
      <c r="N97">
        <v>0.5</v>
      </c>
      <c r="O97">
        <v>1</v>
      </c>
      <c r="P97">
        <v>13700000</v>
      </c>
      <c r="Q97">
        <v>0.48043491914613456</v>
      </c>
      <c r="R97">
        <v>17980000000</v>
      </c>
      <c r="S97" s="12"/>
      <c r="T97">
        <v>2.1</v>
      </c>
      <c r="U97">
        <v>14.603353775764033</v>
      </c>
      <c r="V97">
        <v>3.5626902600000001</v>
      </c>
      <c r="W97">
        <v>23</v>
      </c>
      <c r="X97">
        <v>64.7</v>
      </c>
      <c r="Y97">
        <v>-1.6583069562911987</v>
      </c>
      <c r="Z97">
        <v>72.128</v>
      </c>
      <c r="AA97">
        <v>6.6139999999999999</v>
      </c>
      <c r="AB97">
        <v>36.253</v>
      </c>
      <c r="AC97">
        <v>0.8</v>
      </c>
      <c r="AD97">
        <f>VLOOKUP(B97,[2]Sheet1!$A$1:$C$65536,3,FALSE)</f>
        <v>-3266243</v>
      </c>
      <c r="AE97">
        <v>1</v>
      </c>
      <c r="AF97" s="3"/>
    </row>
    <row r="98" spans="1:32" x14ac:dyDescent="0.25">
      <c r="A98" t="s">
        <v>305</v>
      </c>
      <c r="B98" t="s">
        <v>306</v>
      </c>
      <c r="C98">
        <v>96462106</v>
      </c>
      <c r="D98">
        <v>1976</v>
      </c>
      <c r="E98" s="7" t="s">
        <v>336</v>
      </c>
      <c r="F98" s="7" t="s">
        <v>336</v>
      </c>
      <c r="G98">
        <v>-7</v>
      </c>
      <c r="H98">
        <v>0.15</v>
      </c>
      <c r="I98">
        <v>0</v>
      </c>
      <c r="J98">
        <v>1</v>
      </c>
      <c r="K98">
        <v>0</v>
      </c>
      <c r="L98">
        <v>1</v>
      </c>
      <c r="M98">
        <v>0.32500000000000001</v>
      </c>
      <c r="N98">
        <v>0.5</v>
      </c>
      <c r="O98">
        <v>1</v>
      </c>
      <c r="P98">
        <v>9500000</v>
      </c>
      <c r="Q98">
        <v>9.8484269045504766E-2</v>
      </c>
      <c r="R98">
        <v>50780000000</v>
      </c>
      <c r="S98" s="12">
        <v>2.7152760364072113</v>
      </c>
      <c r="T98">
        <v>3.01</v>
      </c>
      <c r="U98">
        <v>6.4606347025217028</v>
      </c>
      <c r="V98">
        <v>5.9178967499999997</v>
      </c>
      <c r="W98">
        <v>49.1</v>
      </c>
      <c r="X98">
        <v>66.3</v>
      </c>
      <c r="Y98">
        <v>3.9076801389455795E-2</v>
      </c>
      <c r="Z98">
        <v>75.316999999999993</v>
      </c>
      <c r="AA98">
        <v>7.15</v>
      </c>
      <c r="AB98">
        <v>308.12700000000001</v>
      </c>
      <c r="AC98">
        <v>2.6</v>
      </c>
      <c r="AD98">
        <f>VLOOKUP(B98,[2]Sheet1!$A$1:$C$65536,3,FALSE)</f>
        <v>-399999</v>
      </c>
      <c r="AE98">
        <v>2866245</v>
      </c>
      <c r="AF98" s="3">
        <v>1.308594081017745</v>
      </c>
    </row>
    <row r="99" spans="1:32" hidden="1" x14ac:dyDescent="0.25">
      <c r="A99" t="s">
        <v>307</v>
      </c>
      <c r="B99" t="s">
        <v>350</v>
      </c>
      <c r="C99">
        <v>29161922</v>
      </c>
      <c r="D99">
        <v>2014</v>
      </c>
      <c r="E99" s="7" t="s">
        <v>332</v>
      </c>
      <c r="F99" s="7" t="s">
        <v>332</v>
      </c>
      <c r="G99">
        <v>0</v>
      </c>
      <c r="H99">
        <v>0.5</v>
      </c>
      <c r="I99">
        <v>0</v>
      </c>
      <c r="J99">
        <v>0</v>
      </c>
      <c r="K99">
        <v>0</v>
      </c>
      <c r="L99">
        <v>0</v>
      </c>
      <c r="M99">
        <v>0.25</v>
      </c>
      <c r="N99">
        <v>0</v>
      </c>
      <c r="O99">
        <v>1</v>
      </c>
      <c r="P99">
        <v>18700000</v>
      </c>
      <c r="Q99">
        <v>0.64124717156845834</v>
      </c>
      <c r="R99">
        <v>192780000</v>
      </c>
      <c r="S99" s="12">
        <v>0.77433448981672071</v>
      </c>
      <c r="T99">
        <v>2.12</v>
      </c>
      <c r="W99">
        <v>18.5</v>
      </c>
      <c r="X99">
        <v>49.6</v>
      </c>
      <c r="Y99">
        <v>-2.2794215679168701</v>
      </c>
      <c r="Z99">
        <v>66.096000000000004</v>
      </c>
      <c r="AA99">
        <v>2.9220000000000002</v>
      </c>
      <c r="AB99">
        <v>53.508000000000003</v>
      </c>
      <c r="AC99">
        <v>0.7</v>
      </c>
      <c r="AD99">
        <f>VLOOKUP(B99,[2]Sheet1!$A$1:$C$65536,3,FALSE)</f>
        <v>-150000</v>
      </c>
      <c r="AE99">
        <v>3116244</v>
      </c>
      <c r="AF99" s="3">
        <v>3.3513852473799801</v>
      </c>
    </row>
    <row r="100" spans="1:32" hidden="1" x14ac:dyDescent="0.25">
      <c r="A100" t="s">
        <v>308</v>
      </c>
      <c r="B100" t="s">
        <v>351</v>
      </c>
      <c r="C100">
        <v>86790567</v>
      </c>
      <c r="D100">
        <v>2016</v>
      </c>
      <c r="E100" s="7" t="s">
        <v>332</v>
      </c>
      <c r="F100" s="7" t="s">
        <v>332</v>
      </c>
      <c r="G100">
        <v>-3</v>
      </c>
      <c r="H100">
        <v>0.35</v>
      </c>
      <c r="I100">
        <v>0</v>
      </c>
      <c r="J100">
        <v>1</v>
      </c>
      <c r="K100">
        <v>0</v>
      </c>
      <c r="L100">
        <v>1</v>
      </c>
      <c r="M100">
        <v>0.42499999999999999</v>
      </c>
      <c r="N100">
        <v>0.5</v>
      </c>
      <c r="O100">
        <v>1</v>
      </c>
      <c r="P100">
        <v>34800000</v>
      </c>
      <c r="Q100">
        <v>0.4009652339291665</v>
      </c>
      <c r="R100">
        <v>119900000</v>
      </c>
      <c r="S100" s="12">
        <v>0.58071686720774474</v>
      </c>
      <c r="T100">
        <v>2.12</v>
      </c>
      <c r="U100">
        <v>6.5449999615938435</v>
      </c>
      <c r="V100">
        <v>3.3007574100000001</v>
      </c>
      <c r="W100">
        <v>26.5</v>
      </c>
      <c r="X100">
        <v>40.4</v>
      </c>
      <c r="Y100">
        <v>-1.6274285316467285</v>
      </c>
      <c r="Z100">
        <v>60.368000000000002</v>
      </c>
      <c r="AA100">
        <v>3.02</v>
      </c>
      <c r="AB100">
        <v>35.878999999999998</v>
      </c>
      <c r="AD100">
        <f>VLOOKUP(B100,[2]Sheet1!$A$1:$C$65536,3,FALSE)</f>
        <v>119303</v>
      </c>
      <c r="AE100">
        <v>3385547</v>
      </c>
      <c r="AF100" s="3"/>
    </row>
    <row r="101" spans="1:32" hidden="1" x14ac:dyDescent="0.25">
      <c r="A101" t="s">
        <v>309</v>
      </c>
      <c r="B101" t="s">
        <v>310</v>
      </c>
      <c r="C101">
        <v>17861030</v>
      </c>
      <c r="D101">
        <v>2016</v>
      </c>
      <c r="E101" s="7" t="s">
        <v>333</v>
      </c>
      <c r="F101" s="7" t="s">
        <v>333</v>
      </c>
      <c r="G101">
        <v>6</v>
      </c>
      <c r="H101">
        <v>0.8</v>
      </c>
      <c r="I101">
        <v>1</v>
      </c>
      <c r="J101">
        <v>1</v>
      </c>
      <c r="K101">
        <v>0</v>
      </c>
      <c r="L101">
        <v>1</v>
      </c>
      <c r="M101">
        <v>0.77500000000000002</v>
      </c>
      <c r="N101">
        <v>0.75</v>
      </c>
      <c r="O101">
        <v>1</v>
      </c>
      <c r="P101">
        <v>4600000</v>
      </c>
      <c r="Q101">
        <v>0.25754393783561197</v>
      </c>
      <c r="R101">
        <v>348000000</v>
      </c>
      <c r="S101" s="12">
        <v>1.3050632535054381</v>
      </c>
      <c r="T101">
        <v>2.2999999999999998</v>
      </c>
      <c r="U101">
        <v>17.684199315025179</v>
      </c>
      <c r="V101">
        <v>4.9348430600000004</v>
      </c>
      <c r="W101">
        <v>28.7</v>
      </c>
      <c r="X101">
        <v>41.6</v>
      </c>
      <c r="Y101">
        <v>-0.67521452903747559</v>
      </c>
      <c r="Z101">
        <v>63.51</v>
      </c>
      <c r="AA101">
        <v>2.48</v>
      </c>
      <c r="AB101">
        <v>22.995000000000001</v>
      </c>
      <c r="AC101">
        <v>2</v>
      </c>
      <c r="AD101">
        <f>VLOOKUP(B101,[2]Sheet1!$A$1:$C$65536,3,FALSE)</f>
        <v>-40000</v>
      </c>
      <c r="AE101">
        <v>3226244</v>
      </c>
      <c r="AF101" s="3"/>
    </row>
    <row r="102" spans="1:32" hidden="1" x14ac:dyDescent="0.25">
      <c r="A102" t="s">
        <v>311</v>
      </c>
      <c r="B102" t="s">
        <v>312</v>
      </c>
      <c r="C102">
        <v>14645468</v>
      </c>
      <c r="D102">
        <v>2013</v>
      </c>
      <c r="E102" s="7" t="s">
        <v>334</v>
      </c>
      <c r="F102" s="7" t="s">
        <v>334</v>
      </c>
      <c r="G102">
        <v>4</v>
      </c>
      <c r="H102">
        <v>0.7</v>
      </c>
      <c r="I102">
        <v>1</v>
      </c>
      <c r="J102">
        <v>1</v>
      </c>
      <c r="K102">
        <v>0</v>
      </c>
      <c r="L102">
        <v>0</v>
      </c>
      <c r="M102">
        <v>0.6</v>
      </c>
      <c r="N102">
        <v>0.5</v>
      </c>
      <c r="O102">
        <v>1</v>
      </c>
      <c r="P102">
        <v>18000000</v>
      </c>
      <c r="Q102">
        <v>1.2290491502217615</v>
      </c>
      <c r="R102">
        <v>96900000</v>
      </c>
      <c r="S102" s="12">
        <v>1.4639859101805419</v>
      </c>
      <c r="T102">
        <v>1.83</v>
      </c>
      <c r="U102">
        <v>25.618741339125471</v>
      </c>
      <c r="V102">
        <v>4.7343311300000002</v>
      </c>
      <c r="W102">
        <v>38.200000000000003</v>
      </c>
      <c r="X102">
        <v>48.7</v>
      </c>
      <c r="Y102">
        <v>-1.2053371667861938</v>
      </c>
      <c r="Z102">
        <v>61.195</v>
      </c>
      <c r="AA102">
        <v>2.8220000000000001</v>
      </c>
      <c r="AB102">
        <v>42.728999999999999</v>
      </c>
      <c r="AC102">
        <v>1.7</v>
      </c>
      <c r="AD102">
        <f>VLOOKUP(B102,[2]Sheet1!$A$1:$C$65536,3,FALSE)</f>
        <v>-584288</v>
      </c>
      <c r="AE102">
        <v>2681956</v>
      </c>
      <c r="AF102" s="3">
        <v>3.5568343361931642</v>
      </c>
    </row>
  </sheetData>
  <autoFilter ref="A1:AF102" xr:uid="{260EB9A8-57CE-4D2D-86B6-6D51CBD5636F}">
    <filterColumn colId="6">
      <filters>
        <filter val="-7"/>
        <filter val="-8"/>
        <filter val="-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1E7CD-77BF-4D14-A75E-8496C1A7BED6}">
  <dimension ref="A1:X129"/>
  <sheetViews>
    <sheetView topLeftCell="G1" zoomScaleNormal="100" workbookViewId="0">
      <selection activeCell="X12" sqref="X12"/>
    </sheetView>
  </sheetViews>
  <sheetFormatPr defaultRowHeight="15" x14ac:dyDescent="0.25"/>
  <cols>
    <col min="1" max="1" width="25.85546875" bestFit="1" customWidth="1"/>
    <col min="2" max="2" width="16.28515625" bestFit="1" customWidth="1"/>
    <col min="3" max="3" width="15.5703125" bestFit="1" customWidth="1"/>
    <col min="4" max="4" width="12" bestFit="1" customWidth="1"/>
    <col min="5" max="6" width="14.42578125" bestFit="1" customWidth="1"/>
    <col min="7" max="7" width="7.28515625" bestFit="1" customWidth="1"/>
    <col min="8" max="8" width="12" bestFit="1" customWidth="1"/>
    <col min="9" max="9" width="23.85546875" customWidth="1"/>
    <col min="10" max="10" width="11.42578125" customWidth="1"/>
    <col min="11" max="11" width="12.7109375" customWidth="1"/>
    <col min="12" max="12" width="11.7109375" customWidth="1"/>
    <col min="13" max="13" width="20" customWidth="1"/>
    <col min="14" max="14" width="16.7109375" customWidth="1"/>
    <col min="17" max="17" width="12.7109375" customWidth="1"/>
    <col min="18" max="18" width="14" customWidth="1"/>
    <col min="19" max="19" width="15.7109375" customWidth="1"/>
    <col min="20" max="20" width="12.7109375" customWidth="1"/>
    <col min="23" max="23" width="15.85546875" customWidth="1"/>
  </cols>
  <sheetData>
    <row r="1" spans="1:24" x14ac:dyDescent="0.25">
      <c r="Q1" t="s">
        <v>387</v>
      </c>
      <c r="R1" s="7" t="s">
        <v>336</v>
      </c>
      <c r="S1" s="7" t="s">
        <v>332</v>
      </c>
      <c r="T1" s="7" t="s">
        <v>334</v>
      </c>
    </row>
    <row r="2" spans="1:24" x14ac:dyDescent="0.25">
      <c r="Q2">
        <v>1.0357040845172387</v>
      </c>
      <c r="R2">
        <v>0.49883681232102983</v>
      </c>
      <c r="S2">
        <v>1.0357040845172387</v>
      </c>
      <c r="T2">
        <v>9.5231339453874742E-2</v>
      </c>
    </row>
    <row r="3" spans="1:24" ht="30" customHeight="1" x14ac:dyDescent="0.25">
      <c r="A3" s="15" t="s">
        <v>360</v>
      </c>
      <c r="B3" t="s">
        <v>375</v>
      </c>
      <c r="C3" t="s">
        <v>376</v>
      </c>
      <c r="D3" t="s">
        <v>365</v>
      </c>
      <c r="E3" t="s">
        <v>377</v>
      </c>
      <c r="F3" t="s">
        <v>363</v>
      </c>
      <c r="I3" s="19" t="s">
        <v>381</v>
      </c>
      <c r="J3" s="20" t="s">
        <v>382</v>
      </c>
      <c r="K3" s="20" t="s">
        <v>383</v>
      </c>
      <c r="L3" s="20" t="s">
        <v>384</v>
      </c>
      <c r="M3" s="20" t="s">
        <v>385</v>
      </c>
      <c r="N3" s="20" t="s">
        <v>386</v>
      </c>
      <c r="Q3">
        <v>0.7007239529519923</v>
      </c>
      <c r="R3">
        <v>0.17957387331126617</v>
      </c>
      <c r="S3">
        <v>1.7910281742871511E-2</v>
      </c>
      <c r="T3">
        <v>3.3896215949710342</v>
      </c>
    </row>
    <row r="4" spans="1:24" x14ac:dyDescent="0.25">
      <c r="A4" s="16" t="s">
        <v>336</v>
      </c>
      <c r="B4" s="14">
        <v>0.27999999999999997</v>
      </c>
      <c r="C4" s="14">
        <v>0.42499999999999999</v>
      </c>
      <c r="D4" s="14">
        <v>10</v>
      </c>
      <c r="E4" s="14">
        <v>109720000</v>
      </c>
      <c r="F4" s="14">
        <v>0.52577332948834776</v>
      </c>
      <c r="I4" s="19" t="s">
        <v>336</v>
      </c>
      <c r="J4" s="21">
        <v>0.27999999999999997</v>
      </c>
      <c r="K4" s="21">
        <v>0.42499999999999999</v>
      </c>
      <c r="L4" s="19">
        <v>10</v>
      </c>
      <c r="M4" s="19">
        <v>109.72</v>
      </c>
      <c r="N4" s="19">
        <v>0.52577332948834776</v>
      </c>
      <c r="Q4">
        <v>9.5231339453874742E-2</v>
      </c>
      <c r="R4">
        <v>0.27967539818370823</v>
      </c>
      <c r="S4">
        <v>0.66646470766434418</v>
      </c>
      <c r="T4">
        <v>1.03605100640268</v>
      </c>
      <c r="X4" t="s">
        <v>388</v>
      </c>
    </row>
    <row r="5" spans="1:24" x14ac:dyDescent="0.25">
      <c r="A5" s="16" t="s">
        <v>332</v>
      </c>
      <c r="B5" s="14">
        <v>0.30595238095238092</v>
      </c>
      <c r="C5" s="14">
        <v>0.22619047619047619</v>
      </c>
      <c r="D5" s="14">
        <v>21</v>
      </c>
      <c r="E5" s="14">
        <v>339186000</v>
      </c>
      <c r="F5" s="14">
        <v>0.84366891615169237</v>
      </c>
      <c r="I5" s="19" t="s">
        <v>332</v>
      </c>
      <c r="J5" s="21">
        <v>0.30595238095238092</v>
      </c>
      <c r="K5" s="21">
        <v>0.22619047619047619</v>
      </c>
      <c r="L5" s="19">
        <v>21</v>
      </c>
      <c r="M5" s="19">
        <v>339.18599999999998</v>
      </c>
      <c r="N5" s="19">
        <v>0.84366891615169237</v>
      </c>
      <c r="Q5">
        <v>1.7910281742871511E-2</v>
      </c>
      <c r="R5">
        <v>0.16744148865205821</v>
      </c>
      <c r="S5">
        <v>0.5377006187026151</v>
      </c>
      <c r="T5">
        <v>0.48001971471304145</v>
      </c>
      <c r="W5" s="7" t="s">
        <v>336</v>
      </c>
      <c r="X5">
        <f>_xlfn.T.TEST(Q2:Q102,R2:R11,2,3)</f>
        <v>0.40632786628485851</v>
      </c>
    </row>
    <row r="6" spans="1:24" x14ac:dyDescent="0.25">
      <c r="A6" s="16" t="s">
        <v>333</v>
      </c>
      <c r="B6" s="14">
        <v>0.81041666666666667</v>
      </c>
      <c r="C6" s="14">
        <v>0.74479166666666663</v>
      </c>
      <c r="D6" s="14">
        <v>48</v>
      </c>
      <c r="E6" s="14">
        <v>376450000</v>
      </c>
      <c r="F6" s="14">
        <v>0.65045472916362279</v>
      </c>
      <c r="I6" s="19" t="s">
        <v>334</v>
      </c>
      <c r="J6" s="21">
        <v>0.67857142857142849</v>
      </c>
      <c r="K6" s="21">
        <v>0.6607142857142857</v>
      </c>
      <c r="L6" s="19">
        <v>14</v>
      </c>
      <c r="M6" s="19">
        <v>203.2</v>
      </c>
      <c r="N6" s="19">
        <v>0.81531302314445475</v>
      </c>
      <c r="Q6">
        <v>6.6757587533883929E-3</v>
      </c>
      <c r="R6">
        <v>0.90662400419557698</v>
      </c>
      <c r="S6">
        <v>0.66721086811291297</v>
      </c>
      <c r="T6">
        <v>0.10179116430769558</v>
      </c>
      <c r="W6" s="7" t="s">
        <v>332</v>
      </c>
      <c r="X6">
        <f>_xlfn.T.TEST(Q2:Q102,S2:S22,2,3)</f>
        <v>0.59393914209686205</v>
      </c>
    </row>
    <row r="7" spans="1:24" x14ac:dyDescent="0.25">
      <c r="A7" s="16" t="s">
        <v>335</v>
      </c>
      <c r="B7" s="14">
        <v>1</v>
      </c>
      <c r="C7" s="14">
        <v>1</v>
      </c>
      <c r="D7" s="14">
        <v>8</v>
      </c>
      <c r="E7" s="14">
        <v>60220000</v>
      </c>
      <c r="F7" s="14">
        <v>0.65921067538918932</v>
      </c>
      <c r="I7" s="19" t="s">
        <v>333</v>
      </c>
      <c r="J7" s="21">
        <v>0.81041666666666667</v>
      </c>
      <c r="K7" s="21">
        <v>0.74479166666666663</v>
      </c>
      <c r="L7" s="19">
        <v>48</v>
      </c>
      <c r="M7" s="19">
        <v>376.45</v>
      </c>
      <c r="N7" s="19">
        <v>0.65045472916362279</v>
      </c>
      <c r="Q7">
        <v>1.3523880298783086</v>
      </c>
      <c r="R7">
        <v>0.95807965996881883</v>
      </c>
      <c r="S7">
        <v>0.74585394092991364</v>
      </c>
      <c r="T7">
        <v>1.1719710342031755</v>
      </c>
      <c r="W7" s="7" t="s">
        <v>334</v>
      </c>
      <c r="X7">
        <f>_xlfn.T.TEST(Q2:Q102,T2:T15,2,3)</f>
        <v>0.65906408216028833</v>
      </c>
    </row>
    <row r="8" spans="1:24" x14ac:dyDescent="0.25">
      <c r="A8" s="16" t="s">
        <v>334</v>
      </c>
      <c r="B8" s="14">
        <v>0.67857142857142849</v>
      </c>
      <c r="C8" s="14">
        <v>0.6607142857142857</v>
      </c>
      <c r="D8" s="14">
        <v>14</v>
      </c>
      <c r="E8" s="14">
        <v>203200000</v>
      </c>
      <c r="F8" s="14">
        <v>0.81531302314445475</v>
      </c>
      <c r="I8" s="19" t="s">
        <v>335</v>
      </c>
      <c r="J8" s="21">
        <v>1</v>
      </c>
      <c r="K8" s="21">
        <v>1</v>
      </c>
      <c r="L8" s="19">
        <v>8</v>
      </c>
      <c r="M8" s="19">
        <v>60.22</v>
      </c>
      <c r="N8" s="19">
        <v>0.65921067538918932</v>
      </c>
      <c r="Q8">
        <v>0.49883681232102983</v>
      </c>
      <c r="R8">
        <v>1.8980517728770159</v>
      </c>
      <c r="S8">
        <v>0.63962371062520329</v>
      </c>
      <c r="T8">
        <v>0.12443351641651382</v>
      </c>
    </row>
    <row r="9" spans="1:24" x14ac:dyDescent="0.25">
      <c r="A9" s="16" t="s">
        <v>362</v>
      </c>
      <c r="B9" s="14">
        <v>0.64975247524752466</v>
      </c>
      <c r="C9" s="14">
        <v>0.61386138613861385</v>
      </c>
      <c r="D9" s="14">
        <v>101</v>
      </c>
      <c r="E9" s="14">
        <v>1088776000</v>
      </c>
      <c r="F9" s="14">
        <v>0.70182846793127529</v>
      </c>
      <c r="I9" s="19" t="s">
        <v>378</v>
      </c>
      <c r="J9" s="21">
        <v>0.64975247524752466</v>
      </c>
      <c r="K9" s="21">
        <v>0.61386138613861385</v>
      </c>
      <c r="L9" s="19">
        <v>101</v>
      </c>
      <c r="M9" s="19">
        <v>1088.7760000000001</v>
      </c>
      <c r="N9" s="19">
        <v>0.70182846793127529</v>
      </c>
      <c r="Q9">
        <v>0.127106245822971</v>
      </c>
      <c r="R9">
        <v>0.15482770453286715</v>
      </c>
      <c r="S9">
        <v>3.1876296699110858E-2</v>
      </c>
      <c r="T9">
        <v>0.7426990017464109</v>
      </c>
    </row>
    <row r="10" spans="1:24" x14ac:dyDescent="0.25">
      <c r="Q10">
        <v>0.7627435501667259</v>
      </c>
      <c r="R10">
        <v>0.1161383117956323</v>
      </c>
      <c r="S10">
        <v>3.5043627336167575</v>
      </c>
      <c r="T10">
        <v>0.48738663156429113</v>
      </c>
    </row>
    <row r="11" spans="1:24" x14ac:dyDescent="0.25">
      <c r="Q11">
        <v>1.3104579788544501</v>
      </c>
      <c r="R11">
        <v>9.8484269045504766E-2</v>
      </c>
      <c r="S11">
        <v>2.0066538280167827</v>
      </c>
      <c r="T11">
        <v>0.52336446994440111</v>
      </c>
    </row>
    <row r="12" spans="1:24" x14ac:dyDescent="0.25">
      <c r="Q12">
        <v>0.17957387331126617</v>
      </c>
      <c r="S12">
        <v>0.18781641541986027</v>
      </c>
      <c r="T12">
        <v>1.5411608113887898</v>
      </c>
    </row>
    <row r="13" spans="1:24" x14ac:dyDescent="0.25">
      <c r="Q13">
        <v>0.27967539818370823</v>
      </c>
      <c r="S13">
        <v>0.21112219700667659</v>
      </c>
      <c r="T13">
        <v>7.9302875317105906E-2</v>
      </c>
    </row>
    <row r="14" spans="1:24" x14ac:dyDescent="0.25">
      <c r="A14" t="s">
        <v>363</v>
      </c>
      <c r="Q14">
        <v>7.817182166401751E-2</v>
      </c>
      <c r="S14">
        <v>0.91093320248283949</v>
      </c>
      <c r="T14">
        <v>0.41230001337158789</v>
      </c>
    </row>
    <row r="15" spans="1:24" x14ac:dyDescent="0.25">
      <c r="A15" s="14">
        <v>0.70182846793127496</v>
      </c>
      <c r="Q15">
        <v>0.66646470766434418</v>
      </c>
      <c r="S15">
        <v>4.3391348470224447</v>
      </c>
      <c r="T15">
        <v>1.2290491502217615</v>
      </c>
    </row>
    <row r="16" spans="1:24" x14ac:dyDescent="0.25">
      <c r="Q16">
        <v>0.65112729668875724</v>
      </c>
      <c r="S16">
        <v>9.2908306796532308E-2</v>
      </c>
    </row>
    <row r="17" spans="1:19" x14ac:dyDescent="0.25">
      <c r="Q17">
        <v>6.5387495514263816E-2</v>
      </c>
      <c r="S17">
        <v>0.12208156479036684</v>
      </c>
    </row>
    <row r="18" spans="1:19" x14ac:dyDescent="0.25">
      <c r="Q18">
        <v>0.5377006187026151</v>
      </c>
      <c r="S18">
        <v>0.12465597497962803</v>
      </c>
    </row>
    <row r="19" spans="1:19" x14ac:dyDescent="0.25">
      <c r="Q19">
        <v>7.1676767595678814E-2</v>
      </c>
      <c r="S19">
        <v>0.3523863354156806</v>
      </c>
    </row>
    <row r="20" spans="1:19" x14ac:dyDescent="0.25">
      <c r="Q20">
        <v>0.66721086811291297</v>
      </c>
      <c r="S20">
        <v>0.48043491914613456</v>
      </c>
    </row>
    <row r="21" spans="1:19" x14ac:dyDescent="0.25">
      <c r="Q21">
        <v>0.74585394092991364</v>
      </c>
      <c r="S21">
        <v>0.64124717156845834</v>
      </c>
    </row>
    <row r="22" spans="1:19" x14ac:dyDescent="0.25">
      <c r="Q22">
        <v>2.7275950794184767</v>
      </c>
      <c r="S22">
        <v>0.4009652339291665</v>
      </c>
    </row>
    <row r="23" spans="1:19" x14ac:dyDescent="0.25">
      <c r="Q23">
        <v>2.8660631777264745</v>
      </c>
    </row>
    <row r="24" spans="1:19" x14ac:dyDescent="0.25">
      <c r="Q24">
        <v>0.63962371062520329</v>
      </c>
    </row>
    <row r="25" spans="1:19" x14ac:dyDescent="0.25">
      <c r="A25" s="15" t="s">
        <v>380</v>
      </c>
      <c r="B25" s="15" t="s">
        <v>379</v>
      </c>
      <c r="Q25">
        <v>1.0552954779850061E-3</v>
      </c>
    </row>
    <row r="26" spans="1:19" x14ac:dyDescent="0.25">
      <c r="A26" s="15" t="s">
        <v>360</v>
      </c>
      <c r="B26" t="s">
        <v>336</v>
      </c>
      <c r="C26" t="s">
        <v>332</v>
      </c>
      <c r="D26" t="s">
        <v>333</v>
      </c>
      <c r="E26" t="s">
        <v>335</v>
      </c>
      <c r="F26" t="s">
        <v>334</v>
      </c>
      <c r="G26" t="s">
        <v>361</v>
      </c>
      <c r="H26" t="s">
        <v>362</v>
      </c>
      <c r="Q26">
        <v>0.46881726522083289</v>
      </c>
    </row>
    <row r="27" spans="1:19" x14ac:dyDescent="0.25">
      <c r="A27" s="16" t="s">
        <v>4</v>
      </c>
      <c r="B27" s="14"/>
      <c r="C27" s="14">
        <v>1.0357040845172387</v>
      </c>
      <c r="D27" s="14"/>
      <c r="E27" s="14"/>
      <c r="F27" s="14"/>
      <c r="G27" s="14"/>
      <c r="H27" s="14">
        <v>1.0357040845172387</v>
      </c>
      <c r="Q27">
        <v>0.33679632598793752</v>
      </c>
    </row>
    <row r="28" spans="1:19" x14ac:dyDescent="0.25">
      <c r="A28" s="16" t="s">
        <v>6</v>
      </c>
      <c r="B28" s="14"/>
      <c r="C28" s="14"/>
      <c r="D28" s="14">
        <v>0.7007239529519923</v>
      </c>
      <c r="E28" s="14"/>
      <c r="F28" s="14"/>
      <c r="G28" s="14"/>
      <c r="H28" s="14">
        <v>0.7007239529519923</v>
      </c>
      <c r="Q28">
        <v>3.3896215949710342</v>
      </c>
    </row>
    <row r="29" spans="1:19" x14ac:dyDescent="0.25">
      <c r="A29" s="16" t="s">
        <v>8</v>
      </c>
      <c r="B29" s="14"/>
      <c r="C29" s="14"/>
      <c r="D29" s="14"/>
      <c r="E29" s="14"/>
      <c r="F29" s="14">
        <v>9.5231339453874742E-2</v>
      </c>
      <c r="G29" s="14"/>
      <c r="H29" s="14">
        <v>9.5231339453874742E-2</v>
      </c>
      <c r="Q29">
        <v>0.34453994512316743</v>
      </c>
    </row>
    <row r="30" spans="1:19" x14ac:dyDescent="0.25">
      <c r="A30" s="16" t="s">
        <v>10</v>
      </c>
      <c r="B30" s="14"/>
      <c r="C30" s="14">
        <v>1.7910281742871511E-2</v>
      </c>
      <c r="D30" s="14"/>
      <c r="E30" s="14"/>
      <c r="F30" s="14"/>
      <c r="G30" s="14"/>
      <c r="H30" s="14">
        <v>1.7910281742871511E-2</v>
      </c>
      <c r="Q30">
        <v>1.03605100640268</v>
      </c>
    </row>
    <row r="31" spans="1:19" x14ac:dyDescent="0.25">
      <c r="A31" s="16" t="s">
        <v>12</v>
      </c>
      <c r="B31" s="14"/>
      <c r="C31" s="14"/>
      <c r="D31" s="14">
        <v>6.6757587533883929E-3</v>
      </c>
      <c r="E31" s="14"/>
      <c r="F31" s="14"/>
      <c r="G31" s="14"/>
      <c r="H31" s="14">
        <v>6.6757587533883929E-3</v>
      </c>
      <c r="Q31">
        <v>3.1876296699110858E-2</v>
      </c>
    </row>
    <row r="32" spans="1:19" x14ac:dyDescent="0.25">
      <c r="A32" s="16" t="s">
        <v>14</v>
      </c>
      <c r="B32" s="14"/>
      <c r="C32" s="14"/>
      <c r="D32" s="14">
        <v>1.3523880298783086</v>
      </c>
      <c r="E32" s="14"/>
      <c r="F32" s="14"/>
      <c r="G32" s="14"/>
      <c r="H32" s="14">
        <v>1.3523880298783086</v>
      </c>
      <c r="Q32">
        <v>0.48001971471304145</v>
      </c>
    </row>
    <row r="33" spans="1:17" x14ac:dyDescent="0.25">
      <c r="A33" s="16" t="s">
        <v>20</v>
      </c>
      <c r="B33" s="14">
        <v>0.49883681232102983</v>
      </c>
      <c r="C33" s="14"/>
      <c r="D33" s="14"/>
      <c r="E33" s="14"/>
      <c r="F33" s="14"/>
      <c r="G33" s="14"/>
      <c r="H33" s="14">
        <v>0.49883681232102983</v>
      </c>
      <c r="Q33">
        <v>0.85065643610526176</v>
      </c>
    </row>
    <row r="34" spans="1:17" x14ac:dyDescent="0.25">
      <c r="A34" s="16" t="s">
        <v>34</v>
      </c>
      <c r="B34" s="14">
        <v>0.27967539818370823</v>
      </c>
      <c r="C34" s="14"/>
      <c r="D34" s="14"/>
      <c r="E34" s="14"/>
      <c r="F34" s="14"/>
      <c r="G34" s="14"/>
      <c r="H34" s="14">
        <v>0.27967539818370823</v>
      </c>
      <c r="Q34">
        <v>5.2600682967267644E-2</v>
      </c>
    </row>
    <row r="35" spans="1:17" x14ac:dyDescent="0.25">
      <c r="A35" s="16" t="s">
        <v>32</v>
      </c>
      <c r="B35" s="14">
        <v>0.17957387331126617</v>
      </c>
      <c r="C35" s="14"/>
      <c r="D35" s="14"/>
      <c r="E35" s="14"/>
      <c r="F35" s="14"/>
      <c r="G35" s="14"/>
      <c r="H35" s="14">
        <v>0.17957387331126617</v>
      </c>
      <c r="Q35">
        <v>0.43858331244619192</v>
      </c>
    </row>
    <row r="36" spans="1:17" x14ac:dyDescent="0.25">
      <c r="A36" s="16" t="s">
        <v>26</v>
      </c>
      <c r="B36" s="14"/>
      <c r="C36" s="14"/>
      <c r="D36" s="14">
        <v>0.127106245822971</v>
      </c>
      <c r="E36" s="14"/>
      <c r="F36" s="14"/>
      <c r="G36" s="14"/>
      <c r="H36" s="14">
        <v>0.127106245822971</v>
      </c>
      <c r="Q36">
        <v>0.88700568920073264</v>
      </c>
    </row>
    <row r="37" spans="1:17" x14ac:dyDescent="0.25">
      <c r="A37" s="16" t="s">
        <v>30</v>
      </c>
      <c r="B37" s="14"/>
      <c r="C37" s="14"/>
      <c r="D37" s="14">
        <v>1.3104579788544501</v>
      </c>
      <c r="E37" s="14"/>
      <c r="F37" s="14"/>
      <c r="G37" s="14"/>
      <c r="H37" s="14">
        <v>1.3104579788544501</v>
      </c>
      <c r="Q37">
        <v>0.60226357149765963</v>
      </c>
    </row>
    <row r="38" spans="1:17" x14ac:dyDescent="0.25">
      <c r="A38" s="16" t="s">
        <v>36</v>
      </c>
      <c r="B38" s="14"/>
      <c r="C38" s="14"/>
      <c r="D38" s="14">
        <v>7.817182166401751E-2</v>
      </c>
      <c r="E38" s="14"/>
      <c r="F38" s="14"/>
      <c r="G38" s="14"/>
      <c r="H38" s="14">
        <v>7.817182166401751E-2</v>
      </c>
      <c r="Q38">
        <v>0.10179116430769558</v>
      </c>
    </row>
    <row r="39" spans="1:17" x14ac:dyDescent="0.25">
      <c r="A39" s="16" t="s">
        <v>326</v>
      </c>
      <c r="B39" s="14"/>
      <c r="C39" s="14">
        <v>0.66646470766434418</v>
      </c>
      <c r="D39" s="14"/>
      <c r="E39" s="14"/>
      <c r="F39" s="14"/>
      <c r="G39" s="14"/>
      <c r="H39" s="14">
        <v>0.66646470766434418</v>
      </c>
      <c r="Q39">
        <v>0.44713234862014956</v>
      </c>
    </row>
    <row r="40" spans="1:17" x14ac:dyDescent="0.25">
      <c r="A40" s="16" t="s">
        <v>39</v>
      </c>
      <c r="B40" s="14"/>
      <c r="C40" s="14"/>
      <c r="D40" s="14">
        <v>0.65112729668875724</v>
      </c>
      <c r="E40" s="14"/>
      <c r="F40" s="14"/>
      <c r="G40" s="14"/>
      <c r="H40" s="14">
        <v>0.65112729668875724</v>
      </c>
      <c r="Q40">
        <v>1.1719710342031755</v>
      </c>
    </row>
    <row r="41" spans="1:17" x14ac:dyDescent="0.25">
      <c r="A41" s="16" t="s">
        <v>41</v>
      </c>
      <c r="B41" s="14"/>
      <c r="C41" s="14"/>
      <c r="D41" s="14">
        <v>6.5387495514263816E-2</v>
      </c>
      <c r="E41" s="14"/>
      <c r="F41" s="14"/>
      <c r="G41" s="14"/>
      <c r="H41" s="14">
        <v>6.5387495514263816E-2</v>
      </c>
      <c r="Q41">
        <v>0.62589029046131905</v>
      </c>
    </row>
    <row r="42" spans="1:17" x14ac:dyDescent="0.25">
      <c r="A42" s="16" t="s">
        <v>45</v>
      </c>
      <c r="B42" s="14"/>
      <c r="C42" s="14"/>
      <c r="D42" s="14">
        <v>7.1676767595678814E-2</v>
      </c>
      <c r="E42" s="14"/>
      <c r="F42" s="14"/>
      <c r="G42" s="14"/>
      <c r="H42" s="14">
        <v>7.1676767595678814E-2</v>
      </c>
      <c r="Q42">
        <v>9.5139279052429519E-3</v>
      </c>
    </row>
    <row r="43" spans="1:17" x14ac:dyDescent="0.25">
      <c r="A43" s="16" t="s">
        <v>28</v>
      </c>
      <c r="B43" s="14"/>
      <c r="C43" s="14"/>
      <c r="D43" s="14">
        <v>0.7627435501667259</v>
      </c>
      <c r="E43" s="14"/>
      <c r="F43" s="14"/>
      <c r="G43" s="14"/>
      <c r="H43" s="14">
        <v>0.7627435501667259</v>
      </c>
      <c r="Q43">
        <v>4.0646565959355327E-2</v>
      </c>
    </row>
    <row r="44" spans="1:17" x14ac:dyDescent="0.25">
      <c r="A44" s="16" t="s">
        <v>43</v>
      </c>
      <c r="B44" s="14"/>
      <c r="C44" s="14">
        <v>0.5377006187026151</v>
      </c>
      <c r="D44" s="14"/>
      <c r="E44" s="14"/>
      <c r="F44" s="14"/>
      <c r="G44" s="14"/>
      <c r="H44" s="14">
        <v>0.5377006187026151</v>
      </c>
      <c r="Q44">
        <v>1.2592285233423954</v>
      </c>
    </row>
    <row r="45" spans="1:17" x14ac:dyDescent="0.25">
      <c r="A45" s="16" t="s">
        <v>327</v>
      </c>
      <c r="B45" s="14"/>
      <c r="C45" s="14"/>
      <c r="D45" s="14"/>
      <c r="E45" s="14">
        <v>2.7275950794184767</v>
      </c>
      <c r="F45" s="14"/>
      <c r="G45" s="14"/>
      <c r="H45" s="14">
        <v>2.7275950794184767</v>
      </c>
      <c r="Q45">
        <v>0.82922320559249363</v>
      </c>
    </row>
    <row r="46" spans="1:17" x14ac:dyDescent="0.25">
      <c r="A46" s="16" t="s">
        <v>47</v>
      </c>
      <c r="B46" s="14"/>
      <c r="C46" s="14">
        <v>0.66721086811291297</v>
      </c>
      <c r="D46" s="14"/>
      <c r="E46" s="14"/>
      <c r="F46" s="14"/>
      <c r="G46" s="14"/>
      <c r="H46" s="14">
        <v>0.66721086811291297</v>
      </c>
      <c r="Q46">
        <v>0.12443351641651382</v>
      </c>
    </row>
    <row r="47" spans="1:17" x14ac:dyDescent="0.25">
      <c r="A47" s="16" t="s">
        <v>51</v>
      </c>
      <c r="B47" s="14"/>
      <c r="C47" s="14">
        <v>0.74585394092991364</v>
      </c>
      <c r="D47" s="14"/>
      <c r="E47" s="14"/>
      <c r="F47" s="14"/>
      <c r="G47" s="14"/>
      <c r="H47" s="14">
        <v>0.74585394092991364</v>
      </c>
      <c r="Q47">
        <v>0.67836185110025204</v>
      </c>
    </row>
    <row r="48" spans="1:17" x14ac:dyDescent="0.25">
      <c r="A48" s="16" t="s">
        <v>54</v>
      </c>
      <c r="B48" s="14"/>
      <c r="C48" s="14"/>
      <c r="D48" s="14">
        <v>2.8660631777264745</v>
      </c>
      <c r="E48" s="14"/>
      <c r="F48" s="14"/>
      <c r="G48" s="14"/>
      <c r="H48" s="14">
        <v>2.8660631777264745</v>
      </c>
      <c r="Q48">
        <v>3.5043627336167575</v>
      </c>
    </row>
    <row r="49" spans="1:17" x14ac:dyDescent="0.25">
      <c r="A49" s="16" t="s">
        <v>56</v>
      </c>
      <c r="B49" s="14"/>
      <c r="C49" s="14">
        <v>0.63962371062520329</v>
      </c>
      <c r="D49" s="14"/>
      <c r="E49" s="14"/>
      <c r="F49" s="14"/>
      <c r="G49" s="14"/>
      <c r="H49" s="14">
        <v>0.63962371062520329</v>
      </c>
      <c r="Q49">
        <v>0.34047265174347768</v>
      </c>
    </row>
    <row r="50" spans="1:17" x14ac:dyDescent="0.25">
      <c r="A50" s="16" t="s">
        <v>58</v>
      </c>
      <c r="B50" s="14"/>
      <c r="C50" s="14"/>
      <c r="D50" s="14"/>
      <c r="E50" s="14">
        <v>1.0552954779850061E-3</v>
      </c>
      <c r="F50" s="14"/>
      <c r="G50" s="14"/>
      <c r="H50" s="14">
        <v>1.0552954779850061E-3</v>
      </c>
      <c r="Q50">
        <v>0.8917384887707831</v>
      </c>
    </row>
    <row r="51" spans="1:17" x14ac:dyDescent="0.25">
      <c r="A51" s="16" t="s">
        <v>62</v>
      </c>
      <c r="B51" s="14"/>
      <c r="C51" s="14"/>
      <c r="D51" s="14">
        <v>0.46881726522083289</v>
      </c>
      <c r="E51" s="14"/>
      <c r="F51" s="14"/>
      <c r="G51" s="14"/>
      <c r="H51" s="14">
        <v>0.46881726522083289</v>
      </c>
      <c r="Q51">
        <v>0.46461924452910841</v>
      </c>
    </row>
    <row r="52" spans="1:17" x14ac:dyDescent="0.25">
      <c r="A52" s="16" t="s">
        <v>351</v>
      </c>
      <c r="B52" s="14"/>
      <c r="C52" s="14">
        <v>0.4009652339291665</v>
      </c>
      <c r="D52" s="14"/>
      <c r="E52" s="14"/>
      <c r="F52" s="14"/>
      <c r="G52" s="14"/>
      <c r="H52" s="14">
        <v>0.4009652339291665</v>
      </c>
      <c r="Q52">
        <v>0.16744148865205821</v>
      </c>
    </row>
    <row r="53" spans="1:17" x14ac:dyDescent="0.25">
      <c r="A53" s="16" t="s">
        <v>67</v>
      </c>
      <c r="B53" s="14"/>
      <c r="C53" s="14"/>
      <c r="D53" s="14"/>
      <c r="E53" s="14">
        <v>0.33679632598793752</v>
      </c>
      <c r="F53" s="14"/>
      <c r="G53" s="14"/>
      <c r="H53" s="14">
        <v>0.33679632598793752</v>
      </c>
      <c r="Q53">
        <v>0.90662400419557698</v>
      </c>
    </row>
    <row r="54" spans="1:17" x14ac:dyDescent="0.25">
      <c r="A54" s="16" t="s">
        <v>139</v>
      </c>
      <c r="B54" s="14"/>
      <c r="C54" s="14"/>
      <c r="D54" s="14"/>
      <c r="E54" s="14"/>
      <c r="F54" s="14">
        <v>0.12443351641651382</v>
      </c>
      <c r="G54" s="14"/>
      <c r="H54" s="14">
        <v>0.12443351641651382</v>
      </c>
      <c r="Q54">
        <v>0.46583467243923593</v>
      </c>
    </row>
    <row r="55" spans="1:17" x14ac:dyDescent="0.25">
      <c r="A55" s="16" t="s">
        <v>79</v>
      </c>
      <c r="B55" s="14"/>
      <c r="C55" s="14"/>
      <c r="D55" s="14"/>
      <c r="E55" s="14"/>
      <c r="F55" s="14">
        <v>3.3896215949710342</v>
      </c>
      <c r="G55" s="14"/>
      <c r="H55" s="14">
        <v>3.3896215949710342</v>
      </c>
      <c r="Q55">
        <v>6.0679319568949284</v>
      </c>
    </row>
    <row r="56" spans="1:17" x14ac:dyDescent="0.25">
      <c r="A56" s="16" t="s">
        <v>81</v>
      </c>
      <c r="B56" s="14"/>
      <c r="C56" s="14"/>
      <c r="D56" s="14">
        <v>0.34453994512316743</v>
      </c>
      <c r="E56" s="14"/>
      <c r="F56" s="14"/>
      <c r="G56" s="14"/>
      <c r="H56" s="14">
        <v>0.34453994512316743</v>
      </c>
      <c r="Q56">
        <v>0.35289666997291635</v>
      </c>
    </row>
    <row r="57" spans="1:17" x14ac:dyDescent="0.25">
      <c r="A57" s="16" t="s">
        <v>83</v>
      </c>
      <c r="B57" s="14"/>
      <c r="C57" s="14"/>
      <c r="D57" s="14"/>
      <c r="E57" s="14"/>
      <c r="F57" s="14">
        <v>1.03605100640268</v>
      </c>
      <c r="G57" s="14"/>
      <c r="H57" s="14">
        <v>1.03605100640268</v>
      </c>
      <c r="Q57">
        <v>2.0066538280167827</v>
      </c>
    </row>
    <row r="58" spans="1:17" x14ac:dyDescent="0.25">
      <c r="A58" s="16" t="s">
        <v>341</v>
      </c>
      <c r="B58" s="14"/>
      <c r="C58" s="14">
        <v>3.1876296699110858E-2</v>
      </c>
      <c r="D58" s="14"/>
      <c r="E58" s="14"/>
      <c r="F58" s="14"/>
      <c r="G58" s="14"/>
      <c r="H58" s="14">
        <v>3.1876296699110858E-2</v>
      </c>
      <c r="Q58">
        <v>0.18781641541986027</v>
      </c>
    </row>
    <row r="59" spans="1:17" x14ac:dyDescent="0.25">
      <c r="A59" s="16" t="s">
        <v>240</v>
      </c>
      <c r="B59" s="14"/>
      <c r="C59" s="14"/>
      <c r="D59" s="14">
        <v>1.0226924610365793</v>
      </c>
      <c r="E59" s="14"/>
      <c r="F59" s="14"/>
      <c r="G59" s="14"/>
      <c r="H59" s="14">
        <v>1.0226924610365793</v>
      </c>
      <c r="Q59">
        <v>2.3421214936489472</v>
      </c>
    </row>
    <row r="60" spans="1:17" x14ac:dyDescent="0.25">
      <c r="A60" s="16" t="s">
        <v>323</v>
      </c>
      <c r="B60" s="14">
        <v>0.95807965996881883</v>
      </c>
      <c r="C60" s="14"/>
      <c r="D60" s="14"/>
      <c r="E60" s="14"/>
      <c r="F60" s="14"/>
      <c r="G60" s="14"/>
      <c r="H60" s="14">
        <v>0.95807965996881883</v>
      </c>
      <c r="Q60">
        <v>0.27809390875338397</v>
      </c>
    </row>
    <row r="61" spans="1:17" x14ac:dyDescent="0.25">
      <c r="A61" s="16" t="s">
        <v>92</v>
      </c>
      <c r="B61" s="14"/>
      <c r="C61" s="14"/>
      <c r="D61" s="14"/>
      <c r="E61" s="14"/>
      <c r="F61" s="14">
        <v>0.48001971471304145</v>
      </c>
      <c r="G61" s="14"/>
      <c r="H61" s="14">
        <v>0.48001971471304145</v>
      </c>
      <c r="Q61">
        <v>6.5728158290431882E-2</v>
      </c>
    </row>
    <row r="62" spans="1:17" x14ac:dyDescent="0.25">
      <c r="A62" s="16" t="s">
        <v>112</v>
      </c>
      <c r="B62" s="14"/>
      <c r="C62" s="14"/>
      <c r="D62" s="14">
        <v>0.88700568920073264</v>
      </c>
      <c r="E62" s="14"/>
      <c r="F62" s="14"/>
      <c r="G62" s="14"/>
      <c r="H62" s="14">
        <v>0.88700568920073264</v>
      </c>
      <c r="Q62">
        <v>0.39503488553074123</v>
      </c>
    </row>
    <row r="63" spans="1:17" x14ac:dyDescent="0.25">
      <c r="A63" s="16" t="s">
        <v>104</v>
      </c>
      <c r="B63" s="14"/>
      <c r="C63" s="14"/>
      <c r="D63" s="14">
        <v>5.2600682967267644E-2</v>
      </c>
      <c r="E63" s="14"/>
      <c r="F63" s="14"/>
      <c r="G63" s="14"/>
      <c r="H63" s="14">
        <v>5.2600682967267644E-2</v>
      </c>
      <c r="Q63">
        <v>0.2415621404917894</v>
      </c>
    </row>
    <row r="64" spans="1:17" x14ac:dyDescent="0.25">
      <c r="A64" s="16" t="s">
        <v>110</v>
      </c>
      <c r="B64" s="14"/>
      <c r="C64" s="14"/>
      <c r="D64" s="14"/>
      <c r="E64" s="14">
        <v>0.43858331244619192</v>
      </c>
      <c r="F64" s="14"/>
      <c r="G64" s="14"/>
      <c r="H64" s="14">
        <v>0.43858331244619192</v>
      </c>
      <c r="Q64">
        <v>1.6460837093609074E-2</v>
      </c>
    </row>
    <row r="65" spans="1:17" x14ac:dyDescent="0.25">
      <c r="A65" s="16" t="s">
        <v>114</v>
      </c>
      <c r="B65" s="14"/>
      <c r="C65" s="14"/>
      <c r="D65" s="14">
        <v>0.60226357149765963</v>
      </c>
      <c r="E65" s="14"/>
      <c r="F65" s="14"/>
      <c r="G65" s="14"/>
      <c r="H65" s="14">
        <v>0.60226357149765963</v>
      </c>
      <c r="Q65">
        <v>0.82780304458434317</v>
      </c>
    </row>
    <row r="66" spans="1:17" x14ac:dyDescent="0.25">
      <c r="A66" s="16" t="s">
        <v>116</v>
      </c>
      <c r="B66" s="14"/>
      <c r="C66" s="14"/>
      <c r="D66" s="14"/>
      <c r="E66" s="14"/>
      <c r="F66" s="14">
        <v>0.10179116430769558</v>
      </c>
      <c r="G66" s="14"/>
      <c r="H66" s="14">
        <v>0.10179116430769558</v>
      </c>
      <c r="Q66">
        <v>0.7426990017464109</v>
      </c>
    </row>
    <row r="67" spans="1:17" x14ac:dyDescent="0.25">
      <c r="A67" s="16" t="s">
        <v>118</v>
      </c>
      <c r="B67" s="14"/>
      <c r="C67" s="14"/>
      <c r="D67" s="14">
        <v>0.44713234862014956</v>
      </c>
      <c r="E67" s="14"/>
      <c r="F67" s="14"/>
      <c r="G67" s="14"/>
      <c r="H67" s="14">
        <v>0.44713234862014956</v>
      </c>
      <c r="Q67">
        <v>0.48220890254075871</v>
      </c>
    </row>
    <row r="68" spans="1:17" x14ac:dyDescent="0.25">
      <c r="A68" s="16" t="s">
        <v>120</v>
      </c>
      <c r="B68" s="14"/>
      <c r="C68" s="14"/>
      <c r="D68" s="14"/>
      <c r="E68" s="14"/>
      <c r="F68" s="14">
        <v>1.1719710342031755</v>
      </c>
      <c r="G68" s="14"/>
      <c r="H68" s="14">
        <v>1.1719710342031755</v>
      </c>
      <c r="Q68">
        <v>0.37207375618068772</v>
      </c>
    </row>
    <row r="69" spans="1:17" x14ac:dyDescent="0.25">
      <c r="A69" s="16" t="s">
        <v>122</v>
      </c>
      <c r="B69" s="14"/>
      <c r="C69" s="14"/>
      <c r="D69" s="14">
        <v>0.62589029046131905</v>
      </c>
      <c r="E69" s="14"/>
      <c r="F69" s="14"/>
      <c r="G69" s="14"/>
      <c r="H69" s="14">
        <v>0.62589029046131905</v>
      </c>
      <c r="Q69">
        <v>0.21112219700667659</v>
      </c>
    </row>
    <row r="70" spans="1:17" x14ac:dyDescent="0.25">
      <c r="A70" s="16" t="s">
        <v>126</v>
      </c>
      <c r="B70" s="14"/>
      <c r="C70" s="14"/>
      <c r="D70" s="14">
        <v>9.5139279052429519E-3</v>
      </c>
      <c r="E70" s="14"/>
      <c r="F70" s="14"/>
      <c r="G70" s="14"/>
      <c r="H70" s="14">
        <v>9.5139279052429519E-3</v>
      </c>
      <c r="Q70">
        <v>0.35710704070761223</v>
      </c>
    </row>
    <row r="71" spans="1:17" x14ac:dyDescent="0.25">
      <c r="A71" s="16" t="s">
        <v>128</v>
      </c>
      <c r="B71" s="14"/>
      <c r="C71" s="14"/>
      <c r="D71" s="14">
        <v>4.0646565959355327E-2</v>
      </c>
      <c r="E71" s="14"/>
      <c r="F71" s="14"/>
      <c r="G71" s="14"/>
      <c r="H71" s="14">
        <v>4.0646565959355327E-2</v>
      </c>
      <c r="Q71">
        <v>0.48738663156429113</v>
      </c>
    </row>
    <row r="72" spans="1:17" x14ac:dyDescent="0.25">
      <c r="A72" s="16" t="s">
        <v>133</v>
      </c>
      <c r="B72" s="14"/>
      <c r="C72" s="14"/>
      <c r="D72" s="14">
        <v>1.2592285233423954</v>
      </c>
      <c r="E72" s="14"/>
      <c r="F72" s="14"/>
      <c r="G72" s="14"/>
      <c r="H72" s="14">
        <v>1.2592285233423954</v>
      </c>
      <c r="Q72">
        <v>0.30065783935250329</v>
      </c>
    </row>
    <row r="73" spans="1:17" x14ac:dyDescent="0.25">
      <c r="A73" s="16" t="s">
        <v>137</v>
      </c>
      <c r="B73" s="14"/>
      <c r="C73" s="14"/>
      <c r="D73" s="14"/>
      <c r="E73" s="14">
        <v>0.82922320559249363</v>
      </c>
      <c r="F73" s="14"/>
      <c r="G73" s="14"/>
      <c r="H73" s="14">
        <v>0.82922320559249363</v>
      </c>
      <c r="Q73">
        <v>0.25516704528096512</v>
      </c>
    </row>
    <row r="74" spans="1:17" x14ac:dyDescent="0.25">
      <c r="A74" s="16" t="s">
        <v>141</v>
      </c>
      <c r="B74" s="14"/>
      <c r="C74" s="14"/>
      <c r="D74" s="14">
        <v>0.67836185110025204</v>
      </c>
      <c r="E74" s="14"/>
      <c r="F74" s="14"/>
      <c r="G74" s="14"/>
      <c r="H74" s="14">
        <v>0.67836185110025204</v>
      </c>
      <c r="Q74">
        <v>0.11458250261018942</v>
      </c>
    </row>
    <row r="75" spans="1:17" x14ac:dyDescent="0.25">
      <c r="A75" s="16" t="s">
        <v>143</v>
      </c>
      <c r="B75" s="14"/>
      <c r="C75" s="14">
        <v>3.5043627336167575</v>
      </c>
      <c r="D75" s="14"/>
      <c r="E75" s="14"/>
      <c r="F75" s="14"/>
      <c r="G75" s="14"/>
      <c r="H75" s="14">
        <v>3.5043627336167575</v>
      </c>
      <c r="Q75">
        <v>0.20899307242203599</v>
      </c>
    </row>
    <row r="76" spans="1:17" x14ac:dyDescent="0.25">
      <c r="A76" s="16" t="s">
        <v>154</v>
      </c>
      <c r="B76" s="14">
        <v>0.16744148865205821</v>
      </c>
      <c r="C76" s="14"/>
      <c r="D76" s="14"/>
      <c r="E76" s="14"/>
      <c r="F76" s="14"/>
      <c r="G76" s="14"/>
      <c r="H76" s="14">
        <v>0.16744148865205821</v>
      </c>
      <c r="Q76">
        <v>0.52336446994440111</v>
      </c>
    </row>
    <row r="77" spans="1:17" x14ac:dyDescent="0.25">
      <c r="A77" s="16" t="s">
        <v>147</v>
      </c>
      <c r="B77" s="14"/>
      <c r="C77" s="14"/>
      <c r="D77" s="14">
        <v>0.34047265174347768</v>
      </c>
      <c r="E77" s="14"/>
      <c r="F77" s="14"/>
      <c r="G77" s="14"/>
      <c r="H77" s="14">
        <v>0.34047265174347768</v>
      </c>
      <c r="Q77">
        <v>0.24078580190295923</v>
      </c>
    </row>
    <row r="78" spans="1:17" x14ac:dyDescent="0.25">
      <c r="A78" s="16" t="s">
        <v>149</v>
      </c>
      <c r="B78" s="14"/>
      <c r="C78" s="14"/>
      <c r="D78" s="14">
        <v>0.8917384887707831</v>
      </c>
      <c r="E78" s="14"/>
      <c r="F78" s="14"/>
      <c r="G78" s="14"/>
      <c r="H78" s="14">
        <v>0.8917384887707831</v>
      </c>
      <c r="Q78">
        <v>1.0226924610365793</v>
      </c>
    </row>
    <row r="79" spans="1:17" x14ac:dyDescent="0.25">
      <c r="A79" s="16" t="s">
        <v>344</v>
      </c>
      <c r="B79" s="14"/>
      <c r="C79" s="14"/>
      <c r="D79" s="14">
        <v>0.46461924452910841</v>
      </c>
      <c r="E79" s="14"/>
      <c r="F79" s="14"/>
      <c r="G79" s="14"/>
      <c r="H79" s="14">
        <v>0.46461924452910841</v>
      </c>
      <c r="Q79">
        <v>0.91093320248283949</v>
      </c>
    </row>
    <row r="80" spans="1:17" x14ac:dyDescent="0.25">
      <c r="A80" s="16" t="s">
        <v>345</v>
      </c>
      <c r="B80" s="14">
        <v>0.90662400419557698</v>
      </c>
      <c r="C80" s="14"/>
      <c r="D80" s="14"/>
      <c r="E80" s="14"/>
      <c r="F80" s="14"/>
      <c r="G80" s="14"/>
      <c r="H80" s="14">
        <v>0.90662400419557698</v>
      </c>
      <c r="Q80">
        <v>0.7935273763745142</v>
      </c>
    </row>
    <row r="81" spans="1:17" x14ac:dyDescent="0.25">
      <c r="A81" s="16" t="s">
        <v>161</v>
      </c>
      <c r="B81" s="14"/>
      <c r="C81" s="14"/>
      <c r="D81" s="14">
        <v>6.0679319568949284</v>
      </c>
      <c r="E81" s="14"/>
      <c r="F81" s="14"/>
      <c r="G81" s="14"/>
      <c r="H81" s="14">
        <v>6.0679319568949284</v>
      </c>
      <c r="Q81">
        <v>1.5411608113887898</v>
      </c>
    </row>
    <row r="82" spans="1:17" x14ac:dyDescent="0.25">
      <c r="A82" s="16" t="s">
        <v>163</v>
      </c>
      <c r="B82" s="14"/>
      <c r="C82" s="14"/>
      <c r="D82" s="14">
        <v>0.35289666997291635</v>
      </c>
      <c r="E82" s="14"/>
      <c r="F82" s="14"/>
      <c r="G82" s="14"/>
      <c r="H82" s="14">
        <v>0.35289666997291635</v>
      </c>
      <c r="Q82">
        <v>0.27519148740998944</v>
      </c>
    </row>
    <row r="83" spans="1:17" x14ac:dyDescent="0.25">
      <c r="A83" s="16" t="s">
        <v>159</v>
      </c>
      <c r="B83" s="14"/>
      <c r="C83" s="14"/>
      <c r="D83" s="14">
        <v>0.46583467243923593</v>
      </c>
      <c r="E83" s="14"/>
      <c r="F83" s="14"/>
      <c r="G83" s="14"/>
      <c r="H83" s="14">
        <v>0.46583467243923593</v>
      </c>
      <c r="Q83">
        <v>4.3391348470224447</v>
      </c>
    </row>
    <row r="84" spans="1:17" x14ac:dyDescent="0.25">
      <c r="A84" s="16" t="s">
        <v>165</v>
      </c>
      <c r="B84" s="14"/>
      <c r="C84" s="14">
        <v>2.0066538280167827</v>
      </c>
      <c r="D84" s="14"/>
      <c r="E84" s="14"/>
      <c r="F84" s="14"/>
      <c r="G84" s="14"/>
      <c r="H84" s="14">
        <v>2.0066538280167827</v>
      </c>
      <c r="Q84">
        <v>0.95807965996881883</v>
      </c>
    </row>
    <row r="85" spans="1:17" x14ac:dyDescent="0.25">
      <c r="A85" s="16" t="s">
        <v>172</v>
      </c>
      <c r="B85" s="14"/>
      <c r="C85" s="14"/>
      <c r="D85" s="14">
        <v>0.27809390875338397</v>
      </c>
      <c r="E85" s="14"/>
      <c r="F85" s="14"/>
      <c r="G85" s="14"/>
      <c r="H85" s="14">
        <v>0.27809390875338397</v>
      </c>
      <c r="Q85">
        <v>1.8980517728770159</v>
      </c>
    </row>
    <row r="86" spans="1:17" x14ac:dyDescent="0.25">
      <c r="A86" s="16" t="s">
        <v>178</v>
      </c>
      <c r="B86" s="14"/>
      <c r="C86" s="14"/>
      <c r="D86" s="14">
        <v>0.2415621404917894</v>
      </c>
      <c r="E86" s="14"/>
      <c r="F86" s="14"/>
      <c r="G86" s="14"/>
      <c r="H86" s="14">
        <v>0.2415621404917894</v>
      </c>
      <c r="Q86">
        <v>9.2908306796532308E-2</v>
      </c>
    </row>
    <row r="87" spans="1:17" x14ac:dyDescent="0.25">
      <c r="A87" s="16" t="s">
        <v>174</v>
      </c>
      <c r="B87" s="14"/>
      <c r="C87" s="14"/>
      <c r="D87" s="14">
        <v>6.5728158290431882E-2</v>
      </c>
      <c r="E87" s="14"/>
      <c r="F87" s="14"/>
      <c r="G87" s="14"/>
      <c r="H87" s="14">
        <v>6.5728158290431882E-2</v>
      </c>
      <c r="Q87">
        <v>7.9302875317105906E-2</v>
      </c>
    </row>
    <row r="88" spans="1:17" x14ac:dyDescent="0.25">
      <c r="A88" s="16" t="s">
        <v>184</v>
      </c>
      <c r="B88" s="14"/>
      <c r="C88" s="14"/>
      <c r="D88" s="14"/>
      <c r="E88" s="14"/>
      <c r="F88" s="14">
        <v>0.7426990017464109</v>
      </c>
      <c r="G88" s="14"/>
      <c r="H88" s="14">
        <v>0.7426990017464109</v>
      </c>
      <c r="Q88">
        <v>0.12208156479036684</v>
      </c>
    </row>
    <row r="89" spans="1:17" x14ac:dyDescent="0.25">
      <c r="A89" s="16" t="s">
        <v>169</v>
      </c>
      <c r="B89" s="14"/>
      <c r="C89" s="14">
        <v>0.18781641541986027</v>
      </c>
      <c r="D89" s="14"/>
      <c r="E89" s="14"/>
      <c r="F89" s="14"/>
      <c r="G89" s="14"/>
      <c r="H89" s="14">
        <v>0.18781641541986027</v>
      </c>
      <c r="Q89">
        <v>0.15482770453286715</v>
      </c>
    </row>
    <row r="90" spans="1:17" x14ac:dyDescent="0.25">
      <c r="A90" s="16" t="s">
        <v>176</v>
      </c>
      <c r="B90" s="14"/>
      <c r="C90" s="14"/>
      <c r="D90" s="14"/>
      <c r="E90" s="14">
        <v>0.39503488553074123</v>
      </c>
      <c r="F90" s="14"/>
      <c r="G90" s="14"/>
      <c r="H90" s="14">
        <v>0.39503488553074123</v>
      </c>
      <c r="Q90">
        <v>0.17921493821027359</v>
      </c>
    </row>
    <row r="91" spans="1:17" x14ac:dyDescent="0.25">
      <c r="A91" s="16" t="s">
        <v>180</v>
      </c>
      <c r="B91" s="14"/>
      <c r="C91" s="14"/>
      <c r="D91" s="14">
        <v>1.6460837093609074E-2</v>
      </c>
      <c r="E91" s="14"/>
      <c r="F91" s="14"/>
      <c r="G91" s="14"/>
      <c r="H91" s="14">
        <v>1.6460837093609074E-2</v>
      </c>
      <c r="Q91">
        <v>0.1197121538362743</v>
      </c>
    </row>
    <row r="92" spans="1:17" x14ac:dyDescent="0.25">
      <c r="A92" s="16" t="s">
        <v>182</v>
      </c>
      <c r="B92" s="14"/>
      <c r="C92" s="14"/>
      <c r="D92" s="14">
        <v>0.82780304458434317</v>
      </c>
      <c r="E92" s="14"/>
      <c r="F92" s="14"/>
      <c r="G92" s="14"/>
      <c r="H92" s="14">
        <v>0.82780304458434317</v>
      </c>
      <c r="Q92">
        <v>0.12465597497962803</v>
      </c>
    </row>
    <row r="93" spans="1:17" x14ac:dyDescent="0.25">
      <c r="A93" s="16" t="s">
        <v>188</v>
      </c>
      <c r="B93" s="14"/>
      <c r="C93" s="14"/>
      <c r="D93" s="14"/>
      <c r="E93" s="14">
        <v>0.37207375618068772</v>
      </c>
      <c r="F93" s="14"/>
      <c r="G93" s="14"/>
      <c r="H93" s="14">
        <v>0.37207375618068772</v>
      </c>
      <c r="Q93">
        <v>0.3523863354156806</v>
      </c>
    </row>
    <row r="94" spans="1:17" x14ac:dyDescent="0.25">
      <c r="A94" s="16" t="s">
        <v>186</v>
      </c>
      <c r="B94" s="14"/>
      <c r="C94" s="14"/>
      <c r="D94" s="14">
        <v>0.48220890254075871</v>
      </c>
      <c r="E94" s="14"/>
      <c r="F94" s="14"/>
      <c r="G94" s="14"/>
      <c r="H94" s="14">
        <v>0.48220890254075871</v>
      </c>
      <c r="Q94">
        <v>0.41230001337158789</v>
      </c>
    </row>
    <row r="95" spans="1:17" x14ac:dyDescent="0.25">
      <c r="A95" s="16" t="s">
        <v>190</v>
      </c>
      <c r="B95" s="14"/>
      <c r="C95" s="14">
        <v>0.21112219700667659</v>
      </c>
      <c r="D95" s="14"/>
      <c r="E95" s="14"/>
      <c r="F95" s="14"/>
      <c r="G95" s="14"/>
      <c r="H95" s="14">
        <v>0.21112219700667659</v>
      </c>
      <c r="Q95">
        <v>0.17332354247900042</v>
      </c>
    </row>
    <row r="96" spans="1:17" x14ac:dyDescent="0.25">
      <c r="A96" s="16" t="s">
        <v>193</v>
      </c>
      <c r="B96" s="14"/>
      <c r="C96" s="14"/>
      <c r="D96" s="14"/>
      <c r="E96" s="14"/>
      <c r="F96" s="14">
        <v>0.48738663156429113</v>
      </c>
      <c r="G96" s="14"/>
      <c r="H96" s="14">
        <v>0.48738663156429113</v>
      </c>
      <c r="Q96">
        <v>0.1161383117956323</v>
      </c>
    </row>
    <row r="97" spans="1:17" x14ac:dyDescent="0.25">
      <c r="A97" s="16" t="s">
        <v>322</v>
      </c>
      <c r="B97" s="14"/>
      <c r="C97" s="14"/>
      <c r="D97" s="14">
        <v>0.35710704070761223</v>
      </c>
      <c r="E97" s="14"/>
      <c r="F97" s="14"/>
      <c r="G97" s="14"/>
      <c r="H97" s="14">
        <v>0.35710704070761223</v>
      </c>
      <c r="Q97">
        <v>0.48043491914613456</v>
      </c>
    </row>
    <row r="98" spans="1:17" x14ac:dyDescent="0.25">
      <c r="A98" s="16" t="s">
        <v>195</v>
      </c>
      <c r="B98" s="14"/>
      <c r="C98" s="14"/>
      <c r="D98" s="14">
        <v>0.30065783935250329</v>
      </c>
      <c r="E98" s="14"/>
      <c r="F98" s="14"/>
      <c r="G98" s="14"/>
      <c r="H98" s="14">
        <v>0.30065783935250329</v>
      </c>
      <c r="Q98">
        <v>9.8484269045504766E-2</v>
      </c>
    </row>
    <row r="99" spans="1:17" x14ac:dyDescent="0.25">
      <c r="A99" s="16" t="s">
        <v>197</v>
      </c>
      <c r="B99" s="14"/>
      <c r="C99" s="14"/>
      <c r="D99" s="14">
        <v>0.25516704528096512</v>
      </c>
      <c r="E99" s="14"/>
      <c r="F99" s="14"/>
      <c r="G99" s="14"/>
      <c r="H99" s="14">
        <v>0.25516704528096512</v>
      </c>
      <c r="Q99">
        <v>0.64124717156845834</v>
      </c>
    </row>
    <row r="100" spans="1:17" x14ac:dyDescent="0.25">
      <c r="A100" s="16" t="s">
        <v>201</v>
      </c>
      <c r="B100" s="14"/>
      <c r="C100" s="14"/>
      <c r="D100" s="14">
        <v>0.11458250261018942</v>
      </c>
      <c r="E100" s="14"/>
      <c r="F100" s="14"/>
      <c r="G100" s="14"/>
      <c r="H100" s="14">
        <v>0.11458250261018942</v>
      </c>
      <c r="Q100">
        <v>0.4009652339291665</v>
      </c>
    </row>
    <row r="101" spans="1:17" x14ac:dyDescent="0.25">
      <c r="A101" s="16" t="s">
        <v>205</v>
      </c>
      <c r="B101" s="14"/>
      <c r="C101" s="14"/>
      <c r="D101" s="14"/>
      <c r="E101" s="14"/>
      <c r="F101" s="14">
        <v>0.52336446994440111</v>
      </c>
      <c r="G101" s="14"/>
      <c r="H101" s="14">
        <v>0.52336446994440111</v>
      </c>
      <c r="Q101">
        <v>0.25754393783561197</v>
      </c>
    </row>
    <row r="102" spans="1:17" x14ac:dyDescent="0.25">
      <c r="A102" s="16" t="s">
        <v>203</v>
      </c>
      <c r="B102" s="14"/>
      <c r="C102" s="14"/>
      <c r="D102" s="14">
        <v>0.20899307242203599</v>
      </c>
      <c r="E102" s="14"/>
      <c r="F102" s="14"/>
      <c r="G102" s="14"/>
      <c r="H102" s="14">
        <v>0.20899307242203599</v>
      </c>
      <c r="Q102">
        <v>1.2290491502217615</v>
      </c>
    </row>
    <row r="103" spans="1:17" x14ac:dyDescent="0.25">
      <c r="A103" s="16" t="s">
        <v>328</v>
      </c>
      <c r="B103" s="14"/>
      <c r="C103" s="14"/>
      <c r="D103" s="14">
        <v>2.3421214936489472</v>
      </c>
      <c r="E103" s="14"/>
      <c r="F103" s="14"/>
      <c r="G103" s="14"/>
      <c r="H103" s="14">
        <v>2.3421214936489472</v>
      </c>
    </row>
    <row r="104" spans="1:17" x14ac:dyDescent="0.25">
      <c r="A104" s="16" t="s">
        <v>249</v>
      </c>
      <c r="B104" s="14"/>
      <c r="C104" s="14"/>
      <c r="D104" s="14">
        <v>0.7935273763745142</v>
      </c>
      <c r="E104" s="14"/>
      <c r="F104" s="14"/>
      <c r="G104" s="14"/>
      <c r="H104" s="14">
        <v>0.7935273763745142</v>
      </c>
    </row>
    <row r="105" spans="1:17" x14ac:dyDescent="0.25">
      <c r="A105" s="16" t="s">
        <v>259</v>
      </c>
      <c r="B105" s="14"/>
      <c r="C105" s="14"/>
      <c r="D105" s="14"/>
      <c r="E105" s="14"/>
      <c r="F105" s="14">
        <v>1.5411608113887898</v>
      </c>
      <c r="G105" s="14"/>
      <c r="H105" s="14">
        <v>1.5411608113887898</v>
      </c>
    </row>
    <row r="106" spans="1:17" x14ac:dyDescent="0.25">
      <c r="A106" s="16" t="s">
        <v>238</v>
      </c>
      <c r="B106" s="14"/>
      <c r="C106" s="14"/>
      <c r="D106" s="14">
        <v>0.24078580190295923</v>
      </c>
      <c r="E106" s="14"/>
      <c r="F106" s="14"/>
      <c r="G106" s="14"/>
      <c r="H106" s="14">
        <v>0.24078580190295923</v>
      </c>
    </row>
    <row r="107" spans="1:17" x14ac:dyDescent="0.25">
      <c r="A107" s="16" t="s">
        <v>265</v>
      </c>
      <c r="B107" s="14"/>
      <c r="C107" s="14">
        <v>4.3391348470224447</v>
      </c>
      <c r="D107" s="14"/>
      <c r="E107" s="14"/>
      <c r="F107" s="14"/>
      <c r="G107" s="14"/>
      <c r="H107" s="14">
        <v>4.3391348470224447</v>
      </c>
    </row>
    <row r="108" spans="1:17" x14ac:dyDescent="0.25">
      <c r="A108" s="16" t="s">
        <v>263</v>
      </c>
      <c r="B108" s="14"/>
      <c r="C108" s="14"/>
      <c r="D108" s="14">
        <v>0.27519148740998944</v>
      </c>
      <c r="E108" s="14"/>
      <c r="F108" s="14"/>
      <c r="G108" s="14"/>
      <c r="H108" s="14">
        <v>0.27519148740998944</v>
      </c>
    </row>
    <row r="109" spans="1:17" x14ac:dyDescent="0.25">
      <c r="A109" s="16" t="s">
        <v>325</v>
      </c>
      <c r="B109" s="14"/>
      <c r="C109" s="14">
        <v>0.91093320248283949</v>
      </c>
      <c r="D109" s="14"/>
      <c r="E109" s="14"/>
      <c r="F109" s="14"/>
      <c r="G109" s="14"/>
      <c r="H109" s="14">
        <v>0.91093320248283949</v>
      </c>
    </row>
    <row r="110" spans="1:17" x14ac:dyDescent="0.25">
      <c r="A110" s="16" t="s">
        <v>348</v>
      </c>
      <c r="B110" s="14">
        <v>1.8980517728770159</v>
      </c>
      <c r="C110" s="14"/>
      <c r="D110" s="14"/>
      <c r="E110" s="14"/>
      <c r="F110" s="14"/>
      <c r="G110" s="14"/>
      <c r="H110" s="14">
        <v>1.8980517728770159</v>
      </c>
    </row>
    <row r="111" spans="1:17" x14ac:dyDescent="0.25">
      <c r="A111" s="16" t="s">
        <v>275</v>
      </c>
      <c r="B111" s="14"/>
      <c r="C111" s="14">
        <v>9.2908306796532308E-2</v>
      </c>
      <c r="D111" s="14"/>
      <c r="E111" s="14"/>
      <c r="F111" s="14"/>
      <c r="G111" s="14"/>
      <c r="H111" s="14">
        <v>9.2908306796532308E-2</v>
      </c>
    </row>
    <row r="112" spans="1:17" x14ac:dyDescent="0.25">
      <c r="A112" s="16" t="s">
        <v>279</v>
      </c>
      <c r="B112" s="14"/>
      <c r="C112" s="14"/>
      <c r="D112" s="14"/>
      <c r="E112" s="14"/>
      <c r="F112" s="14">
        <v>7.9302875317105906E-2</v>
      </c>
      <c r="G112" s="14"/>
      <c r="H112" s="14">
        <v>7.9302875317105906E-2</v>
      </c>
    </row>
    <row r="113" spans="1:8" x14ac:dyDescent="0.25">
      <c r="A113" s="16" t="s">
        <v>281</v>
      </c>
      <c r="B113" s="14"/>
      <c r="C113" s="14">
        <v>0.12208156479036684</v>
      </c>
      <c r="D113" s="14"/>
      <c r="E113" s="14"/>
      <c r="F113" s="14"/>
      <c r="G113" s="14"/>
      <c r="H113" s="14">
        <v>0.12208156479036684</v>
      </c>
    </row>
    <row r="114" spans="1:8" x14ac:dyDescent="0.25">
      <c r="A114" s="16" t="s">
        <v>329</v>
      </c>
      <c r="B114" s="14"/>
      <c r="C114" s="14"/>
      <c r="D114" s="14">
        <v>0.85065643610526176</v>
      </c>
      <c r="E114" s="14"/>
      <c r="F114" s="14"/>
      <c r="G114" s="14"/>
      <c r="H114" s="14">
        <v>0.85065643610526176</v>
      </c>
    </row>
    <row r="115" spans="1:8" x14ac:dyDescent="0.25">
      <c r="A115" s="16" t="s">
        <v>287</v>
      </c>
      <c r="B115" s="14"/>
      <c r="C115" s="14"/>
      <c r="D115" s="14">
        <v>0.17921493821027359</v>
      </c>
      <c r="E115" s="14"/>
      <c r="F115" s="14"/>
      <c r="G115" s="14"/>
      <c r="H115" s="14">
        <v>0.17921493821027359</v>
      </c>
    </row>
    <row r="116" spans="1:8" x14ac:dyDescent="0.25">
      <c r="A116" s="16" t="s">
        <v>289</v>
      </c>
      <c r="B116" s="14"/>
      <c r="C116" s="14"/>
      <c r="D116" s="14">
        <v>0.1197121538362743</v>
      </c>
      <c r="E116" s="14"/>
      <c r="F116" s="14"/>
      <c r="G116" s="14"/>
      <c r="H116" s="14">
        <v>0.1197121538362743</v>
      </c>
    </row>
    <row r="117" spans="1:8" x14ac:dyDescent="0.25">
      <c r="A117" s="16" t="s">
        <v>291</v>
      </c>
      <c r="B117" s="14"/>
      <c r="C117" s="14">
        <v>0.12465597497962803</v>
      </c>
      <c r="D117" s="14"/>
      <c r="E117" s="14"/>
      <c r="F117" s="14"/>
      <c r="G117" s="14"/>
      <c r="H117" s="14">
        <v>0.12465597497962803</v>
      </c>
    </row>
    <row r="118" spans="1:8" x14ac:dyDescent="0.25">
      <c r="A118" s="16" t="s">
        <v>283</v>
      </c>
      <c r="B118" s="14">
        <v>0.15482770453286715</v>
      </c>
      <c r="C118" s="14"/>
      <c r="D118" s="14"/>
      <c r="E118" s="14"/>
      <c r="F118" s="14"/>
      <c r="G118" s="14"/>
      <c r="H118" s="14">
        <v>0.15482770453286715</v>
      </c>
    </row>
    <row r="119" spans="1:8" x14ac:dyDescent="0.25">
      <c r="A119" s="16" t="s">
        <v>295</v>
      </c>
      <c r="B119" s="14"/>
      <c r="C119" s="14">
        <v>0.3523863354156806</v>
      </c>
      <c r="D119" s="14"/>
      <c r="E119" s="14"/>
      <c r="F119" s="14"/>
      <c r="G119" s="14"/>
      <c r="H119" s="14">
        <v>0.3523863354156806</v>
      </c>
    </row>
    <row r="120" spans="1:8" x14ac:dyDescent="0.25">
      <c r="A120" s="16" t="s">
        <v>299</v>
      </c>
      <c r="B120" s="14"/>
      <c r="C120" s="14"/>
      <c r="D120" s="14"/>
      <c r="E120" s="14"/>
      <c r="F120" s="14">
        <v>0.41230001337158789</v>
      </c>
      <c r="G120" s="14"/>
      <c r="H120" s="14">
        <v>0.41230001337158789</v>
      </c>
    </row>
    <row r="121" spans="1:8" x14ac:dyDescent="0.25">
      <c r="A121" s="16" t="s">
        <v>301</v>
      </c>
      <c r="B121" s="14"/>
      <c r="C121" s="14"/>
      <c r="D121" s="14"/>
      <c r="E121" s="14">
        <v>0.17332354247900042</v>
      </c>
      <c r="F121" s="14"/>
      <c r="G121" s="14"/>
      <c r="H121" s="14">
        <v>0.17332354247900042</v>
      </c>
    </row>
    <row r="122" spans="1:8" x14ac:dyDescent="0.25">
      <c r="A122" s="16" t="s">
        <v>303</v>
      </c>
      <c r="B122" s="14">
        <v>0.1161383117956323</v>
      </c>
      <c r="C122" s="14"/>
      <c r="D122" s="14"/>
      <c r="E122" s="14"/>
      <c r="F122" s="14"/>
      <c r="G122" s="14"/>
      <c r="H122" s="14">
        <v>0.1161383117956323</v>
      </c>
    </row>
    <row r="123" spans="1:8" x14ac:dyDescent="0.25">
      <c r="A123" s="16" t="s">
        <v>349</v>
      </c>
      <c r="B123" s="14"/>
      <c r="C123" s="14">
        <v>0.48043491914613456</v>
      </c>
      <c r="D123" s="14"/>
      <c r="E123" s="14"/>
      <c r="F123" s="14"/>
      <c r="G123" s="14"/>
      <c r="H123" s="14">
        <v>0.48043491914613456</v>
      </c>
    </row>
    <row r="124" spans="1:8" x14ac:dyDescent="0.25">
      <c r="A124" s="16" t="s">
        <v>306</v>
      </c>
      <c r="B124" s="14">
        <v>9.8484269045504766E-2</v>
      </c>
      <c r="C124" s="14"/>
      <c r="D124" s="14"/>
      <c r="E124" s="14"/>
      <c r="F124" s="14"/>
      <c r="G124" s="14"/>
      <c r="H124" s="14">
        <v>9.8484269045504766E-2</v>
      </c>
    </row>
    <row r="125" spans="1:8" x14ac:dyDescent="0.25">
      <c r="A125" s="16" t="s">
        <v>350</v>
      </c>
      <c r="B125" s="14"/>
      <c r="C125" s="14">
        <v>0.64124717156845834</v>
      </c>
      <c r="D125" s="14"/>
      <c r="E125" s="14"/>
      <c r="F125" s="14"/>
      <c r="G125" s="14"/>
      <c r="H125" s="14">
        <v>0.64124717156845834</v>
      </c>
    </row>
    <row r="126" spans="1:8" x14ac:dyDescent="0.25">
      <c r="A126" s="16" t="s">
        <v>310</v>
      </c>
      <c r="B126" s="14"/>
      <c r="C126" s="14"/>
      <c r="D126" s="14">
        <v>0.25754393783561197</v>
      </c>
      <c r="E126" s="14"/>
      <c r="F126" s="14"/>
      <c r="G126" s="14"/>
      <c r="H126" s="14">
        <v>0.25754393783561197</v>
      </c>
    </row>
    <row r="127" spans="1:8" x14ac:dyDescent="0.25">
      <c r="A127" s="16" t="s">
        <v>312</v>
      </c>
      <c r="B127" s="14"/>
      <c r="C127" s="14"/>
      <c r="D127" s="14"/>
      <c r="E127" s="14"/>
      <c r="F127" s="14">
        <v>1.2290491502217615</v>
      </c>
      <c r="G127" s="14"/>
      <c r="H127" s="14">
        <v>1.2290491502217615</v>
      </c>
    </row>
    <row r="128" spans="1:8" x14ac:dyDescent="0.25">
      <c r="A128" s="16" t="s">
        <v>361</v>
      </c>
      <c r="B128" s="14"/>
      <c r="C128" s="14"/>
      <c r="D128" s="14"/>
      <c r="E128" s="14"/>
      <c r="F128" s="14"/>
      <c r="G128" s="14"/>
      <c r="H128" s="14"/>
    </row>
    <row r="129" spans="1:8" x14ac:dyDescent="0.25">
      <c r="A129" s="16" t="s">
        <v>362</v>
      </c>
      <c r="B129" s="14">
        <v>5.2577332948834776</v>
      </c>
      <c r="C129" s="14">
        <v>17.71704723918554</v>
      </c>
      <c r="D129" s="14">
        <v>31.221826999853889</v>
      </c>
      <c r="E129" s="14">
        <v>5.2736854031135145</v>
      </c>
      <c r="F129" s="14">
        <v>11.414382324022366</v>
      </c>
      <c r="G129" s="14"/>
      <c r="H129" s="14">
        <v>70.884675261058788</v>
      </c>
    </row>
  </sheetData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588B-CD7F-40C9-8F32-2D98D366AC34}">
  <dimension ref="A1:H23"/>
  <sheetViews>
    <sheetView workbookViewId="0">
      <selection activeCell="C19" sqref="C19"/>
    </sheetView>
  </sheetViews>
  <sheetFormatPr defaultRowHeight="15" x14ac:dyDescent="0.25"/>
  <cols>
    <col min="1" max="1" width="32.7109375" customWidth="1"/>
    <col min="2" max="2" width="18.7109375" customWidth="1"/>
    <col min="3" max="3" width="20.85546875" customWidth="1"/>
    <col min="4" max="4" width="23.28515625" customWidth="1"/>
    <col min="5" max="5" width="15" customWidth="1"/>
    <col min="6" max="6" width="15.85546875" customWidth="1"/>
    <col min="7" max="7" width="16.140625" customWidth="1"/>
    <col min="8" max="8" width="20.7109375" customWidth="1"/>
  </cols>
  <sheetData>
    <row r="1" spans="1:8" x14ac:dyDescent="0.25">
      <c r="A1" t="s">
        <v>399</v>
      </c>
    </row>
    <row r="2" spans="1:8" x14ac:dyDescent="0.25">
      <c r="A2" t="s">
        <v>389</v>
      </c>
    </row>
    <row r="3" spans="1:8" x14ac:dyDescent="0.25">
      <c r="A3" t="s">
        <v>390</v>
      </c>
      <c r="B3" t="s">
        <v>391</v>
      </c>
      <c r="C3" t="s">
        <v>392</v>
      </c>
      <c r="D3" t="s">
        <v>398</v>
      </c>
      <c r="E3" t="s">
        <v>393</v>
      </c>
      <c r="F3" t="s">
        <v>394</v>
      </c>
      <c r="G3" t="s">
        <v>395</v>
      </c>
      <c r="H3" t="s">
        <v>396</v>
      </c>
    </row>
    <row r="4" spans="1:8" ht="6" customHeight="1" x14ac:dyDescent="0.25">
      <c r="A4" t="s">
        <v>397</v>
      </c>
    </row>
    <row r="5" spans="1:8" x14ac:dyDescent="0.25">
      <c r="A5" t="s">
        <v>338</v>
      </c>
      <c r="B5">
        <v>101</v>
      </c>
      <c r="C5" s="22">
        <v>43826100</v>
      </c>
      <c r="D5" s="22">
        <v>140530444</v>
      </c>
      <c r="E5" s="4">
        <v>549935</v>
      </c>
      <c r="F5" s="4">
        <v>5047561</v>
      </c>
      <c r="G5" s="4">
        <v>36471769</v>
      </c>
      <c r="H5" s="4">
        <v>1366417754</v>
      </c>
    </row>
    <row r="6" spans="1:8" x14ac:dyDescent="0.25">
      <c r="A6" t="s">
        <v>371</v>
      </c>
      <c r="B6">
        <v>101</v>
      </c>
      <c r="C6">
        <v>0.6</v>
      </c>
      <c r="D6">
        <v>0.3</v>
      </c>
      <c r="E6">
        <v>0.2</v>
      </c>
      <c r="F6">
        <v>0.4</v>
      </c>
      <c r="G6">
        <v>0.8</v>
      </c>
      <c r="H6">
        <v>1</v>
      </c>
    </row>
    <row r="7" spans="1:8" x14ac:dyDescent="0.25">
      <c r="A7" t="s">
        <v>370</v>
      </c>
      <c r="B7">
        <v>101</v>
      </c>
      <c r="C7">
        <v>0.6</v>
      </c>
      <c r="D7">
        <v>0.3</v>
      </c>
      <c r="E7">
        <v>0</v>
      </c>
      <c r="F7">
        <v>0.5</v>
      </c>
      <c r="G7">
        <v>0.8</v>
      </c>
      <c r="H7">
        <v>1</v>
      </c>
    </row>
    <row r="8" spans="1:8" x14ac:dyDescent="0.25">
      <c r="A8" t="s">
        <v>356</v>
      </c>
      <c r="B8">
        <v>101</v>
      </c>
      <c r="C8" s="22">
        <v>10779960</v>
      </c>
      <c r="D8" s="22">
        <v>13367619</v>
      </c>
      <c r="E8" s="4">
        <v>20000</v>
      </c>
      <c r="F8" s="4">
        <v>1500000</v>
      </c>
      <c r="G8" s="4">
        <v>14100000</v>
      </c>
      <c r="H8" s="4">
        <v>53800000</v>
      </c>
    </row>
    <row r="9" spans="1:8" x14ac:dyDescent="0.25">
      <c r="A9" t="s">
        <v>324</v>
      </c>
      <c r="B9">
        <v>101</v>
      </c>
      <c r="C9">
        <v>0.7</v>
      </c>
      <c r="D9">
        <v>0.9</v>
      </c>
      <c r="E9">
        <v>1E-3</v>
      </c>
      <c r="F9">
        <v>0.2</v>
      </c>
      <c r="G9">
        <v>0.8</v>
      </c>
      <c r="H9">
        <v>6.1</v>
      </c>
    </row>
    <row r="10" spans="1:8" x14ac:dyDescent="0.25">
      <c r="A10" t="s">
        <v>337</v>
      </c>
      <c r="B10">
        <v>100</v>
      </c>
      <c r="C10" s="22">
        <v>12741932330</v>
      </c>
      <c r="D10" s="22">
        <v>62530863181</v>
      </c>
      <c r="E10" s="22">
        <v>7830000</v>
      </c>
      <c r="F10" s="22">
        <v>127115000</v>
      </c>
      <c r="G10" s="22">
        <v>5157500000</v>
      </c>
      <c r="H10" s="22">
        <v>614000000000</v>
      </c>
    </row>
    <row r="11" spans="1:8" x14ac:dyDescent="0.25">
      <c r="A11" t="s">
        <v>339</v>
      </c>
      <c r="B11">
        <v>99</v>
      </c>
      <c r="C11">
        <v>4.5999999999999996</v>
      </c>
      <c r="D11">
        <v>4.9000000000000004</v>
      </c>
      <c r="E11">
        <v>0.1</v>
      </c>
      <c r="F11">
        <v>1.2</v>
      </c>
      <c r="G11">
        <v>6.1</v>
      </c>
      <c r="H11">
        <v>33.200000000000003</v>
      </c>
    </row>
    <row r="12" spans="1:8" x14ac:dyDescent="0.25">
      <c r="A12" t="s">
        <v>340</v>
      </c>
      <c r="B12">
        <v>89</v>
      </c>
      <c r="C12">
        <v>2.4</v>
      </c>
      <c r="D12">
        <v>0.4</v>
      </c>
      <c r="E12">
        <v>1.6</v>
      </c>
      <c r="F12">
        <v>2.1</v>
      </c>
      <c r="G12">
        <v>2.6</v>
      </c>
      <c r="H12">
        <v>3.8</v>
      </c>
    </row>
    <row r="13" spans="1:8" x14ac:dyDescent="0.25">
      <c r="A13" t="s">
        <v>353</v>
      </c>
      <c r="B13">
        <v>95</v>
      </c>
      <c r="C13">
        <v>14.9</v>
      </c>
      <c r="D13">
        <v>6.5</v>
      </c>
      <c r="E13">
        <v>3.6</v>
      </c>
      <c r="F13">
        <v>11</v>
      </c>
      <c r="G13">
        <v>17.8</v>
      </c>
      <c r="H13">
        <v>47.4</v>
      </c>
    </row>
    <row r="14" spans="1:8" x14ac:dyDescent="0.25">
      <c r="A14" t="s">
        <v>354</v>
      </c>
      <c r="B14">
        <v>96</v>
      </c>
      <c r="C14">
        <v>6</v>
      </c>
      <c r="D14">
        <v>2.2999999999999998</v>
      </c>
      <c r="E14">
        <v>2.2000000000000002</v>
      </c>
      <c r="F14">
        <v>4.0999999999999996</v>
      </c>
      <c r="G14">
        <v>7.7</v>
      </c>
      <c r="H14">
        <v>16.100000000000001</v>
      </c>
    </row>
    <row r="15" spans="1:8" x14ac:dyDescent="0.25">
      <c r="A15" t="s">
        <v>355</v>
      </c>
      <c r="B15">
        <v>100</v>
      </c>
      <c r="C15">
        <v>37.9</v>
      </c>
      <c r="D15">
        <v>10.8</v>
      </c>
      <c r="E15">
        <v>16.600000000000001</v>
      </c>
      <c r="F15">
        <v>29.9</v>
      </c>
      <c r="G15">
        <v>43.8</v>
      </c>
      <c r="H15">
        <v>73.2</v>
      </c>
    </row>
    <row r="16" spans="1:8" x14ac:dyDescent="0.25">
      <c r="A16" t="s">
        <v>359</v>
      </c>
      <c r="B16">
        <v>100</v>
      </c>
      <c r="C16">
        <v>56.8</v>
      </c>
      <c r="D16">
        <v>13.4</v>
      </c>
      <c r="E16">
        <v>28.6</v>
      </c>
      <c r="F16">
        <v>44.9</v>
      </c>
      <c r="G16">
        <v>66.400000000000006</v>
      </c>
      <c r="H16">
        <v>88.7</v>
      </c>
    </row>
    <row r="17" spans="1:8" x14ac:dyDescent="0.25">
      <c r="A17" t="s">
        <v>357</v>
      </c>
      <c r="B17">
        <v>101</v>
      </c>
      <c r="C17">
        <v>-0.5</v>
      </c>
      <c r="D17">
        <v>0.7</v>
      </c>
      <c r="E17">
        <v>-2.5</v>
      </c>
      <c r="F17">
        <v>-0.9</v>
      </c>
      <c r="G17">
        <v>-2E-3</v>
      </c>
      <c r="H17">
        <v>1.1000000000000001</v>
      </c>
    </row>
    <row r="18" spans="1:8" x14ac:dyDescent="0.25">
      <c r="A18" t="s">
        <v>366</v>
      </c>
      <c r="B18">
        <v>101</v>
      </c>
      <c r="C18">
        <v>69.3</v>
      </c>
      <c r="D18">
        <v>7.1</v>
      </c>
      <c r="E18">
        <v>52.8</v>
      </c>
      <c r="F18">
        <v>63.8</v>
      </c>
      <c r="G18">
        <v>74.900000000000006</v>
      </c>
      <c r="H18">
        <v>83.3</v>
      </c>
    </row>
    <row r="19" spans="1:8" x14ac:dyDescent="0.25">
      <c r="A19" t="s">
        <v>367</v>
      </c>
      <c r="B19">
        <v>99</v>
      </c>
      <c r="C19">
        <v>6.4</v>
      </c>
      <c r="D19">
        <v>4.5</v>
      </c>
      <c r="E19">
        <v>2.2000000000000002</v>
      </c>
      <c r="F19">
        <v>3.2</v>
      </c>
      <c r="G19">
        <v>8.1</v>
      </c>
      <c r="H19">
        <v>23</v>
      </c>
    </row>
    <row r="20" spans="1:8" x14ac:dyDescent="0.25">
      <c r="A20" t="s">
        <v>368</v>
      </c>
      <c r="B20">
        <v>99</v>
      </c>
      <c r="C20">
        <v>116.2</v>
      </c>
      <c r="D20">
        <v>165.9</v>
      </c>
      <c r="E20">
        <v>2</v>
      </c>
      <c r="F20">
        <v>34.1</v>
      </c>
      <c r="G20">
        <v>114.3</v>
      </c>
      <c r="H20" s="22">
        <v>1265</v>
      </c>
    </row>
    <row r="21" spans="1:8" x14ac:dyDescent="0.25">
      <c r="A21" t="s">
        <v>369</v>
      </c>
      <c r="B21">
        <v>90</v>
      </c>
      <c r="C21">
        <v>2.2999999999999998</v>
      </c>
      <c r="D21">
        <v>2</v>
      </c>
      <c r="E21">
        <v>0.1</v>
      </c>
      <c r="F21">
        <v>0.8</v>
      </c>
      <c r="G21">
        <v>3</v>
      </c>
      <c r="H21">
        <v>11</v>
      </c>
    </row>
    <row r="22" spans="1:8" ht="14.25" customHeight="1" x14ac:dyDescent="0.25">
      <c r="A22" t="s">
        <v>372</v>
      </c>
      <c r="B22">
        <v>100</v>
      </c>
      <c r="C22" s="22">
        <v>-119925.6</v>
      </c>
      <c r="D22" s="22">
        <v>577142.9</v>
      </c>
      <c r="E22" s="22">
        <v>-3266243</v>
      </c>
      <c r="F22" s="22">
        <v>-149999.20000000001</v>
      </c>
      <c r="G22" s="22">
        <v>7001.5</v>
      </c>
      <c r="H22" s="22">
        <v>1419610</v>
      </c>
    </row>
    <row r="23" spans="1:8" x14ac:dyDescent="0.25">
      <c r="A23" t="s">
        <v>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</vt:lpstr>
      <vt:lpstr>valid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Tytiuk</dc:creator>
  <cp:lastModifiedBy>Serhii Tytiuk</cp:lastModifiedBy>
  <dcterms:created xsi:type="dcterms:W3CDTF">2015-06-05T18:17:20Z</dcterms:created>
  <dcterms:modified xsi:type="dcterms:W3CDTF">2021-01-14T00:47:06Z</dcterms:modified>
</cp:coreProperties>
</file>