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gcos/Downloads/"/>
    </mc:Choice>
  </mc:AlternateContent>
  <xr:revisionPtr revIDLastSave="0" documentId="13_ncr:1_{E31285FD-F56E-D64D-8742-C72F145E018E}" xr6:coauthVersionLast="47" xr6:coauthVersionMax="47" xr10:uidLastSave="{00000000-0000-0000-0000-000000000000}"/>
  <bookViews>
    <workbookView xWindow="0" yWindow="760" windowWidth="30240" windowHeight="17540" xr2:uid="{00000000-000D-0000-FFFF-FFFF00000000}"/>
  </bookViews>
  <sheets>
    <sheet name="Sheet1" sheetId="1" r:id="rId1"/>
    <sheet name="Sheet3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P7" i="1" l="1"/>
  <c r="BP26" i="1"/>
  <c r="BP37" i="1"/>
  <c r="BP22" i="1"/>
  <c r="BP30" i="1"/>
  <c r="BP21" i="1"/>
  <c r="BP32" i="1"/>
  <c r="BP39" i="1"/>
  <c r="BP3" i="1"/>
  <c r="BP20" i="1"/>
  <c r="BP28" i="1"/>
  <c r="BP18" i="1"/>
  <c r="BP33" i="1"/>
  <c r="BP2" i="1"/>
  <c r="BP9" i="1"/>
  <c r="BP13" i="1"/>
  <c r="BP19" i="1"/>
  <c r="BP27" i="1"/>
  <c r="BP17" i="1"/>
  <c r="BP38" i="1"/>
  <c r="BP16" i="1"/>
  <c r="BP12" i="1"/>
  <c r="BP25" i="1"/>
  <c r="BP34" i="1"/>
  <c r="BP5" i="1"/>
  <c r="BP24" i="1"/>
  <c r="BP35" i="1"/>
  <c r="BP15" i="1"/>
  <c r="BP40" i="1"/>
  <c r="BP10" i="1"/>
  <c r="BP42" i="1"/>
  <c r="BP4" i="1"/>
  <c r="BP6" i="1"/>
  <c r="BP29" i="1"/>
  <c r="BP8" i="1"/>
  <c r="BP41" i="1"/>
  <c r="BP14" i="1"/>
  <c r="BP23" i="1"/>
  <c r="BP31" i="1"/>
  <c r="BP11" i="1"/>
  <c r="BP36" i="1"/>
  <c r="BO7" i="1"/>
  <c r="BO26" i="1"/>
  <c r="BO37" i="1"/>
  <c r="BO22" i="1"/>
  <c r="BO30" i="1"/>
  <c r="BO21" i="1"/>
  <c r="BO32" i="1"/>
  <c r="BO39" i="1"/>
  <c r="BO3" i="1"/>
  <c r="BO20" i="1"/>
  <c r="BO28" i="1"/>
  <c r="BO18" i="1"/>
  <c r="BO33" i="1"/>
  <c r="BO2" i="1"/>
  <c r="BO9" i="1"/>
  <c r="BO13" i="1"/>
  <c r="BO19" i="1"/>
  <c r="BO27" i="1"/>
  <c r="BO17" i="1"/>
  <c r="BO38" i="1"/>
  <c r="BO16" i="1"/>
  <c r="BO12" i="1"/>
  <c r="BO25" i="1"/>
  <c r="BO34" i="1"/>
  <c r="BO5" i="1"/>
  <c r="BO24" i="1"/>
  <c r="BO35" i="1"/>
  <c r="BO15" i="1"/>
  <c r="BO40" i="1"/>
  <c r="BO10" i="1"/>
  <c r="BO42" i="1"/>
  <c r="BO4" i="1"/>
  <c r="BO6" i="1"/>
  <c r="BO29" i="1"/>
  <c r="BO8" i="1"/>
  <c r="BO41" i="1"/>
  <c r="BO14" i="1"/>
  <c r="BO23" i="1"/>
  <c r="BO31" i="1"/>
  <c r="BO11" i="1"/>
  <c r="BO36" i="1"/>
  <c r="BN7" i="1"/>
  <c r="BN26" i="1"/>
  <c r="BN37" i="1"/>
  <c r="BN22" i="1"/>
  <c r="BN30" i="1"/>
  <c r="BN21" i="1"/>
  <c r="BN32" i="1"/>
  <c r="BN39" i="1"/>
  <c r="BN3" i="1"/>
  <c r="BN20" i="1"/>
  <c r="BN18" i="1"/>
  <c r="BN33" i="1"/>
  <c r="BN2" i="1"/>
  <c r="BN9" i="1"/>
  <c r="BN13" i="1"/>
  <c r="BN19" i="1"/>
  <c r="BN27" i="1"/>
  <c r="BN17" i="1"/>
  <c r="BN38" i="1"/>
  <c r="BN16" i="1"/>
  <c r="BN12" i="1"/>
  <c r="BN25" i="1"/>
  <c r="BN34" i="1"/>
  <c r="BN5" i="1"/>
  <c r="BN24" i="1"/>
  <c r="BN35" i="1"/>
  <c r="BN15" i="1"/>
  <c r="BN40" i="1"/>
  <c r="BN10" i="1"/>
  <c r="BN42" i="1"/>
  <c r="BN6" i="1"/>
  <c r="BN29" i="1"/>
  <c r="BN8" i="1"/>
  <c r="BN41" i="1"/>
  <c r="BN14" i="1"/>
  <c r="BN23" i="1"/>
  <c r="BN31" i="1"/>
  <c r="BN36" i="1"/>
  <c r="BM7" i="1"/>
  <c r="BM26" i="1"/>
  <c r="BM37" i="1"/>
  <c r="BM22" i="1"/>
  <c r="BM30" i="1"/>
  <c r="BM21" i="1"/>
  <c r="BM32" i="1"/>
  <c r="BM39" i="1"/>
  <c r="BM3" i="1"/>
  <c r="BM20" i="1"/>
  <c r="BM28" i="1"/>
  <c r="BM18" i="1"/>
  <c r="BM33" i="1"/>
  <c r="BM2" i="1"/>
  <c r="BM9" i="1"/>
  <c r="BM13" i="1"/>
  <c r="BM19" i="1"/>
  <c r="BM27" i="1"/>
  <c r="BM17" i="1"/>
  <c r="BM38" i="1"/>
  <c r="BM16" i="1"/>
  <c r="BM12" i="1"/>
  <c r="BM25" i="1"/>
  <c r="BM34" i="1"/>
  <c r="BM5" i="1"/>
  <c r="BM24" i="1"/>
  <c r="BM35" i="1"/>
  <c r="BM15" i="1"/>
  <c r="BM40" i="1"/>
  <c r="BM10" i="1"/>
  <c r="BM42" i="1"/>
  <c r="BM6" i="1"/>
  <c r="BM29" i="1"/>
  <c r="BM8" i="1"/>
  <c r="BM41" i="1"/>
  <c r="BM14" i="1"/>
  <c r="BM23" i="1"/>
  <c r="BM31" i="1"/>
  <c r="BM11" i="1"/>
  <c r="BM36" i="1"/>
  <c r="BL7" i="1"/>
  <c r="BL26" i="1"/>
  <c r="BL37" i="1"/>
  <c r="BL22" i="1"/>
  <c r="BL30" i="1"/>
  <c r="BL21" i="1"/>
  <c r="BL32" i="1"/>
  <c r="BL39" i="1"/>
  <c r="BL3" i="1"/>
  <c r="BL20" i="1"/>
  <c r="BL28" i="1"/>
  <c r="BL18" i="1"/>
  <c r="BL33" i="1"/>
  <c r="BL2" i="1"/>
  <c r="BL9" i="1"/>
  <c r="BL13" i="1"/>
  <c r="BL19" i="1"/>
  <c r="BL27" i="1"/>
  <c r="BL17" i="1"/>
  <c r="BL38" i="1"/>
  <c r="BL16" i="1"/>
  <c r="BL12" i="1"/>
  <c r="BL25" i="1"/>
  <c r="BL34" i="1"/>
  <c r="BL5" i="1"/>
  <c r="BL24" i="1"/>
  <c r="BL35" i="1"/>
  <c r="BL15" i="1"/>
  <c r="BL40" i="1"/>
  <c r="BL10" i="1"/>
  <c r="BL42" i="1"/>
  <c r="BL6" i="1"/>
  <c r="BL29" i="1"/>
  <c r="BL8" i="1"/>
  <c r="BL41" i="1"/>
  <c r="BL14" i="1"/>
  <c r="BL23" i="1"/>
  <c r="BL31" i="1"/>
  <c r="BL11" i="1"/>
  <c r="BL36" i="1"/>
  <c r="BK7" i="1"/>
  <c r="BK26" i="1"/>
  <c r="BK37" i="1"/>
  <c r="BK22" i="1"/>
  <c r="BK30" i="1"/>
  <c r="BK21" i="1"/>
  <c r="BK32" i="1"/>
  <c r="BK39" i="1"/>
  <c r="BK3" i="1"/>
  <c r="BK20" i="1"/>
  <c r="BK28" i="1"/>
  <c r="BK18" i="1"/>
  <c r="BK33" i="1"/>
  <c r="BK2" i="1"/>
  <c r="BK9" i="1"/>
  <c r="BK13" i="1"/>
  <c r="BK19" i="1"/>
  <c r="BK27" i="1"/>
  <c r="BK17" i="1"/>
  <c r="BK38" i="1"/>
  <c r="BK16" i="1"/>
  <c r="BK12" i="1"/>
  <c r="BK25" i="1"/>
  <c r="BK34" i="1"/>
  <c r="BK5" i="1"/>
  <c r="BK24" i="1"/>
  <c r="BK35" i="1"/>
  <c r="BK15" i="1"/>
  <c r="BK40" i="1"/>
  <c r="BK10" i="1"/>
  <c r="BK42" i="1"/>
  <c r="BK6" i="1"/>
  <c r="BK29" i="1"/>
  <c r="BK8" i="1"/>
  <c r="BK41" i="1"/>
  <c r="BK14" i="1"/>
  <c r="BK23" i="1"/>
  <c r="BK31" i="1"/>
  <c r="BK11" i="1"/>
  <c r="BK36" i="1"/>
  <c r="BJ7" i="1"/>
  <c r="BJ26" i="1"/>
  <c r="BJ37" i="1"/>
  <c r="BJ22" i="1"/>
  <c r="BJ30" i="1"/>
  <c r="BJ21" i="1"/>
  <c r="BJ32" i="1"/>
  <c r="BJ39" i="1"/>
  <c r="BJ3" i="1"/>
  <c r="BJ20" i="1"/>
  <c r="BJ28" i="1"/>
  <c r="BJ18" i="1"/>
  <c r="BJ33" i="1"/>
  <c r="BJ2" i="1"/>
  <c r="BJ9" i="1"/>
  <c r="BJ13" i="1"/>
  <c r="BJ19" i="1"/>
  <c r="BJ27" i="1"/>
  <c r="BJ17" i="1"/>
  <c r="BJ38" i="1"/>
  <c r="BJ16" i="1"/>
  <c r="BJ12" i="1"/>
  <c r="BJ25" i="1"/>
  <c r="BJ34" i="1"/>
  <c r="BJ5" i="1"/>
  <c r="BJ24" i="1"/>
  <c r="BJ35" i="1"/>
  <c r="BJ15" i="1"/>
  <c r="BJ40" i="1"/>
  <c r="BJ10" i="1"/>
  <c r="BJ42" i="1"/>
  <c r="BJ4" i="1"/>
  <c r="BJ6" i="1"/>
  <c r="BJ29" i="1"/>
  <c r="BJ8" i="1"/>
  <c r="BJ41" i="1"/>
  <c r="BJ14" i="1"/>
  <c r="BJ23" i="1"/>
  <c r="BJ31" i="1"/>
  <c r="BJ11" i="1"/>
  <c r="BJ36" i="1"/>
  <c r="BI7" i="1"/>
  <c r="BI26" i="1"/>
  <c r="BI37" i="1"/>
  <c r="BI22" i="1"/>
  <c r="BI30" i="1"/>
  <c r="BI21" i="1"/>
  <c r="BI32" i="1"/>
  <c r="BI39" i="1"/>
  <c r="BI3" i="1"/>
  <c r="BI20" i="1"/>
  <c r="BI28" i="1"/>
  <c r="BI18" i="1"/>
  <c r="BI33" i="1"/>
  <c r="BI2" i="1"/>
  <c r="BI9" i="1"/>
  <c r="BI13" i="1"/>
  <c r="BI19" i="1"/>
  <c r="BI27" i="1"/>
  <c r="BI17" i="1"/>
  <c r="BI38" i="1"/>
  <c r="BI16" i="1"/>
  <c r="BI12" i="1"/>
  <c r="BI25" i="1"/>
  <c r="BI34" i="1"/>
  <c r="BI5" i="1"/>
  <c r="BI24" i="1"/>
  <c r="BI35" i="1"/>
  <c r="BI15" i="1"/>
  <c r="BI40" i="1"/>
  <c r="BI10" i="1"/>
  <c r="BI42" i="1"/>
  <c r="BI4" i="1"/>
  <c r="BI6" i="1"/>
  <c r="BI29" i="1"/>
  <c r="BI8" i="1"/>
  <c r="BI41" i="1"/>
  <c r="BI14" i="1"/>
  <c r="BI23" i="1"/>
  <c r="BI31" i="1"/>
  <c r="BI11" i="1"/>
  <c r="BI36" i="1"/>
  <c r="BH7" i="1"/>
  <c r="BH26" i="1"/>
  <c r="BH37" i="1"/>
  <c r="BH22" i="1"/>
  <c r="BH30" i="1"/>
  <c r="BH21" i="1"/>
  <c r="BH32" i="1"/>
  <c r="BH39" i="1"/>
  <c r="BH3" i="1"/>
  <c r="BH20" i="1"/>
  <c r="BH28" i="1"/>
  <c r="BH18" i="1"/>
  <c r="BH33" i="1"/>
  <c r="BH2" i="1"/>
  <c r="BH9" i="1"/>
  <c r="BH13" i="1"/>
  <c r="BH19" i="1"/>
  <c r="BH27" i="1"/>
  <c r="BH17" i="1"/>
  <c r="BH38" i="1"/>
  <c r="BH16" i="1"/>
  <c r="BH12" i="1"/>
  <c r="BH25" i="1"/>
  <c r="BH34" i="1"/>
  <c r="BH5" i="1"/>
  <c r="BH24" i="1"/>
  <c r="BH35" i="1"/>
  <c r="BH15" i="1"/>
  <c r="BH40" i="1"/>
  <c r="BH10" i="1"/>
  <c r="BH42" i="1"/>
  <c r="BH4" i="1"/>
  <c r="BH6" i="1"/>
  <c r="BH29" i="1"/>
  <c r="BH8" i="1"/>
  <c r="BH41" i="1"/>
  <c r="BH14" i="1"/>
  <c r="BH23" i="1"/>
  <c r="BH31" i="1"/>
  <c r="BH11" i="1"/>
  <c r="BH36" i="1"/>
  <c r="BG7" i="1"/>
  <c r="BG26" i="1"/>
  <c r="BG37" i="1"/>
  <c r="BG22" i="1"/>
  <c r="BG30" i="1"/>
  <c r="BG21" i="1"/>
  <c r="BG32" i="1"/>
  <c r="BG39" i="1"/>
  <c r="BG3" i="1"/>
  <c r="BG20" i="1"/>
  <c r="BG28" i="1"/>
  <c r="BG18" i="1"/>
  <c r="BG33" i="1"/>
  <c r="BG2" i="1"/>
  <c r="BG9" i="1"/>
  <c r="BG13" i="1"/>
  <c r="BG19" i="1"/>
  <c r="BG27" i="1"/>
  <c r="BG17" i="1"/>
  <c r="BG38" i="1"/>
  <c r="BG16" i="1"/>
  <c r="BG12" i="1"/>
  <c r="BG25" i="1"/>
  <c r="BG34" i="1"/>
  <c r="BG5" i="1"/>
  <c r="BG24" i="1"/>
  <c r="BG35" i="1"/>
  <c r="BG15" i="1"/>
  <c r="BG40" i="1"/>
  <c r="BG10" i="1"/>
  <c r="BG42" i="1"/>
  <c r="BG4" i="1"/>
  <c r="BG6" i="1"/>
  <c r="BG29" i="1"/>
  <c r="BG8" i="1"/>
  <c r="BG41" i="1"/>
  <c r="BG14" i="1"/>
  <c r="BG23" i="1"/>
  <c r="BG31" i="1"/>
  <c r="BG11" i="1"/>
  <c r="BG36" i="1"/>
  <c r="BF7" i="1"/>
  <c r="BF26" i="1"/>
  <c r="BF37" i="1"/>
  <c r="BF22" i="1"/>
  <c r="BF30" i="1"/>
  <c r="BF21" i="1"/>
  <c r="BF32" i="1"/>
  <c r="BF39" i="1"/>
  <c r="BF3" i="1"/>
  <c r="BF20" i="1"/>
  <c r="BF28" i="1"/>
  <c r="BF18" i="1"/>
  <c r="BF33" i="1"/>
  <c r="BF2" i="1"/>
  <c r="BF9" i="1"/>
  <c r="BF13" i="1"/>
  <c r="BF19" i="1"/>
  <c r="BF27" i="1"/>
  <c r="BF17" i="1"/>
  <c r="BF38" i="1"/>
  <c r="BF16" i="1"/>
  <c r="BF12" i="1"/>
  <c r="BF25" i="1"/>
  <c r="BF34" i="1"/>
  <c r="BF5" i="1"/>
  <c r="BF24" i="1"/>
  <c r="BF35" i="1"/>
  <c r="BF15" i="1"/>
  <c r="BF40" i="1"/>
  <c r="BF10" i="1"/>
  <c r="BF42" i="1"/>
  <c r="BF4" i="1"/>
  <c r="BF6" i="1"/>
  <c r="BF29" i="1"/>
  <c r="BF8" i="1"/>
  <c r="BF41" i="1"/>
  <c r="BF14" i="1"/>
  <c r="BF23" i="1"/>
  <c r="BF31" i="1"/>
  <c r="BF11" i="1"/>
  <c r="BF36" i="1"/>
  <c r="BE7" i="1"/>
  <c r="BE26" i="1"/>
  <c r="BE37" i="1"/>
  <c r="BE22" i="1"/>
  <c r="BE30" i="1"/>
  <c r="BE21" i="1"/>
  <c r="BE32" i="1"/>
  <c r="BE39" i="1"/>
  <c r="BE3" i="1"/>
  <c r="BE20" i="1"/>
  <c r="BE28" i="1"/>
  <c r="BE18" i="1"/>
  <c r="BE33" i="1"/>
  <c r="BE2" i="1"/>
  <c r="BE9" i="1"/>
  <c r="BE13" i="1"/>
  <c r="BE19" i="1"/>
  <c r="BE27" i="1"/>
  <c r="BE17" i="1"/>
  <c r="BE38" i="1"/>
  <c r="BE16" i="1"/>
  <c r="BE12" i="1"/>
  <c r="BE25" i="1"/>
  <c r="BE34" i="1"/>
  <c r="BE5" i="1"/>
  <c r="BE24" i="1"/>
  <c r="BE35" i="1"/>
  <c r="BE15" i="1"/>
  <c r="BE40" i="1"/>
  <c r="BE10" i="1"/>
  <c r="BE42" i="1"/>
  <c r="BE4" i="1"/>
  <c r="BE6" i="1"/>
  <c r="BE29" i="1"/>
  <c r="BE8" i="1"/>
  <c r="BE41" i="1"/>
  <c r="BE14" i="1"/>
  <c r="BE23" i="1"/>
  <c r="BE31" i="1"/>
  <c r="BE11" i="1"/>
  <c r="BE36" i="1"/>
  <c r="BD7" i="1"/>
  <c r="BD26" i="1"/>
  <c r="BD37" i="1"/>
  <c r="BD22" i="1"/>
  <c r="BD30" i="1"/>
  <c r="BD21" i="1"/>
  <c r="BD32" i="1"/>
  <c r="BD39" i="1"/>
  <c r="BD3" i="1"/>
  <c r="BD20" i="1"/>
  <c r="BD28" i="1"/>
  <c r="BD18" i="1"/>
  <c r="BD33" i="1"/>
  <c r="BD2" i="1"/>
  <c r="BD9" i="1"/>
  <c r="BD13" i="1"/>
  <c r="BD19" i="1"/>
  <c r="BD27" i="1"/>
  <c r="BD17" i="1"/>
  <c r="BD38" i="1"/>
  <c r="BD16" i="1"/>
  <c r="BD12" i="1"/>
  <c r="BD25" i="1"/>
  <c r="BD34" i="1"/>
  <c r="BD5" i="1"/>
  <c r="BD24" i="1"/>
  <c r="BD35" i="1"/>
  <c r="BD15" i="1"/>
  <c r="BD40" i="1"/>
  <c r="BD10" i="1"/>
  <c r="BD42" i="1"/>
  <c r="BD4" i="1"/>
  <c r="BD6" i="1"/>
  <c r="BD29" i="1"/>
  <c r="BD8" i="1"/>
  <c r="BD41" i="1"/>
  <c r="BD14" i="1"/>
  <c r="BD23" i="1"/>
  <c r="BD31" i="1"/>
  <c r="BD11" i="1"/>
  <c r="BD36" i="1"/>
  <c r="BC7" i="1"/>
  <c r="BC26" i="1"/>
  <c r="BC37" i="1"/>
  <c r="BC22" i="1"/>
  <c r="BC30" i="1"/>
  <c r="BC21" i="1"/>
  <c r="BC32" i="1"/>
  <c r="BC39" i="1"/>
  <c r="BC3" i="1"/>
  <c r="BC20" i="1"/>
  <c r="BC28" i="1"/>
  <c r="BC18" i="1"/>
  <c r="BC33" i="1"/>
  <c r="BC2" i="1"/>
  <c r="BC9" i="1"/>
  <c r="BC13" i="1"/>
  <c r="BC19" i="1"/>
  <c r="BC27" i="1"/>
  <c r="BC17" i="1"/>
  <c r="BC38" i="1"/>
  <c r="BC16" i="1"/>
  <c r="BC12" i="1"/>
  <c r="BC25" i="1"/>
  <c r="BC34" i="1"/>
  <c r="BC5" i="1"/>
  <c r="BC24" i="1"/>
  <c r="BC35" i="1"/>
  <c r="BC15" i="1"/>
  <c r="BC40" i="1"/>
  <c r="BC10" i="1"/>
  <c r="BC42" i="1"/>
  <c r="BC4" i="1"/>
  <c r="BC6" i="1"/>
  <c r="BC29" i="1"/>
  <c r="BC8" i="1"/>
  <c r="BC41" i="1"/>
  <c r="BC14" i="1"/>
  <c r="BC23" i="1"/>
  <c r="BC31" i="1"/>
  <c r="BC11" i="1"/>
  <c r="BC36" i="1"/>
  <c r="BB7" i="1"/>
  <c r="BB26" i="1"/>
  <c r="BB37" i="1"/>
  <c r="BB22" i="1"/>
  <c r="BB30" i="1"/>
  <c r="BB21" i="1"/>
  <c r="BB32" i="1"/>
  <c r="BB39" i="1"/>
  <c r="BB3" i="1"/>
  <c r="BB20" i="1"/>
  <c r="BB28" i="1"/>
  <c r="BB18" i="1"/>
  <c r="BB33" i="1"/>
  <c r="BB2" i="1"/>
  <c r="BB9" i="1"/>
  <c r="BB13" i="1"/>
  <c r="BB19" i="1"/>
  <c r="BB27" i="1"/>
  <c r="BB17" i="1"/>
  <c r="BB38" i="1"/>
  <c r="BB16" i="1"/>
  <c r="BB12" i="1"/>
  <c r="BB25" i="1"/>
  <c r="BB34" i="1"/>
  <c r="BB5" i="1"/>
  <c r="BB24" i="1"/>
  <c r="BB35" i="1"/>
  <c r="BB15" i="1"/>
  <c r="BB40" i="1"/>
  <c r="BB10" i="1"/>
  <c r="BB42" i="1"/>
  <c r="BB4" i="1"/>
  <c r="BB6" i="1"/>
  <c r="BB29" i="1"/>
  <c r="BB8" i="1"/>
  <c r="BB41" i="1"/>
  <c r="BB14" i="1"/>
  <c r="BB23" i="1"/>
  <c r="BB31" i="1"/>
  <c r="BB11" i="1"/>
  <c r="BB36" i="1"/>
  <c r="BA7" i="1"/>
  <c r="BA26" i="1"/>
  <c r="BA37" i="1"/>
  <c r="BA22" i="1"/>
  <c r="BA30" i="1"/>
  <c r="BA21" i="1"/>
  <c r="BA32" i="1"/>
  <c r="BA39" i="1"/>
  <c r="BA3" i="1"/>
  <c r="BA20" i="1"/>
  <c r="BA28" i="1"/>
  <c r="BA18" i="1"/>
  <c r="BA33" i="1"/>
  <c r="BA2" i="1"/>
  <c r="BA9" i="1"/>
  <c r="BA13" i="1"/>
  <c r="BA19" i="1"/>
  <c r="BA27" i="1"/>
  <c r="BA17" i="1"/>
  <c r="BA38" i="1"/>
  <c r="BA16" i="1"/>
  <c r="BA12" i="1"/>
  <c r="BA25" i="1"/>
  <c r="BA34" i="1"/>
  <c r="BA5" i="1"/>
  <c r="BA24" i="1"/>
  <c r="BA35" i="1"/>
  <c r="BA15" i="1"/>
  <c r="BA40" i="1"/>
  <c r="BA10" i="1"/>
  <c r="BA42" i="1"/>
  <c r="BA4" i="1"/>
  <c r="BA6" i="1"/>
  <c r="BA29" i="1"/>
  <c r="BA8" i="1"/>
  <c r="BA41" i="1"/>
  <c r="BA14" i="1"/>
  <c r="BA23" i="1"/>
  <c r="BA31" i="1"/>
  <c r="BA11" i="1"/>
  <c r="BA36" i="1"/>
  <c r="AZ7" i="1"/>
  <c r="AZ26" i="1"/>
  <c r="AZ37" i="1"/>
  <c r="AZ22" i="1"/>
  <c r="AZ30" i="1"/>
  <c r="AZ21" i="1"/>
  <c r="AZ32" i="1"/>
  <c r="AZ39" i="1"/>
  <c r="AZ3" i="1"/>
  <c r="AZ20" i="1"/>
  <c r="AZ28" i="1"/>
  <c r="AZ18" i="1"/>
  <c r="AZ33" i="1"/>
  <c r="AZ2" i="1"/>
  <c r="AZ9" i="1"/>
  <c r="AZ13" i="1"/>
  <c r="AZ19" i="1"/>
  <c r="AZ27" i="1"/>
  <c r="AZ17" i="1"/>
  <c r="AZ38" i="1"/>
  <c r="AZ16" i="1"/>
  <c r="AZ12" i="1"/>
  <c r="AZ25" i="1"/>
  <c r="AZ34" i="1"/>
  <c r="AZ5" i="1"/>
  <c r="AZ24" i="1"/>
  <c r="AZ35" i="1"/>
  <c r="AZ15" i="1"/>
  <c r="AZ40" i="1"/>
  <c r="AZ10" i="1"/>
  <c r="AZ42" i="1"/>
  <c r="AZ4" i="1"/>
  <c r="AZ6" i="1"/>
  <c r="AZ29" i="1"/>
  <c r="AZ8" i="1"/>
  <c r="AZ41" i="1"/>
  <c r="AZ14" i="1"/>
  <c r="AZ23" i="1"/>
  <c r="AZ31" i="1"/>
  <c r="AZ11" i="1"/>
  <c r="AZ36" i="1"/>
  <c r="AY7" i="1"/>
  <c r="AY26" i="1"/>
  <c r="AY37" i="1"/>
  <c r="AY22" i="1"/>
  <c r="AY30" i="1"/>
  <c r="AY21" i="1"/>
  <c r="AY32" i="1"/>
  <c r="AY39" i="1"/>
  <c r="AY3" i="1"/>
  <c r="AY20" i="1"/>
  <c r="AY28" i="1"/>
  <c r="AY18" i="1"/>
  <c r="AY33" i="1"/>
  <c r="AY2" i="1"/>
  <c r="AY9" i="1"/>
  <c r="AY13" i="1"/>
  <c r="AY19" i="1"/>
  <c r="AY27" i="1"/>
  <c r="AY17" i="1"/>
  <c r="AY38" i="1"/>
  <c r="AY16" i="1"/>
  <c r="AY12" i="1"/>
  <c r="AY25" i="1"/>
  <c r="AY34" i="1"/>
  <c r="AY5" i="1"/>
  <c r="AY24" i="1"/>
  <c r="AY35" i="1"/>
  <c r="AY15" i="1"/>
  <c r="AY40" i="1"/>
  <c r="AY10" i="1"/>
  <c r="AY42" i="1"/>
  <c r="AY4" i="1"/>
  <c r="AY6" i="1"/>
  <c r="AY29" i="1"/>
  <c r="AY8" i="1"/>
  <c r="AY41" i="1"/>
  <c r="AY14" i="1"/>
  <c r="AY23" i="1"/>
  <c r="AY31" i="1"/>
  <c r="AY11" i="1"/>
  <c r="AY36" i="1"/>
  <c r="AX7" i="1"/>
  <c r="AX26" i="1"/>
  <c r="AX37" i="1"/>
  <c r="AX22" i="1"/>
  <c r="AX30" i="1"/>
  <c r="AX21" i="1"/>
  <c r="AX32" i="1"/>
  <c r="AX39" i="1"/>
  <c r="AX3" i="1"/>
  <c r="AX20" i="1"/>
  <c r="AX28" i="1"/>
  <c r="AX18" i="1"/>
  <c r="AX33" i="1"/>
  <c r="AX2" i="1"/>
  <c r="AX9" i="1"/>
  <c r="AX13" i="1"/>
  <c r="AX19" i="1"/>
  <c r="AX27" i="1"/>
  <c r="AX17" i="1"/>
  <c r="AX38" i="1"/>
  <c r="AX16" i="1"/>
  <c r="AX12" i="1"/>
  <c r="AX25" i="1"/>
  <c r="AX34" i="1"/>
  <c r="AX5" i="1"/>
  <c r="AX24" i="1"/>
  <c r="AX35" i="1"/>
  <c r="AX15" i="1"/>
  <c r="AX40" i="1"/>
  <c r="AX10" i="1"/>
  <c r="AX42" i="1"/>
  <c r="AX4" i="1"/>
  <c r="AX6" i="1"/>
  <c r="AX29" i="1"/>
  <c r="AX8" i="1"/>
  <c r="AX41" i="1"/>
  <c r="AX14" i="1"/>
  <c r="AX23" i="1"/>
  <c r="AX31" i="1"/>
  <c r="AX11" i="1"/>
  <c r="AX36" i="1"/>
  <c r="AW7" i="1"/>
  <c r="AW26" i="1"/>
  <c r="AW37" i="1"/>
  <c r="AW22" i="1"/>
  <c r="AW30" i="1"/>
  <c r="AW21" i="1"/>
  <c r="AW32" i="1"/>
  <c r="AW39" i="1"/>
  <c r="AW3" i="1"/>
  <c r="AW20" i="1"/>
  <c r="AW28" i="1"/>
  <c r="AW18" i="1"/>
  <c r="AW33" i="1"/>
  <c r="AW2" i="1"/>
  <c r="AW9" i="1"/>
  <c r="AW13" i="1"/>
  <c r="AW19" i="1"/>
  <c r="AW27" i="1"/>
  <c r="AW17" i="1"/>
  <c r="AW38" i="1"/>
  <c r="AW16" i="1"/>
  <c r="AW12" i="1"/>
  <c r="AW25" i="1"/>
  <c r="AW34" i="1"/>
  <c r="AW5" i="1"/>
  <c r="AW24" i="1"/>
  <c r="AW35" i="1"/>
  <c r="AW15" i="1"/>
  <c r="AW40" i="1"/>
  <c r="AW10" i="1"/>
  <c r="AW42" i="1"/>
  <c r="AW4" i="1"/>
  <c r="AW6" i="1"/>
  <c r="AW29" i="1"/>
  <c r="AW8" i="1"/>
  <c r="AW41" i="1"/>
  <c r="AW14" i="1"/>
  <c r="AW23" i="1"/>
  <c r="AW31" i="1"/>
  <c r="AW11" i="1"/>
  <c r="AW36" i="1"/>
  <c r="AV7" i="1"/>
  <c r="AV26" i="1"/>
  <c r="AV37" i="1"/>
  <c r="AV22" i="1"/>
  <c r="AV30" i="1"/>
  <c r="AV21" i="1"/>
  <c r="AV32" i="1"/>
  <c r="AV39" i="1"/>
  <c r="AV3" i="1"/>
  <c r="AV20" i="1"/>
  <c r="AV28" i="1"/>
  <c r="AV18" i="1"/>
  <c r="AV33" i="1"/>
  <c r="AV2" i="1"/>
  <c r="AV9" i="1"/>
  <c r="AV13" i="1"/>
  <c r="AV19" i="1"/>
  <c r="AV27" i="1"/>
  <c r="AV17" i="1"/>
  <c r="AV38" i="1"/>
  <c r="AV16" i="1"/>
  <c r="AV12" i="1"/>
  <c r="AV25" i="1"/>
  <c r="AV34" i="1"/>
  <c r="AV5" i="1"/>
  <c r="AV24" i="1"/>
  <c r="AV35" i="1"/>
  <c r="AV15" i="1"/>
  <c r="AV40" i="1"/>
  <c r="AV10" i="1"/>
  <c r="AV42" i="1"/>
  <c r="AV4" i="1"/>
  <c r="AV6" i="1"/>
  <c r="AV29" i="1"/>
  <c r="AV8" i="1"/>
  <c r="AV41" i="1"/>
  <c r="AV14" i="1"/>
  <c r="AV23" i="1"/>
  <c r="AV31" i="1"/>
  <c r="AV11" i="1"/>
  <c r="AV36" i="1"/>
  <c r="AU7" i="1"/>
  <c r="AU26" i="1"/>
  <c r="AU37" i="1"/>
  <c r="AU22" i="1"/>
  <c r="AU30" i="1"/>
  <c r="AU21" i="1"/>
  <c r="AU32" i="1"/>
  <c r="AU39" i="1"/>
  <c r="AU3" i="1"/>
  <c r="AU20" i="1"/>
  <c r="AU28" i="1"/>
  <c r="AU18" i="1"/>
  <c r="AU33" i="1"/>
  <c r="AU2" i="1"/>
  <c r="AU9" i="1"/>
  <c r="AU13" i="1"/>
  <c r="AU19" i="1"/>
  <c r="AU27" i="1"/>
  <c r="AU17" i="1"/>
  <c r="AU38" i="1"/>
  <c r="AU16" i="1"/>
  <c r="AU12" i="1"/>
  <c r="AU25" i="1"/>
  <c r="AU34" i="1"/>
  <c r="AU5" i="1"/>
  <c r="AU24" i="1"/>
  <c r="AU35" i="1"/>
  <c r="AU15" i="1"/>
  <c r="AU40" i="1"/>
  <c r="AU10" i="1"/>
  <c r="AU42" i="1"/>
  <c r="AU4" i="1"/>
  <c r="AU6" i="1"/>
  <c r="AU29" i="1"/>
  <c r="AU8" i="1"/>
  <c r="AU41" i="1"/>
  <c r="AU14" i="1"/>
  <c r="AU23" i="1"/>
  <c r="AU31" i="1"/>
  <c r="AU11" i="1"/>
  <c r="AU36" i="1"/>
  <c r="AT7" i="1"/>
  <c r="AT26" i="1"/>
  <c r="AT37" i="1"/>
  <c r="AT22" i="1"/>
  <c r="AT30" i="1"/>
  <c r="AT21" i="1"/>
  <c r="AT32" i="1"/>
  <c r="AT39" i="1"/>
  <c r="AT3" i="1"/>
  <c r="AT20" i="1"/>
  <c r="AT28" i="1"/>
  <c r="AT18" i="1"/>
  <c r="AT33" i="1"/>
  <c r="AT2" i="1"/>
  <c r="AT9" i="1"/>
  <c r="AT13" i="1"/>
  <c r="AT19" i="1"/>
  <c r="AT27" i="1"/>
  <c r="AT17" i="1"/>
  <c r="AT38" i="1"/>
  <c r="AT16" i="1"/>
  <c r="AT12" i="1"/>
  <c r="AT25" i="1"/>
  <c r="AT34" i="1"/>
  <c r="AT5" i="1"/>
  <c r="AT24" i="1"/>
  <c r="AT35" i="1"/>
  <c r="AT15" i="1"/>
  <c r="AT40" i="1"/>
  <c r="AT10" i="1"/>
  <c r="AT42" i="1"/>
  <c r="AT4" i="1"/>
  <c r="AT6" i="1"/>
  <c r="AT29" i="1"/>
  <c r="AT8" i="1"/>
  <c r="AT41" i="1"/>
  <c r="AT14" i="1"/>
  <c r="AT23" i="1"/>
  <c r="AT31" i="1"/>
  <c r="AT11" i="1"/>
  <c r="AT36" i="1"/>
  <c r="AS36" i="1"/>
  <c r="AS7" i="1"/>
  <c r="AS26" i="1"/>
  <c r="AS37" i="1"/>
  <c r="AS22" i="1"/>
  <c r="AS30" i="1"/>
  <c r="AS21" i="1"/>
  <c r="AS32" i="1"/>
  <c r="AS39" i="1"/>
  <c r="AS3" i="1"/>
  <c r="AS20" i="1"/>
  <c r="AS28" i="1"/>
  <c r="AS18" i="1"/>
  <c r="AS33" i="1"/>
  <c r="AS2" i="1"/>
  <c r="AS9" i="1"/>
  <c r="AS13" i="1"/>
  <c r="AS19" i="1"/>
  <c r="AS27" i="1"/>
  <c r="AS17" i="1"/>
  <c r="AS38" i="1"/>
  <c r="AS16" i="1"/>
  <c r="AS12" i="1"/>
  <c r="AS25" i="1"/>
  <c r="AS34" i="1"/>
  <c r="AS5" i="1"/>
  <c r="AS24" i="1"/>
  <c r="AS35" i="1"/>
  <c r="AS15" i="1"/>
  <c r="AS40" i="1"/>
  <c r="AS10" i="1"/>
  <c r="AS42" i="1"/>
  <c r="AS4" i="1"/>
  <c r="AS6" i="1"/>
  <c r="AS29" i="1"/>
  <c r="AS8" i="1"/>
  <c r="AS41" i="1"/>
  <c r="AS14" i="1"/>
  <c r="AS23" i="1"/>
  <c r="AS31" i="1"/>
  <c r="AS11" i="1"/>
  <c r="AR7" i="1"/>
  <c r="AR26" i="1"/>
  <c r="AR37" i="1"/>
  <c r="AR22" i="1"/>
  <c r="AR30" i="1"/>
  <c r="AR21" i="1"/>
  <c r="AR32" i="1"/>
  <c r="AR39" i="1"/>
  <c r="AR3" i="1"/>
  <c r="AR20" i="1"/>
  <c r="AR28" i="1"/>
  <c r="AR18" i="1"/>
  <c r="AR33" i="1"/>
  <c r="AR2" i="1"/>
  <c r="AR9" i="1"/>
  <c r="AR13" i="1"/>
  <c r="AR19" i="1"/>
  <c r="AR27" i="1"/>
  <c r="AR17" i="1"/>
  <c r="AR38" i="1"/>
  <c r="AR16" i="1"/>
  <c r="AR12" i="1"/>
  <c r="AR25" i="1"/>
  <c r="AR34" i="1"/>
  <c r="AR5" i="1"/>
  <c r="AR24" i="1"/>
  <c r="AR35" i="1"/>
  <c r="AR15" i="1"/>
  <c r="AR40" i="1"/>
  <c r="AR10" i="1"/>
  <c r="AR42" i="1"/>
  <c r="AR4" i="1"/>
  <c r="AR6" i="1"/>
  <c r="AR29" i="1"/>
  <c r="AR8" i="1"/>
  <c r="AR41" i="1"/>
  <c r="AR14" i="1"/>
  <c r="AR23" i="1"/>
  <c r="AR31" i="1"/>
  <c r="AR11" i="1"/>
  <c r="AR36" i="1"/>
  <c r="AQ7" i="1"/>
  <c r="AQ26" i="1"/>
  <c r="AQ37" i="1"/>
  <c r="AQ22" i="1"/>
  <c r="AQ30" i="1"/>
  <c r="AQ21" i="1"/>
  <c r="AQ32" i="1"/>
  <c r="AQ39" i="1"/>
  <c r="AQ3" i="1"/>
  <c r="AQ20" i="1"/>
  <c r="AQ28" i="1"/>
  <c r="AQ18" i="1"/>
  <c r="AQ33" i="1"/>
  <c r="AQ2" i="1"/>
  <c r="AQ9" i="1"/>
  <c r="AQ13" i="1"/>
  <c r="AQ19" i="1"/>
  <c r="AQ27" i="1"/>
  <c r="AQ17" i="1"/>
  <c r="AQ38" i="1"/>
  <c r="AQ16" i="1"/>
  <c r="AQ12" i="1"/>
  <c r="AQ25" i="1"/>
  <c r="AQ34" i="1"/>
  <c r="AQ5" i="1"/>
  <c r="AQ24" i="1"/>
  <c r="AQ35" i="1"/>
  <c r="AQ15" i="1"/>
  <c r="AQ40" i="1"/>
  <c r="AQ10" i="1"/>
  <c r="AQ42" i="1"/>
  <c r="AQ4" i="1"/>
  <c r="AQ6" i="1"/>
  <c r="AQ29" i="1"/>
  <c r="AQ8" i="1"/>
  <c r="AQ41" i="1"/>
  <c r="AQ14" i="1"/>
  <c r="AQ23" i="1"/>
  <c r="AQ31" i="1"/>
  <c r="AQ11" i="1"/>
  <c r="AQ36" i="1"/>
  <c r="AP7" i="1"/>
  <c r="AP26" i="1"/>
  <c r="AP37" i="1"/>
  <c r="AP22" i="1"/>
  <c r="AP30" i="1"/>
  <c r="AP21" i="1"/>
  <c r="AP32" i="1"/>
  <c r="AP39" i="1"/>
  <c r="AP3" i="1"/>
  <c r="AP20" i="1"/>
  <c r="AP28" i="1"/>
  <c r="AP18" i="1"/>
  <c r="AP33" i="1"/>
  <c r="AP2" i="1"/>
  <c r="AP9" i="1"/>
  <c r="AP13" i="1"/>
  <c r="AP19" i="1"/>
  <c r="AP27" i="1"/>
  <c r="AP17" i="1"/>
  <c r="AP38" i="1"/>
  <c r="AP16" i="1"/>
  <c r="AP12" i="1"/>
  <c r="AP25" i="1"/>
  <c r="AP34" i="1"/>
  <c r="AP5" i="1"/>
  <c r="AP24" i="1"/>
  <c r="AP35" i="1"/>
  <c r="AP15" i="1"/>
  <c r="AP40" i="1"/>
  <c r="AP10" i="1"/>
  <c r="AP42" i="1"/>
  <c r="AP4" i="1"/>
  <c r="AP6" i="1"/>
  <c r="AP29" i="1"/>
  <c r="AP8" i="1"/>
  <c r="AP41" i="1"/>
  <c r="AP14" i="1"/>
  <c r="AP23" i="1"/>
  <c r="AP31" i="1"/>
  <c r="AP11" i="1"/>
  <c r="AP36" i="1"/>
  <c r="AO7" i="1"/>
  <c r="AO26" i="1"/>
  <c r="AO37" i="1"/>
  <c r="AO22" i="1"/>
  <c r="AO30" i="1"/>
  <c r="AO21" i="1"/>
  <c r="AO32" i="1"/>
  <c r="AO39" i="1"/>
  <c r="AO3" i="1"/>
  <c r="AO20" i="1"/>
  <c r="AO28" i="1"/>
  <c r="AO18" i="1"/>
  <c r="AO33" i="1"/>
  <c r="AO2" i="1"/>
  <c r="AO9" i="1"/>
  <c r="AO13" i="1"/>
  <c r="AO19" i="1"/>
  <c r="AO27" i="1"/>
  <c r="AO17" i="1"/>
  <c r="AO38" i="1"/>
  <c r="AO16" i="1"/>
  <c r="AO12" i="1"/>
  <c r="AO25" i="1"/>
  <c r="AO34" i="1"/>
  <c r="AO5" i="1"/>
  <c r="AO24" i="1"/>
  <c r="AO35" i="1"/>
  <c r="AO15" i="1"/>
  <c r="AO40" i="1"/>
  <c r="AO10" i="1"/>
  <c r="AO42" i="1"/>
  <c r="AO4" i="1"/>
  <c r="AO6" i="1"/>
  <c r="AO29" i="1"/>
  <c r="AO8" i="1"/>
  <c r="AO41" i="1"/>
  <c r="AO14" i="1"/>
  <c r="AO23" i="1"/>
  <c r="AO31" i="1"/>
  <c r="AO11" i="1"/>
  <c r="AO36" i="1"/>
  <c r="AN7" i="1"/>
  <c r="AN26" i="1"/>
  <c r="AN37" i="1"/>
  <c r="AN22" i="1"/>
  <c r="AN30" i="1"/>
  <c r="AN21" i="1"/>
  <c r="AN32" i="1"/>
  <c r="AN39" i="1"/>
  <c r="AN3" i="1"/>
  <c r="AN20" i="1"/>
  <c r="AN28" i="1"/>
  <c r="AN18" i="1"/>
  <c r="AN33" i="1"/>
  <c r="AN2" i="1"/>
  <c r="AN9" i="1"/>
  <c r="AN13" i="1"/>
  <c r="AN19" i="1"/>
  <c r="AN27" i="1"/>
  <c r="AN17" i="1"/>
  <c r="AN38" i="1"/>
  <c r="AN16" i="1"/>
  <c r="AN12" i="1"/>
  <c r="AN25" i="1"/>
  <c r="AN34" i="1"/>
  <c r="AN5" i="1"/>
  <c r="AN24" i="1"/>
  <c r="AN35" i="1"/>
  <c r="AN15" i="1"/>
  <c r="AN40" i="1"/>
  <c r="AN10" i="1"/>
  <c r="AN42" i="1"/>
  <c r="AN4" i="1"/>
  <c r="AN6" i="1"/>
  <c r="AN29" i="1"/>
  <c r="AN8" i="1"/>
  <c r="AN41" i="1"/>
  <c r="AN14" i="1"/>
  <c r="AN23" i="1"/>
  <c r="AN31" i="1"/>
  <c r="AN11" i="1"/>
  <c r="AN36" i="1"/>
  <c r="AM7" i="1"/>
  <c r="AM26" i="1"/>
  <c r="AM37" i="1"/>
  <c r="AM22" i="1"/>
  <c r="AM30" i="1"/>
  <c r="AM21" i="1"/>
  <c r="AM32" i="1"/>
  <c r="AM39" i="1"/>
  <c r="AM3" i="1"/>
  <c r="AM20" i="1"/>
  <c r="AM28" i="1"/>
  <c r="AM18" i="1"/>
  <c r="AM33" i="1"/>
  <c r="AM2" i="1"/>
  <c r="AM9" i="1"/>
  <c r="AM13" i="1"/>
  <c r="AM19" i="1"/>
  <c r="AM27" i="1"/>
  <c r="AM17" i="1"/>
  <c r="AM38" i="1"/>
  <c r="AM16" i="1"/>
  <c r="AM12" i="1"/>
  <c r="AM25" i="1"/>
  <c r="AM34" i="1"/>
  <c r="AM5" i="1"/>
  <c r="AM24" i="1"/>
  <c r="AM35" i="1"/>
  <c r="AM15" i="1"/>
  <c r="AM40" i="1"/>
  <c r="AM10" i="1"/>
  <c r="AM42" i="1"/>
  <c r="AM4" i="1"/>
  <c r="AM6" i="1"/>
  <c r="AM29" i="1"/>
  <c r="AM8" i="1"/>
  <c r="AM41" i="1"/>
  <c r="AM14" i="1"/>
  <c r="AM23" i="1"/>
  <c r="AM31" i="1"/>
  <c r="AM11" i="1"/>
  <c r="AM36" i="1"/>
  <c r="AL7" i="1"/>
  <c r="AL26" i="1"/>
  <c r="AL37" i="1"/>
  <c r="AL22" i="1"/>
  <c r="AL30" i="1"/>
  <c r="AL21" i="1"/>
  <c r="AL32" i="1"/>
  <c r="AL39" i="1"/>
  <c r="AL3" i="1"/>
  <c r="AL20" i="1"/>
  <c r="AL28" i="1"/>
  <c r="AL18" i="1"/>
  <c r="AL33" i="1"/>
  <c r="AL2" i="1"/>
  <c r="AL9" i="1"/>
  <c r="AL13" i="1"/>
  <c r="AL19" i="1"/>
  <c r="AL27" i="1"/>
  <c r="AL17" i="1"/>
  <c r="AL38" i="1"/>
  <c r="AL16" i="1"/>
  <c r="AL12" i="1"/>
  <c r="AL25" i="1"/>
  <c r="AL34" i="1"/>
  <c r="AL5" i="1"/>
  <c r="AL24" i="1"/>
  <c r="AL35" i="1"/>
  <c r="AL15" i="1"/>
  <c r="AL40" i="1"/>
  <c r="AL10" i="1"/>
  <c r="AL42" i="1"/>
  <c r="AL4" i="1"/>
  <c r="AL6" i="1"/>
  <c r="AL29" i="1"/>
  <c r="AL8" i="1"/>
  <c r="AL41" i="1"/>
  <c r="AL14" i="1"/>
  <c r="AL23" i="1"/>
  <c r="AL31" i="1"/>
  <c r="AL11" i="1"/>
  <c r="AL36" i="1"/>
  <c r="AK7" i="1"/>
  <c r="AK26" i="1"/>
  <c r="AK37" i="1"/>
  <c r="AK22" i="1"/>
  <c r="AK30" i="1"/>
  <c r="AK21" i="1"/>
  <c r="AK32" i="1"/>
  <c r="AK39" i="1"/>
  <c r="AK3" i="1"/>
  <c r="AK20" i="1"/>
  <c r="AK28" i="1"/>
  <c r="AK18" i="1"/>
  <c r="AK33" i="1"/>
  <c r="AK2" i="1"/>
  <c r="AK9" i="1"/>
  <c r="AK13" i="1"/>
  <c r="AK19" i="1"/>
  <c r="AK27" i="1"/>
  <c r="AK17" i="1"/>
  <c r="AK38" i="1"/>
  <c r="AK16" i="1"/>
  <c r="AK12" i="1"/>
  <c r="AK25" i="1"/>
  <c r="AK34" i="1"/>
  <c r="AK5" i="1"/>
  <c r="AK24" i="1"/>
  <c r="AK35" i="1"/>
  <c r="AK15" i="1"/>
  <c r="AK40" i="1"/>
  <c r="AK10" i="1"/>
  <c r="AK42" i="1"/>
  <c r="AK4" i="1"/>
  <c r="AK6" i="1"/>
  <c r="AK29" i="1"/>
  <c r="AK8" i="1"/>
  <c r="AK41" i="1"/>
  <c r="AK14" i="1"/>
  <c r="AK23" i="1"/>
  <c r="AK31" i="1"/>
  <c r="AK11" i="1"/>
  <c r="AK36" i="1"/>
  <c r="AJ7" i="1"/>
  <c r="AJ26" i="1"/>
  <c r="AJ37" i="1"/>
  <c r="AJ22" i="1"/>
  <c r="AJ30" i="1"/>
  <c r="AJ21" i="1"/>
  <c r="AJ32" i="1"/>
  <c r="AJ39" i="1"/>
  <c r="AJ3" i="1"/>
  <c r="AJ20" i="1"/>
  <c r="AJ28" i="1"/>
  <c r="AJ18" i="1"/>
  <c r="AJ33" i="1"/>
  <c r="AJ2" i="1"/>
  <c r="AJ9" i="1"/>
  <c r="AJ13" i="1"/>
  <c r="AJ19" i="1"/>
  <c r="AJ27" i="1"/>
  <c r="AJ17" i="1"/>
  <c r="AJ38" i="1"/>
  <c r="AJ16" i="1"/>
  <c r="AJ12" i="1"/>
  <c r="AJ25" i="1"/>
  <c r="AJ34" i="1"/>
  <c r="AJ5" i="1"/>
  <c r="AJ24" i="1"/>
  <c r="AJ35" i="1"/>
  <c r="AJ15" i="1"/>
  <c r="AJ40" i="1"/>
  <c r="AJ10" i="1"/>
  <c r="AJ42" i="1"/>
  <c r="AJ4" i="1"/>
  <c r="AJ6" i="1"/>
  <c r="AJ29" i="1"/>
  <c r="AJ8" i="1"/>
  <c r="AJ41" i="1"/>
  <c r="AJ14" i="1"/>
  <c r="AJ23" i="1"/>
  <c r="AJ31" i="1"/>
  <c r="AJ11" i="1"/>
  <c r="AJ36" i="1"/>
</calcChain>
</file>

<file path=xl/sharedStrings.xml><?xml version="1.0" encoding="utf-8"?>
<sst xmlns="http://schemas.openxmlformats.org/spreadsheetml/2006/main" count="376" uniqueCount="137">
  <si>
    <t>Pop</t>
  </si>
  <si>
    <t>area</t>
  </si>
  <si>
    <t>dock_hab</t>
  </si>
  <si>
    <t>plat_hab</t>
  </si>
  <si>
    <t>Station_hab</t>
  </si>
  <si>
    <t>shared_bike</t>
  </si>
  <si>
    <t>electric_bike</t>
  </si>
  <si>
    <t>cyclenet_den</t>
  </si>
  <si>
    <t>urban</t>
  </si>
  <si>
    <t>emissions</t>
  </si>
  <si>
    <t>fatality</t>
  </si>
  <si>
    <t>veh_den</t>
  </si>
  <si>
    <t>loc</t>
  </si>
  <si>
    <t>sump</t>
  </si>
  <si>
    <t>pib_capita</t>
  </si>
  <si>
    <t>employ</t>
  </si>
  <si>
    <t>gender</t>
  </si>
  <si>
    <t>Aging</t>
  </si>
  <si>
    <t>Car</t>
  </si>
  <si>
    <t>PT</t>
  </si>
  <si>
    <t>Bike</t>
  </si>
  <si>
    <t>Walking</t>
  </si>
  <si>
    <t>1</t>
  </si>
  <si>
    <t>2</t>
  </si>
  <si>
    <t>0</t>
  </si>
  <si>
    <t>id</t>
  </si>
  <si>
    <t>City</t>
  </si>
  <si>
    <t>Country</t>
  </si>
  <si>
    <t>Region</t>
  </si>
  <si>
    <t>Trieste</t>
  </si>
  <si>
    <t>Italy</t>
  </si>
  <si>
    <t>Bologna</t>
  </si>
  <si>
    <t>Palermo</t>
  </si>
  <si>
    <t>Turin</t>
  </si>
  <si>
    <t>Milan</t>
  </si>
  <si>
    <t>Rome</t>
  </si>
  <si>
    <t>Málaga</t>
  </si>
  <si>
    <t>Spain</t>
  </si>
  <si>
    <t>Seville</t>
  </si>
  <si>
    <t>Valencia</t>
  </si>
  <si>
    <t>Barcelona</t>
  </si>
  <si>
    <t>Madrid</t>
  </si>
  <si>
    <t>Porto</t>
  </si>
  <si>
    <t>Portugal</t>
  </si>
  <si>
    <t>Lisboa</t>
  </si>
  <si>
    <t>Skopje</t>
  </si>
  <si>
    <t>Macedonia</t>
  </si>
  <si>
    <t>Amsterdam</t>
  </si>
  <si>
    <t>Netherlands</t>
  </si>
  <si>
    <t>Brussels</t>
  </si>
  <si>
    <t>Belgium</t>
  </si>
  <si>
    <t>Dublin</t>
  </si>
  <si>
    <t>Ireland</t>
  </si>
  <si>
    <t>London</t>
  </si>
  <si>
    <t>England</t>
  </si>
  <si>
    <t>Paris</t>
  </si>
  <si>
    <t>France</t>
  </si>
  <si>
    <t>Klaipeda</t>
  </si>
  <si>
    <t>Lithuania</t>
  </si>
  <si>
    <t>Turku</t>
  </si>
  <si>
    <t>Finland</t>
  </si>
  <si>
    <t>Helsinki</t>
  </si>
  <si>
    <t>Copenhagen</t>
  </si>
  <si>
    <t>Denmark</t>
  </si>
  <si>
    <t>Oslo</t>
  </si>
  <si>
    <t>Norway</t>
  </si>
  <si>
    <t>Stockholm</t>
  </si>
  <si>
    <t>Sweeden</t>
  </si>
  <si>
    <t>Berlin</t>
  </si>
  <si>
    <t>Germany</t>
  </si>
  <si>
    <t>Munich</t>
  </si>
  <si>
    <t>Stuttgart</t>
  </si>
  <si>
    <t>Hamburg</t>
  </si>
  <si>
    <t>Vienna</t>
  </si>
  <si>
    <t>Austria</t>
  </si>
  <si>
    <t>Budapest</t>
  </si>
  <si>
    <t>Hungary</t>
  </si>
  <si>
    <t>Zurich</t>
  </si>
  <si>
    <t>Switzerland</t>
  </si>
  <si>
    <t>Basel</t>
  </si>
  <si>
    <t>Bern</t>
  </si>
  <si>
    <t>Prague</t>
  </si>
  <si>
    <t>Czech Republic</t>
  </si>
  <si>
    <t>Brno</t>
  </si>
  <si>
    <t>Warsaw</t>
  </si>
  <si>
    <t>Poland</t>
  </si>
  <si>
    <t>Gdansk</t>
  </si>
  <si>
    <t>Minsk</t>
  </si>
  <si>
    <t>Belarus</t>
  </si>
  <si>
    <t>Ruse</t>
  </si>
  <si>
    <t>Bulgaria</t>
  </si>
  <si>
    <t>Constanta</t>
  </si>
  <si>
    <t>Romania</t>
  </si>
  <si>
    <t>mean_circuity_driving</t>
  </si>
  <si>
    <t>mean_circuity_cycling</t>
  </si>
  <si>
    <t>mean_circuity_walking</t>
  </si>
  <si>
    <t>std_circuity_driving</t>
  </si>
  <si>
    <t>std_circuity_cycling</t>
  </si>
  <si>
    <t>std_circuity_walking</t>
  </si>
  <si>
    <t>min_circuity_driving</t>
  </si>
  <si>
    <t>min_circuity_cycling</t>
  </si>
  <si>
    <t>min_circuity_walking</t>
  </si>
  <si>
    <t>X25._circuity_driving</t>
  </si>
  <si>
    <t>X25._circuity_cycling</t>
  </si>
  <si>
    <t>X25._circuity_walking</t>
  </si>
  <si>
    <t>X50._circuity_driving</t>
  </si>
  <si>
    <t>X50._circuity_cycling</t>
  </si>
  <si>
    <t>X50._circuity_walking</t>
  </si>
  <si>
    <t>X75._circuity_driving</t>
  </si>
  <si>
    <t>X75._circuity_cycling</t>
  </si>
  <si>
    <t>X75._circuity_walking</t>
  </si>
  <si>
    <t>max_circuity_driving</t>
  </si>
  <si>
    <t>max_circuity_cycling</t>
  </si>
  <si>
    <t>max_circuity_walking</t>
  </si>
  <si>
    <t>mean_circuity_driving.0_2</t>
  </si>
  <si>
    <t>mean_circuity_cycling.0_2</t>
  </si>
  <si>
    <t>mean_circuity_walking.0_2</t>
  </si>
  <si>
    <t>mean_circuity_driving.2_8</t>
  </si>
  <si>
    <t>mean_circuity_cycling.2_8</t>
  </si>
  <si>
    <t>mean_circuity_walking.2_8</t>
  </si>
  <si>
    <t>mean_circuity_driving.8_12</t>
  </si>
  <si>
    <t>mean_circuity_cycling.8_12</t>
  </si>
  <si>
    <t>mean_circuity_walking.8_12</t>
  </si>
  <si>
    <t>mean_circuity_driving.12_inf</t>
  </si>
  <si>
    <t>mean_circuity_cycling.12_inf</t>
  </si>
  <si>
    <t>mean_circuity_walking.12_inf</t>
  </si>
  <si>
    <t>pt_monthly_pass</t>
  </si>
  <si>
    <t>gasoline</t>
  </si>
  <si>
    <t>taxi_5km</t>
  </si>
  <si>
    <t>...</t>
  </si>
  <si>
    <t>cluster_id_hierarchical</t>
  </si>
  <si>
    <t>bicycle_businesses</t>
  </si>
  <si>
    <t>car_businesses</t>
  </si>
  <si>
    <t>pt_stations</t>
  </si>
  <si>
    <t>leisure</t>
  </si>
  <si>
    <t>trees</t>
  </si>
  <si>
    <t>furniture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</si>
</sst>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3073" name="AutoShape 1">
          <a:extLst>
            <a:ext uri="{FF2B5EF4-FFF2-40B4-BE49-F238E27FC236}">
              <a16:creationId xmlns:a16="http://schemas.microsoft.com/office/drawing/2014/main" id="{73AE9998-4060-B790-DE29-FE5E6CE46909}"/>
            </a:ext>
          </a:extLst>
        </xdr:cNvPr>
        <xdr:cNvSpPr>
          <a:spLocks noChangeAspect="1" noChangeArrowheads="1"/>
        </xdr:cNvSpPr>
      </xdr:nvSpPr>
      <xdr:spPr bwMode="auto">
        <a:xfrm>
          <a:off x="0" y="2501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Discos%20partilhados/Fuzzy%20Oranges/Fuzzy%20oranges%20-%20circuity/metrics_circu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City</v>
          </cell>
          <cell r="B1" t="str">
            <v>mean_haversine_dist</v>
          </cell>
          <cell r="C1" t="str">
            <v>mean_driving.car_dist</v>
          </cell>
          <cell r="D1" t="str">
            <v>mean_driving.car_time</v>
          </cell>
          <cell r="E1" t="str">
            <v>mean_foot.walking_dist</v>
          </cell>
          <cell r="F1" t="str">
            <v>mean_foot.walking_time</v>
          </cell>
          <cell r="G1" t="str">
            <v>mean_cycling.regular_dist</v>
          </cell>
          <cell r="H1" t="str">
            <v>mean_cycling.regular_time</v>
          </cell>
          <cell r="I1" t="str">
            <v>mean_circuity_driving</v>
          </cell>
          <cell r="J1" t="str">
            <v>mean_circuity_cycling</v>
          </cell>
          <cell r="K1" t="str">
            <v>mean_circuity_walking</v>
          </cell>
          <cell r="L1" t="str">
            <v>std_haversine_dist</v>
          </cell>
          <cell r="M1" t="str">
            <v>std_driving.car_dist</v>
          </cell>
          <cell r="N1" t="str">
            <v>std_driving.car_time</v>
          </cell>
          <cell r="O1" t="str">
            <v>std_foot.walking_dist</v>
          </cell>
          <cell r="P1" t="str">
            <v>std_foot.walking_time</v>
          </cell>
          <cell r="Q1" t="str">
            <v>std_cycling.regular_dist</v>
          </cell>
          <cell r="R1" t="str">
            <v>std_cycling.regular_time</v>
          </cell>
          <cell r="S1" t="str">
            <v>std_circuity_driving</v>
          </cell>
          <cell r="T1" t="str">
            <v>std_circuity_cycling</v>
          </cell>
          <cell r="U1" t="str">
            <v>std_circuity_walking</v>
          </cell>
          <cell r="V1" t="str">
            <v>min_haversine_dist</v>
          </cell>
          <cell r="W1" t="str">
            <v>min_driving.car_dist</v>
          </cell>
          <cell r="X1" t="str">
            <v>min_driving.car_time</v>
          </cell>
          <cell r="Y1" t="str">
            <v>min_foot.walking_dist</v>
          </cell>
          <cell r="Z1" t="str">
            <v>min_foot.walking_time</v>
          </cell>
          <cell r="AA1" t="str">
            <v>min_cycling.regular_dist</v>
          </cell>
          <cell r="AB1" t="str">
            <v>min_cycling.regular_time</v>
          </cell>
          <cell r="AC1" t="str">
            <v>min_circuity_driving</v>
          </cell>
          <cell r="AD1" t="str">
            <v>min_circuity_cycling</v>
          </cell>
          <cell r="AE1" t="str">
            <v>min_circuity_walking</v>
          </cell>
          <cell r="AF1" t="str">
            <v>X25._haversine_dist</v>
          </cell>
          <cell r="AG1" t="str">
            <v>X25._driving.car_dist</v>
          </cell>
          <cell r="AH1" t="str">
            <v>X25._driving.car_time</v>
          </cell>
          <cell r="AI1" t="str">
            <v>X25._foot.walking_dist</v>
          </cell>
          <cell r="AJ1" t="str">
            <v>X25._foot.walking_time</v>
          </cell>
          <cell r="AK1" t="str">
            <v>X25._cycling.regular_dist</v>
          </cell>
          <cell r="AL1" t="str">
            <v>X25._cycling.regular_time</v>
          </cell>
          <cell r="AM1" t="str">
            <v>X25._circuity_driving</v>
          </cell>
          <cell r="AN1" t="str">
            <v>X25._circuity_cycling</v>
          </cell>
          <cell r="AO1" t="str">
            <v>X25._circuity_walking</v>
          </cell>
          <cell r="AP1" t="str">
            <v>X50._haversine_dist</v>
          </cell>
          <cell r="AQ1" t="str">
            <v>X50._driving.car_dist</v>
          </cell>
          <cell r="AR1" t="str">
            <v>X50._driving.car_time</v>
          </cell>
          <cell r="AS1" t="str">
            <v>X50._foot.walking_dist</v>
          </cell>
          <cell r="AT1" t="str">
            <v>X50._foot.walking_time</v>
          </cell>
          <cell r="AU1" t="str">
            <v>X50._cycling.regular_dist</v>
          </cell>
          <cell r="AV1" t="str">
            <v>X50._cycling.regular_time</v>
          </cell>
          <cell r="AW1" t="str">
            <v>X50._circuity_driving</v>
          </cell>
          <cell r="AX1" t="str">
            <v>X50._circuity_cycling</v>
          </cell>
          <cell r="AY1" t="str">
            <v>X50._circuity_walking</v>
          </cell>
          <cell r="AZ1" t="str">
            <v>X75._haversine_dist</v>
          </cell>
          <cell r="BA1" t="str">
            <v>X75._driving.car_dist</v>
          </cell>
          <cell r="BB1" t="str">
            <v>X75._driving.car_time</v>
          </cell>
          <cell r="BC1" t="str">
            <v>X75._foot.walking_dist</v>
          </cell>
          <cell r="BD1" t="str">
            <v>X75._foot.walking_time</v>
          </cell>
          <cell r="BE1" t="str">
            <v>X75._cycling.regular_dist</v>
          </cell>
          <cell r="BF1" t="str">
            <v>X75._cycling.regular_time</v>
          </cell>
          <cell r="BG1" t="str">
            <v>X75._circuity_driving</v>
          </cell>
          <cell r="BH1" t="str">
            <v>X75._circuity_cycling</v>
          </cell>
          <cell r="BI1" t="str">
            <v>X75._circuity_walking</v>
          </cell>
          <cell r="BJ1" t="str">
            <v>max_haversine_dist</v>
          </cell>
          <cell r="BK1" t="str">
            <v>max_driving.car_dist</v>
          </cell>
          <cell r="BL1" t="str">
            <v>max_driving.car_time</v>
          </cell>
          <cell r="BM1" t="str">
            <v>max_foot.walking_dist</v>
          </cell>
          <cell r="BN1" t="str">
            <v>max_foot.walking_time</v>
          </cell>
          <cell r="BO1" t="str">
            <v>max_cycling.regular_dist</v>
          </cell>
          <cell r="BP1" t="str">
            <v>max_cycling.regular_time</v>
          </cell>
          <cell r="BQ1" t="str">
            <v>max_circuity_driving</v>
          </cell>
          <cell r="BR1" t="str">
            <v>max_circuity_cycling</v>
          </cell>
          <cell r="BS1" t="str">
            <v>max_circuity_walking</v>
          </cell>
          <cell r="BT1" t="str">
            <v>mean_circuity_driving.0_2</v>
          </cell>
          <cell r="BU1" t="str">
            <v>mean_circuity_cycling.0_2</v>
          </cell>
          <cell r="BV1" t="str">
            <v>mean_circuity_walking.0_2</v>
          </cell>
          <cell r="BW1" t="str">
            <v>mean_circuity_driving.2_8</v>
          </cell>
          <cell r="BX1" t="str">
            <v>mean_circuity_cycling.2_8</v>
          </cell>
          <cell r="BY1" t="str">
            <v>mean_circuity_walking.2_8</v>
          </cell>
          <cell r="BZ1" t="str">
            <v>mean_circuity_driving.8_12</v>
          </cell>
          <cell r="CA1" t="str">
            <v>mean_circuity_cycling.8_12</v>
          </cell>
          <cell r="CB1" t="str">
            <v>mean_circuity_walking.8_12</v>
          </cell>
          <cell r="CC1" t="str">
            <v>mean_circuity_driving.12_inf</v>
          </cell>
          <cell r="CD1" t="str">
            <v>mean_circuity_cycling.12_inf</v>
          </cell>
          <cell r="CE1" t="str">
            <v>mean_circuity_walking.12_inf</v>
          </cell>
        </row>
        <row r="2">
          <cell r="A2" t="str">
            <v>Amsterdam</v>
          </cell>
          <cell r="B2">
            <v>6.2075595303836897</v>
          </cell>
          <cell r="C2">
            <v>10804.462647656261</v>
          </cell>
          <cell r="D2">
            <v>904.68394778421543</v>
          </cell>
          <cell r="E2">
            <v>7913.4840907380922</v>
          </cell>
          <cell r="F2">
            <v>5685.0580919419108</v>
          </cell>
          <cell r="G2">
            <v>8334.4014333007817</v>
          </cell>
          <cell r="H2">
            <v>1812.1489165600869</v>
          </cell>
          <cell r="I2">
            <v>1.7552426618499539</v>
          </cell>
          <cell r="J2">
            <v>1.3784483586949581</v>
          </cell>
          <cell r="K2">
            <v>1.30010384374757</v>
          </cell>
          <cell r="L2">
            <v>3.2168066048950039</v>
          </cell>
          <cell r="M2">
            <v>6363.8667676861232</v>
          </cell>
          <cell r="N2">
            <v>339.62511860924388</v>
          </cell>
          <cell r="O2">
            <v>3968.8101254937442</v>
          </cell>
          <cell r="P2">
            <v>2859.6627557761758</v>
          </cell>
          <cell r="Q2">
            <v>4155.2144676717317</v>
          </cell>
          <cell r="R2">
            <v>891.93692534085085</v>
          </cell>
          <cell r="S2">
            <v>0.58515871015585497</v>
          </cell>
          <cell r="T2">
            <v>0.26345343142641742</v>
          </cell>
          <cell r="U2">
            <v>0.20904398356651049</v>
          </cell>
          <cell r="V2">
            <v>6.7932771620565102E-2</v>
          </cell>
          <cell r="W2">
            <v>82.7</v>
          </cell>
          <cell r="X2">
            <v>12.8</v>
          </cell>
          <cell r="Y2">
            <v>88.1</v>
          </cell>
          <cell r="Z2">
            <v>63.4</v>
          </cell>
          <cell r="AA2">
            <v>88.1</v>
          </cell>
          <cell r="AB2">
            <v>20.7</v>
          </cell>
          <cell r="AC2">
            <v>1.000231126301907</v>
          </cell>
          <cell r="AD2">
            <v>1.00036659780783</v>
          </cell>
          <cell r="AE2">
            <v>1.00036659780783</v>
          </cell>
          <cell r="AF2">
            <v>3.7882158322284512</v>
          </cell>
          <cell r="AG2">
            <v>5971.4749999999995</v>
          </cell>
          <cell r="AH2">
            <v>667</v>
          </cell>
          <cell r="AI2">
            <v>4953.625</v>
          </cell>
          <cell r="AJ2">
            <v>3551.95</v>
          </cell>
          <cell r="AK2">
            <v>5229.5249999999996</v>
          </cell>
          <cell r="AL2">
            <v>1135.8</v>
          </cell>
          <cell r="AM2">
            <v>1.3816271142172689</v>
          </cell>
          <cell r="AN2">
            <v>1.2513750611635179</v>
          </cell>
          <cell r="AO2">
            <v>1.2074618447212051</v>
          </cell>
          <cell r="AP2">
            <v>5.8504761443137134</v>
          </cell>
          <cell r="AQ2">
            <v>9181.7000000000007</v>
          </cell>
          <cell r="AR2">
            <v>915.2</v>
          </cell>
          <cell r="AS2">
            <v>7498.4</v>
          </cell>
          <cell r="AT2">
            <v>5366.8</v>
          </cell>
          <cell r="AU2">
            <v>7919.25</v>
          </cell>
          <cell r="AV2">
            <v>1727.4</v>
          </cell>
          <cell r="AW2">
            <v>1.587896412079616</v>
          </cell>
          <cell r="AX2">
            <v>1.3216828959883959</v>
          </cell>
          <cell r="AY2">
            <v>1.2574953869433001</v>
          </cell>
          <cell r="AZ2">
            <v>8.2557151400437352</v>
          </cell>
          <cell r="BA2">
            <v>14924.85</v>
          </cell>
          <cell r="BB2">
            <v>1142.175</v>
          </cell>
          <cell r="BC2">
            <v>10431.325000000001</v>
          </cell>
          <cell r="BD2">
            <v>7487.75</v>
          </cell>
          <cell r="BE2">
            <v>10952.475</v>
          </cell>
          <cell r="BF2">
            <v>2386.7750000000001</v>
          </cell>
          <cell r="BG2">
            <v>1.963615910339741</v>
          </cell>
          <cell r="BH2">
            <v>1.421986680976032</v>
          </cell>
          <cell r="BI2">
            <v>1.3274833869510321</v>
          </cell>
          <cell r="BJ2">
            <v>20.603791266287448</v>
          </cell>
          <cell r="BK2">
            <v>40697.599999999999</v>
          </cell>
          <cell r="BL2">
            <v>2567.3000000000002</v>
          </cell>
          <cell r="BM2">
            <v>28187.599999999999</v>
          </cell>
          <cell r="BN2">
            <v>20441.400000000001</v>
          </cell>
          <cell r="BO2">
            <v>28837.599999999999</v>
          </cell>
          <cell r="BP2">
            <v>5867.3</v>
          </cell>
          <cell r="BQ2">
            <v>9.9940660988682062</v>
          </cell>
          <cell r="BR2">
            <v>9.7541417741661718</v>
          </cell>
          <cell r="BS2">
            <v>7.9996009501855054</v>
          </cell>
          <cell r="BT2">
            <v>2.117524076161267</v>
          </cell>
          <cell r="BU2">
            <v>1.6022427140514379</v>
          </cell>
          <cell r="BV2">
            <v>1.4478114574093739</v>
          </cell>
          <cell r="BW2">
            <v>1.695171497492129</v>
          </cell>
          <cell r="BX2">
            <v>1.381229526062471</v>
          </cell>
          <cell r="BY2">
            <v>1.303806170863183</v>
          </cell>
          <cell r="BZ2">
            <v>1.82305733013746</v>
          </cell>
          <cell r="CA2">
            <v>1.3136243962202809</v>
          </cell>
          <cell r="CB2">
            <v>1.25246079540977</v>
          </cell>
          <cell r="CC2">
            <v>1.6760922350689631</v>
          </cell>
          <cell r="CD2">
            <v>1.2859618468294529</v>
          </cell>
          <cell r="CE2">
            <v>1.2364260818778059</v>
          </cell>
        </row>
        <row r="3">
          <cell r="A3" t="str">
            <v>Barcelona</v>
          </cell>
          <cell r="B3">
            <v>4.8094328468797487</v>
          </cell>
          <cell r="C3">
            <v>7078.6011994282408</v>
          </cell>
          <cell r="D3">
            <v>821.67766453296747</v>
          </cell>
          <cell r="E3">
            <v>5809.2135293021047</v>
          </cell>
          <cell r="F3">
            <v>4182.5341743832132</v>
          </cell>
          <cell r="G3">
            <v>6436.8171151575471</v>
          </cell>
          <cell r="H3">
            <v>1338.1076564539239</v>
          </cell>
          <cell r="I3">
            <v>1.5369417669334271</v>
          </cell>
          <cell r="J3">
            <v>1.372992933575433</v>
          </cell>
          <cell r="K3">
            <v>1.2198264944549839</v>
          </cell>
          <cell r="L3">
            <v>2.5256459019144821</v>
          </cell>
          <cell r="M3">
            <v>3724.5787473496421</v>
          </cell>
          <cell r="N3">
            <v>367.30048078903633</v>
          </cell>
          <cell r="O3">
            <v>3065.661650047522</v>
          </cell>
          <cell r="P3">
            <v>2207.2290368775421</v>
          </cell>
          <cell r="Q3">
            <v>3313.4749474989721</v>
          </cell>
          <cell r="R3">
            <v>678.95063512253466</v>
          </cell>
          <cell r="S3">
            <v>0.46084776530719429</v>
          </cell>
          <cell r="T3">
            <v>0.24232034458342119</v>
          </cell>
          <cell r="U3">
            <v>0.14442028509436219</v>
          </cell>
          <cell r="V3">
            <v>3.9176425928428897E-2</v>
          </cell>
          <cell r="W3">
            <v>79.3</v>
          </cell>
          <cell r="X3">
            <v>19</v>
          </cell>
          <cell r="Y3">
            <v>78.900000000000006</v>
          </cell>
          <cell r="Z3">
            <v>56.8</v>
          </cell>
          <cell r="AA3">
            <v>78.900000000000006</v>
          </cell>
          <cell r="AB3">
            <v>15.8</v>
          </cell>
          <cell r="AC3">
            <v>1.0002466465919411</v>
          </cell>
          <cell r="AD3">
            <v>1.003160486307477</v>
          </cell>
          <cell r="AE3">
            <v>1.0003015194294329</v>
          </cell>
          <cell r="AF3">
            <v>2.898540721750086</v>
          </cell>
          <cell r="AG3">
            <v>4336.5</v>
          </cell>
          <cell r="AH3">
            <v>556.65000000000009</v>
          </cell>
          <cell r="AI3">
            <v>3515.1</v>
          </cell>
          <cell r="AJ3">
            <v>2530.8000000000002</v>
          </cell>
          <cell r="AK3">
            <v>3954.5</v>
          </cell>
          <cell r="AL3">
            <v>833.05</v>
          </cell>
          <cell r="AM3">
            <v>1.301436289062591</v>
          </cell>
          <cell r="AN3">
            <v>1.240035748029702</v>
          </cell>
          <cell r="AO3">
            <v>1.146772982246874</v>
          </cell>
          <cell r="AP3">
            <v>4.5356706197872034</v>
          </cell>
          <cell r="AQ3">
            <v>6560</v>
          </cell>
          <cell r="AR3">
            <v>785.4</v>
          </cell>
          <cell r="AS3">
            <v>5418.5</v>
          </cell>
          <cell r="AT3">
            <v>3901.2</v>
          </cell>
          <cell r="AU3">
            <v>6014.3</v>
          </cell>
          <cell r="AV3">
            <v>1249.3</v>
          </cell>
          <cell r="AW3">
            <v>1.4274014538222819</v>
          </cell>
          <cell r="AX3">
            <v>1.3288993391353769</v>
          </cell>
          <cell r="AY3">
            <v>1.1946267538046149</v>
          </cell>
          <cell r="AZ3">
            <v>6.3635161430735314</v>
          </cell>
          <cell r="BA3">
            <v>9156.0499999999993</v>
          </cell>
          <cell r="BB3">
            <v>1035.8</v>
          </cell>
          <cell r="BC3">
            <v>7639.55</v>
          </cell>
          <cell r="BD3">
            <v>5500.35</v>
          </cell>
          <cell r="BE3">
            <v>8405.0499999999993</v>
          </cell>
          <cell r="BF3">
            <v>1735.95</v>
          </cell>
          <cell r="BG3">
            <v>1.625907107652151</v>
          </cell>
          <cell r="BH3">
            <v>1.441074290231787</v>
          </cell>
          <cell r="BI3">
            <v>1.2564039676670491</v>
          </cell>
          <cell r="BJ3">
            <v>16.063785226421309</v>
          </cell>
          <cell r="BK3">
            <v>41147</v>
          </cell>
          <cell r="BL3">
            <v>2376.6999999999998</v>
          </cell>
          <cell r="BM3">
            <v>20228.900000000001</v>
          </cell>
          <cell r="BN3">
            <v>14564.6</v>
          </cell>
          <cell r="BO3">
            <v>21673.200000000001</v>
          </cell>
          <cell r="BP3">
            <v>4517</v>
          </cell>
          <cell r="BQ3">
            <v>9.8514839575539792</v>
          </cell>
          <cell r="BR3">
            <v>8.9450898671468337</v>
          </cell>
          <cell r="BS3">
            <v>7.4670177936505544</v>
          </cell>
          <cell r="BT3">
            <v>1.917867486259635</v>
          </cell>
          <cell r="BU3">
            <v>1.573947682474711</v>
          </cell>
          <cell r="BV3">
            <v>1.3032333538287131</v>
          </cell>
          <cell r="BW3">
            <v>1.488261830341179</v>
          </cell>
          <cell r="BX3">
            <v>1.3474251380341651</v>
          </cell>
          <cell r="BY3">
            <v>1.2068643121603151</v>
          </cell>
          <cell r="BZ3">
            <v>1.4290117873239381</v>
          </cell>
          <cell r="CA3">
            <v>1.3158198819247049</v>
          </cell>
          <cell r="CB3">
            <v>1.209972918468343</v>
          </cell>
          <cell r="CC3">
            <v>1.4062484653873579</v>
          </cell>
          <cell r="CD3">
            <v>1.2973447021366791</v>
          </cell>
          <cell r="CE3">
            <v>1.227790973464981</v>
          </cell>
        </row>
        <row r="4">
          <cell r="A4" t="str">
            <v>Basel</v>
          </cell>
          <cell r="B4">
            <v>2.5394465601474132</v>
          </cell>
          <cell r="C4">
            <v>3769.671044962527</v>
          </cell>
          <cell r="D4">
            <v>492.49442131556981</v>
          </cell>
          <cell r="E4">
            <v>3210.6909658617901</v>
          </cell>
          <cell r="F4">
            <v>2311.7569317235698</v>
          </cell>
          <cell r="G4">
            <v>3566.5066819317299</v>
          </cell>
          <cell r="H4">
            <v>742.94423397168862</v>
          </cell>
          <cell r="I4">
            <v>1.5759302422117689</v>
          </cell>
          <cell r="J4">
            <v>1.4447354531802341</v>
          </cell>
          <cell r="K4">
            <v>1.293165993714021</v>
          </cell>
          <cell r="L4">
            <v>1.222120332402314</v>
          </cell>
          <cell r="M4">
            <v>1704.976043013542</v>
          </cell>
          <cell r="N4">
            <v>208.00285573285609</v>
          </cell>
          <cell r="O4">
            <v>1478.063015459682</v>
          </cell>
          <cell r="P4">
            <v>1064.0678002705449</v>
          </cell>
          <cell r="Q4">
            <v>1677.481709131657</v>
          </cell>
          <cell r="R4">
            <v>344.86551239377002</v>
          </cell>
          <cell r="S4">
            <v>0.56000192266872306</v>
          </cell>
          <cell r="T4">
            <v>0.30891476037106558</v>
          </cell>
          <cell r="U4">
            <v>0.19135086768906701</v>
          </cell>
          <cell r="V4">
            <v>4.5159270648230602E-2</v>
          </cell>
          <cell r="W4">
            <v>50.8</v>
          </cell>
          <cell r="X4">
            <v>12.7</v>
          </cell>
          <cell r="Y4">
            <v>50.9</v>
          </cell>
          <cell r="Z4">
            <v>36.6</v>
          </cell>
          <cell r="AA4">
            <v>50.9</v>
          </cell>
          <cell r="AB4">
            <v>10.199999999999999</v>
          </cell>
          <cell r="AC4">
            <v>1.0026542083239049</v>
          </cell>
          <cell r="AD4">
            <v>1.0133934024908651</v>
          </cell>
          <cell r="AE4">
            <v>1.0339312820688009</v>
          </cell>
          <cell r="AF4">
            <v>1.6279766224248811</v>
          </cell>
          <cell r="AG4">
            <v>2513.375</v>
          </cell>
          <cell r="AH4">
            <v>339.875</v>
          </cell>
          <cell r="AI4">
            <v>2125.6999999999998</v>
          </cell>
          <cell r="AJ4">
            <v>1530.4749999999999</v>
          </cell>
          <cell r="AK4">
            <v>2315.5749999999998</v>
          </cell>
          <cell r="AL4">
            <v>488.25</v>
          </cell>
          <cell r="AM4">
            <v>1.311271203057085</v>
          </cell>
          <cell r="AN4">
            <v>1.28605551540886</v>
          </cell>
          <cell r="AO4">
            <v>1.2017733247188129</v>
          </cell>
          <cell r="AP4">
            <v>2.4679518936381428</v>
          </cell>
          <cell r="AQ4">
            <v>3675.85</v>
          </cell>
          <cell r="AR4">
            <v>482.75</v>
          </cell>
          <cell r="AS4">
            <v>3145.9</v>
          </cell>
          <cell r="AT4">
            <v>2265.0500000000002</v>
          </cell>
          <cell r="AU4">
            <v>3458.75</v>
          </cell>
          <cell r="AV4">
            <v>720.75</v>
          </cell>
          <cell r="AW4">
            <v>1.4458874288432431</v>
          </cell>
          <cell r="AX4">
            <v>1.385298431584979</v>
          </cell>
          <cell r="AY4">
            <v>1.2552106698033461</v>
          </cell>
          <cell r="AZ4">
            <v>3.3704627748468772</v>
          </cell>
          <cell r="BA4">
            <v>4878.125</v>
          </cell>
          <cell r="BB4">
            <v>624.32499999999993</v>
          </cell>
          <cell r="BC4">
            <v>4205.5999999999995</v>
          </cell>
          <cell r="BD4">
            <v>3028.0250000000001</v>
          </cell>
          <cell r="BE4">
            <v>4646.625</v>
          </cell>
          <cell r="BF4">
            <v>962.77500000000009</v>
          </cell>
          <cell r="BG4">
            <v>1.6459573988698379</v>
          </cell>
          <cell r="BH4">
            <v>1.515872751203674</v>
          </cell>
          <cell r="BI4">
            <v>1.331891594144512</v>
          </cell>
          <cell r="BJ4">
            <v>7.3711399841109309</v>
          </cell>
          <cell r="BK4">
            <v>9732.2999999999993</v>
          </cell>
          <cell r="BL4">
            <v>1502.4</v>
          </cell>
          <cell r="BM4">
            <v>8672.7999999999993</v>
          </cell>
          <cell r="BN4">
            <v>6244.4</v>
          </cell>
          <cell r="BO4">
            <v>9954.7999999999993</v>
          </cell>
          <cell r="BP4">
            <v>2095.4</v>
          </cell>
          <cell r="BQ4">
            <v>9.2961807945443038</v>
          </cell>
          <cell r="BR4">
            <v>7.7660236652748029</v>
          </cell>
          <cell r="BS4">
            <v>4.8719174623385983</v>
          </cell>
          <cell r="BT4">
            <v>1.7990201778877899</v>
          </cell>
          <cell r="BU4">
            <v>1.5445564447970681</v>
          </cell>
          <cell r="BV4">
            <v>1.361459979780772</v>
          </cell>
          <cell r="BW4">
            <v>1.4531911843454861</v>
          </cell>
          <cell r="BX4">
            <v>1.389816191900237</v>
          </cell>
          <cell r="BY4">
            <v>1.2555921807924919</v>
          </cell>
        </row>
        <row r="5">
          <cell r="A5" t="str">
            <v>Berlin</v>
          </cell>
          <cell r="B5">
            <v>14.064896833384211</v>
          </cell>
          <cell r="C5">
            <v>18701.977925408959</v>
          </cell>
          <cell r="D5">
            <v>1896.922921401288</v>
          </cell>
          <cell r="E5">
            <v>16709.897243622981</v>
          </cell>
          <cell r="F5">
            <v>12020.982226413391</v>
          </cell>
          <cell r="G5">
            <v>18430.91113583876</v>
          </cell>
          <cell r="H5">
            <v>3868.9810052335929</v>
          </cell>
          <cell r="I5">
            <v>1.3403117776112441</v>
          </cell>
          <cell r="J5">
            <v>1.3207665214408311</v>
          </cell>
          <cell r="K5">
            <v>1.19988810870329</v>
          </cell>
          <cell r="L5">
            <v>7.0616919351718952</v>
          </cell>
          <cell r="M5">
            <v>10706.75801056272</v>
          </cell>
          <cell r="N5">
            <v>836.06958298846166</v>
          </cell>
          <cell r="O5">
            <v>8186.4124821808373</v>
          </cell>
          <cell r="P5">
            <v>5883.4439386294343</v>
          </cell>
          <cell r="Q5">
            <v>9209.5086423135963</v>
          </cell>
          <cell r="R5">
            <v>1938.362390208611</v>
          </cell>
          <cell r="S5">
            <v>0.28252806503852768</v>
          </cell>
          <cell r="T5">
            <v>0.1272849830854284</v>
          </cell>
          <cell r="U5">
            <v>7.6054425455219898E-2</v>
          </cell>
          <cell r="V5">
            <v>3.0522409037387001E-3</v>
          </cell>
          <cell r="W5">
            <v>3.1</v>
          </cell>
          <cell r="X5">
            <v>0.7</v>
          </cell>
          <cell r="Y5">
            <v>3.1</v>
          </cell>
          <cell r="Z5">
            <v>2.2000000000000002</v>
          </cell>
          <cell r="AA5">
            <v>3.1</v>
          </cell>
          <cell r="AB5">
            <v>0.6</v>
          </cell>
          <cell r="AC5">
            <v>1.000036007689542</v>
          </cell>
          <cell r="AD5">
            <v>1.000034158382086</v>
          </cell>
          <cell r="AE5">
            <v>1.000034158382086</v>
          </cell>
          <cell r="AF5">
            <v>8.7472171139257586</v>
          </cell>
          <cell r="AG5">
            <v>11492.8</v>
          </cell>
          <cell r="AH5">
            <v>1272.7</v>
          </cell>
          <cell r="AI5">
            <v>10572</v>
          </cell>
          <cell r="AJ5">
            <v>7609.8</v>
          </cell>
          <cell r="AK5">
            <v>11503</v>
          </cell>
          <cell r="AL5">
            <v>2412.6999999999998</v>
          </cell>
          <cell r="AM5">
            <v>1.2077675065562219</v>
          </cell>
          <cell r="AN5">
            <v>1.246435203284781</v>
          </cell>
          <cell r="AO5">
            <v>1.15824218693628</v>
          </cell>
          <cell r="AP5">
            <v>13.44631595179024</v>
          </cell>
          <cell r="AQ5">
            <v>17367.7</v>
          </cell>
          <cell r="AR5">
            <v>1858.7</v>
          </cell>
          <cell r="AS5">
            <v>16066.7</v>
          </cell>
          <cell r="AT5">
            <v>11560.2</v>
          </cell>
          <cell r="AU5">
            <v>17635.400000000001</v>
          </cell>
          <cell r="AV5">
            <v>3697.8</v>
          </cell>
          <cell r="AW5">
            <v>1.2748944159671161</v>
          </cell>
          <cell r="AX5">
            <v>1.3010456269619051</v>
          </cell>
          <cell r="AY5">
            <v>1.1876596425334791</v>
          </cell>
          <cell r="AZ5">
            <v>18.71643068779807</v>
          </cell>
          <cell r="BA5">
            <v>23875.4</v>
          </cell>
          <cell r="BB5">
            <v>2470.8000000000002</v>
          </cell>
          <cell r="BC5">
            <v>22135.4</v>
          </cell>
          <cell r="BD5">
            <v>15927.6</v>
          </cell>
          <cell r="BE5">
            <v>24406.799999999999</v>
          </cell>
          <cell r="BF5">
            <v>5112.1000000000004</v>
          </cell>
          <cell r="BG5">
            <v>1.372068182874562</v>
          </cell>
          <cell r="BH5">
            <v>1.368358602364703</v>
          </cell>
          <cell r="BI5">
            <v>1.223964087516062</v>
          </cell>
          <cell r="BJ5">
            <v>43.878809207552983</v>
          </cell>
          <cell r="BK5">
            <v>104985.60000000001</v>
          </cell>
          <cell r="BL5">
            <v>6121.6</v>
          </cell>
          <cell r="BM5">
            <v>51424.800000000003</v>
          </cell>
          <cell r="BN5">
            <v>37025.5</v>
          </cell>
          <cell r="BO5">
            <v>60647.199999999997</v>
          </cell>
          <cell r="BP5">
            <v>12666.9</v>
          </cell>
          <cell r="BQ5">
            <v>9.7733245549285002</v>
          </cell>
          <cell r="BR5">
            <v>5.8989450818868718</v>
          </cell>
          <cell r="BS5">
            <v>5.8989450818868718</v>
          </cell>
          <cell r="BT5">
            <v>1.7228792725807971</v>
          </cell>
          <cell r="BU5">
            <v>1.474123476683751</v>
          </cell>
          <cell r="BV5">
            <v>1.3145205613355111</v>
          </cell>
          <cell r="BW5">
            <v>1.4017466653984181</v>
          </cell>
          <cell r="BX5">
            <v>1.347764048196967</v>
          </cell>
          <cell r="BY5">
            <v>1.2316944616844721</v>
          </cell>
          <cell r="BZ5">
            <v>1.320674518967732</v>
          </cell>
          <cell r="CA5">
            <v>1.3228865103025189</v>
          </cell>
          <cell r="CB5">
            <v>1.206719279994499</v>
          </cell>
          <cell r="CC5">
            <v>1.3150729722334651</v>
          </cell>
          <cell r="CD5">
            <v>1.306285350685175</v>
          </cell>
          <cell r="CE5">
            <v>1.183237958979201</v>
          </cell>
        </row>
        <row r="6">
          <cell r="A6" t="str">
            <v>Bern</v>
          </cell>
          <cell r="B6">
            <v>3.6673137796008208</v>
          </cell>
          <cell r="C6">
            <v>5841.3474712295538</v>
          </cell>
          <cell r="D6">
            <v>669.29330708661416</v>
          </cell>
          <cell r="E6">
            <v>4470.9868110236084</v>
          </cell>
          <cell r="F6">
            <v>3219.064264082368</v>
          </cell>
          <cell r="G6">
            <v>4966.0767565112028</v>
          </cell>
          <cell r="H6">
            <v>1031.5804058146559</v>
          </cell>
          <cell r="I6">
            <v>1.719483883685095</v>
          </cell>
          <cell r="J6">
            <v>1.432439060687241</v>
          </cell>
          <cell r="K6">
            <v>1.2555587265388981</v>
          </cell>
          <cell r="L6">
            <v>2.3325718553366999</v>
          </cell>
          <cell r="M6">
            <v>3506.4929523142282</v>
          </cell>
          <cell r="N6">
            <v>295.10897812381597</v>
          </cell>
          <cell r="O6">
            <v>2716.5616950189701</v>
          </cell>
          <cell r="P6">
            <v>1955.8790419433051</v>
          </cell>
          <cell r="Q6">
            <v>2817.2644334450229</v>
          </cell>
          <cell r="R6">
            <v>571.37607587248124</v>
          </cell>
          <cell r="S6">
            <v>0.73059220636812638</v>
          </cell>
          <cell r="T6">
            <v>0.35264384325869458</v>
          </cell>
          <cell r="U6">
            <v>0.18293714400339961</v>
          </cell>
          <cell r="V6">
            <v>5.6496636641612002E-2</v>
          </cell>
          <cell r="W6">
            <v>124</v>
          </cell>
          <cell r="X6">
            <v>9.1</v>
          </cell>
          <cell r="Y6">
            <v>86.4</v>
          </cell>
          <cell r="Z6">
            <v>62.2</v>
          </cell>
          <cell r="AA6">
            <v>100</v>
          </cell>
          <cell r="AB6">
            <v>29.2</v>
          </cell>
          <cell r="AC6">
            <v>1.0000696942924441</v>
          </cell>
          <cell r="AD6">
            <v>1.006816060795892</v>
          </cell>
          <cell r="AE6">
            <v>1.006816060795892</v>
          </cell>
          <cell r="AF6">
            <v>1.9261818701749709</v>
          </cell>
          <cell r="AG6">
            <v>3327.875</v>
          </cell>
          <cell r="AH6">
            <v>456.375</v>
          </cell>
          <cell r="AI6">
            <v>2478.4499999999998</v>
          </cell>
          <cell r="AJ6">
            <v>1784.5</v>
          </cell>
          <cell r="AK6">
            <v>2850.9749999999999</v>
          </cell>
          <cell r="AL6">
            <v>604.27499999999998</v>
          </cell>
          <cell r="AM6">
            <v>1.3424351079274091</v>
          </cell>
          <cell r="AN6">
            <v>1.2434387384876779</v>
          </cell>
          <cell r="AO6">
            <v>1.1635301244352001</v>
          </cell>
          <cell r="AP6">
            <v>3.196572965941352</v>
          </cell>
          <cell r="AQ6">
            <v>5041.3999999999996</v>
          </cell>
          <cell r="AR6">
            <v>646.75</v>
          </cell>
          <cell r="AS6">
            <v>3934.3</v>
          </cell>
          <cell r="AT6">
            <v>2832.6</v>
          </cell>
          <cell r="AU6">
            <v>4509.2000000000007</v>
          </cell>
          <cell r="AV6">
            <v>935.05</v>
          </cell>
          <cell r="AW6">
            <v>1.521563827237473</v>
          </cell>
          <cell r="AX6">
            <v>1.3454014694109051</v>
          </cell>
          <cell r="AY6">
            <v>1.2133891063211251</v>
          </cell>
          <cell r="AZ6">
            <v>4.8326345388050118</v>
          </cell>
          <cell r="BA6">
            <v>7703.4250000000002</v>
          </cell>
          <cell r="BB6">
            <v>862.5</v>
          </cell>
          <cell r="BC6">
            <v>5851.95</v>
          </cell>
          <cell r="BD6">
            <v>4213.3249999999998</v>
          </cell>
          <cell r="BE6">
            <v>6592.55</v>
          </cell>
          <cell r="BF6">
            <v>1365.6</v>
          </cell>
          <cell r="BG6">
            <v>1.8194354154809991</v>
          </cell>
          <cell r="BH6">
            <v>1.5022994476681271</v>
          </cell>
          <cell r="BI6">
            <v>1.2906603610755389</v>
          </cell>
          <cell r="BJ6">
            <v>13.598712807358</v>
          </cell>
          <cell r="BK6">
            <v>23676.400000000001</v>
          </cell>
          <cell r="BL6">
            <v>1907.6</v>
          </cell>
          <cell r="BM6">
            <v>15863</v>
          </cell>
          <cell r="BN6">
            <v>11421.2</v>
          </cell>
          <cell r="BO6">
            <v>16290.3</v>
          </cell>
          <cell r="BP6">
            <v>3434.6</v>
          </cell>
          <cell r="BQ6">
            <v>9.9132018065667875</v>
          </cell>
          <cell r="BR6">
            <v>8.7536774781298679</v>
          </cell>
          <cell r="BS6">
            <v>5.6868226190105711</v>
          </cell>
          <cell r="BT6">
            <v>2.098601541910905</v>
          </cell>
          <cell r="BU6">
            <v>1.615111691073684</v>
          </cell>
          <cell r="BV6">
            <v>1.357176883553453</v>
          </cell>
          <cell r="BW6">
            <v>1.597058805891961</v>
          </cell>
          <cell r="BX6">
            <v>1.380109581953709</v>
          </cell>
          <cell r="BY6">
            <v>1.222463624220856</v>
          </cell>
          <cell r="BZ6">
            <v>1.4282084441222651</v>
          </cell>
          <cell r="CA6">
            <v>1.213003571103499</v>
          </cell>
          <cell r="CB6">
            <v>1.180603393545592</v>
          </cell>
          <cell r="CC6">
            <v>1.4077260161105041</v>
          </cell>
          <cell r="CD6">
            <v>1.206485444357779</v>
          </cell>
          <cell r="CE6">
            <v>1.177347471081839</v>
          </cell>
        </row>
        <row r="7">
          <cell r="A7" t="str">
            <v>Bologna</v>
          </cell>
          <cell r="B7">
            <v>5.1904110568343826</v>
          </cell>
          <cell r="C7">
            <v>8115.0201184654716</v>
          </cell>
          <cell r="D7">
            <v>732.06041049659052</v>
          </cell>
          <cell r="E7">
            <v>7195.8524829533853</v>
          </cell>
          <cell r="F7">
            <v>5180.9477649976006</v>
          </cell>
          <cell r="G7">
            <v>7463.4308492320361</v>
          </cell>
          <cell r="H7">
            <v>1571.686693298441</v>
          </cell>
          <cell r="I7">
            <v>1.6326747795415879</v>
          </cell>
          <cell r="J7">
            <v>1.486260885732666</v>
          </cell>
          <cell r="K7">
            <v>1.4175997909870459</v>
          </cell>
          <cell r="L7">
            <v>2.633344836974608</v>
          </cell>
          <cell r="M7">
            <v>4233.9534402396584</v>
          </cell>
          <cell r="N7">
            <v>284.7473540674838</v>
          </cell>
          <cell r="O7">
            <v>3578.62307899504</v>
          </cell>
          <cell r="P7">
            <v>2576.5775854263038</v>
          </cell>
          <cell r="Q7">
            <v>3765.2417524735961</v>
          </cell>
          <cell r="R7">
            <v>797.86762004496131</v>
          </cell>
          <cell r="S7">
            <v>0.55846058526745201</v>
          </cell>
          <cell r="T7">
            <v>0.39198408325947082</v>
          </cell>
          <cell r="U7">
            <v>0.28735941592760239</v>
          </cell>
          <cell r="V7">
            <v>5.3182433564805197E-2</v>
          </cell>
          <cell r="W7">
            <v>53.6</v>
          </cell>
          <cell r="X7">
            <v>11.6</v>
          </cell>
          <cell r="Y7">
            <v>53.8</v>
          </cell>
          <cell r="Z7">
            <v>38.700000000000003</v>
          </cell>
          <cell r="AA7">
            <v>53.8</v>
          </cell>
          <cell r="AB7">
            <v>10.8</v>
          </cell>
          <cell r="AC7">
            <v>1.0001775290802</v>
          </cell>
          <cell r="AD7">
            <v>1.001762308560737</v>
          </cell>
          <cell r="AE7">
            <v>1.0029909679805671</v>
          </cell>
          <cell r="AF7">
            <v>3.1894905311662591</v>
          </cell>
          <cell r="AG7">
            <v>4989.3500000000004</v>
          </cell>
          <cell r="AH7">
            <v>529.84999999999991</v>
          </cell>
          <cell r="AI7">
            <v>4458.3</v>
          </cell>
          <cell r="AJ7">
            <v>3209.95</v>
          </cell>
          <cell r="AK7">
            <v>4643.4500000000007</v>
          </cell>
          <cell r="AL7">
            <v>976.34999999999991</v>
          </cell>
          <cell r="AM7">
            <v>1.3521560637132</v>
          </cell>
          <cell r="AN7">
            <v>1.2845383616923429</v>
          </cell>
          <cell r="AO7">
            <v>1.25910012188334</v>
          </cell>
          <cell r="AP7">
            <v>4.9310240273623203</v>
          </cell>
          <cell r="AQ7">
            <v>7478.1</v>
          </cell>
          <cell r="AR7">
            <v>727.1</v>
          </cell>
          <cell r="AS7">
            <v>6866.6</v>
          </cell>
          <cell r="AT7">
            <v>4943.8999999999996</v>
          </cell>
          <cell r="AU7">
            <v>7034.9</v>
          </cell>
          <cell r="AV7">
            <v>1481.2</v>
          </cell>
          <cell r="AW7">
            <v>1.4994790079351961</v>
          </cell>
          <cell r="AX7">
            <v>1.39523496469972</v>
          </cell>
          <cell r="AY7">
            <v>1.3429187096244239</v>
          </cell>
          <cell r="AZ7">
            <v>6.9437461366700877</v>
          </cell>
          <cell r="BA7">
            <v>10558.55</v>
          </cell>
          <cell r="BB7">
            <v>921.95</v>
          </cell>
          <cell r="BC7">
            <v>9648.3499999999985</v>
          </cell>
          <cell r="BD7">
            <v>6946.75</v>
          </cell>
          <cell r="BE7">
            <v>9882.7000000000007</v>
          </cell>
          <cell r="BF7">
            <v>2074.65</v>
          </cell>
          <cell r="BG7">
            <v>1.727189483413389</v>
          </cell>
          <cell r="BH7">
            <v>1.56146951048534</v>
          </cell>
          <cell r="BI7">
            <v>1.481521206978629</v>
          </cell>
          <cell r="BJ7">
            <v>14.888514243126011</v>
          </cell>
          <cell r="BK7">
            <v>32826.5</v>
          </cell>
          <cell r="BL7">
            <v>2171.8000000000002</v>
          </cell>
          <cell r="BM7">
            <v>20549</v>
          </cell>
          <cell r="BN7">
            <v>14795.2</v>
          </cell>
          <cell r="BO7">
            <v>28685.8</v>
          </cell>
          <cell r="BP7">
            <v>6728.5</v>
          </cell>
          <cell r="BQ7">
            <v>9.6421160196563616</v>
          </cell>
          <cell r="BR7">
            <v>9.789577886491303</v>
          </cell>
          <cell r="BS7">
            <v>7.0321366784453767</v>
          </cell>
          <cell r="BT7">
            <v>2.0597673501114651</v>
          </cell>
          <cell r="BU7">
            <v>1.7769836089094651</v>
          </cell>
          <cell r="BV7">
            <v>1.5864778336759611</v>
          </cell>
          <cell r="BW7">
            <v>1.591880781667675</v>
          </cell>
          <cell r="BX7">
            <v>1.464078845354484</v>
          </cell>
          <cell r="BY7">
            <v>1.4091165328375621</v>
          </cell>
          <cell r="BZ7">
            <v>1.522323234144275</v>
          </cell>
          <cell r="CA7">
            <v>1.383131990911447</v>
          </cell>
          <cell r="CB7">
            <v>1.3378076720661241</v>
          </cell>
          <cell r="CC7">
            <v>1.41688316176048</v>
          </cell>
          <cell r="CD7">
            <v>1.327918220240101</v>
          </cell>
          <cell r="CE7">
            <v>1.2801736078600661</v>
          </cell>
        </row>
        <row r="8">
          <cell r="A8" t="str">
            <v>Brno</v>
          </cell>
          <cell r="B8">
            <v>6.7759748642072717</v>
          </cell>
          <cell r="C8">
            <v>10570.566809500549</v>
          </cell>
          <cell r="D8">
            <v>1066.926083496571</v>
          </cell>
          <cell r="E8">
            <v>8412.5593229676779</v>
          </cell>
          <cell r="F8">
            <v>6056.9606145935359</v>
          </cell>
          <cell r="G8">
            <v>9540.2243694906738</v>
          </cell>
          <cell r="H8">
            <v>2034.338736532816</v>
          </cell>
          <cell r="I8">
            <v>1.5960781546628751</v>
          </cell>
          <cell r="J8">
            <v>1.447590022664631</v>
          </cell>
          <cell r="K8">
            <v>1.2664948372853579</v>
          </cell>
          <cell r="L8">
            <v>3.6276782370103811</v>
          </cell>
          <cell r="M8">
            <v>6227.9460182997354</v>
          </cell>
          <cell r="N8">
            <v>472.4164818986556</v>
          </cell>
          <cell r="O8">
            <v>4355.165500007628</v>
          </cell>
          <cell r="P8">
            <v>3135.6824140012209</v>
          </cell>
          <cell r="Q8">
            <v>4981.5383130033006</v>
          </cell>
          <cell r="R8">
            <v>1047.160112677888</v>
          </cell>
          <cell r="S8">
            <v>0.46184876511323258</v>
          </cell>
          <cell r="T8">
            <v>0.26390416817022189</v>
          </cell>
          <cell r="U8">
            <v>0.1534277598639045</v>
          </cell>
          <cell r="V8">
            <v>7.3711281165824497E-2</v>
          </cell>
          <cell r="W8">
            <v>121.3</v>
          </cell>
          <cell r="X8">
            <v>20.8</v>
          </cell>
          <cell r="Y8">
            <v>121.3</v>
          </cell>
          <cell r="Z8">
            <v>87.3</v>
          </cell>
          <cell r="AA8">
            <v>136.4</v>
          </cell>
          <cell r="AB8">
            <v>27.3</v>
          </cell>
          <cell r="AC8">
            <v>1.000511267287481</v>
          </cell>
          <cell r="AD8">
            <v>1.001211914376833</v>
          </cell>
          <cell r="AE8">
            <v>1.001211914376833</v>
          </cell>
          <cell r="AF8">
            <v>4.1005315610127324</v>
          </cell>
          <cell r="AG8">
            <v>6220</v>
          </cell>
          <cell r="AH8">
            <v>724.4</v>
          </cell>
          <cell r="AI8">
            <v>5210.375</v>
          </cell>
          <cell r="AJ8">
            <v>3751.4</v>
          </cell>
          <cell r="AK8">
            <v>5890.9750000000004</v>
          </cell>
          <cell r="AL8">
            <v>1266.675</v>
          </cell>
          <cell r="AM8">
            <v>1.3393168370032571</v>
          </cell>
          <cell r="AN8">
            <v>1.3051910714662911</v>
          </cell>
          <cell r="AO8">
            <v>1.1896056559230219</v>
          </cell>
          <cell r="AP8">
            <v>6.3138956862509188</v>
          </cell>
          <cell r="AQ8">
            <v>9366.4500000000007</v>
          </cell>
          <cell r="AR8">
            <v>1024.3</v>
          </cell>
          <cell r="AS8">
            <v>7879.4</v>
          </cell>
          <cell r="AT8">
            <v>5673.1</v>
          </cell>
          <cell r="AU8">
            <v>8875.15</v>
          </cell>
          <cell r="AV8">
            <v>1890.2</v>
          </cell>
          <cell r="AW8">
            <v>1.4817405491924021</v>
          </cell>
          <cell r="AX8">
            <v>1.39584721459252</v>
          </cell>
          <cell r="AY8">
            <v>1.238930667265276</v>
          </cell>
          <cell r="AZ8">
            <v>8.997423013363429</v>
          </cell>
          <cell r="BA8">
            <v>13566.225</v>
          </cell>
          <cell r="BB8">
            <v>1363.65</v>
          </cell>
          <cell r="BC8">
            <v>11096.55</v>
          </cell>
          <cell r="BD8">
            <v>7989.4249999999993</v>
          </cell>
          <cell r="BE8">
            <v>12498.3</v>
          </cell>
          <cell r="BF8">
            <v>2650.7</v>
          </cell>
          <cell r="BG8">
            <v>1.715104852942712</v>
          </cell>
          <cell r="BH8">
            <v>1.5192307605470059</v>
          </cell>
          <cell r="BI8">
            <v>1.3000045447164219</v>
          </cell>
          <cell r="BJ8">
            <v>21.39169503991663</v>
          </cell>
          <cell r="BK8">
            <v>48739.5</v>
          </cell>
          <cell r="BL8">
            <v>3008.5</v>
          </cell>
          <cell r="BM8">
            <v>26719.599999999999</v>
          </cell>
          <cell r="BN8">
            <v>19237.900000000001</v>
          </cell>
          <cell r="BO8">
            <v>36328.6</v>
          </cell>
          <cell r="BP8">
            <v>7892.5</v>
          </cell>
          <cell r="BQ8">
            <v>9.2463718317529384</v>
          </cell>
          <cell r="BR8">
            <v>9.9484885903473881</v>
          </cell>
          <cell r="BS8">
            <v>6.8939881424864904</v>
          </cell>
          <cell r="BT8">
            <v>2.0572440464908408</v>
          </cell>
          <cell r="BU8">
            <v>1.743019616329883</v>
          </cell>
          <cell r="BV8">
            <v>1.4380410442737881</v>
          </cell>
          <cell r="BW8">
            <v>1.56340229922316</v>
          </cell>
          <cell r="BX8">
            <v>1.4495446428075409</v>
          </cell>
          <cell r="BY8">
            <v>1.270389514394016</v>
          </cell>
          <cell r="BZ8">
            <v>1.5264476435692931</v>
          </cell>
          <cell r="CA8">
            <v>1.380870584336918</v>
          </cell>
          <cell r="CB8">
            <v>1.2258102639606561</v>
          </cell>
          <cell r="CC8">
            <v>1.633153126506788</v>
          </cell>
          <cell r="CD8">
            <v>1.378272150805127</v>
          </cell>
          <cell r="CE8">
            <v>1.2130590123214271</v>
          </cell>
        </row>
        <row r="9">
          <cell r="A9" t="str">
            <v>Brussels</v>
          </cell>
          <cell r="B9">
            <v>4.1583479005217807</v>
          </cell>
          <cell r="C9">
            <v>6354.9131078224136</v>
          </cell>
          <cell r="D9">
            <v>736.13241719520931</v>
          </cell>
          <cell r="E9">
            <v>5026.6584449142447</v>
          </cell>
          <cell r="F9">
            <v>3619.1185106882822</v>
          </cell>
          <cell r="G9">
            <v>5324.302654451476</v>
          </cell>
          <cell r="H9">
            <v>1123.940451021844</v>
          </cell>
          <cell r="I9">
            <v>1.6246493552905079</v>
          </cell>
          <cell r="J9">
            <v>1.3542265521171679</v>
          </cell>
          <cell r="K9">
            <v>1.2534959803732399</v>
          </cell>
          <cell r="L9">
            <v>2.5170715488374822</v>
          </cell>
          <cell r="M9">
            <v>3978.8821361001201</v>
          </cell>
          <cell r="N9">
            <v>356.87456107396531</v>
          </cell>
          <cell r="O9">
            <v>2887.9436449398381</v>
          </cell>
          <cell r="P9">
            <v>2079.2806244824342</v>
          </cell>
          <cell r="Q9">
            <v>2988.612704331952</v>
          </cell>
          <cell r="R9">
            <v>607.06485381884011</v>
          </cell>
          <cell r="S9">
            <v>0.61168012989227094</v>
          </cell>
          <cell r="T9">
            <v>0.3556139760035737</v>
          </cell>
          <cell r="U9">
            <v>0.25286140752448028</v>
          </cell>
          <cell r="V9">
            <v>0.101013479392091</v>
          </cell>
          <cell r="W9">
            <v>235.2</v>
          </cell>
          <cell r="X9">
            <v>18.8</v>
          </cell>
          <cell r="Y9">
            <v>135.19999999999999</v>
          </cell>
          <cell r="Z9">
            <v>97.4</v>
          </cell>
          <cell r="AA9">
            <v>135.19999999999999</v>
          </cell>
          <cell r="AB9">
            <v>51.2</v>
          </cell>
          <cell r="AC9">
            <v>1.0029150061102829</v>
          </cell>
          <cell r="AD9">
            <v>1.0029150061102829</v>
          </cell>
          <cell r="AE9">
            <v>1.0064772954669421</v>
          </cell>
          <cell r="AF9">
            <v>2.1062241720096408</v>
          </cell>
          <cell r="AG9">
            <v>3404.5</v>
          </cell>
          <cell r="AH9">
            <v>456.2</v>
          </cell>
          <cell r="AI9">
            <v>2711.1</v>
          </cell>
          <cell r="AJ9">
            <v>1951.9</v>
          </cell>
          <cell r="AK9">
            <v>2955.2</v>
          </cell>
          <cell r="AL9">
            <v>643.70000000000005</v>
          </cell>
          <cell r="AM9">
            <v>1.3162761673469421</v>
          </cell>
          <cell r="AN9">
            <v>1.206236028207311</v>
          </cell>
          <cell r="AO9">
            <v>1.1634310706714459</v>
          </cell>
          <cell r="AP9">
            <v>3.814627433558416</v>
          </cell>
          <cell r="AQ9">
            <v>5843.9</v>
          </cell>
          <cell r="AR9">
            <v>698.6</v>
          </cell>
          <cell r="AS9">
            <v>4719.6000000000004</v>
          </cell>
          <cell r="AT9">
            <v>3398</v>
          </cell>
          <cell r="AU9">
            <v>5051.3999999999996</v>
          </cell>
          <cell r="AV9">
            <v>1075.0999999999999</v>
          </cell>
          <cell r="AW9">
            <v>1.4422586284857719</v>
          </cell>
          <cell r="AX9">
            <v>1.270082810830055</v>
          </cell>
          <cell r="AY9">
            <v>1.1993763884249751</v>
          </cell>
          <cell r="AZ9">
            <v>5.7965163025399074</v>
          </cell>
          <cell r="BA9">
            <v>8393.4</v>
          </cell>
          <cell r="BB9">
            <v>992.9</v>
          </cell>
          <cell r="BC9">
            <v>6887.2</v>
          </cell>
          <cell r="BD9">
            <v>4958.7</v>
          </cell>
          <cell r="BE9">
            <v>7221.5</v>
          </cell>
          <cell r="BF9">
            <v>1510.4</v>
          </cell>
          <cell r="BG9">
            <v>1.726360135786791</v>
          </cell>
          <cell r="BH9">
            <v>1.3812643008253349</v>
          </cell>
          <cell r="BI9">
            <v>1.2629835611315059</v>
          </cell>
          <cell r="BJ9">
            <v>12.37930230517053</v>
          </cell>
          <cell r="BK9">
            <v>26326.6</v>
          </cell>
          <cell r="BL9">
            <v>2141.1999999999998</v>
          </cell>
          <cell r="BM9">
            <v>14795</v>
          </cell>
          <cell r="BN9">
            <v>10652.2</v>
          </cell>
          <cell r="BO9">
            <v>15534.3</v>
          </cell>
          <cell r="BP9">
            <v>3162.2</v>
          </cell>
          <cell r="BQ9">
            <v>9.7679119553195815</v>
          </cell>
          <cell r="BR9">
            <v>9.6479464208725698</v>
          </cell>
          <cell r="BS9">
            <v>8.350197711219252</v>
          </cell>
          <cell r="BT9">
            <v>1.943319278357404</v>
          </cell>
          <cell r="BU9">
            <v>1.5864225386109909</v>
          </cell>
          <cell r="BV9">
            <v>1.392611225003743</v>
          </cell>
          <cell r="BW9">
            <v>1.535880101687338</v>
          </cell>
          <cell r="BX9">
            <v>1.293257359415892</v>
          </cell>
          <cell r="BY9">
            <v>1.217304946379892</v>
          </cell>
          <cell r="BZ9">
            <v>1.478669587031695</v>
          </cell>
          <cell r="CA9">
            <v>1.216796925877033</v>
          </cell>
          <cell r="CB9">
            <v>1.1680419032909171</v>
          </cell>
          <cell r="CC9">
            <v>1.7207057771220109</v>
          </cell>
          <cell r="CD9">
            <v>1.2485679143031689</v>
          </cell>
          <cell r="CE9">
            <v>1.1983882230477541</v>
          </cell>
        </row>
        <row r="10">
          <cell r="A10" t="str">
            <v>Budapest</v>
          </cell>
          <cell r="B10">
            <v>10.83491285081918</v>
          </cell>
          <cell r="C10">
            <v>15843.46204778512</v>
          </cell>
          <cell r="D10">
            <v>1561.798723782495</v>
          </cell>
          <cell r="E10">
            <v>13500.435649186131</v>
          </cell>
          <cell r="F10">
            <v>9721.1883309673503</v>
          </cell>
          <cell r="G10">
            <v>14637.41465129535</v>
          </cell>
          <cell r="H10">
            <v>3076.333011846823</v>
          </cell>
          <cell r="I10">
            <v>1.484845563742534</v>
          </cell>
          <cell r="J10">
            <v>1.3818475763937439</v>
          </cell>
          <cell r="K10">
            <v>1.274389491899339</v>
          </cell>
          <cell r="L10">
            <v>5.352374175061402</v>
          </cell>
          <cell r="M10">
            <v>9336.7584596903525</v>
          </cell>
          <cell r="N10">
            <v>639.4118596791526</v>
          </cell>
          <cell r="O10">
            <v>6362.7095356726286</v>
          </cell>
          <cell r="P10">
            <v>4581.1516354468968</v>
          </cell>
          <cell r="Q10">
            <v>7001.9014056344649</v>
          </cell>
          <cell r="R10">
            <v>1474.2924269748989</v>
          </cell>
          <cell r="S10">
            <v>0.42605967022903141</v>
          </cell>
          <cell r="T10">
            <v>0.24871501915893621</v>
          </cell>
          <cell r="U10">
            <v>0.19930116610480969</v>
          </cell>
          <cell r="V10">
            <v>3.3515153892481997E-2</v>
          </cell>
          <cell r="W10">
            <v>82.5</v>
          </cell>
          <cell r="X10">
            <v>14.5</v>
          </cell>
          <cell r="Y10">
            <v>82.5</v>
          </cell>
          <cell r="Z10">
            <v>59.4</v>
          </cell>
          <cell r="AA10">
            <v>82.5</v>
          </cell>
          <cell r="AB10">
            <v>16.5</v>
          </cell>
          <cell r="AC10">
            <v>1.0004232703817459</v>
          </cell>
          <cell r="AD10">
            <v>1.0004232703817459</v>
          </cell>
          <cell r="AE10">
            <v>1.0114007011005159</v>
          </cell>
          <cell r="AF10">
            <v>6.7275145366923512</v>
          </cell>
          <cell r="AG10">
            <v>9729.3499999999985</v>
          </cell>
          <cell r="AH10">
            <v>1101.05</v>
          </cell>
          <cell r="AI10">
            <v>8718.1</v>
          </cell>
          <cell r="AJ10">
            <v>6276.95</v>
          </cell>
          <cell r="AK10">
            <v>9378.6</v>
          </cell>
          <cell r="AL10">
            <v>1971.05</v>
          </cell>
          <cell r="AM10">
            <v>1.2537510701312049</v>
          </cell>
          <cell r="AN10">
            <v>1.256504324165777</v>
          </cell>
          <cell r="AO10">
            <v>1.1834359313458931</v>
          </cell>
          <cell r="AP10">
            <v>10.432169982964989</v>
          </cell>
          <cell r="AQ10">
            <v>14375.8</v>
          </cell>
          <cell r="AR10">
            <v>1548.9</v>
          </cell>
          <cell r="AS10">
            <v>13105.9</v>
          </cell>
          <cell r="AT10">
            <v>9438.7000000000007</v>
          </cell>
          <cell r="AU10">
            <v>14096.4</v>
          </cell>
          <cell r="AV10">
            <v>2957.1</v>
          </cell>
          <cell r="AW10">
            <v>1.356030777665016</v>
          </cell>
          <cell r="AX10">
            <v>1.33115840170721</v>
          </cell>
          <cell r="AY10">
            <v>1.234232969396079</v>
          </cell>
          <cell r="AZ10">
            <v>14.52351419665912</v>
          </cell>
          <cell r="BA10">
            <v>19841.5</v>
          </cell>
          <cell r="BB10">
            <v>2010.7</v>
          </cell>
          <cell r="BC10">
            <v>17896.75</v>
          </cell>
          <cell r="BD10">
            <v>12887</v>
          </cell>
          <cell r="BE10">
            <v>19428.05</v>
          </cell>
          <cell r="BF10">
            <v>4076.85</v>
          </cell>
          <cell r="BG10">
            <v>1.5483631924253569</v>
          </cell>
          <cell r="BH10">
            <v>1.436248881524214</v>
          </cell>
          <cell r="BI10">
            <v>1.299642448335218</v>
          </cell>
          <cell r="BJ10">
            <v>30.258062009327372</v>
          </cell>
          <cell r="BK10">
            <v>72180.899999999994</v>
          </cell>
          <cell r="BL10">
            <v>4244.5</v>
          </cell>
          <cell r="BM10">
            <v>42803.8</v>
          </cell>
          <cell r="BN10">
            <v>30818.5</v>
          </cell>
          <cell r="BO10">
            <v>47305.5</v>
          </cell>
          <cell r="BP10">
            <v>9786.5</v>
          </cell>
          <cell r="BQ10">
            <v>9.6568008745512781</v>
          </cell>
          <cell r="BR10">
            <v>8.1577892794139757</v>
          </cell>
          <cell r="BS10">
            <v>6.9945954715964209</v>
          </cell>
          <cell r="BT10">
            <v>1.9408278476081311</v>
          </cell>
          <cell r="BU10">
            <v>1.630904863125566</v>
          </cell>
          <cell r="BV10">
            <v>1.457906903710537</v>
          </cell>
          <cell r="BW10">
            <v>1.5559547322253311</v>
          </cell>
          <cell r="BX10">
            <v>1.448021103842041</v>
          </cell>
          <cell r="BY10">
            <v>1.3387154804789121</v>
          </cell>
          <cell r="BZ10">
            <v>1.416542220198864</v>
          </cell>
          <cell r="CA10">
            <v>1.3633349841932869</v>
          </cell>
          <cell r="CB10">
            <v>1.261581781367306</v>
          </cell>
          <cell r="CC10">
            <v>1.44542408386295</v>
          </cell>
          <cell r="CD10">
            <v>1.3261908894125169</v>
          </cell>
          <cell r="CE10">
            <v>1.2207166883252549</v>
          </cell>
        </row>
        <row r="11">
          <cell r="A11" t="str">
            <v>Constanta</v>
          </cell>
          <cell r="B11">
            <v>3.5745892323799291</v>
          </cell>
          <cell r="C11">
            <v>5121.379096774197</v>
          </cell>
          <cell r="D11">
            <v>548.51678853046724</v>
          </cell>
          <cell r="E11">
            <v>5029.5333189964294</v>
          </cell>
          <cell r="F11">
            <v>3621.2273835125429</v>
          </cell>
          <cell r="G11">
            <v>5214.4980501792197</v>
          </cell>
          <cell r="H11">
            <v>1087.900301075269</v>
          </cell>
          <cell r="I11">
            <v>1.5032461113665729</v>
          </cell>
          <cell r="J11">
            <v>1.523157972702575</v>
          </cell>
          <cell r="K11">
            <v>1.454412127072513</v>
          </cell>
          <cell r="L11">
            <v>1.880806378181386</v>
          </cell>
          <cell r="M11">
            <v>2696.56462085872</v>
          </cell>
          <cell r="N11">
            <v>267.12064423806049</v>
          </cell>
          <cell r="O11">
            <v>2498.3451457229821</v>
          </cell>
          <cell r="P11">
            <v>1798.791440871631</v>
          </cell>
          <cell r="Q11">
            <v>2620.5625988694228</v>
          </cell>
          <cell r="R11">
            <v>539.98175523477641</v>
          </cell>
          <cell r="S11">
            <v>0.47717066491713139</v>
          </cell>
          <cell r="T11">
            <v>0.40371407271167509</v>
          </cell>
          <cell r="U11">
            <v>0.3307900918781902</v>
          </cell>
          <cell r="V11">
            <v>4.6717274994275996E-3</v>
          </cell>
          <cell r="W11">
            <v>4.7</v>
          </cell>
          <cell r="X11">
            <v>0.4</v>
          </cell>
          <cell r="Y11">
            <v>4.7</v>
          </cell>
          <cell r="Z11">
            <v>3.4</v>
          </cell>
          <cell r="AA11">
            <v>4.7</v>
          </cell>
          <cell r="AB11">
            <v>0.9</v>
          </cell>
          <cell r="AC11">
            <v>1.0000496282721081</v>
          </cell>
          <cell r="AD11">
            <v>1.0000496282721081</v>
          </cell>
          <cell r="AE11">
            <v>1.006051829987058</v>
          </cell>
          <cell r="AF11">
            <v>2.0995530610261239</v>
          </cell>
          <cell r="AG11">
            <v>3132.6</v>
          </cell>
          <cell r="AH11">
            <v>351.5</v>
          </cell>
          <cell r="AI11">
            <v>3093.5</v>
          </cell>
          <cell r="AJ11">
            <v>2227.3000000000002</v>
          </cell>
          <cell r="AK11">
            <v>3218.2</v>
          </cell>
          <cell r="AL11">
            <v>676.35</v>
          </cell>
          <cell r="AM11">
            <v>1.273809138450581</v>
          </cell>
          <cell r="AN11">
            <v>1.326956007745675</v>
          </cell>
          <cell r="AO11">
            <v>1.29839769064713</v>
          </cell>
          <cell r="AP11">
            <v>3.3815623785287769</v>
          </cell>
          <cell r="AQ11">
            <v>4830.3</v>
          </cell>
          <cell r="AR11">
            <v>520.20000000000005</v>
          </cell>
          <cell r="AS11">
            <v>4827.1000000000004</v>
          </cell>
          <cell r="AT11">
            <v>3475.5</v>
          </cell>
          <cell r="AU11">
            <v>4934.7</v>
          </cell>
          <cell r="AV11">
            <v>1033.9000000000001</v>
          </cell>
          <cell r="AW11">
            <v>1.3901883804872861</v>
          </cell>
          <cell r="AX11">
            <v>1.428992446530212</v>
          </cell>
          <cell r="AY11">
            <v>1.378995486324933</v>
          </cell>
          <cell r="AZ11">
            <v>4.8154613485001212</v>
          </cell>
          <cell r="BA11">
            <v>6737.4</v>
          </cell>
          <cell r="BB11">
            <v>721.95</v>
          </cell>
          <cell r="BC11">
            <v>6754.3</v>
          </cell>
          <cell r="BD11">
            <v>4863.1000000000004</v>
          </cell>
          <cell r="BE11">
            <v>6938.75</v>
          </cell>
          <cell r="BF11">
            <v>1444.9</v>
          </cell>
          <cell r="BG11">
            <v>1.5667074745854681</v>
          </cell>
          <cell r="BH11">
            <v>1.5961995331468379</v>
          </cell>
          <cell r="BI11">
            <v>1.5056990420813809</v>
          </cell>
          <cell r="BJ11">
            <v>9.7607349190583363</v>
          </cell>
          <cell r="BK11">
            <v>24653.4</v>
          </cell>
          <cell r="BL11">
            <v>2034.6</v>
          </cell>
          <cell r="BM11">
            <v>12733.7</v>
          </cell>
          <cell r="BN11">
            <v>9168.2000000000007</v>
          </cell>
          <cell r="BO11">
            <v>18191.599999999999</v>
          </cell>
          <cell r="BP11">
            <v>3759.8</v>
          </cell>
          <cell r="BQ11">
            <v>9.2631362400979764</v>
          </cell>
          <cell r="BR11">
            <v>9.2631362400979764</v>
          </cell>
          <cell r="BS11">
            <v>8.5955554195073933</v>
          </cell>
          <cell r="BT11">
            <v>1.756030430435028</v>
          </cell>
          <cell r="BU11">
            <v>1.7454640445483509</v>
          </cell>
          <cell r="BV11">
            <v>1.602323626433255</v>
          </cell>
          <cell r="BW11">
            <v>1.429382236393979</v>
          </cell>
          <cell r="BX11">
            <v>1.458319752852943</v>
          </cell>
          <cell r="BY11">
            <v>1.4126542193046061</v>
          </cell>
          <cell r="BZ11">
            <v>1.363029837027034</v>
          </cell>
          <cell r="CA11">
            <v>1.394461397697387</v>
          </cell>
          <cell r="CB11">
            <v>1.306677175442958</v>
          </cell>
        </row>
        <row r="12">
          <cell r="A12" t="str">
            <v>Copenhagen</v>
          </cell>
          <cell r="B12">
            <v>5.1606193483272413</v>
          </cell>
          <cell r="C12">
            <v>7109.8358734888161</v>
          </cell>
          <cell r="D12">
            <v>750.80269294677464</v>
          </cell>
          <cell r="E12">
            <v>6274.1510571248691</v>
          </cell>
          <cell r="F12">
            <v>4517.3180885807706</v>
          </cell>
          <cell r="G12">
            <v>6556.930653755805</v>
          </cell>
          <cell r="H12">
            <v>1325.7587119692951</v>
          </cell>
          <cell r="I12">
            <v>1.400825626990075</v>
          </cell>
          <cell r="J12">
            <v>1.293330673133237</v>
          </cell>
          <cell r="K12">
            <v>1.231371728563373</v>
          </cell>
          <cell r="L12">
            <v>2.5404378357245379</v>
          </cell>
          <cell r="M12">
            <v>4213.3083916552232</v>
          </cell>
          <cell r="N12">
            <v>328.73900134925259</v>
          </cell>
          <cell r="O12">
            <v>3026.390005290988</v>
          </cell>
          <cell r="P12">
            <v>2178.9665448505111</v>
          </cell>
          <cell r="Q12">
            <v>3182.0693407735762</v>
          </cell>
          <cell r="R12">
            <v>642.97265208991359</v>
          </cell>
          <cell r="S12">
            <v>0.39344190229145709</v>
          </cell>
          <cell r="T12">
            <v>0.20107970067576389</v>
          </cell>
          <cell r="U12">
            <v>0.1205833686615215</v>
          </cell>
          <cell r="V12">
            <v>2.5637465333426802E-2</v>
          </cell>
          <cell r="W12">
            <v>40.5</v>
          </cell>
          <cell r="X12">
            <v>7.1</v>
          </cell>
          <cell r="Y12">
            <v>40.5</v>
          </cell>
          <cell r="Z12">
            <v>29.2</v>
          </cell>
          <cell r="AA12">
            <v>40.5</v>
          </cell>
          <cell r="AB12">
            <v>8.1</v>
          </cell>
          <cell r="AC12">
            <v>1.000026625247302</v>
          </cell>
          <cell r="AD12">
            <v>1.000026625247302</v>
          </cell>
          <cell r="AE12">
            <v>1.000026625247302</v>
          </cell>
          <cell r="AF12">
            <v>3.2101947587548381</v>
          </cell>
          <cell r="AG12">
            <v>4381.2</v>
          </cell>
          <cell r="AH12">
            <v>500.2</v>
          </cell>
          <cell r="AI12">
            <v>3957.9</v>
          </cell>
          <cell r="AJ12">
            <v>2849.6</v>
          </cell>
          <cell r="AK12">
            <v>4136.7</v>
          </cell>
          <cell r="AL12">
            <v>835.6</v>
          </cell>
          <cell r="AM12">
            <v>1.2202513583603249</v>
          </cell>
          <cell r="AN12">
            <v>1.1957853872297319</v>
          </cell>
          <cell r="AO12">
            <v>1.175075067960561</v>
          </cell>
          <cell r="AP12">
            <v>5.0899132738691737</v>
          </cell>
          <cell r="AQ12">
            <v>6737.3</v>
          </cell>
          <cell r="AR12">
            <v>759.1</v>
          </cell>
          <cell r="AS12">
            <v>6185.8</v>
          </cell>
          <cell r="AT12">
            <v>4453.7</v>
          </cell>
          <cell r="AU12">
            <v>6461</v>
          </cell>
          <cell r="AV12">
            <v>1306.2</v>
          </cell>
          <cell r="AW12">
            <v>1.2966490329376801</v>
          </cell>
          <cell r="AX12">
            <v>1.257569372446482</v>
          </cell>
          <cell r="AY12">
            <v>1.2131894289089391</v>
          </cell>
          <cell r="AZ12">
            <v>6.9584329810019634</v>
          </cell>
          <cell r="BA12">
            <v>8979.5</v>
          </cell>
          <cell r="BB12">
            <v>996.1</v>
          </cell>
          <cell r="BC12">
            <v>8387.7999999999993</v>
          </cell>
          <cell r="BD12">
            <v>6039.1</v>
          </cell>
          <cell r="BE12">
            <v>8763.4</v>
          </cell>
          <cell r="BF12">
            <v>1771.7</v>
          </cell>
          <cell r="BG12">
            <v>1.423428301107073</v>
          </cell>
          <cell r="BH12">
            <v>1.342248717560534</v>
          </cell>
          <cell r="BI12">
            <v>1.260592966393423</v>
          </cell>
          <cell r="BJ12">
            <v>13.11264207100202</v>
          </cell>
          <cell r="BK12">
            <v>35192.400000000001</v>
          </cell>
          <cell r="BL12">
            <v>1671.2</v>
          </cell>
          <cell r="BM12">
            <v>15707.3</v>
          </cell>
          <cell r="BN12">
            <v>11309.1</v>
          </cell>
          <cell r="BO12">
            <v>18769</v>
          </cell>
          <cell r="BP12">
            <v>3771.3</v>
          </cell>
          <cell r="BQ12">
            <v>9.2169797960450435</v>
          </cell>
          <cell r="BR12">
            <v>7.9515747459104533</v>
          </cell>
          <cell r="BS12">
            <v>7.1688475601009518</v>
          </cell>
          <cell r="BT12">
            <v>1.6303193476519759</v>
          </cell>
          <cell r="BU12">
            <v>1.426056970971779</v>
          </cell>
          <cell r="BV12">
            <v>1.3180069525931739</v>
          </cell>
          <cell r="BW12">
            <v>1.3533957585654119</v>
          </cell>
          <cell r="BX12">
            <v>1.2795237662049279</v>
          </cell>
          <cell r="BY12">
            <v>1.222717929565609</v>
          </cell>
          <cell r="BZ12">
            <v>1.4367981691473479</v>
          </cell>
          <cell r="CA12">
            <v>1.250899997232682</v>
          </cell>
          <cell r="CB12">
            <v>1.202093507049047</v>
          </cell>
          <cell r="CC12">
            <v>2.0018384659305042</v>
          </cell>
          <cell r="CD12">
            <v>1.209663417318958</v>
          </cell>
          <cell r="CE12">
            <v>1.160611860128159</v>
          </cell>
        </row>
        <row r="13">
          <cell r="A13" t="str">
            <v>Dubin</v>
          </cell>
          <cell r="B13">
            <v>5.7203618291113676</v>
          </cell>
          <cell r="C13">
            <v>8080.9654187510296</v>
          </cell>
          <cell r="D13">
            <v>846.69392044537778</v>
          </cell>
          <cell r="E13">
            <v>7553.8959173793673</v>
          </cell>
          <cell r="F13">
            <v>5438.7251331289608</v>
          </cell>
          <cell r="G13">
            <v>8128.1994836210833</v>
          </cell>
          <cell r="H13">
            <v>1657.0667218008759</v>
          </cell>
          <cell r="I13">
            <v>1.4434224267530971</v>
          </cell>
          <cell r="J13">
            <v>1.4428460599793851</v>
          </cell>
          <cell r="K13">
            <v>1.3444051645700079</v>
          </cell>
          <cell r="L13">
            <v>2.961096335632476</v>
          </cell>
          <cell r="M13">
            <v>4660.4771729946187</v>
          </cell>
          <cell r="N13">
            <v>372.4018581357326</v>
          </cell>
          <cell r="O13">
            <v>3799.5189616963289</v>
          </cell>
          <cell r="P13">
            <v>2735.6155954489882</v>
          </cell>
          <cell r="Q13">
            <v>4166.2650174507298</v>
          </cell>
          <cell r="R13">
            <v>847.78919297923903</v>
          </cell>
          <cell r="S13">
            <v>0.40096901903806048</v>
          </cell>
          <cell r="T13">
            <v>0.21707692764696171</v>
          </cell>
          <cell r="U13">
            <v>0.17197269366784909</v>
          </cell>
          <cell r="V13">
            <v>6.9099294910047997E-3</v>
          </cell>
          <cell r="W13">
            <v>7.2</v>
          </cell>
          <cell r="X13">
            <v>1.7</v>
          </cell>
          <cell r="Y13">
            <v>7.2</v>
          </cell>
          <cell r="Z13">
            <v>5.2</v>
          </cell>
          <cell r="AA13">
            <v>7.2</v>
          </cell>
          <cell r="AB13">
            <v>1.4</v>
          </cell>
          <cell r="AC13">
            <v>1.000280842218092</v>
          </cell>
          <cell r="AD13">
            <v>1.000280842218092</v>
          </cell>
          <cell r="AE13">
            <v>1.000280842218092</v>
          </cell>
          <cell r="AF13">
            <v>3.4203975322161151</v>
          </cell>
          <cell r="AG13">
            <v>4802.375</v>
          </cell>
          <cell r="AH13">
            <v>558.375</v>
          </cell>
          <cell r="AI13">
            <v>4601.9250000000002</v>
          </cell>
          <cell r="AJ13">
            <v>3313.3249999999998</v>
          </cell>
          <cell r="AK13">
            <v>4894.0250000000005</v>
          </cell>
          <cell r="AL13">
            <v>999.07500000000005</v>
          </cell>
          <cell r="AM13">
            <v>1.2365853933737769</v>
          </cell>
          <cell r="AN13">
            <v>1.3321113096844659</v>
          </cell>
          <cell r="AO13">
            <v>1.2528066704108449</v>
          </cell>
          <cell r="AP13">
            <v>5.4681320853309092</v>
          </cell>
          <cell r="AQ13">
            <v>7382.55</v>
          </cell>
          <cell r="AR13">
            <v>829.6</v>
          </cell>
          <cell r="AS13">
            <v>7224.4</v>
          </cell>
          <cell r="AT13">
            <v>5201.5</v>
          </cell>
          <cell r="AU13">
            <v>7753.1</v>
          </cell>
          <cell r="AV13">
            <v>1580.5</v>
          </cell>
          <cell r="AW13">
            <v>1.3287494598334399</v>
          </cell>
          <cell r="AX13">
            <v>1.400643548540371</v>
          </cell>
          <cell r="AY13">
            <v>1.3162293302201611</v>
          </cell>
          <cell r="AZ13">
            <v>7.6854995647492954</v>
          </cell>
          <cell r="BA13">
            <v>10295.1</v>
          </cell>
          <cell r="BB13">
            <v>1116.9000000000001</v>
          </cell>
          <cell r="BC13">
            <v>10102.075000000001</v>
          </cell>
          <cell r="BD13">
            <v>7273.4</v>
          </cell>
          <cell r="BE13">
            <v>10868.575000000001</v>
          </cell>
          <cell r="BF13">
            <v>2217.9</v>
          </cell>
          <cell r="BG13">
            <v>1.5032675784941409</v>
          </cell>
          <cell r="BH13">
            <v>1.500412255988897</v>
          </cell>
          <cell r="BI13">
            <v>1.3935467380448641</v>
          </cell>
          <cell r="BJ13">
            <v>16.44198857420476</v>
          </cell>
          <cell r="BK13">
            <v>31913.4</v>
          </cell>
          <cell r="BL13">
            <v>1959</v>
          </cell>
          <cell r="BM13">
            <v>20889.7</v>
          </cell>
          <cell r="BN13">
            <v>15040.4</v>
          </cell>
          <cell r="BO13">
            <v>23980.7</v>
          </cell>
          <cell r="BP13">
            <v>4840.1000000000004</v>
          </cell>
          <cell r="BQ13">
            <v>9.9147624135675709</v>
          </cell>
          <cell r="BR13">
            <v>8.4372367986134851</v>
          </cell>
          <cell r="BS13">
            <v>6.4742355984204547</v>
          </cell>
          <cell r="BT13">
            <v>1.730148038324137</v>
          </cell>
          <cell r="BU13">
            <v>1.590154931389387</v>
          </cell>
          <cell r="BV13">
            <v>1.4785520256816569</v>
          </cell>
          <cell r="BW13">
            <v>1.4106569657848009</v>
          </cell>
          <cell r="BX13">
            <v>1.4342240962416859</v>
          </cell>
          <cell r="BY13">
            <v>1.340543788834283</v>
          </cell>
          <cell r="BZ13">
            <v>1.3887926658967129</v>
          </cell>
          <cell r="CA13">
            <v>1.4025921861675521</v>
          </cell>
          <cell r="CB13">
            <v>1.298168118576168</v>
          </cell>
          <cell r="CC13">
            <v>1.5899835801939091</v>
          </cell>
          <cell r="CD13">
            <v>1.404510275935076</v>
          </cell>
          <cell r="CE13">
            <v>1.2790375625723469</v>
          </cell>
        </row>
        <row r="14">
          <cell r="A14" t="str">
            <v>Gdansk</v>
          </cell>
          <cell r="B14">
            <v>7.0697250232127757</v>
          </cell>
          <cell r="C14">
            <v>11408.55415499529</v>
          </cell>
          <cell r="D14">
            <v>1062.2800705467321</v>
          </cell>
          <cell r="E14">
            <v>8931.6647006950625</v>
          </cell>
          <cell r="F14">
            <v>6451.2537192654581</v>
          </cell>
          <cell r="G14">
            <v>9827.3365701836028</v>
          </cell>
          <cell r="H14">
            <v>2115.206551509496</v>
          </cell>
          <cell r="I14">
            <v>1.6435728308230819</v>
          </cell>
          <cell r="J14">
            <v>1.4346398951541031</v>
          </cell>
          <cell r="K14">
            <v>1.2877990674359161</v>
          </cell>
          <cell r="L14">
            <v>3.688377643533018</v>
          </cell>
          <cell r="M14">
            <v>6826.2783726645066</v>
          </cell>
          <cell r="N14">
            <v>415.91545144736318</v>
          </cell>
          <cell r="O14">
            <v>4543.8081012333232</v>
          </cell>
          <cell r="P14">
            <v>3282.9589415091709</v>
          </cell>
          <cell r="Q14">
            <v>4833.6333675975493</v>
          </cell>
          <cell r="R14">
            <v>1036.722796462991</v>
          </cell>
          <cell r="S14">
            <v>0.49995612723926408</v>
          </cell>
          <cell r="T14">
            <v>0.28320247129464909</v>
          </cell>
          <cell r="U14">
            <v>0.2097372567115402</v>
          </cell>
          <cell r="V14">
            <v>5.0019723148290902E-2</v>
          </cell>
          <cell r="W14">
            <v>86.4</v>
          </cell>
          <cell r="X14">
            <v>14.2</v>
          </cell>
          <cell r="Y14">
            <v>85.9</v>
          </cell>
          <cell r="Z14">
            <v>61.8</v>
          </cell>
          <cell r="AA14">
            <v>72.2</v>
          </cell>
          <cell r="AB14">
            <v>19.2</v>
          </cell>
          <cell r="AC14">
            <v>1.0000404471524911</v>
          </cell>
          <cell r="AD14">
            <v>1.0168618184414191</v>
          </cell>
          <cell r="AE14">
            <v>1.0175562855107281</v>
          </cell>
          <cell r="AF14">
            <v>4.2854485726929017</v>
          </cell>
          <cell r="AG14">
            <v>6590.2</v>
          </cell>
          <cell r="AH14">
            <v>755.9</v>
          </cell>
          <cell r="AI14">
            <v>5480.4249999999993</v>
          </cell>
          <cell r="AJ14">
            <v>3951.75</v>
          </cell>
          <cell r="AK14">
            <v>6129.375</v>
          </cell>
          <cell r="AL14">
            <v>1322.5</v>
          </cell>
          <cell r="AM14">
            <v>1.3353212043294409</v>
          </cell>
          <cell r="AN14">
            <v>1.2863196237727981</v>
          </cell>
          <cell r="AO14">
            <v>1.194816213518008</v>
          </cell>
          <cell r="AP14">
            <v>6.775497122956188</v>
          </cell>
          <cell r="AQ14">
            <v>10266.85</v>
          </cell>
          <cell r="AR14">
            <v>1067.75</v>
          </cell>
          <cell r="AS14">
            <v>8598.85</v>
          </cell>
          <cell r="AT14">
            <v>6224.2999999999993</v>
          </cell>
          <cell r="AU14">
            <v>9576.5999999999985</v>
          </cell>
          <cell r="AV14">
            <v>2056.9499999999998</v>
          </cell>
          <cell r="AW14">
            <v>1.4988300716274121</v>
          </cell>
          <cell r="AX14">
            <v>1.3733583156244811</v>
          </cell>
          <cell r="AY14">
            <v>1.2461098014816441</v>
          </cell>
          <cell r="AZ14">
            <v>9.398599091628677</v>
          </cell>
          <cell r="BA14">
            <v>14369.375</v>
          </cell>
          <cell r="BB14">
            <v>1348.3</v>
          </cell>
          <cell r="BC14">
            <v>11759.55</v>
          </cell>
          <cell r="BD14">
            <v>8496.2999999999993</v>
          </cell>
          <cell r="BE14">
            <v>13024.575000000001</v>
          </cell>
          <cell r="BF14">
            <v>2789.7</v>
          </cell>
          <cell r="BG14">
            <v>1.7917917179920211</v>
          </cell>
          <cell r="BH14">
            <v>1.4989509326117181</v>
          </cell>
          <cell r="BI14">
            <v>1.31671263498203</v>
          </cell>
          <cell r="BJ14">
            <v>22.198628045485801</v>
          </cell>
          <cell r="BK14">
            <v>42298.6</v>
          </cell>
          <cell r="BL14">
            <v>2622.6</v>
          </cell>
          <cell r="BM14">
            <v>27520.7</v>
          </cell>
          <cell r="BN14">
            <v>19814.7</v>
          </cell>
          <cell r="BO14">
            <v>27706.9</v>
          </cell>
          <cell r="BP14">
            <v>6052.9</v>
          </cell>
          <cell r="BQ14">
            <v>9.0176833711897455</v>
          </cell>
          <cell r="BR14">
            <v>7.6817685623807979</v>
          </cell>
          <cell r="BS14">
            <v>7.5744386458897974</v>
          </cell>
          <cell r="BT14">
            <v>2.060645252324619</v>
          </cell>
          <cell r="BU14">
            <v>1.698460943234654</v>
          </cell>
          <cell r="BV14">
            <v>1.469064997136643</v>
          </cell>
          <cell r="BW14">
            <v>1.622961301856126</v>
          </cell>
          <cell r="BX14">
            <v>1.459143704420433</v>
          </cell>
          <cell r="BY14">
            <v>1.2946912232227339</v>
          </cell>
          <cell r="BZ14">
            <v>1.563954297223517</v>
          </cell>
          <cell r="CA14">
            <v>1.365807276939488</v>
          </cell>
          <cell r="CB14">
            <v>1.2471094532887039</v>
          </cell>
          <cell r="CC14">
            <v>1.6918664526850999</v>
          </cell>
          <cell r="CD14">
            <v>1.308124538630226</v>
          </cell>
          <cell r="CE14">
            <v>1.237816024677256</v>
          </cell>
        </row>
        <row r="15">
          <cell r="A15" t="str">
            <v>Hamburg</v>
          </cell>
          <cell r="B15">
            <v>13.197457210648141</v>
          </cell>
          <cell r="C15">
            <v>20470.689803969959</v>
          </cell>
          <cell r="D15">
            <v>1906.174409557801</v>
          </cell>
          <cell r="E15">
            <v>16714.632062463788</v>
          </cell>
          <cell r="F15">
            <v>11997.146100174319</v>
          </cell>
          <cell r="G15">
            <v>17880.110395381798</v>
          </cell>
          <cell r="H15">
            <v>3837.0151964449251</v>
          </cell>
          <cell r="I15">
            <v>1.560405276873877</v>
          </cell>
          <cell r="J15">
            <v>1.3768913118414441</v>
          </cell>
          <cell r="K15">
            <v>1.282826603447653</v>
          </cell>
          <cell r="L15">
            <v>6.6444387448117457</v>
          </cell>
          <cell r="M15">
            <v>11743.78150725792</v>
          </cell>
          <cell r="N15">
            <v>803.4758567475086</v>
          </cell>
          <cell r="O15">
            <v>8261.6988083798224</v>
          </cell>
          <cell r="P15">
            <v>5953.8684630466814</v>
          </cell>
          <cell r="Q15">
            <v>8937.1663746131726</v>
          </cell>
          <cell r="R15">
            <v>1948.284127166663</v>
          </cell>
          <cell r="S15">
            <v>0.45777778303630512</v>
          </cell>
          <cell r="T15">
            <v>0.26579366463855703</v>
          </cell>
          <cell r="U15">
            <v>0.18634966812940859</v>
          </cell>
          <cell r="V15">
            <v>2.26645679314069E-2</v>
          </cell>
          <cell r="W15">
            <v>34.700000000000003</v>
          </cell>
          <cell r="X15">
            <v>4.9000000000000004</v>
          </cell>
          <cell r="Y15">
            <v>104.1</v>
          </cell>
          <cell r="Z15">
            <v>74.900000000000006</v>
          </cell>
          <cell r="AA15">
            <v>104.1</v>
          </cell>
          <cell r="AB15">
            <v>23.1</v>
          </cell>
          <cell r="AC15">
            <v>1.006805909648316</v>
          </cell>
          <cell r="AD15">
            <v>1.002499066568979</v>
          </cell>
          <cell r="AE15">
            <v>1.002499066568979</v>
          </cell>
          <cell r="AF15">
            <v>8.0764653842504988</v>
          </cell>
          <cell r="AG15">
            <v>11581.3</v>
          </cell>
          <cell r="AH15">
            <v>1310.5999999999999</v>
          </cell>
          <cell r="AI15">
            <v>10286.575000000001</v>
          </cell>
          <cell r="AJ15">
            <v>7380.5</v>
          </cell>
          <cell r="AK15">
            <v>10955.725</v>
          </cell>
          <cell r="AL15">
            <v>2322.125</v>
          </cell>
          <cell r="AM15">
            <v>1.271612257181824</v>
          </cell>
          <cell r="AN15">
            <v>1.2423675775279781</v>
          </cell>
          <cell r="AO15">
            <v>1.1950239540656029</v>
          </cell>
          <cell r="AP15">
            <v>12.668990659865971</v>
          </cell>
          <cell r="AQ15">
            <v>18650.2</v>
          </cell>
          <cell r="AR15">
            <v>1884.3</v>
          </cell>
          <cell r="AS15">
            <v>16161.1</v>
          </cell>
          <cell r="AT15">
            <v>11563.45</v>
          </cell>
          <cell r="AU15">
            <v>17248.650000000001</v>
          </cell>
          <cell r="AV15">
            <v>3678.8</v>
          </cell>
          <cell r="AW15">
            <v>1.427066847915091</v>
          </cell>
          <cell r="AX15">
            <v>1.3072523876235429</v>
          </cell>
          <cell r="AY15">
            <v>1.238661004986976</v>
          </cell>
          <cell r="AZ15">
            <v>17.72401236751832</v>
          </cell>
          <cell r="BA15">
            <v>27237.875</v>
          </cell>
          <cell r="BB15">
            <v>2464.7750000000001</v>
          </cell>
          <cell r="BC15">
            <v>22489.075000000001</v>
          </cell>
          <cell r="BD15">
            <v>16143.475</v>
          </cell>
          <cell r="BE15">
            <v>24019.7</v>
          </cell>
          <cell r="BF15">
            <v>5163.6000000000004</v>
          </cell>
          <cell r="BG15">
            <v>1.6923035848704731</v>
          </cell>
          <cell r="BH15">
            <v>1.4181828835306769</v>
          </cell>
          <cell r="BI15">
            <v>1.3053470688439059</v>
          </cell>
          <cell r="BJ15">
            <v>40.092051826018107</v>
          </cell>
          <cell r="BK15">
            <v>85408.7</v>
          </cell>
          <cell r="BL15">
            <v>5971.2</v>
          </cell>
          <cell r="BM15">
            <v>48629.2</v>
          </cell>
          <cell r="BN15">
            <v>35012.6</v>
          </cell>
          <cell r="BO15">
            <v>54966.5</v>
          </cell>
          <cell r="BP15">
            <v>12039.5</v>
          </cell>
          <cell r="BQ15">
            <v>9.8706175023235989</v>
          </cell>
          <cell r="BR15">
            <v>9.8871346541783165</v>
          </cell>
          <cell r="BS15">
            <v>7.9465815591287594</v>
          </cell>
          <cell r="BT15">
            <v>1.976505440190595</v>
          </cell>
          <cell r="BU15">
            <v>1.577064989330232</v>
          </cell>
          <cell r="BV15">
            <v>1.418002284480661</v>
          </cell>
          <cell r="BW15">
            <v>1.5745851050686981</v>
          </cell>
          <cell r="BX15">
            <v>1.4229872345364341</v>
          </cell>
          <cell r="BY15">
            <v>1.313989385497794</v>
          </cell>
          <cell r="BZ15">
            <v>1.52126367966203</v>
          </cell>
          <cell r="CA15">
            <v>1.39006620084829</v>
          </cell>
          <cell r="CB15">
            <v>1.295470438259898</v>
          </cell>
          <cell r="CC15">
            <v>1.5547662480950939</v>
          </cell>
          <cell r="CD15">
            <v>1.3445985499221551</v>
          </cell>
          <cell r="CE15">
            <v>1.2594821929240041</v>
          </cell>
        </row>
        <row r="16">
          <cell r="A16" t="str">
            <v>Helsinki</v>
          </cell>
          <cell r="B16">
            <v>7.6915408566895493</v>
          </cell>
          <cell r="C16">
            <v>11255.98556291947</v>
          </cell>
          <cell r="D16">
            <v>1327.570729030346</v>
          </cell>
          <cell r="E16">
            <v>9384.4406813288988</v>
          </cell>
          <cell r="F16">
            <v>6741.5449913461962</v>
          </cell>
          <cell r="G16">
            <v>9866.4477352358008</v>
          </cell>
          <cell r="H16">
            <v>2028.3349655958471</v>
          </cell>
          <cell r="I16">
            <v>1.5300979517871569</v>
          </cell>
          <cell r="J16">
            <v>1.3009680255124221</v>
          </cell>
          <cell r="K16">
            <v>1.233316727083865</v>
          </cell>
          <cell r="L16">
            <v>3.9700417363240041</v>
          </cell>
          <cell r="M16">
            <v>5457.0793079707782</v>
          </cell>
          <cell r="N16">
            <v>523.86283090260906</v>
          </cell>
          <cell r="O16">
            <v>4763.8186755518082</v>
          </cell>
          <cell r="P16">
            <v>3426.9418456507442</v>
          </cell>
          <cell r="Q16">
            <v>4994.1576174439269</v>
          </cell>
          <cell r="R16">
            <v>1020.692842969321</v>
          </cell>
          <cell r="S16">
            <v>0.3987402243630031</v>
          </cell>
          <cell r="T16">
            <v>0.15458753190645869</v>
          </cell>
          <cell r="U16">
            <v>0.12681945718378049</v>
          </cell>
          <cell r="V16">
            <v>3.6300077773020703E-2</v>
          </cell>
          <cell r="W16">
            <v>146</v>
          </cell>
          <cell r="X16">
            <v>25.5</v>
          </cell>
          <cell r="Y16">
            <v>79.2</v>
          </cell>
          <cell r="Z16">
            <v>57</v>
          </cell>
          <cell r="AA16">
            <v>79.2</v>
          </cell>
          <cell r="AB16">
            <v>33.299999999999997</v>
          </cell>
          <cell r="AC16">
            <v>1.003338678815201</v>
          </cell>
          <cell r="AD16">
            <v>1.024617543744657</v>
          </cell>
          <cell r="AE16">
            <v>1.024617543744657</v>
          </cell>
          <cell r="AF16">
            <v>4.6449774392296836</v>
          </cell>
          <cell r="AG16">
            <v>7148.7</v>
          </cell>
          <cell r="AH16">
            <v>952.8</v>
          </cell>
          <cell r="AI16">
            <v>5733</v>
          </cell>
          <cell r="AJ16">
            <v>4120.8999999999996</v>
          </cell>
          <cell r="AK16">
            <v>6024</v>
          </cell>
          <cell r="AL16">
            <v>1245</v>
          </cell>
          <cell r="AM16">
            <v>1.3035984053679981</v>
          </cell>
          <cell r="AN16">
            <v>1.219186739338963</v>
          </cell>
          <cell r="AO16">
            <v>1.1708218498868801</v>
          </cell>
          <cell r="AP16">
            <v>7.3957416879127971</v>
          </cell>
          <cell r="AQ16">
            <v>10979.1</v>
          </cell>
          <cell r="AR16">
            <v>1314.1</v>
          </cell>
          <cell r="AS16">
            <v>9052.2999999999993</v>
          </cell>
          <cell r="AT16">
            <v>6483.7</v>
          </cell>
          <cell r="AU16">
            <v>9508.7999999999993</v>
          </cell>
          <cell r="AV16">
            <v>1957.3</v>
          </cell>
          <cell r="AW16">
            <v>1.431871628242102</v>
          </cell>
          <cell r="AX16">
            <v>1.265789116008244</v>
          </cell>
          <cell r="AY16">
            <v>1.2062062929319639</v>
          </cell>
          <cell r="AZ16">
            <v>10.33007906849369</v>
          </cell>
          <cell r="BA16">
            <v>14902.1</v>
          </cell>
          <cell r="BB16">
            <v>1685.3</v>
          </cell>
          <cell r="BC16">
            <v>12565.7</v>
          </cell>
          <cell r="BD16">
            <v>9028.7000000000007</v>
          </cell>
          <cell r="BE16">
            <v>13198.9</v>
          </cell>
          <cell r="BF16">
            <v>2706.7</v>
          </cell>
          <cell r="BG16">
            <v>1.643770712347522</v>
          </cell>
          <cell r="BH16">
            <v>1.336624308014162</v>
          </cell>
          <cell r="BI16">
            <v>1.256811143312492</v>
          </cell>
          <cell r="BJ16">
            <v>23.765999787724979</v>
          </cell>
          <cell r="BK16">
            <v>37543.599999999999</v>
          </cell>
          <cell r="BL16">
            <v>3191.4</v>
          </cell>
          <cell r="BM16">
            <v>29070</v>
          </cell>
          <cell r="BN16">
            <v>20930</v>
          </cell>
          <cell r="BO16">
            <v>30506.2</v>
          </cell>
          <cell r="BP16">
            <v>6462</v>
          </cell>
          <cell r="BQ16">
            <v>9.6080600508843705</v>
          </cell>
          <cell r="BR16">
            <v>4.5964132524181416</v>
          </cell>
          <cell r="BS16">
            <v>4.1967456592759413</v>
          </cell>
          <cell r="BT16">
            <v>1.98551255960758</v>
          </cell>
          <cell r="BU16">
            <v>1.426576369270109</v>
          </cell>
          <cell r="BV16">
            <v>1.324359942032747</v>
          </cell>
          <cell r="BW16">
            <v>1.57423333396203</v>
          </cell>
          <cell r="BX16">
            <v>1.3130555269630351</v>
          </cell>
          <cell r="BY16">
            <v>1.2423679831141841</v>
          </cell>
          <cell r="BZ16">
            <v>1.440369052695224</v>
          </cell>
          <cell r="CA16">
            <v>1.2747278823518351</v>
          </cell>
          <cell r="CB16">
            <v>1.2143412547753361</v>
          </cell>
          <cell r="CC16">
            <v>1.371811184346547</v>
          </cell>
          <cell r="CD16">
            <v>1.2607381132024169</v>
          </cell>
          <cell r="CE16">
            <v>1.2030649879792881</v>
          </cell>
        </row>
        <row r="17">
          <cell r="A17" t="str">
            <v>Klaipeda</v>
          </cell>
          <cell r="B17">
            <v>4.9424650386326539</v>
          </cell>
          <cell r="C17">
            <v>7086.4945441620748</v>
          </cell>
          <cell r="D17">
            <v>632.18279722765226</v>
          </cell>
          <cell r="E17">
            <v>6284.0922694153214</v>
          </cell>
          <cell r="F17">
            <v>4524.4980984538624</v>
          </cell>
          <cell r="G17">
            <v>6771.2489425981757</v>
          </cell>
          <cell r="H17">
            <v>1404.5027545761509</v>
          </cell>
          <cell r="I17">
            <v>1.5261847342721271</v>
          </cell>
          <cell r="J17">
            <v>1.444409884117259</v>
          </cell>
          <cell r="K17">
            <v>1.324009968767911</v>
          </cell>
          <cell r="L17">
            <v>3.0564351131397731</v>
          </cell>
          <cell r="M17">
            <v>4188.7202185393789</v>
          </cell>
          <cell r="N17">
            <v>369.44122110835099</v>
          </cell>
          <cell r="O17">
            <v>3617.6159697458002</v>
          </cell>
          <cell r="P17">
            <v>2604.658048166672</v>
          </cell>
          <cell r="Q17">
            <v>3829.8823701143178</v>
          </cell>
          <cell r="R17">
            <v>779.86856822058121</v>
          </cell>
          <cell r="S17">
            <v>0.46644320829810593</v>
          </cell>
          <cell r="T17">
            <v>0.31857183978520037</v>
          </cell>
          <cell r="U17">
            <v>0.25199335788581451</v>
          </cell>
          <cell r="V17">
            <v>7.5723671682812202E-2</v>
          </cell>
          <cell r="W17">
            <v>123</v>
          </cell>
          <cell r="X17">
            <v>14.1</v>
          </cell>
          <cell r="Y17">
            <v>106.2</v>
          </cell>
          <cell r="Z17">
            <v>76.5</v>
          </cell>
          <cell r="AA17">
            <v>106.2</v>
          </cell>
          <cell r="AB17">
            <v>30.3</v>
          </cell>
          <cell r="AC17">
            <v>1.0008286970849409</v>
          </cell>
          <cell r="AD17">
            <v>1.0008286970849409</v>
          </cell>
          <cell r="AE17">
            <v>1.0022749271225211</v>
          </cell>
          <cell r="AF17">
            <v>2.5656601927071079</v>
          </cell>
          <cell r="AG17">
            <v>3934.85</v>
          </cell>
          <cell r="AH17">
            <v>379.4</v>
          </cell>
          <cell r="AI17">
            <v>3462.5</v>
          </cell>
          <cell r="AJ17">
            <v>2493</v>
          </cell>
          <cell r="AK17">
            <v>3788.5</v>
          </cell>
          <cell r="AL17">
            <v>798.2</v>
          </cell>
          <cell r="AM17">
            <v>1.2803889647287949</v>
          </cell>
          <cell r="AN17">
            <v>1.253104884007759</v>
          </cell>
          <cell r="AO17">
            <v>1.187634682263683</v>
          </cell>
          <cell r="AP17">
            <v>4.3143950932779944</v>
          </cell>
          <cell r="AQ17">
            <v>6339.4</v>
          </cell>
          <cell r="AR17">
            <v>586.79999999999995</v>
          </cell>
          <cell r="AS17">
            <v>5728.3</v>
          </cell>
          <cell r="AT17">
            <v>4124.3</v>
          </cell>
          <cell r="AU17">
            <v>6191.9</v>
          </cell>
          <cell r="AV17">
            <v>1286.8</v>
          </cell>
          <cell r="AW17">
            <v>1.4184090264790661</v>
          </cell>
          <cell r="AX17">
            <v>1.374496313339548</v>
          </cell>
          <cell r="AY17">
            <v>1.267127743452843</v>
          </cell>
          <cell r="AZ17">
            <v>6.8213871319386712</v>
          </cell>
          <cell r="BA17">
            <v>9544.9500000000007</v>
          </cell>
          <cell r="BB17">
            <v>821.95</v>
          </cell>
          <cell r="BC17">
            <v>8588.3499999999985</v>
          </cell>
          <cell r="BD17">
            <v>6183.55</v>
          </cell>
          <cell r="BE17">
            <v>9200.2000000000007</v>
          </cell>
          <cell r="BF17">
            <v>1908.65</v>
          </cell>
          <cell r="BG17">
            <v>1.6162801727310521</v>
          </cell>
          <cell r="BH17">
            <v>1.543719594182239</v>
          </cell>
          <cell r="BI17">
            <v>1.373382223742637</v>
          </cell>
          <cell r="BJ17">
            <v>18.39731016544496</v>
          </cell>
          <cell r="BK17">
            <v>43526.3</v>
          </cell>
          <cell r="BL17">
            <v>4047.2</v>
          </cell>
          <cell r="BM17">
            <v>20689.8</v>
          </cell>
          <cell r="BN17">
            <v>14896.6</v>
          </cell>
          <cell r="BO17">
            <v>21625.599999999999</v>
          </cell>
          <cell r="BP17">
            <v>4463.5</v>
          </cell>
          <cell r="BQ17">
            <v>8.6373216183727113</v>
          </cell>
          <cell r="BR17">
            <v>6.6494300353178746</v>
          </cell>
          <cell r="BS17">
            <v>5.5622931962528277</v>
          </cell>
          <cell r="BT17">
            <v>1.859555965472651</v>
          </cell>
          <cell r="BU17">
            <v>1.660678186298346</v>
          </cell>
          <cell r="BV17">
            <v>1.4770984538761329</v>
          </cell>
          <cell r="BW17">
            <v>1.4816614546803051</v>
          </cell>
          <cell r="BX17">
            <v>1.431101970874338</v>
          </cell>
          <cell r="BY17">
            <v>1.314124820985515</v>
          </cell>
          <cell r="BZ17">
            <v>1.3660858061869441</v>
          </cell>
          <cell r="CA17">
            <v>1.282892744872294</v>
          </cell>
          <cell r="CB17">
            <v>1.2124745677758419</v>
          </cell>
          <cell r="CC17">
            <v>1.324480407501764</v>
          </cell>
          <cell r="CD17">
            <v>1.246371740793951</v>
          </cell>
          <cell r="CE17">
            <v>1.1791050201862421</v>
          </cell>
        </row>
        <row r="18">
          <cell r="A18" t="str">
            <v>Lisbon</v>
          </cell>
          <cell r="B18">
            <v>4.9301252681319756</v>
          </cell>
          <cell r="C18">
            <v>7723.5514403751431</v>
          </cell>
          <cell r="D18">
            <v>716.52738945958333</v>
          </cell>
          <cell r="E18">
            <v>6654.1399843680747</v>
          </cell>
          <cell r="F18">
            <v>4790.9128014738753</v>
          </cell>
          <cell r="G18">
            <v>7081.4320511389024</v>
          </cell>
          <cell r="H18">
            <v>1478.730499106746</v>
          </cell>
          <cell r="I18">
            <v>1.6654396513756411</v>
          </cell>
          <cell r="J18">
            <v>1.496138255134019</v>
          </cell>
          <cell r="K18">
            <v>1.3817833203237671</v>
          </cell>
          <cell r="L18">
            <v>2.5277152495715769</v>
          </cell>
          <cell r="M18">
            <v>3897.14496514554</v>
          </cell>
          <cell r="N18">
            <v>277.94706957771137</v>
          </cell>
          <cell r="O18">
            <v>3284.613547402565</v>
          </cell>
          <cell r="P18">
            <v>2364.8922316371618</v>
          </cell>
          <cell r="Q18">
            <v>3390.629702690253</v>
          </cell>
          <cell r="R18">
            <v>706.70475204020852</v>
          </cell>
          <cell r="S18">
            <v>0.59329540988034124</v>
          </cell>
          <cell r="T18">
            <v>0.32993538739677453</v>
          </cell>
          <cell r="U18">
            <v>0.23368719496512461</v>
          </cell>
          <cell r="V18">
            <v>1.9042749595372398E-2</v>
          </cell>
          <cell r="W18">
            <v>26.7</v>
          </cell>
          <cell r="X18">
            <v>6.4</v>
          </cell>
          <cell r="Y18">
            <v>26.7</v>
          </cell>
          <cell r="Z18">
            <v>19.2</v>
          </cell>
          <cell r="AA18">
            <v>26.7</v>
          </cell>
          <cell r="AB18">
            <v>5.3</v>
          </cell>
          <cell r="AC18">
            <v>1.0055771605027159</v>
          </cell>
          <cell r="AD18">
            <v>1.0144547778217721</v>
          </cell>
          <cell r="AE18">
            <v>1.0002222975791519</v>
          </cell>
          <cell r="AF18">
            <v>3.0187911832444509</v>
          </cell>
          <cell r="AG18">
            <v>4954.7999999999993</v>
          </cell>
          <cell r="AH18">
            <v>521.5</v>
          </cell>
          <cell r="AI18">
            <v>4207.2749999999996</v>
          </cell>
          <cell r="AJ18">
            <v>3029.2</v>
          </cell>
          <cell r="AK18">
            <v>4560.6499999999996</v>
          </cell>
          <cell r="AL18">
            <v>959.3</v>
          </cell>
          <cell r="AM18">
            <v>1.3705449015158711</v>
          </cell>
          <cell r="AN18">
            <v>1.337436348553297</v>
          </cell>
          <cell r="AO18">
            <v>1.268247057427645</v>
          </cell>
          <cell r="AP18">
            <v>4.6951379544138669</v>
          </cell>
          <cell r="AQ18">
            <v>7358.7</v>
          </cell>
          <cell r="AR18">
            <v>702.4</v>
          </cell>
          <cell r="AS18">
            <v>6416.35</v>
          </cell>
          <cell r="AT18">
            <v>4619.7</v>
          </cell>
          <cell r="AU18">
            <v>6810.65</v>
          </cell>
          <cell r="AV18">
            <v>1417.45</v>
          </cell>
          <cell r="AW18">
            <v>1.517314563251364</v>
          </cell>
          <cell r="AX18">
            <v>1.422533981400868</v>
          </cell>
          <cell r="AY18">
            <v>1.3370410667836139</v>
          </cell>
          <cell r="AZ18">
            <v>6.5525519144267106</v>
          </cell>
          <cell r="BA18">
            <v>10005.424999999999</v>
          </cell>
          <cell r="BB18">
            <v>895.72500000000002</v>
          </cell>
          <cell r="BC18">
            <v>8735.7250000000004</v>
          </cell>
          <cell r="BD18">
            <v>6289.625</v>
          </cell>
          <cell r="BE18">
            <v>9199.5999999999985</v>
          </cell>
          <cell r="BF18">
            <v>1909.925</v>
          </cell>
          <cell r="BG18">
            <v>1.757120737744678</v>
          </cell>
          <cell r="BH18">
            <v>1.5525903653870761</v>
          </cell>
          <cell r="BI18">
            <v>1.4261395930745839</v>
          </cell>
          <cell r="BJ18">
            <v>15.56504381271376</v>
          </cell>
          <cell r="BK18">
            <v>56069.599999999999</v>
          </cell>
          <cell r="BL18">
            <v>2754.6</v>
          </cell>
          <cell r="BM18">
            <v>20363.2</v>
          </cell>
          <cell r="BN18">
            <v>14661.3</v>
          </cell>
          <cell r="BO18">
            <v>22853.599999999999</v>
          </cell>
          <cell r="BP18">
            <v>4921.5</v>
          </cell>
          <cell r="BQ18">
            <v>9.8700986448771335</v>
          </cell>
          <cell r="BR18">
            <v>8.8818640389403143</v>
          </cell>
          <cell r="BS18">
            <v>8.9001450133727644</v>
          </cell>
          <cell r="BT18">
            <v>2.2002718463398652</v>
          </cell>
          <cell r="BU18">
            <v>1.8094739952382159</v>
          </cell>
          <cell r="BV18">
            <v>1.5366130831397</v>
          </cell>
          <cell r="BW18">
            <v>1.612584908166744</v>
          </cell>
          <cell r="BX18">
            <v>1.4657471509211839</v>
          </cell>
          <cell r="BY18">
            <v>1.367739898635989</v>
          </cell>
          <cell r="BZ18">
            <v>1.4693187855993439</v>
          </cell>
          <cell r="CA18">
            <v>1.375469913056103</v>
          </cell>
          <cell r="CB18">
            <v>1.3165541643906</v>
          </cell>
          <cell r="CC18">
            <v>1.380432155209024</v>
          </cell>
          <cell r="CD18">
            <v>1.361085404754476</v>
          </cell>
          <cell r="CE18">
            <v>1.3004336278559001</v>
          </cell>
        </row>
        <row r="19">
          <cell r="A19" t="str">
            <v>London</v>
          </cell>
          <cell r="B19">
            <v>18.924636666660049</v>
          </cell>
          <cell r="C19">
            <v>29654.895357271889</v>
          </cell>
          <cell r="D19">
            <v>2567.8550804591309</v>
          </cell>
          <cell r="E19">
            <v>23304.143074470321</v>
          </cell>
          <cell r="F19">
            <v>16779.64748131001</v>
          </cell>
          <cell r="G19">
            <v>24406.245321141199</v>
          </cell>
          <cell r="H19">
            <v>4998.9354169560884</v>
          </cell>
          <cell r="I19">
            <v>1.504114978531534</v>
          </cell>
          <cell r="J19">
            <v>1.3080955033678421</v>
          </cell>
          <cell r="K19">
            <v>1.2470728343411941</v>
          </cell>
          <cell r="L19">
            <v>9.3505893687379551</v>
          </cell>
          <cell r="M19">
            <v>21100.61371735693</v>
          </cell>
          <cell r="N19">
            <v>1069.245429379002</v>
          </cell>
          <cell r="O19">
            <v>11166.5661149149</v>
          </cell>
          <cell r="P19">
            <v>8039.6780294147929</v>
          </cell>
          <cell r="Q19">
            <v>11637.225821868131</v>
          </cell>
          <cell r="R19">
            <v>2387.722998114466</v>
          </cell>
          <cell r="S19">
            <v>0.44664918346933652</v>
          </cell>
          <cell r="T19">
            <v>0.1362441313429609</v>
          </cell>
          <cell r="U19">
            <v>0.1168903337369594</v>
          </cell>
          <cell r="V19">
            <v>5.6931882718740903E-2</v>
          </cell>
          <cell r="W19">
            <v>60.7</v>
          </cell>
          <cell r="X19">
            <v>13.2</v>
          </cell>
          <cell r="Y19">
            <v>60.8</v>
          </cell>
          <cell r="Z19">
            <v>43.8</v>
          </cell>
          <cell r="AA19">
            <v>60.8</v>
          </cell>
          <cell r="AB19">
            <v>12.2</v>
          </cell>
          <cell r="AC19">
            <v>1.000265055588337</v>
          </cell>
          <cell r="AD19">
            <v>1.000265055588337</v>
          </cell>
          <cell r="AE19">
            <v>1.000265055588337</v>
          </cell>
          <cell r="AF19">
            <v>11.78077626381835</v>
          </cell>
          <cell r="AG19">
            <v>15941.15</v>
          </cell>
          <cell r="AH19">
            <v>1755.3</v>
          </cell>
          <cell r="AI19">
            <v>14808.875</v>
          </cell>
          <cell r="AJ19">
            <v>10663.6</v>
          </cell>
          <cell r="AK19">
            <v>15494.8</v>
          </cell>
          <cell r="AL19">
            <v>3168.1</v>
          </cell>
          <cell r="AM19">
            <v>1.247035269442061</v>
          </cell>
          <cell r="AN19">
            <v>1.2402257160518171</v>
          </cell>
          <cell r="AO19">
            <v>1.1989070811619931</v>
          </cell>
          <cell r="AP19">
            <v>18.173098029712389</v>
          </cell>
          <cell r="AQ19">
            <v>24659.15</v>
          </cell>
          <cell r="AR19">
            <v>2561.5500000000002</v>
          </cell>
          <cell r="AS19">
            <v>22541.25</v>
          </cell>
          <cell r="AT19">
            <v>16230.45</v>
          </cell>
          <cell r="AU19">
            <v>23651.8</v>
          </cell>
          <cell r="AV19">
            <v>4847.3</v>
          </cell>
          <cell r="AW19">
            <v>1.339258348892135</v>
          </cell>
          <cell r="AX19">
            <v>1.2881688870322869</v>
          </cell>
          <cell r="AY19">
            <v>1.2308035716484009</v>
          </cell>
          <cell r="AZ19">
            <v>25.301301705823899</v>
          </cell>
          <cell r="BA19">
            <v>35443.525000000001</v>
          </cell>
          <cell r="BB19">
            <v>3402.5250000000001</v>
          </cell>
          <cell r="BC19">
            <v>31007.924999999999</v>
          </cell>
          <cell r="BD19">
            <v>22326.174999999999</v>
          </cell>
          <cell r="BE19">
            <v>32570.224999999999</v>
          </cell>
          <cell r="BF19">
            <v>6674</v>
          </cell>
          <cell r="BG19">
            <v>1.5428163914395181</v>
          </cell>
          <cell r="BH19">
            <v>1.348636692605186</v>
          </cell>
          <cell r="BI19">
            <v>1.2692989089526321</v>
          </cell>
          <cell r="BJ19">
            <v>54.456594672249558</v>
          </cell>
          <cell r="BK19">
            <v>126477.1</v>
          </cell>
          <cell r="BL19">
            <v>5550.6</v>
          </cell>
          <cell r="BM19">
            <v>67287.199999999997</v>
          </cell>
          <cell r="BN19">
            <v>48446.2</v>
          </cell>
          <cell r="BO19">
            <v>69272.899999999994</v>
          </cell>
          <cell r="BP19">
            <v>14386.7</v>
          </cell>
          <cell r="BQ19">
            <v>9.7364237895658192</v>
          </cell>
          <cell r="BR19">
            <v>7.8724491831371379</v>
          </cell>
          <cell r="BS19">
            <v>8.1365546604889936</v>
          </cell>
          <cell r="BT19">
            <v>1.7959765022302181</v>
          </cell>
          <cell r="BU19">
            <v>1.5441582302528161</v>
          </cell>
          <cell r="BV19">
            <v>1.4337324180078901</v>
          </cell>
          <cell r="BW19">
            <v>1.471388455997422</v>
          </cell>
          <cell r="BX19">
            <v>1.374610555780295</v>
          </cell>
          <cell r="BY19">
            <v>1.307353763197032</v>
          </cell>
          <cell r="BZ19">
            <v>1.412986595956164</v>
          </cell>
          <cell r="CA19">
            <v>1.3324627758066521</v>
          </cell>
          <cell r="CB19">
            <v>1.2739538831366359</v>
          </cell>
          <cell r="CC19">
            <v>1.52197311599731</v>
          </cell>
          <cell r="CD19">
            <v>1.2904152868770249</v>
          </cell>
          <cell r="CE19">
            <v>1.230525249015173</v>
          </cell>
        </row>
        <row r="20">
          <cell r="A20" t="str">
            <v>Madrid</v>
          </cell>
          <cell r="B20">
            <v>9.5047461918053493</v>
          </cell>
          <cell r="C20">
            <v>14825.74271699368</v>
          </cell>
          <cell r="D20">
            <v>1123.8780124154771</v>
          </cell>
          <cell r="E20">
            <v>12135.060229834109</v>
          </cell>
          <cell r="F20">
            <v>8737.1245316483764</v>
          </cell>
          <cell r="G20">
            <v>13278.950611536049</v>
          </cell>
          <cell r="H20">
            <v>2778.0850884972228</v>
          </cell>
          <cell r="I20">
            <v>1.616398990662856</v>
          </cell>
          <cell r="J20">
            <v>1.4290469340009639</v>
          </cell>
          <cell r="K20">
            <v>1.2965192937227801</v>
          </cell>
          <cell r="L20">
            <v>4.7821766369156959</v>
          </cell>
          <cell r="M20">
            <v>7465.0019282286912</v>
          </cell>
          <cell r="N20">
            <v>432.72151459863528</v>
          </cell>
          <cell r="O20">
            <v>6004.6769723838024</v>
          </cell>
          <cell r="P20">
            <v>4323.3157639790961</v>
          </cell>
          <cell r="Q20">
            <v>6558.6380227025174</v>
          </cell>
          <cell r="R20">
            <v>1375.830450753974</v>
          </cell>
          <cell r="S20">
            <v>0.48806966866203211</v>
          </cell>
          <cell r="T20">
            <v>0.25339252430952608</v>
          </cell>
          <cell r="U20">
            <v>0.175659605643155</v>
          </cell>
          <cell r="V20">
            <v>3.8243654601232101E-2</v>
          </cell>
          <cell r="W20">
            <v>45.4</v>
          </cell>
          <cell r="X20">
            <v>7.6</v>
          </cell>
          <cell r="Y20">
            <v>45.4</v>
          </cell>
          <cell r="Z20">
            <v>32.700000000000003</v>
          </cell>
          <cell r="AA20">
            <v>45.4</v>
          </cell>
          <cell r="AB20">
            <v>17.3</v>
          </cell>
          <cell r="AC20">
            <v>1.000312045167288</v>
          </cell>
          <cell r="AD20">
            <v>1.0030625665427519</v>
          </cell>
          <cell r="AE20">
            <v>1.0030625665427519</v>
          </cell>
          <cell r="AF20">
            <v>5.8889476562323742</v>
          </cell>
          <cell r="AG20">
            <v>9195.7000000000007</v>
          </cell>
          <cell r="AH20">
            <v>825.7</v>
          </cell>
          <cell r="AI20">
            <v>7649.9249999999993</v>
          </cell>
          <cell r="AJ20">
            <v>5507.8249999999998</v>
          </cell>
          <cell r="AK20">
            <v>8403.1</v>
          </cell>
          <cell r="AL20">
            <v>1759.3</v>
          </cell>
          <cell r="AM20">
            <v>1.3667258147513981</v>
          </cell>
          <cell r="AN20">
            <v>1.295145357071066</v>
          </cell>
          <cell r="AO20">
            <v>1.216597790591978</v>
          </cell>
          <cell r="AP20">
            <v>9.0946220575349308</v>
          </cell>
          <cell r="AQ20">
            <v>14112.65</v>
          </cell>
          <cell r="AR20">
            <v>1095.3</v>
          </cell>
          <cell r="AS20">
            <v>11593.7</v>
          </cell>
          <cell r="AT20">
            <v>8347.2999999999993</v>
          </cell>
          <cell r="AU20">
            <v>12672.5</v>
          </cell>
          <cell r="AV20">
            <v>2644</v>
          </cell>
          <cell r="AW20">
            <v>1.5149885757025709</v>
          </cell>
          <cell r="AX20">
            <v>1.3789053208872819</v>
          </cell>
          <cell r="AY20">
            <v>1.261124837039125</v>
          </cell>
          <cell r="AZ20">
            <v>12.68705420955763</v>
          </cell>
          <cell r="BA20">
            <v>19526.974999999999</v>
          </cell>
          <cell r="BB20">
            <v>1389.2750000000001</v>
          </cell>
          <cell r="BC20">
            <v>16026.9</v>
          </cell>
          <cell r="BD20">
            <v>11539.3</v>
          </cell>
          <cell r="BE20">
            <v>17502.55</v>
          </cell>
          <cell r="BF20">
            <v>3642.375</v>
          </cell>
          <cell r="BG20">
            <v>1.7236147535945561</v>
          </cell>
          <cell r="BH20">
            <v>1.4931400655958611</v>
          </cell>
          <cell r="BI20">
            <v>1.325171409592983</v>
          </cell>
          <cell r="BJ20">
            <v>37.736075763587714</v>
          </cell>
          <cell r="BK20">
            <v>66837.8</v>
          </cell>
          <cell r="BL20">
            <v>4523.3999999999996</v>
          </cell>
          <cell r="BM20">
            <v>49888.4</v>
          </cell>
          <cell r="BN20">
            <v>35919.300000000003</v>
          </cell>
          <cell r="BO20">
            <v>55483</v>
          </cell>
          <cell r="BP20">
            <v>12064.5</v>
          </cell>
          <cell r="BQ20">
            <v>9.7950933370902753</v>
          </cell>
          <cell r="BR20">
            <v>8.9339601080500213</v>
          </cell>
          <cell r="BS20">
            <v>8.2094895042423985</v>
          </cell>
          <cell r="BT20">
            <v>2.3610603754728792</v>
          </cell>
          <cell r="BU20">
            <v>1.77075967913938</v>
          </cell>
          <cell r="BV20">
            <v>1.4931885988537521</v>
          </cell>
          <cell r="BW20">
            <v>1.6669628482832</v>
          </cell>
          <cell r="BX20">
            <v>1.470507408716283</v>
          </cell>
          <cell r="BY20">
            <v>1.324474506161109</v>
          </cell>
          <cell r="BZ20">
            <v>1.5608236619788349</v>
          </cell>
          <cell r="CA20">
            <v>1.3935213804822599</v>
          </cell>
          <cell r="CB20">
            <v>1.273716206139861</v>
          </cell>
          <cell r="CC20">
            <v>1.5177442300714259</v>
          </cell>
          <cell r="CD20">
            <v>1.370189367974713</v>
          </cell>
          <cell r="CE20">
            <v>1.259709175294798</v>
          </cell>
        </row>
        <row r="21">
          <cell r="A21" t="str">
            <v>Malaga</v>
          </cell>
          <cell r="B21">
            <v>9.6609792667210357</v>
          </cell>
          <cell r="C21">
            <v>16957.47698443662</v>
          </cell>
          <cell r="D21">
            <v>1392.784727099325</v>
          </cell>
          <cell r="E21">
            <v>14694.40103177701</v>
          </cell>
          <cell r="F21">
            <v>10579.868829930219</v>
          </cell>
          <cell r="G21">
            <v>15441.915134174409</v>
          </cell>
          <cell r="H21">
            <v>3517.5289894654902</v>
          </cell>
          <cell r="I21">
            <v>1.795770008413214</v>
          </cell>
          <cell r="J21">
            <v>1.633066000665587</v>
          </cell>
          <cell r="K21">
            <v>1.532314063824076</v>
          </cell>
          <cell r="L21">
            <v>5.6635407223180776</v>
          </cell>
          <cell r="M21">
            <v>10614.849534155641</v>
          </cell>
          <cell r="N21">
            <v>762.74769571726813</v>
          </cell>
          <cell r="O21">
            <v>8960.4662761596774</v>
          </cell>
          <cell r="P21">
            <v>6451.4975547748681</v>
          </cell>
          <cell r="Q21">
            <v>9088.2684739222914</v>
          </cell>
          <cell r="R21">
            <v>2157.5938478677899</v>
          </cell>
          <cell r="S21">
            <v>0.61243691988493421</v>
          </cell>
          <cell r="T21">
            <v>0.35318087501982859</v>
          </cell>
          <cell r="U21">
            <v>0.3366042929551612</v>
          </cell>
          <cell r="V21">
            <v>7.6391313659756599E-2</v>
          </cell>
          <cell r="W21">
            <v>78</v>
          </cell>
          <cell r="X21">
            <v>8</v>
          </cell>
          <cell r="Y21">
            <v>91.9</v>
          </cell>
          <cell r="Z21">
            <v>66.2</v>
          </cell>
          <cell r="AA21">
            <v>78</v>
          </cell>
          <cell r="AB21">
            <v>15.6</v>
          </cell>
          <cell r="AC21">
            <v>1.0132650705740089</v>
          </cell>
          <cell r="AD21">
            <v>1.0210584981874831</v>
          </cell>
          <cell r="AE21">
            <v>1.023913693095907</v>
          </cell>
          <cell r="AF21">
            <v>5.2627372640588614</v>
          </cell>
          <cell r="AG21">
            <v>8714.85</v>
          </cell>
          <cell r="AH21">
            <v>802.9</v>
          </cell>
          <cell r="AI21">
            <v>7807.7000000000007</v>
          </cell>
          <cell r="AJ21">
            <v>5621.5</v>
          </cell>
          <cell r="AK21">
            <v>8443.2999999999993</v>
          </cell>
          <cell r="AL21">
            <v>1849.6</v>
          </cell>
          <cell r="AM21">
            <v>1.4598646680523639</v>
          </cell>
          <cell r="AN21">
            <v>1.423529333594638</v>
          </cell>
          <cell r="AO21">
            <v>1.321188366628264</v>
          </cell>
          <cell r="AP21">
            <v>8.7720014994137969</v>
          </cell>
          <cell r="AQ21">
            <v>14842.9</v>
          </cell>
          <cell r="AR21">
            <v>1223.4000000000001</v>
          </cell>
          <cell r="AS21">
            <v>13021.6</v>
          </cell>
          <cell r="AT21">
            <v>9375.5</v>
          </cell>
          <cell r="AU21">
            <v>13882.3</v>
          </cell>
          <cell r="AV21">
            <v>3103</v>
          </cell>
          <cell r="AW21">
            <v>1.6711212889540861</v>
          </cell>
          <cell r="AX21">
            <v>1.5485435472785889</v>
          </cell>
          <cell r="AY21">
            <v>1.455136908489987</v>
          </cell>
          <cell r="AZ21">
            <v>13.176994824116809</v>
          </cell>
          <cell r="BA21">
            <v>23422.95</v>
          </cell>
          <cell r="BB21">
            <v>1897.55</v>
          </cell>
          <cell r="BC21">
            <v>20125.599999999999</v>
          </cell>
          <cell r="BD21">
            <v>14490.35</v>
          </cell>
          <cell r="BE21">
            <v>21135.85</v>
          </cell>
          <cell r="BF21">
            <v>4846.95</v>
          </cell>
          <cell r="BG21">
            <v>1.9342417211513261</v>
          </cell>
          <cell r="BH21">
            <v>1.7437818353526739</v>
          </cell>
          <cell r="BI21">
            <v>1.64255979852832</v>
          </cell>
          <cell r="BJ21">
            <v>30.003011990004069</v>
          </cell>
          <cell r="BK21">
            <v>65421.7</v>
          </cell>
          <cell r="BL21">
            <v>4346</v>
          </cell>
          <cell r="BM21">
            <v>49043.5</v>
          </cell>
          <cell r="BN21">
            <v>35311.199999999997</v>
          </cell>
          <cell r="BO21">
            <v>53323.7</v>
          </cell>
          <cell r="BP21">
            <v>12196.3</v>
          </cell>
          <cell r="BQ21">
            <v>9.8489862918370683</v>
          </cell>
          <cell r="BR21">
            <v>9.2046430972104112</v>
          </cell>
          <cell r="BS21">
            <v>9.2046430972104112</v>
          </cell>
          <cell r="BT21">
            <v>2.3156970227906988</v>
          </cell>
          <cell r="BU21">
            <v>1.9117618125644671</v>
          </cell>
          <cell r="BV21">
            <v>1.6766955969881701</v>
          </cell>
          <cell r="BW21">
            <v>1.812307494941005</v>
          </cell>
          <cell r="BX21">
            <v>1.662813420562689</v>
          </cell>
          <cell r="BY21">
            <v>1.539060918985435</v>
          </cell>
          <cell r="BZ21">
            <v>1.7221781895619031</v>
          </cell>
          <cell r="CA21">
            <v>1.5996908175123921</v>
          </cell>
          <cell r="CB21">
            <v>1.508261181548791</v>
          </cell>
          <cell r="CC21">
            <v>1.746519816771777</v>
          </cell>
          <cell r="CD21">
            <v>1.5746990040776161</v>
          </cell>
          <cell r="CE21">
            <v>1.518714085911703</v>
          </cell>
        </row>
        <row r="22">
          <cell r="A22" t="str">
            <v>Milano</v>
          </cell>
          <cell r="B22">
            <v>5.9789187683657143</v>
          </cell>
          <cell r="C22">
            <v>8858.1439590225837</v>
          </cell>
          <cell r="D22">
            <v>1105.8893689958929</v>
          </cell>
          <cell r="E22">
            <v>7395.9234344481201</v>
          </cell>
          <cell r="F22">
            <v>5324.9573803164894</v>
          </cell>
          <cell r="G22">
            <v>8107.4171363654432</v>
          </cell>
          <cell r="H22">
            <v>1725.622417985415</v>
          </cell>
          <cell r="I22">
            <v>1.4921848525267789</v>
          </cell>
          <cell r="J22">
            <v>1.388708593450767</v>
          </cell>
          <cell r="K22">
            <v>1.253898254278347</v>
          </cell>
          <cell r="L22">
            <v>2.9598102298100919</v>
          </cell>
          <cell r="M22">
            <v>5462.1384983556618</v>
          </cell>
          <cell r="N22">
            <v>462.78280818910872</v>
          </cell>
          <cell r="O22">
            <v>3604.6840644333329</v>
          </cell>
          <cell r="P22">
            <v>2595.3245066099612</v>
          </cell>
          <cell r="Q22">
            <v>3908.4864381180919</v>
          </cell>
          <cell r="R22">
            <v>827.91944678262269</v>
          </cell>
          <cell r="S22">
            <v>0.40159532110619472</v>
          </cell>
          <cell r="T22">
            <v>0.2358183880845901</v>
          </cell>
          <cell r="U22">
            <v>0.1514931508586991</v>
          </cell>
          <cell r="V22">
            <v>0.1026815995524665</v>
          </cell>
          <cell r="W22">
            <v>104.9</v>
          </cell>
          <cell r="X22">
            <v>21.7</v>
          </cell>
          <cell r="Y22">
            <v>104.9</v>
          </cell>
          <cell r="Z22">
            <v>75.5</v>
          </cell>
          <cell r="AA22">
            <v>104.9</v>
          </cell>
          <cell r="AB22">
            <v>21.4</v>
          </cell>
          <cell r="AC22">
            <v>1.0013074623343921</v>
          </cell>
          <cell r="AD22">
            <v>1.0013074623343921</v>
          </cell>
          <cell r="AE22">
            <v>1.002307178087285</v>
          </cell>
          <cell r="AF22">
            <v>3.7180386106444678</v>
          </cell>
          <cell r="AG22">
            <v>5335.6</v>
          </cell>
          <cell r="AH22">
            <v>760.9</v>
          </cell>
          <cell r="AI22">
            <v>4667.25</v>
          </cell>
          <cell r="AJ22">
            <v>3360.35</v>
          </cell>
          <cell r="AK22">
            <v>5176.3999999999996</v>
          </cell>
          <cell r="AL22">
            <v>1111.2</v>
          </cell>
          <cell r="AM22">
            <v>1.277106249590698</v>
          </cell>
          <cell r="AN22">
            <v>1.2680060963167199</v>
          </cell>
          <cell r="AO22">
            <v>1.172142158548414</v>
          </cell>
          <cell r="AP22">
            <v>5.7308105921400134</v>
          </cell>
          <cell r="AQ22">
            <v>7990.1</v>
          </cell>
          <cell r="AR22">
            <v>1081.5999999999999</v>
          </cell>
          <cell r="AS22">
            <v>7083.1</v>
          </cell>
          <cell r="AT22">
            <v>5099.7</v>
          </cell>
          <cell r="AU22">
            <v>7779.3</v>
          </cell>
          <cell r="AV22">
            <v>1652.4</v>
          </cell>
          <cell r="AW22">
            <v>1.3780066994103719</v>
          </cell>
          <cell r="AX22">
            <v>1.3379498375142229</v>
          </cell>
          <cell r="AY22">
            <v>1.218527433162147</v>
          </cell>
          <cell r="AZ22">
            <v>7.9866007022097261</v>
          </cell>
          <cell r="BA22">
            <v>11079.35</v>
          </cell>
          <cell r="BB22">
            <v>1434.65</v>
          </cell>
          <cell r="BC22">
            <v>9827.25</v>
          </cell>
          <cell r="BD22">
            <v>7075.5</v>
          </cell>
          <cell r="BE22">
            <v>10704.25</v>
          </cell>
          <cell r="BF22">
            <v>2262.35</v>
          </cell>
          <cell r="BG22">
            <v>1.5510579759643399</v>
          </cell>
          <cell r="BH22">
            <v>1.442788804908079</v>
          </cell>
          <cell r="BI22">
            <v>1.2913782217657499</v>
          </cell>
          <cell r="BJ22">
            <v>16.19418105198649</v>
          </cell>
          <cell r="BK22">
            <v>44542.7</v>
          </cell>
          <cell r="BL22">
            <v>3170.4</v>
          </cell>
          <cell r="BM22">
            <v>22425.5</v>
          </cell>
          <cell r="BN22">
            <v>16146.2</v>
          </cell>
          <cell r="BO22">
            <v>27726.6</v>
          </cell>
          <cell r="BP22">
            <v>6426</v>
          </cell>
          <cell r="BQ22">
            <v>9.9809069241249091</v>
          </cell>
          <cell r="BR22">
            <v>8.7595025729013347</v>
          </cell>
          <cell r="BS22">
            <v>5.2499856475364206</v>
          </cell>
          <cell r="BT22">
            <v>1.812657777246226</v>
          </cell>
          <cell r="BU22">
            <v>1.605022892064272</v>
          </cell>
          <cell r="BV22">
            <v>1.3596612671164141</v>
          </cell>
          <cell r="BW22">
            <v>1.446273838219625</v>
          </cell>
          <cell r="BX22">
            <v>1.387816137320294</v>
          </cell>
          <cell r="BY22">
            <v>1.2538933724123731</v>
          </cell>
          <cell r="BZ22">
            <v>1.4461160139097611</v>
          </cell>
          <cell r="CA22">
            <v>1.3215464479972301</v>
          </cell>
          <cell r="CB22">
            <v>1.2197376523141881</v>
          </cell>
          <cell r="CC22">
            <v>1.976804224362025</v>
          </cell>
          <cell r="CD22">
            <v>1.315436249232115</v>
          </cell>
          <cell r="CE22">
            <v>1.218065985302808</v>
          </cell>
        </row>
        <row r="23">
          <cell r="A23" t="str">
            <v>Minsk</v>
          </cell>
          <cell r="B23">
            <v>8.7067625597061582</v>
          </cell>
          <cell r="C23">
            <v>12951.832227318049</v>
          </cell>
          <cell r="D23">
            <v>1079.65391026919</v>
          </cell>
          <cell r="E23">
            <v>10340.48499700896</v>
          </cell>
          <cell r="F23">
            <v>7445.0275573280323</v>
          </cell>
          <cell r="G23">
            <v>11467.117962113571</v>
          </cell>
          <cell r="H23">
            <v>2496.06157128615</v>
          </cell>
          <cell r="I23">
            <v>1.5128125971202331</v>
          </cell>
          <cell r="J23">
            <v>1.341163343249246</v>
          </cell>
          <cell r="K23">
            <v>1.2098655069851889</v>
          </cell>
          <cell r="L23">
            <v>4.4796323070143043</v>
          </cell>
          <cell r="M23">
            <v>7328.3400480629434</v>
          </cell>
          <cell r="N23">
            <v>455.68276775873392</v>
          </cell>
          <cell r="O23">
            <v>5114.5607193729993</v>
          </cell>
          <cell r="P23">
            <v>3682.4276791611892</v>
          </cell>
          <cell r="Q23">
            <v>5730.8766374094312</v>
          </cell>
          <cell r="R23">
            <v>1250.5082925363131</v>
          </cell>
          <cell r="S23">
            <v>0.38412536531410851</v>
          </cell>
          <cell r="T23">
            <v>0.16177266620021061</v>
          </cell>
          <cell r="U23">
            <v>0.12819938605188441</v>
          </cell>
          <cell r="V23">
            <v>9.5137595905013694E-2</v>
          </cell>
          <cell r="W23">
            <v>142.9</v>
          </cell>
          <cell r="X23">
            <v>11.7</v>
          </cell>
          <cell r="Y23">
            <v>117.8</v>
          </cell>
          <cell r="Z23">
            <v>84.8</v>
          </cell>
          <cell r="AA23">
            <v>117.8</v>
          </cell>
          <cell r="AB23">
            <v>28.3</v>
          </cell>
          <cell r="AC23">
            <v>1.00316255733479</v>
          </cell>
          <cell r="AD23">
            <v>1.009754304031576</v>
          </cell>
          <cell r="AE23">
            <v>1.000701060361729</v>
          </cell>
          <cell r="AF23">
            <v>5.2807402075710019</v>
          </cell>
          <cell r="AG23">
            <v>7702.9</v>
          </cell>
          <cell r="AH23">
            <v>758.9</v>
          </cell>
          <cell r="AI23">
            <v>6446.2</v>
          </cell>
          <cell r="AJ23">
            <v>4641.1499999999996</v>
          </cell>
          <cell r="AK23">
            <v>7107.25</v>
          </cell>
          <cell r="AL23">
            <v>1549.25</v>
          </cell>
          <cell r="AM23">
            <v>1.2767160379675979</v>
          </cell>
          <cell r="AN23">
            <v>1.250246756804176</v>
          </cell>
          <cell r="AO23">
            <v>1.146211163511293</v>
          </cell>
          <cell r="AP23">
            <v>8.2994087059019908</v>
          </cell>
          <cell r="AQ23">
            <v>11481.7</v>
          </cell>
          <cell r="AR23">
            <v>1062.5</v>
          </cell>
          <cell r="AS23">
            <v>9938.1</v>
          </cell>
          <cell r="AT23">
            <v>7155.4</v>
          </cell>
          <cell r="AU23">
            <v>10958.7</v>
          </cell>
          <cell r="AV23">
            <v>2376.1</v>
          </cell>
          <cell r="AW23">
            <v>1.41644509751897</v>
          </cell>
          <cell r="AX23">
            <v>1.3134126389895819</v>
          </cell>
          <cell r="AY23">
            <v>1.1872446294176919</v>
          </cell>
          <cell r="AZ23">
            <v>11.67569078665808</v>
          </cell>
          <cell r="BA23">
            <v>16466.349999999999</v>
          </cell>
          <cell r="BB23">
            <v>1368.8</v>
          </cell>
          <cell r="BC23">
            <v>13700.8</v>
          </cell>
          <cell r="BD23">
            <v>9864.4000000000015</v>
          </cell>
          <cell r="BE23">
            <v>15222.2</v>
          </cell>
          <cell r="BF23">
            <v>3298.9</v>
          </cell>
          <cell r="BG23">
            <v>1.6512247293804301</v>
          </cell>
          <cell r="BH23">
            <v>1.392764272509244</v>
          </cell>
          <cell r="BI23">
            <v>1.240956385319957</v>
          </cell>
          <cell r="BJ23">
            <v>27.743605789639759</v>
          </cell>
          <cell r="BK23">
            <v>50103.199999999997</v>
          </cell>
          <cell r="BL23">
            <v>3556.2</v>
          </cell>
          <cell r="BM23">
            <v>32015.599999999999</v>
          </cell>
          <cell r="BN23">
            <v>23051</v>
          </cell>
          <cell r="BO23">
            <v>38145.4</v>
          </cell>
          <cell r="BP23">
            <v>8565</v>
          </cell>
          <cell r="BQ23">
            <v>9.6137256092230281</v>
          </cell>
          <cell r="BR23">
            <v>6.6217779695446692</v>
          </cell>
          <cell r="BS23">
            <v>6.616442988905332</v>
          </cell>
          <cell r="BT23">
            <v>2.031460107131283</v>
          </cell>
          <cell r="BU23">
            <v>1.5498376231213731</v>
          </cell>
          <cell r="BV23">
            <v>1.3779344666852049</v>
          </cell>
          <cell r="BW23">
            <v>1.512039196418278</v>
          </cell>
          <cell r="BX23">
            <v>1.3638493392500839</v>
          </cell>
          <cell r="BY23">
            <v>1.2335321673776469</v>
          </cell>
          <cell r="BZ23">
            <v>1.425289316770854</v>
          </cell>
          <cell r="CA23">
            <v>1.313821623868354</v>
          </cell>
          <cell r="CB23">
            <v>1.1868128530946589</v>
          </cell>
          <cell r="CC23">
            <v>1.5292415578489009</v>
          </cell>
          <cell r="CD23">
            <v>1.2942188745355521</v>
          </cell>
          <cell r="CE23">
            <v>1.1632030656697121</v>
          </cell>
        </row>
        <row r="24">
          <cell r="A24" t="str">
            <v>Munich</v>
          </cell>
          <cell r="B24">
            <v>8.4866505038895159</v>
          </cell>
          <cell r="C24">
            <v>12897.980324788479</v>
          </cell>
          <cell r="D24">
            <v>1222.129779000594</v>
          </cell>
          <cell r="E24">
            <v>9974.6670961392756</v>
          </cell>
          <cell r="F24">
            <v>7181.6407573927718</v>
          </cell>
          <cell r="G24">
            <v>10663.649362501799</v>
          </cell>
          <cell r="H24">
            <v>2192.7950006710212</v>
          </cell>
          <cell r="I24">
            <v>1.490711388375227</v>
          </cell>
          <cell r="J24">
            <v>1.2822352864993549</v>
          </cell>
          <cell r="K24">
            <v>1.1939559129071471</v>
          </cell>
          <cell r="L24">
            <v>4.2589492976784671</v>
          </cell>
          <cell r="M24">
            <v>9137.2366817668262</v>
          </cell>
          <cell r="N24">
            <v>502.10790048677973</v>
          </cell>
          <cell r="O24">
            <v>4807.5739183867736</v>
          </cell>
          <cell r="P24">
            <v>3461.397213150708</v>
          </cell>
          <cell r="Q24">
            <v>5113.3989090932182</v>
          </cell>
          <cell r="R24">
            <v>1044.698738330113</v>
          </cell>
          <cell r="S24">
            <v>0.45894817312442487</v>
          </cell>
          <cell r="T24">
            <v>0.14533837873119271</v>
          </cell>
          <cell r="U24">
            <v>9.287989896390271E-2</v>
          </cell>
          <cell r="V24">
            <v>2.7505673312987099E-2</v>
          </cell>
          <cell r="W24">
            <v>34.6</v>
          </cell>
          <cell r="X24">
            <v>5.4</v>
          </cell>
          <cell r="Y24">
            <v>34.6</v>
          </cell>
          <cell r="Z24">
            <v>24.9</v>
          </cell>
          <cell r="AA24">
            <v>34.6</v>
          </cell>
          <cell r="AB24">
            <v>6.9</v>
          </cell>
          <cell r="AC24">
            <v>1.0000394268048201</v>
          </cell>
          <cell r="AD24">
            <v>1.0000394268048201</v>
          </cell>
          <cell r="AE24">
            <v>1.0000394268048201</v>
          </cell>
          <cell r="AF24">
            <v>5.214728252231402</v>
          </cell>
          <cell r="AG24">
            <v>7206.55</v>
          </cell>
          <cell r="AH24">
            <v>845.2</v>
          </cell>
          <cell r="AI24">
            <v>6279.7</v>
          </cell>
          <cell r="AJ24">
            <v>4521.3500000000004</v>
          </cell>
          <cell r="AK24">
            <v>6727.5749999999998</v>
          </cell>
          <cell r="AL24">
            <v>1389.9</v>
          </cell>
          <cell r="AM24">
            <v>1.2460733887705859</v>
          </cell>
          <cell r="AN24">
            <v>1.206205785269064</v>
          </cell>
          <cell r="AO24">
            <v>1.1409040592037181</v>
          </cell>
          <cell r="AP24">
            <v>8.1648347167070181</v>
          </cell>
          <cell r="AQ24">
            <v>10913.05</v>
          </cell>
          <cell r="AR24">
            <v>1209.7</v>
          </cell>
          <cell r="AS24">
            <v>9655.1</v>
          </cell>
          <cell r="AT24">
            <v>6951.5</v>
          </cell>
          <cell r="AU24">
            <v>10313.200000000001</v>
          </cell>
          <cell r="AV24">
            <v>2121</v>
          </cell>
          <cell r="AW24">
            <v>1.3423386675816691</v>
          </cell>
          <cell r="AX24">
            <v>1.259962619495079</v>
          </cell>
          <cell r="AY24">
            <v>1.17996746681531</v>
          </cell>
          <cell r="AZ24">
            <v>11.365340948039609</v>
          </cell>
          <cell r="BA24">
            <v>15314.375</v>
          </cell>
          <cell r="BB24">
            <v>1580.75</v>
          </cell>
          <cell r="BC24">
            <v>13308.05</v>
          </cell>
          <cell r="BD24">
            <v>9581.6749999999993</v>
          </cell>
          <cell r="BE24">
            <v>14215.75</v>
          </cell>
          <cell r="BF24">
            <v>2918.8</v>
          </cell>
          <cell r="BG24">
            <v>1.5269797978993349</v>
          </cell>
          <cell r="BH24">
            <v>1.3265040692433701</v>
          </cell>
          <cell r="BI24">
            <v>1.226935199598296</v>
          </cell>
          <cell r="BJ24">
            <v>25.315326065394309</v>
          </cell>
          <cell r="BK24">
            <v>63251.8</v>
          </cell>
          <cell r="BL24">
            <v>3399</v>
          </cell>
          <cell r="BM24">
            <v>28111.8</v>
          </cell>
          <cell r="BN24">
            <v>20240.2</v>
          </cell>
          <cell r="BO24">
            <v>30210.3</v>
          </cell>
          <cell r="BP24">
            <v>6222.7</v>
          </cell>
          <cell r="BQ24">
            <v>9.7803761635405788</v>
          </cell>
          <cell r="BR24">
            <v>8.4771976465015886</v>
          </cell>
          <cell r="BS24">
            <v>3.97750455081973</v>
          </cell>
          <cell r="BT24">
            <v>1.8518338340925871</v>
          </cell>
          <cell r="BU24">
            <v>1.514091333092074</v>
          </cell>
          <cell r="BV24">
            <v>1.3392215325530881</v>
          </cell>
          <cell r="BW24">
            <v>1.4301654471462459</v>
          </cell>
          <cell r="BX24">
            <v>1.3032093050304181</v>
          </cell>
          <cell r="BY24">
            <v>1.2118624624593271</v>
          </cell>
          <cell r="BZ24">
            <v>1.3965043642333039</v>
          </cell>
          <cell r="CA24">
            <v>1.2577945319879389</v>
          </cell>
          <cell r="CB24">
            <v>1.1768149304150251</v>
          </cell>
          <cell r="CC24">
            <v>1.6817568715617639</v>
          </cell>
          <cell r="CD24">
            <v>1.225949348286852</v>
          </cell>
          <cell r="CE24">
            <v>1.151269370975383</v>
          </cell>
        </row>
        <row r="25">
          <cell r="A25" t="str">
            <v>Oslo</v>
          </cell>
          <cell r="B25">
            <v>7.7960838839549416</v>
          </cell>
          <cell r="C25">
            <v>11433.9531300241</v>
          </cell>
          <cell r="D25">
            <v>1181.8323854501571</v>
          </cell>
          <cell r="E25">
            <v>9462.2086063103052</v>
          </cell>
          <cell r="F25">
            <v>6812.661319332783</v>
          </cell>
          <cell r="G25">
            <v>10422.86693127004</v>
          </cell>
          <cell r="H25">
            <v>2169.2620377813519</v>
          </cell>
          <cell r="I25">
            <v>1.5436396909346199</v>
          </cell>
          <cell r="J25">
            <v>1.364007801081776</v>
          </cell>
          <cell r="K25">
            <v>1.2328364703071899</v>
          </cell>
          <cell r="L25">
            <v>4.2286288140549972</v>
          </cell>
          <cell r="M25">
            <v>5835.6449264403318</v>
          </cell>
          <cell r="N25">
            <v>514.8873063512915</v>
          </cell>
          <cell r="O25">
            <v>5014.9093576894402</v>
          </cell>
          <cell r="P25">
            <v>3610.672318430898</v>
          </cell>
          <cell r="Q25">
            <v>5537.4053648712552</v>
          </cell>
          <cell r="R25">
            <v>1139.547034066436</v>
          </cell>
          <cell r="S25">
            <v>0.42476357533245218</v>
          </cell>
          <cell r="T25">
            <v>0.19085777097951681</v>
          </cell>
          <cell r="U25">
            <v>0.1194641244877325</v>
          </cell>
          <cell r="V25">
            <v>7.6689779046051204E-2</v>
          </cell>
          <cell r="W25">
            <v>108.4</v>
          </cell>
          <cell r="X25">
            <v>23</v>
          </cell>
          <cell r="Y25">
            <v>107.4</v>
          </cell>
          <cell r="Z25">
            <v>77.3</v>
          </cell>
          <cell r="AA25">
            <v>108.4</v>
          </cell>
          <cell r="AB25">
            <v>32.1</v>
          </cell>
          <cell r="AC25">
            <v>1.021948965665292</v>
          </cell>
          <cell r="AD25">
            <v>1.028565745031335</v>
          </cell>
          <cell r="AE25">
            <v>1.034545321292357</v>
          </cell>
          <cell r="AF25">
            <v>4.4946597329901072</v>
          </cell>
          <cell r="AG25">
            <v>6962.2749999999996</v>
          </cell>
          <cell r="AH25">
            <v>804.77499999999998</v>
          </cell>
          <cell r="AI25">
            <v>5570.5</v>
          </cell>
          <cell r="AJ25">
            <v>4010.7249999999999</v>
          </cell>
          <cell r="AK25">
            <v>6153.5249999999996</v>
          </cell>
          <cell r="AL25">
            <v>1291.7750000000001</v>
          </cell>
          <cell r="AM25">
            <v>1.324322083088421</v>
          </cell>
          <cell r="AN25">
            <v>1.2575587839665081</v>
          </cell>
          <cell r="AO25">
            <v>1.1669506279177659</v>
          </cell>
          <cell r="AP25">
            <v>7.2989382741217446</v>
          </cell>
          <cell r="AQ25">
            <v>10795.25</v>
          </cell>
          <cell r="AR25">
            <v>1135.5999999999999</v>
          </cell>
          <cell r="AS25">
            <v>8864.9</v>
          </cell>
          <cell r="AT25">
            <v>6382.6</v>
          </cell>
          <cell r="AU25">
            <v>9734.75</v>
          </cell>
          <cell r="AV25">
            <v>2024.55</v>
          </cell>
          <cell r="AW25">
            <v>1.4443884420613371</v>
          </cell>
          <cell r="AX25">
            <v>1.3256555365836631</v>
          </cell>
          <cell r="AY25">
            <v>1.2032967653730651</v>
          </cell>
          <cell r="AZ25">
            <v>10.58540079107058</v>
          </cell>
          <cell r="BA25">
            <v>15218.924999999999</v>
          </cell>
          <cell r="BB25">
            <v>1518.3</v>
          </cell>
          <cell r="BC25">
            <v>12799.375</v>
          </cell>
          <cell r="BD25">
            <v>9215.3499999999985</v>
          </cell>
          <cell r="BE25">
            <v>14075.2</v>
          </cell>
          <cell r="BF25">
            <v>2912.15</v>
          </cell>
          <cell r="BG25">
            <v>1.6177138668860029</v>
          </cell>
          <cell r="BH25">
            <v>1.4166295757377141</v>
          </cell>
          <cell r="BI25">
            <v>1.2630952208725039</v>
          </cell>
          <cell r="BJ25">
            <v>27.693749144921011</v>
          </cell>
          <cell r="BK25">
            <v>38220.699999999997</v>
          </cell>
          <cell r="BL25">
            <v>3408.6</v>
          </cell>
          <cell r="BM25">
            <v>32082.3</v>
          </cell>
          <cell r="BN25">
            <v>23098.9</v>
          </cell>
          <cell r="BO25">
            <v>35100.1</v>
          </cell>
          <cell r="BP25">
            <v>7295.4</v>
          </cell>
          <cell r="BQ25">
            <v>9.8506116424389703</v>
          </cell>
          <cell r="BR25">
            <v>5.8191127405056573</v>
          </cell>
          <cell r="BS25">
            <v>4.0671144069694138</v>
          </cell>
          <cell r="BT25">
            <v>2.1202953439761498</v>
          </cell>
          <cell r="BU25">
            <v>1.589601045611396</v>
          </cell>
          <cell r="BV25">
            <v>1.3894844371937991</v>
          </cell>
          <cell r="BW25">
            <v>1.580735507057939</v>
          </cell>
          <cell r="BX25">
            <v>1.371544127164694</v>
          </cell>
          <cell r="BY25">
            <v>1.238485239451147</v>
          </cell>
          <cell r="BZ25">
            <v>1.4400382409503829</v>
          </cell>
          <cell r="CA25">
            <v>1.3297710206627389</v>
          </cell>
          <cell r="CB25">
            <v>1.210125413945232</v>
          </cell>
          <cell r="CC25">
            <v>1.3948620798952469</v>
          </cell>
          <cell r="CD25">
            <v>1.3160505292069811</v>
          </cell>
          <cell r="CE25">
            <v>1.1965660756611609</v>
          </cell>
        </row>
        <row r="26">
          <cell r="A26" t="str">
            <v>Palermo</v>
          </cell>
          <cell r="B26">
            <v>6.318850008827714</v>
          </cell>
          <cell r="C26">
            <v>9456.0790570064837</v>
          </cell>
          <cell r="D26">
            <v>847.76377908749032</v>
          </cell>
          <cell r="E26">
            <v>9043.9831317955814</v>
          </cell>
          <cell r="F26">
            <v>6510.8680469464371</v>
          </cell>
          <cell r="G26">
            <v>9705.6164312569836</v>
          </cell>
          <cell r="H26">
            <v>2028.8071130982701</v>
          </cell>
          <cell r="I26">
            <v>1.610314600705163</v>
          </cell>
          <cell r="J26">
            <v>1.6184591313272281</v>
          </cell>
          <cell r="K26">
            <v>1.477067134267918</v>
          </cell>
          <cell r="L26">
            <v>3.57506959743939</v>
          </cell>
          <cell r="M26">
            <v>5121.7030421463078</v>
          </cell>
          <cell r="N26">
            <v>453.23715487078442</v>
          </cell>
          <cell r="O26">
            <v>5027.9332484470151</v>
          </cell>
          <cell r="P26">
            <v>3620.3311829428012</v>
          </cell>
          <cell r="Q26">
            <v>5205.3327260185624</v>
          </cell>
          <cell r="R26">
            <v>1112.623172565666</v>
          </cell>
          <cell r="S26">
            <v>0.6177031468836639</v>
          </cell>
          <cell r="T26">
            <v>0.48605716352755968</v>
          </cell>
          <cell r="U26">
            <v>0.39965914518164958</v>
          </cell>
          <cell r="V26">
            <v>2.6775682539045002E-2</v>
          </cell>
          <cell r="W26">
            <v>46.7</v>
          </cell>
          <cell r="X26">
            <v>15.3</v>
          </cell>
          <cell r="Y26">
            <v>46.7</v>
          </cell>
          <cell r="Z26">
            <v>33.700000000000003</v>
          </cell>
          <cell r="AA26">
            <v>46.7</v>
          </cell>
          <cell r="AB26">
            <v>28</v>
          </cell>
          <cell r="AC26">
            <v>1.000848782754437</v>
          </cell>
          <cell r="AD26">
            <v>1.00227250595184</v>
          </cell>
          <cell r="AE26">
            <v>1.00227250595184</v>
          </cell>
          <cell r="AF26">
            <v>3.5588053376235842</v>
          </cell>
          <cell r="AG26">
            <v>5607.8249999999998</v>
          </cell>
          <cell r="AH26">
            <v>524.4</v>
          </cell>
          <cell r="AI26">
            <v>5178.5</v>
          </cell>
          <cell r="AJ26">
            <v>3726.6</v>
          </cell>
          <cell r="AK26">
            <v>5686.85</v>
          </cell>
          <cell r="AL26">
            <v>1176.7249999999999</v>
          </cell>
          <cell r="AM26">
            <v>1.278731747520667</v>
          </cell>
          <cell r="AN26">
            <v>1.3565479777673941</v>
          </cell>
          <cell r="AO26">
            <v>1.271189604516392</v>
          </cell>
          <cell r="AP26">
            <v>5.7622956355035448</v>
          </cell>
          <cell r="AQ26">
            <v>8667.0499999999993</v>
          </cell>
          <cell r="AR26">
            <v>765.7</v>
          </cell>
          <cell r="AS26">
            <v>8296.15</v>
          </cell>
          <cell r="AT26">
            <v>5972.8</v>
          </cell>
          <cell r="AU26">
            <v>8994.4500000000007</v>
          </cell>
          <cell r="AV26">
            <v>1863.05</v>
          </cell>
          <cell r="AW26">
            <v>1.4357264436704811</v>
          </cell>
          <cell r="AX26">
            <v>1.4903738664695261</v>
          </cell>
          <cell r="AY26">
            <v>1.3732065559739419</v>
          </cell>
          <cell r="AZ26">
            <v>8.5852044588749283</v>
          </cell>
          <cell r="BA26">
            <v>12525.575000000001</v>
          </cell>
          <cell r="BB26">
            <v>1079.1500000000001</v>
          </cell>
          <cell r="BC26">
            <v>12294.575000000001</v>
          </cell>
          <cell r="BD26">
            <v>8849.9750000000004</v>
          </cell>
          <cell r="BE26">
            <v>13088.95</v>
          </cell>
          <cell r="BF26">
            <v>2732.85</v>
          </cell>
          <cell r="BG26">
            <v>1.7044172832160349</v>
          </cell>
          <cell r="BH26">
            <v>1.7078409636183509</v>
          </cell>
          <cell r="BI26">
            <v>1.54042768911858</v>
          </cell>
          <cell r="BJ26">
            <v>19.709332844749142</v>
          </cell>
          <cell r="BK26">
            <v>32640.9</v>
          </cell>
          <cell r="BL26">
            <v>3646.4</v>
          </cell>
          <cell r="BM26">
            <v>33242</v>
          </cell>
          <cell r="BN26">
            <v>23934.1</v>
          </cell>
          <cell r="BO26">
            <v>32626.799999999999</v>
          </cell>
          <cell r="BP26">
            <v>7371</v>
          </cell>
          <cell r="BQ26">
            <v>9.6080041656540676</v>
          </cell>
          <cell r="BR26">
            <v>9.7453007579900905</v>
          </cell>
          <cell r="BS26">
            <v>9.2672197165233587</v>
          </cell>
          <cell r="BT26">
            <v>2.190411702090715</v>
          </cell>
          <cell r="BU26">
            <v>2.0453342139748361</v>
          </cell>
          <cell r="BV26">
            <v>1.6931930114003471</v>
          </cell>
          <cell r="BW26">
            <v>1.624278561287043</v>
          </cell>
          <cell r="BX26">
            <v>1.627322722352067</v>
          </cell>
          <cell r="BY26">
            <v>1.486820125793894</v>
          </cell>
          <cell r="BZ26">
            <v>1.4253492214276491</v>
          </cell>
          <cell r="CA26">
            <v>1.489687691849932</v>
          </cell>
          <cell r="CB26">
            <v>1.405869429518112</v>
          </cell>
          <cell r="CC26">
            <v>1.3200597908067679</v>
          </cell>
          <cell r="CD26">
            <v>1.3956285468502041</v>
          </cell>
          <cell r="CE26">
            <v>1.339786910473314</v>
          </cell>
        </row>
        <row r="27">
          <cell r="A27" t="str">
            <v>Paris</v>
          </cell>
          <cell r="B27">
            <v>5.680437467356886</v>
          </cell>
          <cell r="C27">
            <v>8075.8620734243368</v>
          </cell>
          <cell r="D27">
            <v>1024.905436554782</v>
          </cell>
          <cell r="E27">
            <v>6739.525900938891</v>
          </cell>
          <cell r="F27">
            <v>4852.3851014785978</v>
          </cell>
          <cell r="G27">
            <v>6969.878439309643</v>
          </cell>
          <cell r="H27">
            <v>1446.693039860573</v>
          </cell>
          <cell r="I27">
            <v>1.445719424400628</v>
          </cell>
          <cell r="J27">
            <v>1.2587157788364649</v>
          </cell>
          <cell r="K27">
            <v>1.20739047544885</v>
          </cell>
          <cell r="L27">
            <v>2.9480855583415471</v>
          </cell>
          <cell r="M27">
            <v>4562.263641977409</v>
          </cell>
          <cell r="N27">
            <v>410.02216969653813</v>
          </cell>
          <cell r="O27">
            <v>3364.8979955434838</v>
          </cell>
          <cell r="P27">
            <v>2422.6928083260309</v>
          </cell>
          <cell r="Q27">
            <v>3453.7620484936601</v>
          </cell>
          <cell r="R27">
            <v>707.61673298114738</v>
          </cell>
          <cell r="S27">
            <v>0.38517088717315828</v>
          </cell>
          <cell r="T27">
            <v>0.1699931804004548</v>
          </cell>
          <cell r="U27">
            <v>0.1060876459697437</v>
          </cell>
          <cell r="V27">
            <v>2.8143595805127101E-2</v>
          </cell>
          <cell r="W27">
            <v>83.7</v>
          </cell>
          <cell r="X27">
            <v>12.1</v>
          </cell>
          <cell r="Y27">
            <v>87.6</v>
          </cell>
          <cell r="Z27">
            <v>63.1</v>
          </cell>
          <cell r="AA27">
            <v>93.1</v>
          </cell>
          <cell r="AB27">
            <v>18.600000000000001</v>
          </cell>
          <cell r="AC27">
            <v>1.0000505954345431</v>
          </cell>
          <cell r="AD27">
            <v>1.000787701979259</v>
          </cell>
          <cell r="AE27">
            <v>1.0081790253803611</v>
          </cell>
          <cell r="AF27">
            <v>3.455091290675993</v>
          </cell>
          <cell r="AG27">
            <v>4752.3500000000004</v>
          </cell>
          <cell r="AH27">
            <v>716.95</v>
          </cell>
          <cell r="AI27">
            <v>4208.2000000000007</v>
          </cell>
          <cell r="AJ27">
            <v>3029.85</v>
          </cell>
          <cell r="AK27">
            <v>4382.3500000000004</v>
          </cell>
          <cell r="AL27">
            <v>917.34999999999991</v>
          </cell>
          <cell r="AM27">
            <v>1.2411918443600001</v>
          </cell>
          <cell r="AN27">
            <v>1.1694752521603411</v>
          </cell>
          <cell r="AO27">
            <v>1.154028809957613</v>
          </cell>
          <cell r="AP27">
            <v>5.3966038003393191</v>
          </cell>
          <cell r="AQ27">
            <v>7124.9</v>
          </cell>
          <cell r="AR27">
            <v>1025.3</v>
          </cell>
          <cell r="AS27">
            <v>6428</v>
          </cell>
          <cell r="AT27">
            <v>4628.1000000000004</v>
          </cell>
          <cell r="AU27">
            <v>6625.7</v>
          </cell>
          <cell r="AV27">
            <v>1375.3</v>
          </cell>
          <cell r="AW27">
            <v>1.3563828548204799</v>
          </cell>
          <cell r="AX27">
            <v>1.2262784569593099</v>
          </cell>
          <cell r="AY27">
            <v>1.1909272576564589</v>
          </cell>
          <cell r="AZ27">
            <v>7.566949749815965</v>
          </cell>
          <cell r="BA27">
            <v>10452.9</v>
          </cell>
          <cell r="BB27">
            <v>1334.8</v>
          </cell>
          <cell r="BC27">
            <v>8906.5499999999993</v>
          </cell>
          <cell r="BD27">
            <v>6412.65</v>
          </cell>
          <cell r="BE27">
            <v>9225.2999999999993</v>
          </cell>
          <cell r="BF27">
            <v>1901.85</v>
          </cell>
          <cell r="BG27">
            <v>1.5456236306429849</v>
          </cell>
          <cell r="BH27">
            <v>1.302325699915011</v>
          </cell>
          <cell r="BI27">
            <v>1.235415145884339</v>
          </cell>
          <cell r="BJ27">
            <v>17.270839332263069</v>
          </cell>
          <cell r="BK27">
            <v>33288.199999999997</v>
          </cell>
          <cell r="BL27">
            <v>2678</v>
          </cell>
          <cell r="BM27">
            <v>19957.8</v>
          </cell>
          <cell r="BN27">
            <v>14369.5</v>
          </cell>
          <cell r="BO27">
            <v>20952.3</v>
          </cell>
          <cell r="BP27">
            <v>4333.1000000000004</v>
          </cell>
          <cell r="BQ27">
            <v>9.844091290630244</v>
          </cell>
          <cell r="BR27">
            <v>6.2089874872770734</v>
          </cell>
          <cell r="BS27">
            <v>4.8463223457788818</v>
          </cell>
          <cell r="BT27">
            <v>1.8037417699534859</v>
          </cell>
          <cell r="BU27">
            <v>1.4730286627893121</v>
          </cell>
          <cell r="BV27">
            <v>1.3342405745874319</v>
          </cell>
          <cell r="BW27">
            <v>1.389427602968319</v>
          </cell>
          <cell r="BX27">
            <v>1.2481631056416249</v>
          </cell>
          <cell r="BY27">
            <v>1.203630100682284</v>
          </cell>
          <cell r="BZ27">
            <v>1.4836413115979361</v>
          </cell>
          <cell r="CA27">
            <v>1.203849818039326</v>
          </cell>
          <cell r="CB27">
            <v>1.165832884055686</v>
          </cell>
          <cell r="CC27">
            <v>1.4155541938277041</v>
          </cell>
          <cell r="CD27">
            <v>1.1667233381275171</v>
          </cell>
          <cell r="CE27">
            <v>1.149565844846459</v>
          </cell>
        </row>
        <row r="28">
          <cell r="A28" t="str">
            <v>Porto</v>
          </cell>
          <cell r="B28">
            <v>3.7543289159997988</v>
          </cell>
          <cell r="C28">
            <v>5503.1509036144516</v>
          </cell>
          <cell r="D28">
            <v>545.03257314973939</v>
          </cell>
          <cell r="E28">
            <v>4991.0830787435461</v>
          </cell>
          <cell r="F28">
            <v>3593.5249892426768</v>
          </cell>
          <cell r="G28">
            <v>5603.3980529259898</v>
          </cell>
          <cell r="H28">
            <v>1254.2899203958659</v>
          </cell>
          <cell r="I28">
            <v>1.590498165533603</v>
          </cell>
          <cell r="J28">
            <v>1.552630622027996</v>
          </cell>
          <cell r="K28">
            <v>1.36512903131082</v>
          </cell>
          <cell r="L28">
            <v>2.0904257909121968</v>
          </cell>
          <cell r="M28">
            <v>2749.158175008482</v>
          </cell>
          <cell r="N28">
            <v>231.12654496323751</v>
          </cell>
          <cell r="O28">
            <v>2654.1417929608142</v>
          </cell>
          <cell r="P28">
            <v>1910.956468621582</v>
          </cell>
          <cell r="Q28">
            <v>2962.3787129618722</v>
          </cell>
          <cell r="R28">
            <v>646.83968260582378</v>
          </cell>
          <cell r="S28">
            <v>0.5604491671398415</v>
          </cell>
          <cell r="T28">
            <v>0.3257654592139958</v>
          </cell>
          <cell r="U28">
            <v>0.17879902342891629</v>
          </cell>
          <cell r="V28">
            <v>2.34336761411497E-2</v>
          </cell>
          <cell r="W28">
            <v>45.5</v>
          </cell>
          <cell r="X28">
            <v>5.0999999999999996</v>
          </cell>
          <cell r="Y28">
            <v>65.8</v>
          </cell>
          <cell r="Z28">
            <v>47.4</v>
          </cell>
          <cell r="AA28">
            <v>65.8</v>
          </cell>
          <cell r="AB28">
            <v>21</v>
          </cell>
          <cell r="AC28">
            <v>1.001070180722019</v>
          </cell>
          <cell r="AD28">
            <v>1.001070180722019</v>
          </cell>
          <cell r="AE28">
            <v>1.007345279003576</v>
          </cell>
          <cell r="AF28">
            <v>2.1073439353262371</v>
          </cell>
          <cell r="AG28">
            <v>3415.9</v>
          </cell>
          <cell r="AH28">
            <v>369.4</v>
          </cell>
          <cell r="AI28">
            <v>2939.0749999999998</v>
          </cell>
          <cell r="AJ28">
            <v>2116.1</v>
          </cell>
          <cell r="AK28">
            <v>3259.4</v>
          </cell>
          <cell r="AL28">
            <v>740.9</v>
          </cell>
          <cell r="AM28">
            <v>1.3190196851786911</v>
          </cell>
          <cell r="AN28">
            <v>1.3849919297094111</v>
          </cell>
          <cell r="AO28">
            <v>1.268973917412914</v>
          </cell>
          <cell r="AP28">
            <v>3.4682390412555231</v>
          </cell>
          <cell r="AQ28">
            <v>5206.75</v>
          </cell>
          <cell r="AR28">
            <v>532.95000000000005</v>
          </cell>
          <cell r="AS28">
            <v>4650.6499999999996</v>
          </cell>
          <cell r="AT28">
            <v>3348.4</v>
          </cell>
          <cell r="AU28">
            <v>5223.4500000000007</v>
          </cell>
          <cell r="AV28">
            <v>1169.55</v>
          </cell>
          <cell r="AW28">
            <v>1.452092374131793</v>
          </cell>
          <cell r="AX28">
            <v>1.4935087687198261</v>
          </cell>
          <cell r="AY28">
            <v>1.3350159401575401</v>
          </cell>
          <cell r="AZ28">
            <v>5.1213268653295447</v>
          </cell>
          <cell r="BA28">
            <v>7236.15</v>
          </cell>
          <cell r="BB28">
            <v>702.1</v>
          </cell>
          <cell r="BC28">
            <v>6725.05</v>
          </cell>
          <cell r="BD28">
            <v>4841.95</v>
          </cell>
          <cell r="BE28">
            <v>7600</v>
          </cell>
          <cell r="BF28">
            <v>1688.825</v>
          </cell>
          <cell r="BG28">
            <v>1.6620955694459121</v>
          </cell>
          <cell r="BH28">
            <v>1.6307535967782889</v>
          </cell>
          <cell r="BI28">
            <v>1.414467798751327</v>
          </cell>
          <cell r="BJ28">
            <v>10.91151077055612</v>
          </cell>
          <cell r="BK28">
            <v>19513.3</v>
          </cell>
          <cell r="BL28">
            <v>1299.8</v>
          </cell>
          <cell r="BM28">
            <v>13997.1</v>
          </cell>
          <cell r="BN28">
            <v>10077.799999999999</v>
          </cell>
          <cell r="BO28">
            <v>15275.8</v>
          </cell>
          <cell r="BP28">
            <v>3366.4</v>
          </cell>
          <cell r="BQ28">
            <v>8.991602149756341</v>
          </cell>
          <cell r="BR28">
            <v>7.7731429481867744</v>
          </cell>
          <cell r="BS28">
            <v>5.4227057024145768</v>
          </cell>
          <cell r="BT28">
            <v>1.9961972908732291</v>
          </cell>
          <cell r="BU28">
            <v>1.7562345957209731</v>
          </cell>
          <cell r="BV28">
            <v>1.4816576249003319</v>
          </cell>
          <cell r="BW28">
            <v>1.4775060127401061</v>
          </cell>
          <cell r="BX28">
            <v>1.4969410603871871</v>
          </cell>
          <cell r="BY28">
            <v>1.3332093743693041</v>
          </cell>
          <cell r="BZ28">
            <v>1.3329775780750199</v>
          </cell>
          <cell r="CA28">
            <v>1.402291820118581</v>
          </cell>
          <cell r="CB28">
            <v>1.2800584184728001</v>
          </cell>
        </row>
        <row r="29">
          <cell r="A29" t="str">
            <v>Prague</v>
          </cell>
          <cell r="B29">
            <v>9.8455943387151592</v>
          </cell>
          <cell r="C29">
            <v>14897.33648046157</v>
          </cell>
          <cell r="D29">
            <v>1474.267850336581</v>
          </cell>
          <cell r="E29">
            <v>12009.84371710818</v>
          </cell>
          <cell r="F29">
            <v>8650.7728700061252</v>
          </cell>
          <cell r="G29">
            <v>13812.907561849799</v>
          </cell>
          <cell r="H29">
            <v>2996.7989142407619</v>
          </cell>
          <cell r="I29">
            <v>1.5629586535419311</v>
          </cell>
          <cell r="J29">
            <v>1.433807575521594</v>
          </cell>
          <cell r="K29">
            <v>1.2407883147427701</v>
          </cell>
          <cell r="L29">
            <v>5.0564682329849759</v>
          </cell>
          <cell r="M29">
            <v>7948.596437935902</v>
          </cell>
          <cell r="N29">
            <v>594.4310992881741</v>
          </cell>
          <cell r="O29">
            <v>5919.0188976666041</v>
          </cell>
          <cell r="P29">
            <v>4262.4239356066073</v>
          </cell>
          <cell r="Q29">
            <v>6786.1712046933126</v>
          </cell>
          <cell r="R29">
            <v>1463.6692427276321</v>
          </cell>
          <cell r="S29">
            <v>0.43725627419874469</v>
          </cell>
          <cell r="T29">
            <v>0.18967522021333391</v>
          </cell>
          <cell r="U29">
            <v>0.1130940740448332</v>
          </cell>
          <cell r="V29">
            <v>4.1198991754277901E-2</v>
          </cell>
          <cell r="W29">
            <v>51</v>
          </cell>
          <cell r="X29">
            <v>12.2</v>
          </cell>
          <cell r="Y29">
            <v>75.8</v>
          </cell>
          <cell r="Z29">
            <v>54.6</v>
          </cell>
          <cell r="AA29">
            <v>75.8</v>
          </cell>
          <cell r="AB29">
            <v>24.8</v>
          </cell>
          <cell r="AC29">
            <v>1.0001988874312471</v>
          </cell>
          <cell r="AD29">
            <v>1.0001988874312471</v>
          </cell>
          <cell r="AE29">
            <v>1.0001988874312471</v>
          </cell>
          <cell r="AF29">
            <v>6.0075530050260024</v>
          </cell>
          <cell r="AG29">
            <v>9183.4000000000015</v>
          </cell>
          <cell r="AH29">
            <v>1042.2</v>
          </cell>
          <cell r="AI29">
            <v>7537.6</v>
          </cell>
          <cell r="AJ29">
            <v>5429.5</v>
          </cell>
          <cell r="AK29">
            <v>8686.8499999999985</v>
          </cell>
          <cell r="AL29">
            <v>1896.1</v>
          </cell>
          <cell r="AM29">
            <v>1.3307118990567719</v>
          </cell>
          <cell r="AN29">
            <v>1.3164195970756469</v>
          </cell>
          <cell r="AO29">
            <v>1.1764032055520479</v>
          </cell>
          <cell r="AP29">
            <v>9.3476486853594203</v>
          </cell>
          <cell r="AQ29">
            <v>13787.1</v>
          </cell>
          <cell r="AR29">
            <v>1456.6</v>
          </cell>
          <cell r="AS29">
            <v>11504.4</v>
          </cell>
          <cell r="AT29">
            <v>8285.2999999999993</v>
          </cell>
          <cell r="AU29">
            <v>13242.7</v>
          </cell>
          <cell r="AV29">
            <v>2868.2</v>
          </cell>
          <cell r="AW29">
            <v>1.4609228766138651</v>
          </cell>
          <cell r="AX29">
            <v>1.396027568027512</v>
          </cell>
          <cell r="AY29">
            <v>1.2260742132005009</v>
          </cell>
          <cell r="AZ29">
            <v>13.03041003963858</v>
          </cell>
          <cell r="BA29">
            <v>19293.150000000001</v>
          </cell>
          <cell r="BB29">
            <v>1878</v>
          </cell>
          <cell r="BC29">
            <v>15814</v>
          </cell>
          <cell r="BD29">
            <v>11390.4</v>
          </cell>
          <cell r="BE29">
            <v>18187.5</v>
          </cell>
          <cell r="BF29">
            <v>3919.45</v>
          </cell>
          <cell r="BG29">
            <v>1.6569576983350349</v>
          </cell>
          <cell r="BH29">
            <v>1.5063476364205191</v>
          </cell>
          <cell r="BI29">
            <v>1.2785682028570771</v>
          </cell>
          <cell r="BJ29">
            <v>30.043970332988941</v>
          </cell>
          <cell r="BK29">
            <v>59910.400000000001</v>
          </cell>
          <cell r="BL29">
            <v>4260</v>
          </cell>
          <cell r="BM29">
            <v>36560.400000000001</v>
          </cell>
          <cell r="BN29">
            <v>26323.3</v>
          </cell>
          <cell r="BO29">
            <v>41262.1</v>
          </cell>
          <cell r="BP29">
            <v>8969.1</v>
          </cell>
          <cell r="BQ29">
            <v>9.903465182458385</v>
          </cell>
          <cell r="BR29">
            <v>5.7569828054509253</v>
          </cell>
          <cell r="BS29">
            <v>3.8988524987416988</v>
          </cell>
          <cell r="BT29">
            <v>2.2177826088334771</v>
          </cell>
          <cell r="BU29">
            <v>1.6902783084491411</v>
          </cell>
          <cell r="BV29">
            <v>1.411349374007913</v>
          </cell>
          <cell r="BW29">
            <v>1.627531954992876</v>
          </cell>
          <cell r="BX29">
            <v>1.4773098116655601</v>
          </cell>
          <cell r="BY29">
            <v>1.270643563301163</v>
          </cell>
          <cell r="BZ29">
            <v>1.4943543822766101</v>
          </cell>
          <cell r="CA29">
            <v>1.4176227858848369</v>
          </cell>
          <cell r="CB29">
            <v>1.2294118560490639</v>
          </cell>
          <cell r="CC29">
            <v>1.484055873904272</v>
          </cell>
          <cell r="CD29">
            <v>1.3715856114916161</v>
          </cell>
          <cell r="CE29">
            <v>1.1988982974389311</v>
          </cell>
        </row>
        <row r="30">
          <cell r="A30" t="str">
            <v>Rome</v>
          </cell>
          <cell r="B30">
            <v>15.37469745469491</v>
          </cell>
          <cell r="C30">
            <v>24121.614911314198</v>
          </cell>
          <cell r="D30">
            <v>1673.6849577528501</v>
          </cell>
          <cell r="E30">
            <v>22199.336860051921</v>
          </cell>
          <cell r="F30">
            <v>15983.367094319199</v>
          </cell>
          <cell r="G30">
            <v>23492.16249846929</v>
          </cell>
          <cell r="H30">
            <v>4878.365723759206</v>
          </cell>
          <cell r="I30">
            <v>1.6027746213887499</v>
          </cell>
          <cell r="J30">
            <v>1.5542067133847259</v>
          </cell>
          <cell r="K30">
            <v>1.4652032326919291</v>
          </cell>
          <cell r="L30">
            <v>8.2000113772590115</v>
          </cell>
          <cell r="M30">
            <v>12871.347006875039</v>
          </cell>
          <cell r="N30">
            <v>655.65578900853438</v>
          </cell>
          <cell r="O30">
            <v>11842.63946997387</v>
          </cell>
          <cell r="P30">
            <v>8526.6322797665398</v>
          </cell>
          <cell r="Q30">
            <v>12647.10945099707</v>
          </cell>
          <cell r="R30">
            <v>2606.075921031048</v>
          </cell>
          <cell r="S30">
            <v>0.40794977314825209</v>
          </cell>
          <cell r="T30">
            <v>0.32603722645081218</v>
          </cell>
          <cell r="U30">
            <v>0.29120496212987901</v>
          </cell>
          <cell r="V30">
            <v>7.47834635848353E-2</v>
          </cell>
          <cell r="W30">
            <v>74.900000000000006</v>
          </cell>
          <cell r="X30">
            <v>15.4</v>
          </cell>
          <cell r="Y30">
            <v>84.9</v>
          </cell>
          <cell r="Z30">
            <v>61.1</v>
          </cell>
          <cell r="AA30">
            <v>84.9</v>
          </cell>
          <cell r="AB30">
            <v>21.5</v>
          </cell>
          <cell r="AC30">
            <v>1.001558317970022</v>
          </cell>
          <cell r="AD30">
            <v>1.0031320004948421</v>
          </cell>
          <cell r="AE30">
            <v>1.0031320004948421</v>
          </cell>
          <cell r="AF30">
            <v>9.0430508655343314</v>
          </cell>
          <cell r="AG30">
            <v>13428</v>
          </cell>
          <cell r="AH30">
            <v>1214.5999999999999</v>
          </cell>
          <cell r="AI30">
            <v>13013.5</v>
          </cell>
          <cell r="AJ30">
            <v>9369.7000000000007</v>
          </cell>
          <cell r="AK30">
            <v>13763.5</v>
          </cell>
          <cell r="AL30">
            <v>2877.8</v>
          </cell>
          <cell r="AM30">
            <v>1.345010106929335</v>
          </cell>
          <cell r="AN30">
            <v>1.3883309130297661</v>
          </cell>
          <cell r="AO30">
            <v>1.3201141299261929</v>
          </cell>
          <cell r="AP30">
            <v>14.403307427354729</v>
          </cell>
          <cell r="AQ30">
            <v>22799.200000000001</v>
          </cell>
          <cell r="AR30">
            <v>1644.6</v>
          </cell>
          <cell r="AS30">
            <v>20750.2</v>
          </cell>
          <cell r="AT30">
            <v>14940</v>
          </cell>
          <cell r="AU30">
            <v>21827.8</v>
          </cell>
          <cell r="AV30">
            <v>4542.6000000000004</v>
          </cell>
          <cell r="AW30">
            <v>1.504975386019908</v>
          </cell>
          <cell r="AX30">
            <v>1.4849384719274701</v>
          </cell>
          <cell r="AY30">
            <v>1.3998717755096819</v>
          </cell>
          <cell r="AZ30">
            <v>20.795239811781439</v>
          </cell>
          <cell r="BA30">
            <v>33896</v>
          </cell>
          <cell r="BB30">
            <v>2087.9</v>
          </cell>
          <cell r="BC30">
            <v>30086.9</v>
          </cell>
          <cell r="BD30">
            <v>21662.400000000001</v>
          </cell>
          <cell r="BE30">
            <v>31765.8</v>
          </cell>
          <cell r="BF30">
            <v>6592.4</v>
          </cell>
          <cell r="BG30">
            <v>1.747168596372765</v>
          </cell>
          <cell r="BH30">
            <v>1.6267816896001679</v>
          </cell>
          <cell r="BI30">
            <v>1.522275377602462</v>
          </cell>
          <cell r="BJ30">
            <v>48.51257019623948</v>
          </cell>
          <cell r="BK30">
            <v>81712.600000000006</v>
          </cell>
          <cell r="BL30">
            <v>5993.6</v>
          </cell>
          <cell r="BM30">
            <v>73460.800000000003</v>
          </cell>
          <cell r="BN30">
            <v>52891.4</v>
          </cell>
          <cell r="BO30">
            <v>84963</v>
          </cell>
          <cell r="BP30">
            <v>17908</v>
          </cell>
          <cell r="BQ30">
            <v>9.8939120767376938</v>
          </cell>
          <cell r="BR30">
            <v>9.7667233295168483</v>
          </cell>
          <cell r="BS30">
            <v>9.6269477179391725</v>
          </cell>
          <cell r="BT30">
            <v>2.2275468770128</v>
          </cell>
          <cell r="BU30">
            <v>1.9683647817316581</v>
          </cell>
          <cell r="BV30">
            <v>1.7017111167170149</v>
          </cell>
          <cell r="BW30">
            <v>1.630136361341775</v>
          </cell>
          <cell r="BX30">
            <v>1.636776791981444</v>
          </cell>
          <cell r="BY30">
            <v>1.5324395221158491</v>
          </cell>
          <cell r="BZ30">
            <v>1.5606805631831151</v>
          </cell>
          <cell r="CA30">
            <v>1.5477692883116569</v>
          </cell>
          <cell r="CB30">
            <v>1.4641144173174081</v>
          </cell>
          <cell r="CC30">
            <v>1.590875007465991</v>
          </cell>
          <cell r="CD30">
            <v>1.5198455416634089</v>
          </cell>
          <cell r="CE30">
            <v>1.4385826091052669</v>
          </cell>
        </row>
        <row r="31">
          <cell r="A31" t="str">
            <v>Ruse</v>
          </cell>
          <cell r="B31">
            <v>4.3867168901048199</v>
          </cell>
          <cell r="C31">
            <v>6301.0730759330563</v>
          </cell>
          <cell r="D31">
            <v>550.36702702702792</v>
          </cell>
          <cell r="E31">
            <v>6072.7572072072217</v>
          </cell>
          <cell r="F31">
            <v>4372.3498198198049</v>
          </cell>
          <cell r="G31">
            <v>6393.5225225225086</v>
          </cell>
          <cell r="H31">
            <v>1340.090952380961</v>
          </cell>
          <cell r="I31">
            <v>1.558928730135549</v>
          </cell>
          <cell r="J31">
            <v>1.534689015120718</v>
          </cell>
          <cell r="K31">
            <v>1.4289568659594729</v>
          </cell>
          <cell r="L31">
            <v>2.6293968397824972</v>
          </cell>
          <cell r="M31">
            <v>3398.822251015049</v>
          </cell>
          <cell r="N31">
            <v>267.35697497445108</v>
          </cell>
          <cell r="O31">
            <v>3513.1599336678478</v>
          </cell>
          <cell r="P31">
            <v>2529.46136373232</v>
          </cell>
          <cell r="Q31">
            <v>3664.4575794694451</v>
          </cell>
          <cell r="R31">
            <v>769.80074161329674</v>
          </cell>
          <cell r="S31">
            <v>0.57072972908226016</v>
          </cell>
          <cell r="T31">
            <v>0.48721228461598332</v>
          </cell>
          <cell r="U31">
            <v>0.33064097387016589</v>
          </cell>
          <cell r="V31">
            <v>1.22295525208054E-2</v>
          </cell>
          <cell r="W31">
            <v>12.3</v>
          </cell>
          <cell r="X31">
            <v>2.9</v>
          </cell>
          <cell r="Y31">
            <v>12.3</v>
          </cell>
          <cell r="Z31">
            <v>8.8000000000000007</v>
          </cell>
          <cell r="AA31">
            <v>12.3</v>
          </cell>
          <cell r="AB31">
            <v>2.5</v>
          </cell>
          <cell r="AC31">
            <v>1.0001379190912449</v>
          </cell>
          <cell r="AD31">
            <v>1.000426074886011</v>
          </cell>
          <cell r="AE31">
            <v>1.000426074886011</v>
          </cell>
          <cell r="AF31">
            <v>2.313805703006711</v>
          </cell>
          <cell r="AG31">
            <v>3697.45</v>
          </cell>
          <cell r="AH31">
            <v>345.5</v>
          </cell>
          <cell r="AI31">
            <v>3298.75</v>
          </cell>
          <cell r="AJ31">
            <v>2375.0749999999998</v>
          </cell>
          <cell r="AK31">
            <v>3564.45</v>
          </cell>
          <cell r="AL31">
            <v>746.75</v>
          </cell>
          <cell r="AM31">
            <v>1.2656787126527931</v>
          </cell>
          <cell r="AN31">
            <v>1.293743055197647</v>
          </cell>
          <cell r="AO31">
            <v>1.265595877254909</v>
          </cell>
          <cell r="AP31">
            <v>3.9592560704842139</v>
          </cell>
          <cell r="AQ31">
            <v>5831.2000000000007</v>
          </cell>
          <cell r="AR31">
            <v>520.29999999999995</v>
          </cell>
          <cell r="AS31">
            <v>5580.7</v>
          </cell>
          <cell r="AT31">
            <v>4018.1</v>
          </cell>
          <cell r="AU31">
            <v>5839.75</v>
          </cell>
          <cell r="AV31">
            <v>1227.95</v>
          </cell>
          <cell r="AW31">
            <v>1.4213696598258629</v>
          </cell>
          <cell r="AX31">
            <v>1.4138237917410359</v>
          </cell>
          <cell r="AY31">
            <v>1.350732197637615</v>
          </cell>
          <cell r="AZ31">
            <v>6.0324241957990932</v>
          </cell>
          <cell r="BA31">
            <v>8375.0249999999996</v>
          </cell>
          <cell r="BB31">
            <v>719.67500000000007</v>
          </cell>
          <cell r="BC31">
            <v>8188.125</v>
          </cell>
          <cell r="BD31">
            <v>5895.4250000000002</v>
          </cell>
          <cell r="BE31">
            <v>8583.75</v>
          </cell>
          <cell r="BF31">
            <v>1793.7750000000001</v>
          </cell>
          <cell r="BG31">
            <v>1.653670250013163</v>
          </cell>
          <cell r="BH31">
            <v>1.618405163820573</v>
          </cell>
          <cell r="BI31">
            <v>1.491932783221593</v>
          </cell>
          <cell r="BJ31">
            <v>17.737024988764698</v>
          </cell>
          <cell r="BK31">
            <v>20336.599999999999</v>
          </cell>
          <cell r="BL31">
            <v>1677.6</v>
          </cell>
          <cell r="BM31">
            <v>23129.7</v>
          </cell>
          <cell r="BN31">
            <v>16653.3</v>
          </cell>
          <cell r="BO31">
            <v>23040.9</v>
          </cell>
          <cell r="BP31">
            <v>4855.6000000000004</v>
          </cell>
          <cell r="BQ31">
            <v>9.3436176252532501</v>
          </cell>
          <cell r="BR31">
            <v>9.9528794976236661</v>
          </cell>
          <cell r="BS31">
            <v>8.1827175496303983</v>
          </cell>
          <cell r="BT31">
            <v>1.98051026447458</v>
          </cell>
          <cell r="BU31">
            <v>1.8141998402299231</v>
          </cell>
          <cell r="BV31">
            <v>1.5865464427278639</v>
          </cell>
          <cell r="BW31">
            <v>1.476040117631878</v>
          </cell>
          <cell r="BX31">
            <v>1.4750272865095351</v>
          </cell>
          <cell r="BY31">
            <v>1.396701248364052</v>
          </cell>
          <cell r="BZ31">
            <v>1.3181767849724579</v>
          </cell>
          <cell r="CA31">
            <v>1.410320474492887</v>
          </cell>
          <cell r="CB31">
            <v>1.349175863257382</v>
          </cell>
          <cell r="CC31">
            <v>1.19692204666735</v>
          </cell>
          <cell r="CD31">
            <v>1.3044580269854831</v>
          </cell>
          <cell r="CE31">
            <v>1.290120244592448</v>
          </cell>
        </row>
        <row r="32">
          <cell r="A32" t="str">
            <v>Seville</v>
          </cell>
          <cell r="B32">
            <v>4.9930422141734123</v>
          </cell>
          <cell r="C32">
            <v>7437.4106082611852</v>
          </cell>
          <cell r="D32">
            <v>725.95429036193377</v>
          </cell>
          <cell r="E32">
            <v>6765.626015221048</v>
          </cell>
          <cell r="F32">
            <v>4871.1913379422622</v>
          </cell>
          <cell r="G32">
            <v>7313.3535234997044</v>
          </cell>
          <cell r="H32">
            <v>1519.2928658572071</v>
          </cell>
          <cell r="I32">
            <v>1.5632340025438449</v>
          </cell>
          <cell r="J32">
            <v>1.5201406930035191</v>
          </cell>
          <cell r="K32">
            <v>1.381334060087952</v>
          </cell>
          <cell r="L32">
            <v>2.5286170871651481</v>
          </cell>
          <cell r="M32">
            <v>3772.931949690646</v>
          </cell>
          <cell r="N32">
            <v>298.21192557270348</v>
          </cell>
          <cell r="O32">
            <v>3489.2009179949869</v>
          </cell>
          <cell r="P32">
            <v>2512.1985205187389</v>
          </cell>
          <cell r="Q32">
            <v>3687.389693474965</v>
          </cell>
          <cell r="R32">
            <v>775.78127429548238</v>
          </cell>
          <cell r="S32">
            <v>0.50877240299636928</v>
          </cell>
          <cell r="T32">
            <v>0.42469551154065233</v>
          </cell>
          <cell r="U32">
            <v>0.30263483089618443</v>
          </cell>
          <cell r="V32">
            <v>2.8387282528946199E-2</v>
          </cell>
          <cell r="W32">
            <v>31.1</v>
          </cell>
          <cell r="X32">
            <v>7.5</v>
          </cell>
          <cell r="Y32">
            <v>31.1</v>
          </cell>
          <cell r="Z32">
            <v>22.4</v>
          </cell>
          <cell r="AA32">
            <v>31.1</v>
          </cell>
          <cell r="AB32">
            <v>7.4</v>
          </cell>
          <cell r="AC32">
            <v>1.000020325342484</v>
          </cell>
          <cell r="AD32">
            <v>1.000020325342484</v>
          </cell>
          <cell r="AE32">
            <v>1.000020325342484</v>
          </cell>
          <cell r="AF32">
            <v>3.0898974215067878</v>
          </cell>
          <cell r="AG32">
            <v>4724.8</v>
          </cell>
          <cell r="AH32">
            <v>511.9</v>
          </cell>
          <cell r="AI32">
            <v>4193.5</v>
          </cell>
          <cell r="AJ32">
            <v>3019.3</v>
          </cell>
          <cell r="AK32">
            <v>4608.6000000000004</v>
          </cell>
          <cell r="AL32">
            <v>962.7</v>
          </cell>
          <cell r="AM32">
            <v>1.304453589777627</v>
          </cell>
          <cell r="AN32">
            <v>1.3127617313950499</v>
          </cell>
          <cell r="AO32">
            <v>1.2414061707695769</v>
          </cell>
          <cell r="AP32">
            <v>4.7618489625026212</v>
          </cell>
          <cell r="AQ32">
            <v>6919.2</v>
          </cell>
          <cell r="AR32">
            <v>710.6</v>
          </cell>
          <cell r="AS32">
            <v>6399.6</v>
          </cell>
          <cell r="AT32">
            <v>4607.7</v>
          </cell>
          <cell r="AU32">
            <v>6908.4</v>
          </cell>
          <cell r="AV32">
            <v>1426.9</v>
          </cell>
          <cell r="AW32">
            <v>1.4390057804963361</v>
          </cell>
          <cell r="AX32">
            <v>1.417158249482527</v>
          </cell>
          <cell r="AY32">
            <v>1.3096638739666491</v>
          </cell>
          <cell r="AZ32">
            <v>6.6782596826594904</v>
          </cell>
          <cell r="BA32">
            <v>9667.5</v>
          </cell>
          <cell r="BB32">
            <v>921.3</v>
          </cell>
          <cell r="BC32">
            <v>8908.4</v>
          </cell>
          <cell r="BD32">
            <v>6414</v>
          </cell>
          <cell r="BE32">
            <v>9605</v>
          </cell>
          <cell r="BF32">
            <v>1974.1</v>
          </cell>
          <cell r="BG32">
            <v>1.648021652076088</v>
          </cell>
          <cell r="BH32">
            <v>1.581290278970664</v>
          </cell>
          <cell r="BI32">
            <v>1.41589873071961</v>
          </cell>
          <cell r="BJ32">
            <v>14.8053943161964</v>
          </cell>
          <cell r="BK32">
            <v>33726.300000000003</v>
          </cell>
          <cell r="BL32">
            <v>2204.4</v>
          </cell>
          <cell r="BM32">
            <v>23989.4</v>
          </cell>
          <cell r="BN32">
            <v>17272.2</v>
          </cell>
          <cell r="BO32">
            <v>25640.9</v>
          </cell>
          <cell r="BP32">
            <v>5863.7</v>
          </cell>
          <cell r="BQ32">
            <v>9.6784128863606522</v>
          </cell>
          <cell r="BR32">
            <v>9.5290647555703103</v>
          </cell>
          <cell r="BS32">
            <v>8.4444101338137365</v>
          </cell>
          <cell r="BT32">
            <v>2.0382979452960481</v>
          </cell>
          <cell r="BU32">
            <v>1.846367179943996</v>
          </cell>
          <cell r="BV32">
            <v>1.5277519776943349</v>
          </cell>
          <cell r="BW32">
            <v>1.508964490742843</v>
          </cell>
          <cell r="BX32">
            <v>1.4873470349723379</v>
          </cell>
          <cell r="BY32">
            <v>1.3673895599674299</v>
          </cell>
          <cell r="BZ32">
            <v>1.439397021238161</v>
          </cell>
          <cell r="CA32">
            <v>1.4108805410463281</v>
          </cell>
          <cell r="CB32">
            <v>1.32743209918018</v>
          </cell>
          <cell r="CC32">
            <v>1.4592298892957489</v>
          </cell>
          <cell r="CD32">
            <v>1.388344387910541</v>
          </cell>
          <cell r="CE32">
            <v>1.3260996184476499</v>
          </cell>
        </row>
        <row r="33">
          <cell r="A33" t="str">
            <v>Skopje</v>
          </cell>
          <cell r="B33">
            <v>5.5179897239623878</v>
          </cell>
          <cell r="C33">
            <v>8202.5068915510765</v>
          </cell>
          <cell r="D33">
            <v>813.73861286254419</v>
          </cell>
          <cell r="E33">
            <v>7257.6374590163459</v>
          </cell>
          <cell r="F33">
            <v>5225.4423329129804</v>
          </cell>
          <cell r="G33">
            <v>7609.4064627994867</v>
          </cell>
          <cell r="H33">
            <v>1585.395605296342</v>
          </cell>
          <cell r="I33">
            <v>1.5485800174321009</v>
          </cell>
          <cell r="J33">
            <v>1.424952927388943</v>
          </cell>
          <cell r="K33">
            <v>1.3583934864995419</v>
          </cell>
          <cell r="L33">
            <v>3.01367291627467</v>
          </cell>
          <cell r="M33">
            <v>5270.6897952164936</v>
          </cell>
          <cell r="N33">
            <v>397.42254734523442</v>
          </cell>
          <cell r="O33">
            <v>3682.2727565406849</v>
          </cell>
          <cell r="P33">
            <v>2651.2085894803872</v>
          </cell>
          <cell r="Q33">
            <v>3908.7711308476678</v>
          </cell>
          <cell r="R33">
            <v>810.17416451958854</v>
          </cell>
          <cell r="S33">
            <v>0.6587832178929921</v>
          </cell>
          <cell r="T33">
            <v>0.25229676313041621</v>
          </cell>
          <cell r="U33">
            <v>0.22403696569389961</v>
          </cell>
          <cell r="V33">
            <v>6.2253164183764802E-2</v>
          </cell>
          <cell r="W33">
            <v>63.3</v>
          </cell>
          <cell r="X33">
            <v>15.2</v>
          </cell>
          <cell r="Y33">
            <v>63.3</v>
          </cell>
          <cell r="Z33">
            <v>45.6</v>
          </cell>
          <cell r="AA33">
            <v>63.3</v>
          </cell>
          <cell r="AB33">
            <v>12.7</v>
          </cell>
          <cell r="AC33">
            <v>1.0038691981068859</v>
          </cell>
          <cell r="AD33">
            <v>1.0038691981068859</v>
          </cell>
          <cell r="AE33">
            <v>1.0004306847824029</v>
          </cell>
          <cell r="AF33">
            <v>3.2089405218513392</v>
          </cell>
          <cell r="AG33">
            <v>4729.8999999999996</v>
          </cell>
          <cell r="AH33">
            <v>543.79999999999995</v>
          </cell>
          <cell r="AI33">
            <v>4418.6000000000004</v>
          </cell>
          <cell r="AJ33">
            <v>3181.3249999999998</v>
          </cell>
          <cell r="AK33">
            <v>4628.8</v>
          </cell>
          <cell r="AL33">
            <v>964.4</v>
          </cell>
          <cell r="AM33">
            <v>1.228220773312076</v>
          </cell>
          <cell r="AN33">
            <v>1.279984360611933</v>
          </cell>
          <cell r="AO33">
            <v>1.2199489633967651</v>
          </cell>
          <cell r="AP33">
            <v>5.1888815224780558</v>
          </cell>
          <cell r="AQ33">
            <v>7259.2</v>
          </cell>
          <cell r="AR33">
            <v>792</v>
          </cell>
          <cell r="AS33">
            <v>6998.95</v>
          </cell>
          <cell r="AT33">
            <v>5039.1499999999996</v>
          </cell>
          <cell r="AU33">
            <v>7286.7</v>
          </cell>
          <cell r="AV33">
            <v>1522.4</v>
          </cell>
          <cell r="AW33">
            <v>1.3622198509021981</v>
          </cell>
          <cell r="AX33">
            <v>1.3787425298091851</v>
          </cell>
          <cell r="AY33">
            <v>1.3186800299902841</v>
          </cell>
          <cell r="AZ33">
            <v>7.3947122425359817</v>
          </cell>
          <cell r="BA33">
            <v>10094.975</v>
          </cell>
          <cell r="BB33">
            <v>1020.3</v>
          </cell>
          <cell r="BC33">
            <v>9723.25</v>
          </cell>
          <cell r="BD33">
            <v>7000.6500000000005</v>
          </cell>
          <cell r="BE33">
            <v>10177.924999999999</v>
          </cell>
          <cell r="BF33">
            <v>2117.35</v>
          </cell>
          <cell r="BG33">
            <v>1.615317835121858</v>
          </cell>
          <cell r="BH33">
            <v>1.5103680194841149</v>
          </cell>
          <cell r="BI33">
            <v>1.4311471890063829</v>
          </cell>
          <cell r="BJ33">
            <v>17.226026783221489</v>
          </cell>
          <cell r="BK33">
            <v>44151.4</v>
          </cell>
          <cell r="BL33">
            <v>3526.2</v>
          </cell>
          <cell r="BM33">
            <v>21192.9</v>
          </cell>
          <cell r="BN33">
            <v>15258.7</v>
          </cell>
          <cell r="BO33">
            <v>23713.5</v>
          </cell>
          <cell r="BP33">
            <v>4951.1000000000004</v>
          </cell>
          <cell r="BQ33">
            <v>9.9981984861887927</v>
          </cell>
          <cell r="BR33">
            <v>9.8993101503438989</v>
          </cell>
          <cell r="BS33">
            <v>7.1759353560512027</v>
          </cell>
          <cell r="BT33">
            <v>1.8711483438841829</v>
          </cell>
          <cell r="BU33">
            <v>1.619158558034707</v>
          </cell>
          <cell r="BV33">
            <v>1.515645417631905</v>
          </cell>
          <cell r="BW33">
            <v>1.528271954165346</v>
          </cell>
          <cell r="BX33">
            <v>1.4233051150984599</v>
          </cell>
          <cell r="BY33">
            <v>1.3637910202979979</v>
          </cell>
          <cell r="BZ33">
            <v>1.410031281847999</v>
          </cell>
          <cell r="CA33">
            <v>1.320947424794592</v>
          </cell>
          <cell r="CB33">
            <v>1.254996227203329</v>
          </cell>
          <cell r="CC33">
            <v>1.522657033014277</v>
          </cell>
          <cell r="CD33">
            <v>1.2896571251534701</v>
          </cell>
          <cell r="CE33">
            <v>1.204262100211408</v>
          </cell>
        </row>
        <row r="34">
          <cell r="A34" t="str">
            <v>Stockholm</v>
          </cell>
          <cell r="B34">
            <v>8.6590544650906249</v>
          </cell>
          <cell r="C34">
            <v>12645.51739717587</v>
          </cell>
          <cell r="D34">
            <v>1261.1227049878121</v>
          </cell>
          <cell r="E34">
            <v>10778.43951795204</v>
          </cell>
          <cell r="F34">
            <v>7761.2898717083326</v>
          </cell>
          <cell r="G34">
            <v>11370.057100079241</v>
          </cell>
          <cell r="H34">
            <v>2309.3616240495799</v>
          </cell>
          <cell r="I34">
            <v>1.5487907531648231</v>
          </cell>
          <cell r="J34">
            <v>1.351181955909132</v>
          </cell>
          <cell r="K34">
            <v>1.272119993561539</v>
          </cell>
          <cell r="L34">
            <v>4.8031610275211456</v>
          </cell>
          <cell r="M34">
            <v>6791.9851349026949</v>
          </cell>
          <cell r="N34">
            <v>1038.451684619944</v>
          </cell>
          <cell r="O34">
            <v>5711.912928560906</v>
          </cell>
          <cell r="P34">
            <v>4112.1868687473234</v>
          </cell>
          <cell r="Q34">
            <v>5990.6429093046854</v>
          </cell>
          <cell r="R34">
            <v>1204.3508363683329</v>
          </cell>
          <cell r="S34">
            <v>0.52025860002868818</v>
          </cell>
          <cell r="T34">
            <v>0.23771863164570739</v>
          </cell>
          <cell r="U34">
            <v>0.17948843344064569</v>
          </cell>
          <cell r="V34">
            <v>3.1118753630909299E-2</v>
          </cell>
          <cell r="W34">
            <v>37.700000000000003</v>
          </cell>
          <cell r="X34">
            <v>4.5</v>
          </cell>
          <cell r="Y34">
            <v>32.9</v>
          </cell>
          <cell r="Z34">
            <v>23.7</v>
          </cell>
          <cell r="AA34">
            <v>32.9</v>
          </cell>
          <cell r="AB34">
            <v>18.399999999999999</v>
          </cell>
          <cell r="AC34">
            <v>1.0014734279474751</v>
          </cell>
          <cell r="AD34">
            <v>1.004408425629628</v>
          </cell>
          <cell r="AE34">
            <v>1.004408425629628</v>
          </cell>
          <cell r="AF34">
            <v>4.9340112792197868</v>
          </cell>
          <cell r="AG34">
            <v>7632.9</v>
          </cell>
          <cell r="AH34">
            <v>811.65000000000009</v>
          </cell>
          <cell r="AI34">
            <v>6365.1</v>
          </cell>
          <cell r="AJ34">
            <v>4584.3500000000004</v>
          </cell>
          <cell r="AK34">
            <v>6745.45</v>
          </cell>
          <cell r="AL34">
            <v>1379.3</v>
          </cell>
          <cell r="AM34">
            <v>1.3009711266604409</v>
          </cell>
          <cell r="AN34">
            <v>1.2246441673679149</v>
          </cell>
          <cell r="AO34">
            <v>1.1788743859386419</v>
          </cell>
          <cell r="AP34">
            <v>8.0831278202648811</v>
          </cell>
          <cell r="AQ34">
            <v>11876.7</v>
          </cell>
          <cell r="AR34">
            <v>1164.2</v>
          </cell>
          <cell r="AS34">
            <v>10233.700000000001</v>
          </cell>
          <cell r="AT34">
            <v>7370.2</v>
          </cell>
          <cell r="AU34">
            <v>10791.2</v>
          </cell>
          <cell r="AV34">
            <v>2193.6</v>
          </cell>
          <cell r="AW34">
            <v>1.4216068359453029</v>
          </cell>
          <cell r="AX34">
            <v>1.294153393574712</v>
          </cell>
          <cell r="AY34">
            <v>1.2291891330154161</v>
          </cell>
          <cell r="AZ34">
            <v>11.780246891069901</v>
          </cell>
          <cell r="BA34">
            <v>16870.2</v>
          </cell>
          <cell r="BB34">
            <v>1570.45</v>
          </cell>
          <cell r="BC34">
            <v>14622.85</v>
          </cell>
          <cell r="BD34">
            <v>10528.25</v>
          </cell>
          <cell r="BE34">
            <v>15417.2</v>
          </cell>
          <cell r="BF34">
            <v>3124.45</v>
          </cell>
          <cell r="BG34">
            <v>1.619823407638733</v>
          </cell>
          <cell r="BH34">
            <v>1.3923011663071789</v>
          </cell>
          <cell r="BI34">
            <v>1.302039337470565</v>
          </cell>
          <cell r="BJ34">
            <v>28.339345953926411</v>
          </cell>
          <cell r="BK34">
            <v>60935.8</v>
          </cell>
          <cell r="BL34">
            <v>18270.7</v>
          </cell>
          <cell r="BM34">
            <v>33314.6</v>
          </cell>
          <cell r="BN34">
            <v>23986.2</v>
          </cell>
          <cell r="BO34">
            <v>34998.6</v>
          </cell>
          <cell r="BP34">
            <v>9078.7999999999993</v>
          </cell>
          <cell r="BQ34">
            <v>9.731507548596074</v>
          </cell>
          <cell r="BR34">
            <v>8.4354884262497922</v>
          </cell>
          <cell r="BS34">
            <v>6.8987736976663054</v>
          </cell>
          <cell r="BT34">
            <v>2.1069644228686011</v>
          </cell>
          <cell r="BU34">
            <v>1.550134229719957</v>
          </cell>
          <cell r="BV34">
            <v>1.3919968272118941</v>
          </cell>
          <cell r="BW34">
            <v>1.627049364032473</v>
          </cell>
          <cell r="BX34">
            <v>1.389462105559417</v>
          </cell>
          <cell r="BY34">
            <v>1.303275587052158</v>
          </cell>
          <cell r="BZ34">
            <v>1.463060436977182</v>
          </cell>
          <cell r="CA34">
            <v>1.322400218149786</v>
          </cell>
          <cell r="CB34">
            <v>1.25506920592487</v>
          </cell>
          <cell r="CC34">
            <v>1.3682020656664049</v>
          </cell>
          <cell r="CD34">
            <v>1.26564228856176</v>
          </cell>
          <cell r="CE34">
            <v>1.2053241178616489</v>
          </cell>
        </row>
        <row r="35">
          <cell r="A35" t="str">
            <v>Stuttgart</v>
          </cell>
          <cell r="B35">
            <v>7.1865410033665427</v>
          </cell>
          <cell r="C35">
            <v>11809.14578894471</v>
          </cell>
          <cell r="D35">
            <v>1343.9985366834151</v>
          </cell>
          <cell r="E35">
            <v>8788.7739457285843</v>
          </cell>
          <cell r="F35">
            <v>6327.8275577889654</v>
          </cell>
          <cell r="G35">
            <v>9558.6105688442185</v>
          </cell>
          <cell r="H35">
            <v>1969.3645467336651</v>
          </cell>
          <cell r="I35">
            <v>1.662052720144813</v>
          </cell>
          <cell r="J35">
            <v>1.3598519491469561</v>
          </cell>
          <cell r="K35">
            <v>1.2415376161285849</v>
          </cell>
          <cell r="L35">
            <v>3.5356596973071399</v>
          </cell>
          <cell r="M35">
            <v>7242.1574350083447</v>
          </cell>
          <cell r="N35">
            <v>539.65178559096114</v>
          </cell>
          <cell r="O35">
            <v>4194.3423804604954</v>
          </cell>
          <cell r="P35">
            <v>3019.8849411966421</v>
          </cell>
          <cell r="Q35">
            <v>4514.2315281191568</v>
          </cell>
          <cell r="R35">
            <v>916.93927504503745</v>
          </cell>
          <cell r="S35">
            <v>0.51190318712267757</v>
          </cell>
          <cell r="T35">
            <v>0.18806318023589791</v>
          </cell>
          <cell r="U35">
            <v>0.11354424478495539</v>
          </cell>
          <cell r="V35">
            <v>9.9952427278000994E-3</v>
          </cell>
          <cell r="W35">
            <v>16.7</v>
          </cell>
          <cell r="X35">
            <v>6</v>
          </cell>
          <cell r="Y35">
            <v>10</v>
          </cell>
          <cell r="Z35">
            <v>7.2</v>
          </cell>
          <cell r="AA35">
            <v>10</v>
          </cell>
          <cell r="AB35">
            <v>3.6</v>
          </cell>
          <cell r="AC35">
            <v>1.0029590950545091</v>
          </cell>
          <cell r="AD35">
            <v>1.0004759536440939</v>
          </cell>
          <cell r="AE35">
            <v>1.0004759536440939</v>
          </cell>
          <cell r="AF35">
            <v>4.4549528213220881</v>
          </cell>
          <cell r="AG35">
            <v>7042.4500000000007</v>
          </cell>
          <cell r="AH35">
            <v>945.8</v>
          </cell>
          <cell r="AI35">
            <v>5560.15</v>
          </cell>
          <cell r="AJ35">
            <v>4003.25</v>
          </cell>
          <cell r="AK35">
            <v>6093.15</v>
          </cell>
          <cell r="AL35">
            <v>1267.95</v>
          </cell>
          <cell r="AM35">
            <v>1.349135708032055</v>
          </cell>
          <cell r="AN35">
            <v>1.257155481599058</v>
          </cell>
          <cell r="AO35">
            <v>1.1862535077384251</v>
          </cell>
          <cell r="AP35">
            <v>6.9171382604567677</v>
          </cell>
          <cell r="AQ35">
            <v>10518.6</v>
          </cell>
          <cell r="AR35">
            <v>1334.2</v>
          </cell>
          <cell r="AS35">
            <v>8469.2000000000007</v>
          </cell>
          <cell r="AT35">
            <v>6097.7</v>
          </cell>
          <cell r="AU35">
            <v>9228</v>
          </cell>
          <cell r="AV35">
            <v>1907</v>
          </cell>
          <cell r="AW35">
            <v>1.506384410219082</v>
          </cell>
          <cell r="AX35">
            <v>1.327498115160104</v>
          </cell>
          <cell r="AY35">
            <v>1.2224104337382891</v>
          </cell>
          <cell r="AZ35">
            <v>9.6615463615367538</v>
          </cell>
          <cell r="BA35">
            <v>14489.5</v>
          </cell>
          <cell r="BB35">
            <v>1739.95</v>
          </cell>
          <cell r="BC35">
            <v>11727.75</v>
          </cell>
          <cell r="BD35">
            <v>8443.85</v>
          </cell>
          <cell r="BE35">
            <v>12733.45</v>
          </cell>
          <cell r="BF35">
            <v>2611.3000000000002</v>
          </cell>
          <cell r="BG35">
            <v>1.7944626962872681</v>
          </cell>
          <cell r="BH35">
            <v>1.417552814568307</v>
          </cell>
          <cell r="BI35">
            <v>1.270671850948093</v>
          </cell>
          <cell r="BJ35">
            <v>18.58673237719713</v>
          </cell>
          <cell r="BK35">
            <v>49579.6</v>
          </cell>
          <cell r="BL35">
            <v>3459.9</v>
          </cell>
          <cell r="BM35">
            <v>23108.400000000001</v>
          </cell>
          <cell r="BN35">
            <v>16637.900000000001</v>
          </cell>
          <cell r="BO35">
            <v>25075</v>
          </cell>
          <cell r="BP35">
            <v>5329.8</v>
          </cell>
          <cell r="BQ35">
            <v>9.8792655001863885</v>
          </cell>
          <cell r="BR35">
            <v>8.2711843512658181</v>
          </cell>
          <cell r="BS35">
            <v>7.2219613794403008</v>
          </cell>
          <cell r="BT35">
            <v>2.1289187765737352</v>
          </cell>
          <cell r="BU35">
            <v>1.593697421633673</v>
          </cell>
          <cell r="BV35">
            <v>1.392299157512642</v>
          </cell>
          <cell r="BW35">
            <v>1.622670937986322</v>
          </cell>
          <cell r="BX35">
            <v>1.3726899230913321</v>
          </cell>
          <cell r="BY35">
            <v>1.2485420399732701</v>
          </cell>
          <cell r="BZ35">
            <v>1.5975031517617451</v>
          </cell>
          <cell r="CA35">
            <v>1.31414369222033</v>
          </cell>
          <cell r="CB35">
            <v>1.212628434823128</v>
          </cell>
          <cell r="CC35">
            <v>1.7840096187182839</v>
          </cell>
          <cell r="CD35">
            <v>1.289591013202869</v>
          </cell>
          <cell r="CE35">
            <v>1.201272815319897</v>
          </cell>
        </row>
        <row r="36">
          <cell r="A36" t="str">
            <v>Torino</v>
          </cell>
          <cell r="B36">
            <v>5.3926499440678599</v>
          </cell>
          <cell r="C36">
            <v>7442.0690679970112</v>
          </cell>
          <cell r="D36">
            <v>752.56635413530807</v>
          </cell>
          <cell r="E36">
            <v>6754.9056814760861</v>
          </cell>
          <cell r="F36">
            <v>4863.469330351365</v>
          </cell>
          <cell r="G36">
            <v>7237.4123521568617</v>
          </cell>
          <cell r="H36">
            <v>1487.658548019444</v>
          </cell>
          <cell r="I36">
            <v>1.423670883960046</v>
          </cell>
          <cell r="J36">
            <v>1.375427243004107</v>
          </cell>
          <cell r="K36">
            <v>1.2769153026441029</v>
          </cell>
          <cell r="L36">
            <v>2.7590288647603352</v>
          </cell>
          <cell r="M36">
            <v>4038.5773655431708</v>
          </cell>
          <cell r="N36">
            <v>336.23391045225418</v>
          </cell>
          <cell r="O36">
            <v>3361.0579952259468</v>
          </cell>
          <cell r="P36">
            <v>2419.9335221531219</v>
          </cell>
          <cell r="Q36">
            <v>3611.9673182020429</v>
          </cell>
          <cell r="R36">
            <v>742.32843877471225</v>
          </cell>
          <cell r="S36">
            <v>0.35886810974391808</v>
          </cell>
          <cell r="T36">
            <v>0.25990210588721208</v>
          </cell>
          <cell r="U36">
            <v>0.20520560291378651</v>
          </cell>
          <cell r="V36">
            <v>1.8300169643180101E-2</v>
          </cell>
          <cell r="W36">
            <v>40.6</v>
          </cell>
          <cell r="X36">
            <v>6.1</v>
          </cell>
          <cell r="Y36">
            <v>40.6</v>
          </cell>
          <cell r="Z36">
            <v>29.2</v>
          </cell>
          <cell r="AA36">
            <v>40.6</v>
          </cell>
          <cell r="AB36">
            <v>8.5</v>
          </cell>
          <cell r="AC36">
            <v>1.0000432715793359</v>
          </cell>
          <cell r="AD36">
            <v>1.0005261783854711</v>
          </cell>
          <cell r="AE36">
            <v>1.0005261783854711</v>
          </cell>
          <cell r="AF36">
            <v>3.2730973896413929</v>
          </cell>
          <cell r="AG36">
            <v>4634.1000000000004</v>
          </cell>
          <cell r="AH36">
            <v>495.4</v>
          </cell>
          <cell r="AI36">
            <v>4197.6000000000004</v>
          </cell>
          <cell r="AJ36">
            <v>3022.25</v>
          </cell>
          <cell r="AK36">
            <v>4482.6499999999996</v>
          </cell>
          <cell r="AL36">
            <v>921.8</v>
          </cell>
          <cell r="AM36">
            <v>1.251293893514303</v>
          </cell>
          <cell r="AN36">
            <v>1.247087903855941</v>
          </cell>
          <cell r="AO36">
            <v>1.175770101982373</v>
          </cell>
          <cell r="AP36">
            <v>5.10872123441459</v>
          </cell>
          <cell r="AQ36">
            <v>6937.2</v>
          </cell>
          <cell r="AR36">
            <v>721.8</v>
          </cell>
          <cell r="AS36">
            <v>6433.9</v>
          </cell>
          <cell r="AT36">
            <v>4632.3999999999996</v>
          </cell>
          <cell r="AU36">
            <v>6846.8</v>
          </cell>
          <cell r="AV36">
            <v>1404.5</v>
          </cell>
          <cell r="AW36">
            <v>1.340339984978983</v>
          </cell>
          <cell r="AX36">
            <v>1.326137069244457</v>
          </cell>
          <cell r="AY36">
            <v>1.2377912956388351</v>
          </cell>
          <cell r="AZ36">
            <v>7.2341778454694801</v>
          </cell>
          <cell r="BA36">
            <v>9661.5</v>
          </cell>
          <cell r="BB36">
            <v>981</v>
          </cell>
          <cell r="BC36">
            <v>9017.0499999999993</v>
          </cell>
          <cell r="BD36">
            <v>6492.25</v>
          </cell>
          <cell r="BE36">
            <v>9630.85</v>
          </cell>
          <cell r="BF36">
            <v>1978.1</v>
          </cell>
          <cell r="BG36">
            <v>1.478345362339494</v>
          </cell>
          <cell r="BH36">
            <v>1.4323050344474439</v>
          </cell>
          <cell r="BI36">
            <v>1.321507795369256</v>
          </cell>
          <cell r="BJ36">
            <v>15.33838359167785</v>
          </cell>
          <cell r="BK36">
            <v>38797.699999999997</v>
          </cell>
          <cell r="BL36">
            <v>2059.1</v>
          </cell>
          <cell r="BM36">
            <v>19168.2</v>
          </cell>
          <cell r="BN36">
            <v>13801</v>
          </cell>
          <cell r="BO36">
            <v>22218.1</v>
          </cell>
          <cell r="BP36">
            <v>4686.8</v>
          </cell>
          <cell r="BQ36">
            <v>9.8016444611102802</v>
          </cell>
          <cell r="BR36">
            <v>9.4743807211663587</v>
          </cell>
          <cell r="BS36">
            <v>7.2094148074038413</v>
          </cell>
          <cell r="BT36">
            <v>1.7701498082899141</v>
          </cell>
          <cell r="BU36">
            <v>1.594465509017517</v>
          </cell>
          <cell r="BV36">
            <v>1.412257640100206</v>
          </cell>
          <cell r="BW36">
            <v>1.3893122969113749</v>
          </cell>
          <cell r="BX36">
            <v>1.359864111783619</v>
          </cell>
          <cell r="BY36">
            <v>1.2707976168788231</v>
          </cell>
          <cell r="BZ36">
            <v>1.338804271270233</v>
          </cell>
          <cell r="CA36">
            <v>1.3156885064225901</v>
          </cell>
          <cell r="CB36">
            <v>1.228032293370847</v>
          </cell>
          <cell r="CC36">
            <v>1.623326792021081</v>
          </cell>
          <cell r="CD36">
            <v>1.2924607382911779</v>
          </cell>
          <cell r="CE36">
            <v>1.193495479471478</v>
          </cell>
        </row>
        <row r="37">
          <cell r="A37" t="str">
            <v>Trieste</v>
          </cell>
          <cell r="B37">
            <v>4.7553611347582381</v>
          </cell>
          <cell r="C37">
            <v>7728.5220588235397</v>
          </cell>
          <cell r="D37">
            <v>696.46159578696177</v>
          </cell>
          <cell r="E37">
            <v>6508.1154113672546</v>
          </cell>
          <cell r="F37">
            <v>4685.7837738473772</v>
          </cell>
          <cell r="G37">
            <v>7265.7614368044378</v>
          </cell>
          <cell r="H37">
            <v>1538.4360592209839</v>
          </cell>
          <cell r="I37">
            <v>1.7705426509347779</v>
          </cell>
          <cell r="J37">
            <v>1.66069622387815</v>
          </cell>
          <cell r="K37">
            <v>1.4320454197372929</v>
          </cell>
          <cell r="L37">
            <v>3.0525218827300562</v>
          </cell>
          <cell r="M37">
            <v>4677.6115483748972</v>
          </cell>
          <cell r="N37">
            <v>356.87702647399459</v>
          </cell>
          <cell r="O37">
            <v>3735.5893505219301</v>
          </cell>
          <cell r="P37">
            <v>2689.5990728360698</v>
          </cell>
          <cell r="Q37">
            <v>3989.9747550508282</v>
          </cell>
          <cell r="R37">
            <v>831.85535328985372</v>
          </cell>
          <cell r="S37">
            <v>0.79040740483999816</v>
          </cell>
          <cell r="T37">
            <v>0.61015171631345533</v>
          </cell>
          <cell r="U37">
            <v>0.26662502344314642</v>
          </cell>
          <cell r="V37">
            <v>7.6177964472287293E-2</v>
          </cell>
          <cell r="W37">
            <v>76.2</v>
          </cell>
          <cell r="X37">
            <v>6.1</v>
          </cell>
          <cell r="Y37">
            <v>76.2</v>
          </cell>
          <cell r="Z37">
            <v>54.8</v>
          </cell>
          <cell r="AA37">
            <v>76.2</v>
          </cell>
          <cell r="AB37">
            <v>15.2</v>
          </cell>
          <cell r="AC37">
            <v>1.0002892638030609</v>
          </cell>
          <cell r="AD37">
            <v>1.0002892638030609</v>
          </cell>
          <cell r="AE37">
            <v>1.0002892638030609</v>
          </cell>
          <cell r="AF37">
            <v>2.5662363800086858</v>
          </cell>
          <cell r="AG37">
            <v>4327.625</v>
          </cell>
          <cell r="AH37">
            <v>440.7</v>
          </cell>
          <cell r="AI37">
            <v>3770.875</v>
          </cell>
          <cell r="AJ37">
            <v>2714.9749999999999</v>
          </cell>
          <cell r="AK37">
            <v>4287.55</v>
          </cell>
          <cell r="AL37">
            <v>908.47500000000002</v>
          </cell>
          <cell r="AM37">
            <v>1.3284086573991789</v>
          </cell>
          <cell r="AN37">
            <v>1.364898049117282</v>
          </cell>
          <cell r="AO37">
            <v>1.270019554732595</v>
          </cell>
          <cell r="AP37">
            <v>4.1390059668741674</v>
          </cell>
          <cell r="AQ37">
            <v>6830.95</v>
          </cell>
          <cell r="AR37">
            <v>649</v>
          </cell>
          <cell r="AS37">
            <v>5942.4</v>
          </cell>
          <cell r="AT37">
            <v>4278.45</v>
          </cell>
          <cell r="AU37">
            <v>6686.8</v>
          </cell>
          <cell r="AV37">
            <v>1435.45</v>
          </cell>
          <cell r="AW37">
            <v>1.5493596692199261</v>
          </cell>
          <cell r="AX37">
            <v>1.532790591504406</v>
          </cell>
          <cell r="AY37">
            <v>1.376528483189281</v>
          </cell>
          <cell r="AZ37">
            <v>6.1694159391528363</v>
          </cell>
          <cell r="BA37">
            <v>10137.875</v>
          </cell>
          <cell r="BB37">
            <v>894.7</v>
          </cell>
          <cell r="BC37">
            <v>8515.35</v>
          </cell>
          <cell r="BD37">
            <v>6130.95</v>
          </cell>
          <cell r="BE37">
            <v>9575.2750000000015</v>
          </cell>
          <cell r="BF37">
            <v>2044.325</v>
          </cell>
          <cell r="BG37">
            <v>1.914623168549298</v>
          </cell>
          <cell r="BH37">
            <v>1.764902969036513</v>
          </cell>
          <cell r="BI37">
            <v>1.518379241981159</v>
          </cell>
          <cell r="BJ37">
            <v>18.072886977629359</v>
          </cell>
          <cell r="BK37">
            <v>42868.1</v>
          </cell>
          <cell r="BL37">
            <v>3037.4</v>
          </cell>
          <cell r="BM37">
            <v>22988.9</v>
          </cell>
          <cell r="BN37">
            <v>16551.900000000001</v>
          </cell>
          <cell r="BO37">
            <v>26844.2</v>
          </cell>
          <cell r="BP37">
            <v>5495.1</v>
          </cell>
          <cell r="BQ37">
            <v>9.9518642512824975</v>
          </cell>
          <cell r="BR37">
            <v>9.9527868976482718</v>
          </cell>
          <cell r="BS37">
            <v>6.2483049977740039</v>
          </cell>
          <cell r="BT37">
            <v>2.222596142969393</v>
          </cell>
          <cell r="BU37">
            <v>2.0507332666141642</v>
          </cell>
          <cell r="BV37">
            <v>1.589623864365705</v>
          </cell>
          <cell r="BW37">
            <v>1.7330926266329301</v>
          </cell>
          <cell r="BX37">
            <v>1.6311176217602319</v>
          </cell>
          <cell r="BY37">
            <v>1.427469462784279</v>
          </cell>
          <cell r="BZ37">
            <v>1.431760179057</v>
          </cell>
          <cell r="CA37">
            <v>1.352244373466992</v>
          </cell>
          <cell r="CB37">
            <v>1.2725393546020101</v>
          </cell>
          <cell r="CC37">
            <v>1.304296781427378</v>
          </cell>
          <cell r="CD37">
            <v>1.246988689227273</v>
          </cell>
          <cell r="CE37">
            <v>1.2109859526871409</v>
          </cell>
        </row>
        <row r="38">
          <cell r="A38" t="str">
            <v>Turku</v>
          </cell>
          <cell r="B38">
            <v>8.6163311584173705</v>
          </cell>
          <cell r="C38">
            <v>12518.722171190009</v>
          </cell>
          <cell r="D38">
            <v>1093.0301826722371</v>
          </cell>
          <cell r="E38">
            <v>11378.701884133659</v>
          </cell>
          <cell r="F38">
            <v>8202.0314039666191</v>
          </cell>
          <cell r="G38">
            <v>11654.81477035496</v>
          </cell>
          <cell r="H38">
            <v>2378.374331941548</v>
          </cell>
          <cell r="I38">
            <v>1.548579371656096</v>
          </cell>
          <cell r="J38">
            <v>1.415503195778137</v>
          </cell>
          <cell r="K38">
            <v>1.356216893636305</v>
          </cell>
          <cell r="L38">
            <v>6.6006764172788426</v>
          </cell>
          <cell r="M38">
            <v>8772.2616518367922</v>
          </cell>
          <cell r="N38">
            <v>638.0638372693503</v>
          </cell>
          <cell r="O38">
            <v>8455.0026957406481</v>
          </cell>
          <cell r="P38">
            <v>6090.377296390825</v>
          </cell>
          <cell r="Q38">
            <v>8332.8236914287081</v>
          </cell>
          <cell r="R38">
            <v>1687.0275036531541</v>
          </cell>
          <cell r="S38">
            <v>0.49600090763134458</v>
          </cell>
          <cell r="T38">
            <v>0.37861751252502363</v>
          </cell>
          <cell r="U38">
            <v>0.35734118095605449</v>
          </cell>
          <cell r="V38">
            <v>7.0352914045165998E-2</v>
          </cell>
          <cell r="W38">
            <v>70.400000000000006</v>
          </cell>
          <cell r="X38">
            <v>4.5999999999999996</v>
          </cell>
          <cell r="Y38">
            <v>70.400000000000006</v>
          </cell>
          <cell r="Z38">
            <v>50.7</v>
          </cell>
          <cell r="AA38">
            <v>70.400000000000006</v>
          </cell>
          <cell r="AB38">
            <v>14.1</v>
          </cell>
          <cell r="AC38">
            <v>1.00066928222481</v>
          </cell>
          <cell r="AD38">
            <v>1.00066928222481</v>
          </cell>
          <cell r="AE38">
            <v>1.00066928222481</v>
          </cell>
          <cell r="AF38">
            <v>3.997012037012484</v>
          </cell>
          <cell r="AG38">
            <v>5926.9500000000007</v>
          </cell>
          <cell r="AH38">
            <v>648.1</v>
          </cell>
          <cell r="AI38">
            <v>5201.3</v>
          </cell>
          <cell r="AJ38">
            <v>3750.9</v>
          </cell>
          <cell r="AK38">
            <v>5547.45</v>
          </cell>
          <cell r="AL38">
            <v>1143.625</v>
          </cell>
          <cell r="AM38">
            <v>1.2812066347446729</v>
          </cell>
          <cell r="AN38">
            <v>1.228792249078678</v>
          </cell>
          <cell r="AO38">
            <v>1.196433435895258</v>
          </cell>
          <cell r="AP38">
            <v>6.7698786203388437</v>
          </cell>
          <cell r="AQ38">
            <v>10075.200000000001</v>
          </cell>
          <cell r="AR38">
            <v>989.95</v>
          </cell>
          <cell r="AS38">
            <v>8915.9</v>
          </cell>
          <cell r="AT38">
            <v>6426.75</v>
          </cell>
          <cell r="AU38">
            <v>9376.0499999999993</v>
          </cell>
          <cell r="AV38">
            <v>1915.3</v>
          </cell>
          <cell r="AW38">
            <v>1.4076002808910091</v>
          </cell>
          <cell r="AX38">
            <v>1.3092039099304931</v>
          </cell>
          <cell r="AY38">
            <v>1.2549279097481401</v>
          </cell>
          <cell r="AZ38">
            <v>11.089098143945611</v>
          </cell>
          <cell r="BA38">
            <v>16958.775000000001</v>
          </cell>
          <cell r="BB38">
            <v>1425.0250000000001</v>
          </cell>
          <cell r="BC38">
            <v>15378.4</v>
          </cell>
          <cell r="BD38">
            <v>11080.95</v>
          </cell>
          <cell r="BE38">
            <v>15695.5</v>
          </cell>
          <cell r="BF38">
            <v>3202.7249999999999</v>
          </cell>
          <cell r="BG38">
            <v>1.631195736064545</v>
          </cell>
          <cell r="BH38">
            <v>1.442078092085451</v>
          </cell>
          <cell r="BI38">
            <v>1.355948278257169</v>
          </cell>
          <cell r="BJ38">
            <v>42.786435478906682</v>
          </cell>
          <cell r="BK38">
            <v>56132.5</v>
          </cell>
          <cell r="BL38">
            <v>11641.7</v>
          </cell>
          <cell r="BM38">
            <v>58549.7</v>
          </cell>
          <cell r="BN38">
            <v>42155.5</v>
          </cell>
          <cell r="BO38">
            <v>56013.9</v>
          </cell>
          <cell r="BP38">
            <v>11412.1</v>
          </cell>
          <cell r="BQ38">
            <v>8.9765001466932723</v>
          </cell>
          <cell r="BR38">
            <v>8.6008652728197514</v>
          </cell>
          <cell r="BS38">
            <v>7.9605634258946782</v>
          </cell>
          <cell r="BT38">
            <v>1.956506567741739</v>
          </cell>
          <cell r="BU38">
            <v>1.5865890664718789</v>
          </cell>
          <cell r="BV38">
            <v>1.455133646608852</v>
          </cell>
          <cell r="BW38">
            <v>1.575332416152176</v>
          </cell>
          <cell r="BX38">
            <v>1.445396228393103</v>
          </cell>
          <cell r="BY38">
            <v>1.364635147774063</v>
          </cell>
          <cell r="BZ38">
            <v>1.529520058642531</v>
          </cell>
          <cell r="CA38">
            <v>1.4268728251518039</v>
          </cell>
          <cell r="CB38">
            <v>1.392187980050412</v>
          </cell>
          <cell r="CC38">
            <v>1.360050170480759</v>
          </cell>
          <cell r="CD38">
            <v>1.275373492861287</v>
          </cell>
          <cell r="CE38">
            <v>1.2708784739018959</v>
          </cell>
        </row>
        <row r="39">
          <cell r="A39" t="str">
            <v>Valencia</v>
          </cell>
          <cell r="B39">
            <v>5.5340982017409228</v>
          </cell>
          <cell r="C39">
            <v>7856.505637508968</v>
          </cell>
          <cell r="D39">
            <v>685.79197033729542</v>
          </cell>
          <cell r="E39">
            <v>7060.6650984769594</v>
          </cell>
          <cell r="F39">
            <v>5083.6158599792607</v>
          </cell>
          <cell r="G39">
            <v>7373.7379475320649</v>
          </cell>
          <cell r="H39">
            <v>1539.1926720357139</v>
          </cell>
          <cell r="I39">
            <v>1.5676678774371899</v>
          </cell>
          <cell r="J39">
            <v>1.4108089524705669</v>
          </cell>
          <cell r="K39">
            <v>1.310786720484338</v>
          </cell>
          <cell r="L39">
            <v>4.5678876027465014</v>
          </cell>
          <cell r="M39">
            <v>5585.7116055568276</v>
          </cell>
          <cell r="N39">
            <v>345.491783735159</v>
          </cell>
          <cell r="O39">
            <v>5578.8326913401997</v>
          </cell>
          <cell r="P39">
            <v>4016.73556945377</v>
          </cell>
          <cell r="Q39">
            <v>5585.6960398522733</v>
          </cell>
          <cell r="R39">
            <v>1185.042282259561</v>
          </cell>
          <cell r="S39">
            <v>0.59540531315782041</v>
          </cell>
          <cell r="T39">
            <v>0.32407212637940491</v>
          </cell>
          <cell r="U39">
            <v>0.2396287115044243</v>
          </cell>
          <cell r="V39">
            <v>2.8486745863301799E-2</v>
          </cell>
          <cell r="W39">
            <v>100.1</v>
          </cell>
          <cell r="X39">
            <v>24</v>
          </cell>
          <cell r="Y39">
            <v>36.700000000000003</v>
          </cell>
          <cell r="Z39">
            <v>26.4</v>
          </cell>
          <cell r="AA39">
            <v>36.700000000000003</v>
          </cell>
          <cell r="AB39">
            <v>13.2</v>
          </cell>
          <cell r="AC39">
            <v>1.000107334298312</v>
          </cell>
          <cell r="AD39">
            <v>1.0056935465327119</v>
          </cell>
          <cell r="AE39">
            <v>1.0149641556355791</v>
          </cell>
          <cell r="AF39">
            <v>2.6863064519724298</v>
          </cell>
          <cell r="AG39">
            <v>4128.8999999999996</v>
          </cell>
          <cell r="AH39">
            <v>448.7</v>
          </cell>
          <cell r="AI39">
            <v>3470.4</v>
          </cell>
          <cell r="AJ39">
            <v>2498.6999999999998</v>
          </cell>
          <cell r="AK39">
            <v>3817.3</v>
          </cell>
          <cell r="AL39">
            <v>795.7</v>
          </cell>
          <cell r="AM39">
            <v>1.2820520253090371</v>
          </cell>
          <cell r="AN39">
            <v>1.260103286224046</v>
          </cell>
          <cell r="AO39">
            <v>1.204390519491684</v>
          </cell>
          <cell r="AP39">
            <v>4.3077754700740947</v>
          </cell>
          <cell r="AQ39">
            <v>6271.8</v>
          </cell>
          <cell r="AR39">
            <v>630.9</v>
          </cell>
          <cell r="AS39">
            <v>5508.9</v>
          </cell>
          <cell r="AT39">
            <v>3966.3</v>
          </cell>
          <cell r="AU39">
            <v>5863.2</v>
          </cell>
          <cell r="AV39">
            <v>1208.2</v>
          </cell>
          <cell r="AW39">
            <v>1.4180338692938941</v>
          </cell>
          <cell r="AX39">
            <v>1.3435013285228861</v>
          </cell>
          <cell r="AY39">
            <v>1.261673865128105</v>
          </cell>
          <cell r="AZ39">
            <v>6.3842741791544979</v>
          </cell>
          <cell r="BA39">
            <v>9486.7999999999993</v>
          </cell>
          <cell r="BB39">
            <v>845.1</v>
          </cell>
          <cell r="BC39">
            <v>8351.2000000000007</v>
          </cell>
          <cell r="BD39">
            <v>6012.8</v>
          </cell>
          <cell r="BE39">
            <v>8658.6</v>
          </cell>
          <cell r="BF39">
            <v>1782.5</v>
          </cell>
          <cell r="BG39">
            <v>1.6400894674208859</v>
          </cell>
          <cell r="BH39">
            <v>1.460420693024272</v>
          </cell>
          <cell r="BI39">
            <v>1.3462783843048081</v>
          </cell>
          <cell r="BJ39">
            <v>27.138439416977771</v>
          </cell>
          <cell r="BK39">
            <v>36641.199999999997</v>
          </cell>
          <cell r="BL39">
            <v>2340.1999999999998</v>
          </cell>
          <cell r="BM39">
            <v>31955.200000000001</v>
          </cell>
          <cell r="BN39">
            <v>23007.599999999999</v>
          </cell>
          <cell r="BO39">
            <v>31969.7</v>
          </cell>
          <cell r="BP39">
            <v>6774.8</v>
          </cell>
          <cell r="BQ39">
            <v>9.8369437402586595</v>
          </cell>
          <cell r="BR39">
            <v>8.0558144061145676</v>
          </cell>
          <cell r="BS39">
            <v>7.242382843468512</v>
          </cell>
          <cell r="BT39">
            <v>2.048481404771882</v>
          </cell>
          <cell r="BU39">
            <v>1.6878376287552159</v>
          </cell>
          <cell r="BV39">
            <v>1.4317350288974111</v>
          </cell>
          <cell r="BW39">
            <v>1.529887110001005</v>
          </cell>
          <cell r="BX39">
            <v>1.384551774171312</v>
          </cell>
          <cell r="BY39">
            <v>1.299029386177843</v>
          </cell>
          <cell r="BZ39">
            <v>1.4145888694976809</v>
          </cell>
          <cell r="CA39">
            <v>1.302249560865286</v>
          </cell>
          <cell r="CB39">
            <v>1.2827585011802061</v>
          </cell>
          <cell r="CC39">
            <v>1.202776345704256</v>
          </cell>
          <cell r="CD39">
            <v>1.246325377804604</v>
          </cell>
          <cell r="CE39">
            <v>1.2277431133376591</v>
          </cell>
        </row>
        <row r="40">
          <cell r="A40" t="str">
            <v>Vienna</v>
          </cell>
          <cell r="B40">
            <v>9.1219575048663923</v>
          </cell>
          <cell r="C40">
            <v>12738.81603388841</v>
          </cell>
          <cell r="D40">
            <v>1435.3765694033129</v>
          </cell>
          <cell r="E40">
            <v>11229.026664077341</v>
          </cell>
          <cell r="F40">
            <v>8084.7882895567454</v>
          </cell>
          <cell r="G40">
            <v>12299.677494295291</v>
          </cell>
          <cell r="H40">
            <v>2531.6937539447731</v>
          </cell>
          <cell r="I40">
            <v>1.4481270228011709</v>
          </cell>
          <cell r="J40">
            <v>1.370414442287047</v>
          </cell>
          <cell r="K40">
            <v>1.2468459061939281</v>
          </cell>
          <cell r="L40">
            <v>4.5544612352233269</v>
          </cell>
          <cell r="M40">
            <v>6363.7088805944641</v>
          </cell>
          <cell r="N40">
            <v>643.01222792095018</v>
          </cell>
          <cell r="O40">
            <v>5480.1565583158344</v>
          </cell>
          <cell r="P40">
            <v>3945.6584811456742</v>
          </cell>
          <cell r="Q40">
            <v>6017.6143508509749</v>
          </cell>
          <cell r="R40">
            <v>1226.8536251704329</v>
          </cell>
          <cell r="S40">
            <v>0.39957430337070898</v>
          </cell>
          <cell r="T40">
            <v>0.1796925342371952</v>
          </cell>
          <cell r="U40">
            <v>0.1209095566296956</v>
          </cell>
          <cell r="V40">
            <v>0.1094995468224426</v>
          </cell>
          <cell r="W40">
            <v>193</v>
          </cell>
          <cell r="X40">
            <v>25.2</v>
          </cell>
          <cell r="Y40">
            <v>132.19999999999999</v>
          </cell>
          <cell r="Z40">
            <v>95.1</v>
          </cell>
          <cell r="AA40">
            <v>166</v>
          </cell>
          <cell r="AB40">
            <v>42.7</v>
          </cell>
          <cell r="AC40">
            <v>1.0009143409259109</v>
          </cell>
          <cell r="AD40">
            <v>1.002392582055321</v>
          </cell>
          <cell r="AE40">
            <v>1.008403775527273</v>
          </cell>
          <cell r="AF40">
            <v>5.6230003808537496</v>
          </cell>
          <cell r="AG40">
            <v>8038.7250000000004</v>
          </cell>
          <cell r="AH40">
            <v>962.72500000000002</v>
          </cell>
          <cell r="AI40">
            <v>7055.0249999999996</v>
          </cell>
          <cell r="AJ40">
            <v>5079.6000000000004</v>
          </cell>
          <cell r="AK40">
            <v>7724.9</v>
          </cell>
          <cell r="AL40">
            <v>1601.8</v>
          </cell>
          <cell r="AM40">
            <v>1.260809193705319</v>
          </cell>
          <cell r="AN40">
            <v>1.2744127685451481</v>
          </cell>
          <cell r="AO40">
            <v>1.182992754393883</v>
          </cell>
          <cell r="AP40">
            <v>8.7140533963168583</v>
          </cell>
          <cell r="AQ40">
            <v>12067.35</v>
          </cell>
          <cell r="AR40">
            <v>1385.1</v>
          </cell>
          <cell r="AS40">
            <v>10763.6</v>
          </cell>
          <cell r="AT40">
            <v>7749.65</v>
          </cell>
          <cell r="AU40">
            <v>11783.15</v>
          </cell>
          <cell r="AV40">
            <v>2427.1</v>
          </cell>
          <cell r="AW40">
            <v>1.354938494837725</v>
          </cell>
          <cell r="AX40">
            <v>1.340216447469476</v>
          </cell>
          <cell r="AY40">
            <v>1.2258199377597909</v>
          </cell>
          <cell r="AZ40">
            <v>12.19407996050127</v>
          </cell>
          <cell r="BA40">
            <v>16636.650000000001</v>
          </cell>
          <cell r="BB40">
            <v>1844.4749999999999</v>
          </cell>
          <cell r="BC40">
            <v>14910.525</v>
          </cell>
          <cell r="BD40">
            <v>10735.4</v>
          </cell>
          <cell r="BE40">
            <v>16343</v>
          </cell>
          <cell r="BF40">
            <v>3350.5749999999998</v>
          </cell>
          <cell r="BG40">
            <v>1.497183750345878</v>
          </cell>
          <cell r="BH40">
            <v>1.422541591309495</v>
          </cell>
          <cell r="BI40">
            <v>1.28107968129395</v>
          </cell>
          <cell r="BJ40">
            <v>28.73228127130313</v>
          </cell>
          <cell r="BK40">
            <v>61870.1</v>
          </cell>
          <cell r="BL40">
            <v>5366.7</v>
          </cell>
          <cell r="BM40">
            <v>34859.9</v>
          </cell>
          <cell r="BN40">
            <v>25098.9</v>
          </cell>
          <cell r="BO40">
            <v>40285</v>
          </cell>
          <cell r="BP40">
            <v>11046.4</v>
          </cell>
          <cell r="BQ40">
            <v>9.8160886310088742</v>
          </cell>
          <cell r="BR40">
            <v>8.200940843689926</v>
          </cell>
          <cell r="BS40">
            <v>4.9280286062335872</v>
          </cell>
          <cell r="BT40">
            <v>2.0440227769006358</v>
          </cell>
          <cell r="BU40">
            <v>1.6068205931832771</v>
          </cell>
          <cell r="BV40">
            <v>1.397043539663358</v>
          </cell>
          <cell r="BW40">
            <v>1.5021637304535911</v>
          </cell>
          <cell r="BX40">
            <v>1.393404118184902</v>
          </cell>
          <cell r="BY40">
            <v>1.26605311044876</v>
          </cell>
          <cell r="BZ40">
            <v>1.383109988159948</v>
          </cell>
          <cell r="CA40">
            <v>1.3468737324278139</v>
          </cell>
          <cell r="CB40">
            <v>1.2296415950001689</v>
          </cell>
          <cell r="CC40">
            <v>1.356539010983854</v>
          </cell>
          <cell r="CD40">
            <v>1.3291382839617261</v>
          </cell>
          <cell r="CE40">
            <v>1.2160393357145181</v>
          </cell>
        </row>
        <row r="41">
          <cell r="A41" t="str">
            <v>Warsaw</v>
          </cell>
          <cell r="B41">
            <v>10.513735265133629</v>
          </cell>
          <cell r="C41">
            <v>15154.323691227861</v>
          </cell>
          <cell r="D41">
            <v>1385.7171004868651</v>
          </cell>
          <cell r="E41">
            <v>12611.72820892177</v>
          </cell>
          <cell r="F41">
            <v>9082.2035491251681</v>
          </cell>
          <cell r="G41">
            <v>13765.6713867909</v>
          </cell>
          <cell r="H41">
            <v>2894.7795172639148</v>
          </cell>
          <cell r="I41">
            <v>1.465855102611304</v>
          </cell>
          <cell r="J41">
            <v>1.344997465006015</v>
          </cell>
          <cell r="K41">
            <v>1.223013461779781</v>
          </cell>
          <cell r="L41">
            <v>5.338159412187224</v>
          </cell>
          <cell r="M41">
            <v>8490.0155264331443</v>
          </cell>
          <cell r="N41">
            <v>578.62435944801632</v>
          </cell>
          <cell r="O41">
            <v>6110.2711315758679</v>
          </cell>
          <cell r="P41">
            <v>4399.8749497050494</v>
          </cell>
          <cell r="Q41">
            <v>6572.4312530974839</v>
          </cell>
          <cell r="R41">
            <v>1355.581933001351</v>
          </cell>
          <cell r="S41">
            <v>0.37213661146180088</v>
          </cell>
          <cell r="T41">
            <v>0.18531042389987909</v>
          </cell>
          <cell r="U41">
            <v>0.13194290502979861</v>
          </cell>
          <cell r="V41">
            <v>4.4791767505826897E-2</v>
          </cell>
          <cell r="W41">
            <v>58.2</v>
          </cell>
          <cell r="X41">
            <v>9.9</v>
          </cell>
          <cell r="Y41">
            <v>64.599999999999994</v>
          </cell>
          <cell r="Z41">
            <v>46.5</v>
          </cell>
          <cell r="AA41">
            <v>64.599999999999994</v>
          </cell>
          <cell r="AB41">
            <v>12.9</v>
          </cell>
          <cell r="AC41">
            <v>1.00035553352758</v>
          </cell>
          <cell r="AD41">
            <v>1.00035553352758</v>
          </cell>
          <cell r="AE41">
            <v>1.00035553352758</v>
          </cell>
          <cell r="AF41">
            <v>6.4259637975122033</v>
          </cell>
          <cell r="AG41">
            <v>9025.7999999999993</v>
          </cell>
          <cell r="AH41">
            <v>960.4</v>
          </cell>
          <cell r="AI41">
            <v>7944.3</v>
          </cell>
          <cell r="AJ41">
            <v>5721.05</v>
          </cell>
          <cell r="AK41">
            <v>8784.15</v>
          </cell>
          <cell r="AL41">
            <v>1868.75</v>
          </cell>
          <cell r="AM41">
            <v>1.247205548974021</v>
          </cell>
          <cell r="AN41">
            <v>1.2450250991071461</v>
          </cell>
          <cell r="AO41">
            <v>1.152274709275364</v>
          </cell>
          <cell r="AP41">
            <v>10.013792062900979</v>
          </cell>
          <cell r="AQ41">
            <v>13691.5</v>
          </cell>
          <cell r="AR41">
            <v>1350.4</v>
          </cell>
          <cell r="AS41">
            <v>12136.2</v>
          </cell>
          <cell r="AT41">
            <v>8740.1</v>
          </cell>
          <cell r="AU41">
            <v>13265.6</v>
          </cell>
          <cell r="AV41">
            <v>2797.5</v>
          </cell>
          <cell r="AW41">
            <v>1.358755858187437</v>
          </cell>
          <cell r="AX41">
            <v>1.309805542737287</v>
          </cell>
          <cell r="AY41">
            <v>1.1981878894414331</v>
          </cell>
          <cell r="AZ41">
            <v>14.08897729071678</v>
          </cell>
          <cell r="BA41">
            <v>19366.650000000001</v>
          </cell>
          <cell r="BB41">
            <v>1770.6</v>
          </cell>
          <cell r="BC41">
            <v>16754.599999999999</v>
          </cell>
          <cell r="BD41">
            <v>12067.2</v>
          </cell>
          <cell r="BE41">
            <v>18207.7</v>
          </cell>
          <cell r="BF41">
            <v>3819.4</v>
          </cell>
          <cell r="BG41">
            <v>1.5747887742504689</v>
          </cell>
          <cell r="BH41">
            <v>1.3973943183239981</v>
          </cell>
          <cell r="BI41">
            <v>1.258931447754061</v>
          </cell>
          <cell r="BJ41">
            <v>30.510625854093089</v>
          </cell>
          <cell r="BK41">
            <v>51683.199999999997</v>
          </cell>
          <cell r="BL41">
            <v>3763.2</v>
          </cell>
          <cell r="BM41">
            <v>34744.699999999997</v>
          </cell>
          <cell r="BN41">
            <v>25015.9</v>
          </cell>
          <cell r="BO41">
            <v>38119.300000000003</v>
          </cell>
          <cell r="BP41">
            <v>7984</v>
          </cell>
          <cell r="BQ41">
            <v>9.8369152069247896</v>
          </cell>
          <cell r="BR41">
            <v>7.086238615038317</v>
          </cell>
          <cell r="BS41">
            <v>5.2397905810278971</v>
          </cell>
          <cell r="BT41">
            <v>1.9802321805873671</v>
          </cell>
          <cell r="BU41">
            <v>1.627982681041128</v>
          </cell>
          <cell r="BV41">
            <v>1.399695011350939</v>
          </cell>
          <cell r="BW41">
            <v>1.501452228221517</v>
          </cell>
          <cell r="BX41">
            <v>1.408461450062449</v>
          </cell>
          <cell r="BY41">
            <v>1.264677365113656</v>
          </cell>
          <cell r="BZ41">
            <v>1.3952339713195301</v>
          </cell>
          <cell r="CA41">
            <v>1.328198883693952</v>
          </cell>
          <cell r="CB41">
            <v>1.212863638415441</v>
          </cell>
          <cell r="CC41">
            <v>1.445184792616985</v>
          </cell>
          <cell r="CD41">
            <v>1.278423820764842</v>
          </cell>
          <cell r="CE41">
            <v>1.179391520296176</v>
          </cell>
        </row>
        <row r="42">
          <cell r="A42" t="str">
            <v>Zurich</v>
          </cell>
          <cell r="B42">
            <v>4.533598536713539</v>
          </cell>
          <cell r="C42">
            <v>6755.215239910528</v>
          </cell>
          <cell r="D42">
            <v>830.3707383773874</v>
          </cell>
          <cell r="E42">
            <v>5433.003057926594</v>
          </cell>
          <cell r="F42">
            <v>3911.682630314072</v>
          </cell>
          <cell r="G42">
            <v>6003.7073589127313</v>
          </cell>
          <cell r="H42">
            <v>1247.962302146349</v>
          </cell>
          <cell r="I42">
            <v>1.567659357135839</v>
          </cell>
          <cell r="J42">
            <v>1.362199408518791</v>
          </cell>
          <cell r="K42">
            <v>1.220228227161253</v>
          </cell>
          <cell r="L42">
            <v>2.2343662255073808</v>
          </cell>
          <cell r="M42">
            <v>3505.4404983403788</v>
          </cell>
          <cell r="N42">
            <v>350.24090099548289</v>
          </cell>
          <cell r="O42">
            <v>2576.4725662478309</v>
          </cell>
          <cell r="P42">
            <v>1855.024144184644</v>
          </cell>
          <cell r="Q42">
            <v>2812.4257888303978</v>
          </cell>
          <cell r="R42">
            <v>576.55776600323406</v>
          </cell>
          <cell r="S42">
            <v>0.59461724082161194</v>
          </cell>
          <cell r="T42">
            <v>0.22966541599988441</v>
          </cell>
          <cell r="U42">
            <v>0.148334452547005</v>
          </cell>
          <cell r="V42">
            <v>2.6366892097350599E-2</v>
          </cell>
          <cell r="W42">
            <v>70.5</v>
          </cell>
          <cell r="X42">
            <v>26.4</v>
          </cell>
          <cell r="Y42">
            <v>34.6</v>
          </cell>
          <cell r="Z42">
            <v>24.9</v>
          </cell>
          <cell r="AA42">
            <v>73.900000000000006</v>
          </cell>
          <cell r="AB42">
            <v>19.3</v>
          </cell>
          <cell r="AC42">
            <v>1.001998979410273</v>
          </cell>
          <cell r="AD42">
            <v>1.0146948124215269</v>
          </cell>
          <cell r="AE42">
            <v>1.005223902279941</v>
          </cell>
          <cell r="AF42">
            <v>2.8269264592563679</v>
          </cell>
          <cell r="AG42">
            <v>4319.05</v>
          </cell>
          <cell r="AH42">
            <v>575.29999999999995</v>
          </cell>
          <cell r="AI42">
            <v>3474.4</v>
          </cell>
          <cell r="AJ42">
            <v>2501.5</v>
          </cell>
          <cell r="AK42">
            <v>3875.6</v>
          </cell>
          <cell r="AL42">
            <v>813.1</v>
          </cell>
          <cell r="AM42">
            <v>1.2778511783582269</v>
          </cell>
          <cell r="AN42">
            <v>1.2398510503484039</v>
          </cell>
          <cell r="AO42">
            <v>1.145535434173957</v>
          </cell>
          <cell r="AP42">
            <v>4.3620199064694782</v>
          </cell>
          <cell r="AQ42">
            <v>6394.2</v>
          </cell>
          <cell r="AR42">
            <v>815.5</v>
          </cell>
          <cell r="AS42">
            <v>5268.8</v>
          </cell>
          <cell r="AT42">
            <v>3793.5</v>
          </cell>
          <cell r="AU42">
            <v>5842.8</v>
          </cell>
          <cell r="AV42">
            <v>1212.0999999999999</v>
          </cell>
          <cell r="AW42">
            <v>1.4107853252434881</v>
          </cell>
          <cell r="AX42">
            <v>1.3126348973634301</v>
          </cell>
          <cell r="AY42">
            <v>1.1901769586153741</v>
          </cell>
          <cell r="AZ42">
            <v>6.0377008348405861</v>
          </cell>
          <cell r="BA42">
            <v>8665.65</v>
          </cell>
          <cell r="BB42">
            <v>1065.4000000000001</v>
          </cell>
          <cell r="BC42">
            <v>7223.65</v>
          </cell>
          <cell r="BD42">
            <v>5200.8999999999996</v>
          </cell>
          <cell r="BE42">
            <v>7941.5</v>
          </cell>
          <cell r="BF42">
            <v>1643.8</v>
          </cell>
          <cell r="BG42">
            <v>1.6328796589161969</v>
          </cell>
          <cell r="BH42">
            <v>1.4143052363566799</v>
          </cell>
          <cell r="BI42">
            <v>1.253715916779172</v>
          </cell>
          <cell r="BJ42">
            <v>12.16872469091139</v>
          </cell>
          <cell r="BK42">
            <v>32234.3</v>
          </cell>
          <cell r="BL42">
            <v>3448.3</v>
          </cell>
          <cell r="BM42">
            <v>14261.3</v>
          </cell>
          <cell r="BN42">
            <v>10268</v>
          </cell>
          <cell r="BO42">
            <v>16160.1</v>
          </cell>
          <cell r="BP42">
            <v>3389.1</v>
          </cell>
          <cell r="BQ42">
            <v>9.7906445497245187</v>
          </cell>
          <cell r="BR42">
            <v>7.0900852721532939</v>
          </cell>
          <cell r="BS42">
            <v>7.0508715980343366</v>
          </cell>
          <cell r="BT42">
            <v>1.9794979114791249</v>
          </cell>
          <cell r="BU42">
            <v>1.5508856848610371</v>
          </cell>
          <cell r="BV42">
            <v>1.3230188017537869</v>
          </cell>
          <cell r="BW42">
            <v>1.511255099870267</v>
          </cell>
          <cell r="BX42">
            <v>1.33912724592434</v>
          </cell>
          <cell r="BY42">
            <v>1.2084186739851259</v>
          </cell>
          <cell r="BZ42">
            <v>1.423004525630674</v>
          </cell>
          <cell r="CA42">
            <v>1.266449424109084</v>
          </cell>
          <cell r="CB42">
            <v>1.159961240055331</v>
          </cell>
          <cell r="CC42">
            <v>1.2558588009977749</v>
          </cell>
          <cell r="CD42">
            <v>1.1862952253971011</v>
          </cell>
          <cell r="CE42">
            <v>1.136150282890863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0"/>
  <sheetViews>
    <sheetView tabSelected="1" topLeftCell="S1" zoomScale="115" zoomScaleNormal="115" workbookViewId="0">
      <selection activeCell="AH28" sqref="AH28"/>
    </sheetView>
  </sheetViews>
  <sheetFormatPr baseColWidth="10" defaultColWidth="8.83203125" defaultRowHeight="15" x14ac:dyDescent="0.2"/>
  <cols>
    <col min="1" max="1" width="8.33203125" customWidth="1"/>
    <col min="2" max="2" width="10.33203125" customWidth="1"/>
    <col min="3" max="3" width="10.83203125" customWidth="1"/>
    <col min="4" max="4" width="8.5" customWidth="1"/>
    <col min="36" max="37" width="19.83203125" bestFit="1" customWidth="1"/>
    <col min="38" max="38" width="20.5" bestFit="1" customWidth="1"/>
    <col min="39" max="41" width="17.6640625" bestFit="1" customWidth="1"/>
    <col min="42" max="43" width="18.33203125" bestFit="1" customWidth="1"/>
    <col min="44" max="44" width="19" bestFit="1" customWidth="1"/>
    <col min="45" max="46" width="18.83203125" bestFit="1" customWidth="1"/>
    <col min="47" max="47" width="19.5" bestFit="1" customWidth="1"/>
    <col min="48" max="49" width="18.83203125" bestFit="1" customWidth="1"/>
    <col min="50" max="50" width="19.5" bestFit="1" customWidth="1"/>
    <col min="51" max="52" width="18.83203125" bestFit="1" customWidth="1"/>
    <col min="53" max="53" width="19.5" bestFit="1" customWidth="1"/>
    <col min="54" max="55" width="18.6640625" bestFit="1" customWidth="1"/>
    <col min="56" max="56" width="19.33203125" bestFit="1" customWidth="1"/>
    <col min="57" max="58" width="23.5" bestFit="1" customWidth="1"/>
    <col min="59" max="59" width="24.1640625" bestFit="1" customWidth="1"/>
    <col min="60" max="61" width="23.5" bestFit="1" customWidth="1"/>
    <col min="62" max="62" width="24.1640625" bestFit="1" customWidth="1"/>
    <col min="63" max="64" width="24.5" bestFit="1" customWidth="1"/>
    <col min="65" max="65" width="25.1640625" bestFit="1" customWidth="1"/>
    <col min="66" max="67" width="25.83203125" bestFit="1" customWidth="1"/>
    <col min="68" max="68" width="26.5" bestFit="1" customWidth="1"/>
  </cols>
  <sheetData>
    <row r="1" spans="1:68" s="1" customFormat="1" x14ac:dyDescent="0.2">
      <c r="A1" s="4" t="s">
        <v>25</v>
      </c>
      <c r="B1" s="4" t="s">
        <v>26</v>
      </c>
      <c r="C1" s="4" t="s">
        <v>27</v>
      </c>
      <c r="D1" s="4" t="s">
        <v>28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126</v>
      </c>
      <c r="AB1" s="1" t="s">
        <v>127</v>
      </c>
      <c r="AC1" s="1" t="s">
        <v>128</v>
      </c>
      <c r="AD1" s="1" t="s">
        <v>131</v>
      </c>
      <c r="AE1" s="1" t="s">
        <v>132</v>
      </c>
      <c r="AF1" s="1" t="s">
        <v>133</v>
      </c>
      <c r="AG1" s="1" t="s">
        <v>134</v>
      </c>
      <c r="AH1" s="1" t="s">
        <v>135</v>
      </c>
      <c r="AI1" s="1" t="s">
        <v>136</v>
      </c>
      <c r="AJ1" s="1" t="s">
        <v>93</v>
      </c>
      <c r="AK1" s="1" t="s">
        <v>94</v>
      </c>
      <c r="AL1" s="1" t="s">
        <v>95</v>
      </c>
      <c r="AM1" s="1" t="s">
        <v>96</v>
      </c>
      <c r="AN1" s="1" t="s">
        <v>97</v>
      </c>
      <c r="AO1" s="1" t="s">
        <v>98</v>
      </c>
      <c r="AP1" s="1" t="s">
        <v>99</v>
      </c>
      <c r="AQ1" s="1" t="s">
        <v>100</v>
      </c>
      <c r="AR1" s="1" t="s">
        <v>101</v>
      </c>
      <c r="AS1" s="1" t="s">
        <v>102</v>
      </c>
      <c r="AT1" s="1" t="s">
        <v>103</v>
      </c>
      <c r="AU1" s="1" t="s">
        <v>104</v>
      </c>
      <c r="AV1" s="1" t="s">
        <v>105</v>
      </c>
      <c r="AW1" s="1" t="s">
        <v>106</v>
      </c>
      <c r="AX1" s="1" t="s">
        <v>107</v>
      </c>
      <c r="AY1" s="1" t="s">
        <v>108</v>
      </c>
      <c r="AZ1" s="1" t="s">
        <v>109</v>
      </c>
      <c r="BA1" s="1" t="s">
        <v>110</v>
      </c>
      <c r="BB1" s="1" t="s">
        <v>111</v>
      </c>
      <c r="BC1" s="1" t="s">
        <v>112</v>
      </c>
      <c r="BD1" s="1" t="s">
        <v>113</v>
      </c>
      <c r="BE1" s="1" t="s">
        <v>114</v>
      </c>
      <c r="BF1" s="1" t="s">
        <v>115</v>
      </c>
      <c r="BG1" s="1" t="s">
        <v>116</v>
      </c>
      <c r="BH1" s="1" t="s">
        <v>117</v>
      </c>
      <c r="BI1" s="1" t="s">
        <v>118</v>
      </c>
      <c r="BJ1" s="1" t="s">
        <v>119</v>
      </c>
      <c r="BK1" s="1" t="s">
        <v>120</v>
      </c>
      <c r="BL1" s="1" t="s">
        <v>121</v>
      </c>
      <c r="BM1" s="1" t="s">
        <v>122</v>
      </c>
      <c r="BN1" s="1" t="s">
        <v>123</v>
      </c>
      <c r="BO1" s="1" t="s">
        <v>124</v>
      </c>
      <c r="BP1" s="1" t="s">
        <v>125</v>
      </c>
    </row>
    <row r="2" spans="1:68" x14ac:dyDescent="0.2">
      <c r="A2" s="2">
        <v>15</v>
      </c>
      <c r="B2" s="2" t="s">
        <v>47</v>
      </c>
      <c r="C2" s="2" t="s">
        <v>48</v>
      </c>
      <c r="D2" s="2">
        <v>2</v>
      </c>
      <c r="E2">
        <v>741636</v>
      </c>
      <c r="F2">
        <v>219.3</v>
      </c>
      <c r="G2">
        <v>0</v>
      </c>
      <c r="H2">
        <v>4</v>
      </c>
      <c r="I2">
        <v>4.9889703304586079E-2</v>
      </c>
      <c r="J2">
        <v>2245.0366487063729</v>
      </c>
      <c r="K2">
        <v>39.63963963963964</v>
      </c>
      <c r="L2">
        <v>815</v>
      </c>
      <c r="M2">
        <v>3381.8331050000002</v>
      </c>
      <c r="N2">
        <v>1.51</v>
      </c>
      <c r="O2">
        <v>46</v>
      </c>
      <c r="P2">
        <v>260</v>
      </c>
      <c r="Q2" t="s">
        <v>22</v>
      </c>
      <c r="R2" t="s">
        <v>23</v>
      </c>
      <c r="S2">
        <v>59518</v>
      </c>
      <c r="T2">
        <v>3</v>
      </c>
      <c r="U2">
        <v>51</v>
      </c>
      <c r="V2">
        <v>79.900000000000006</v>
      </c>
      <c r="W2">
        <v>0.2</v>
      </c>
      <c r="X2">
        <v>0.17</v>
      </c>
      <c r="Y2">
        <v>0.32</v>
      </c>
      <c r="Z2">
        <v>0.31</v>
      </c>
      <c r="AA2">
        <v>81.55</v>
      </c>
      <c r="AB2">
        <v>2</v>
      </c>
      <c r="AC2">
        <v>16</v>
      </c>
      <c r="AD2">
        <v>191</v>
      </c>
      <c r="AE2">
        <v>79</v>
      </c>
      <c r="AF2">
        <v>2021</v>
      </c>
      <c r="AG2">
        <v>8121</v>
      </c>
      <c r="AH2">
        <v>34452</v>
      </c>
      <c r="AI2">
        <v>6962</v>
      </c>
      <c r="AJ2" s="5">
        <f>VLOOKUP(B2,[1]Sheet1!$A$1:$CE$42,9,TRUE)</f>
        <v>1.7552426618499539</v>
      </c>
      <c r="AK2">
        <f>VLOOKUP(B2,[1]Sheet1!$A$1:$CE$42,10,TRUE)</f>
        <v>1.3784483586949581</v>
      </c>
      <c r="AL2">
        <f>VLOOKUP(B2,[1]Sheet1!$A$1:$CE$42,11,TRUE)</f>
        <v>1.30010384374757</v>
      </c>
      <c r="AM2">
        <f>VLOOKUP(B2,[1]Sheet1!$A$1:$CE$42,19,TRUE)</f>
        <v>0.58515871015585497</v>
      </c>
      <c r="AN2">
        <f>VLOOKUP(B2,[1]Sheet1!$A$1:$CE$42,20,TRUE)</f>
        <v>0.26345343142641742</v>
      </c>
      <c r="AO2">
        <f>VLOOKUP(B2,[1]Sheet1!$A$1:$CE$42,21,TRUE)</f>
        <v>0.20904398356651049</v>
      </c>
      <c r="AP2">
        <f>VLOOKUP(B2,[1]Sheet1!$A$1:$CE$42,29,TRUE)</f>
        <v>1.000231126301907</v>
      </c>
      <c r="AQ2">
        <f>VLOOKUP(B2,[1]Sheet1!$A$1:$CE$42,30,TRUE)</f>
        <v>1.00036659780783</v>
      </c>
      <c r="AR2">
        <f>VLOOKUP(B2,[1]Sheet1!$A$1:$CE$42,31,TRUE)</f>
        <v>1.00036659780783</v>
      </c>
      <c r="AS2">
        <f>VLOOKUP(B2,[1]Sheet1!$A$1:$CE$42,39,TRUE)</f>
        <v>1.3816271142172689</v>
      </c>
      <c r="AT2">
        <f>VLOOKUP(B2,[1]Sheet1!$A$1:$CE$42,40,TRUE)</f>
        <v>1.2513750611635179</v>
      </c>
      <c r="AU2">
        <f>VLOOKUP(B2,[1]Sheet1!$A$1:$CE$42,41,TRUE)</f>
        <v>1.2074618447212051</v>
      </c>
      <c r="AV2">
        <f>VLOOKUP(B2,[1]Sheet1!$A$1:$CE$42,49,TRUE)</f>
        <v>1.587896412079616</v>
      </c>
      <c r="AW2">
        <f>VLOOKUP(B2,[1]Sheet1!$A$1:$CE$42,50,TRUE)</f>
        <v>1.3216828959883959</v>
      </c>
      <c r="AX2">
        <f>VLOOKUP(B2,[1]Sheet1!$A$1:$CE$42,51,TRUE)</f>
        <v>1.2574953869433001</v>
      </c>
      <c r="AY2">
        <f>VLOOKUP(B2,[1]Sheet1!$A$1:$CE$42,59,TRUE)</f>
        <v>1.963615910339741</v>
      </c>
      <c r="AZ2">
        <f>VLOOKUP(B2,[1]Sheet1!$A$1:$CE$42,60,TRUE)</f>
        <v>1.421986680976032</v>
      </c>
      <c r="BA2">
        <f>VLOOKUP(B2,[1]Sheet1!$A$1:$CE$42,61,TRUE)</f>
        <v>1.3274833869510321</v>
      </c>
      <c r="BB2">
        <f>VLOOKUP(B2,[1]Sheet1!$A$1:$CE$42,69,TRUE)</f>
        <v>9.9940660988682062</v>
      </c>
      <c r="BC2">
        <f>VLOOKUP(B2,[1]Sheet1!$A$1:$CE$42,70,TRUE)</f>
        <v>9.7541417741661718</v>
      </c>
      <c r="BD2">
        <f>VLOOKUP(B2,[1]Sheet1!$A$1:$CE$42,71,TRUE)</f>
        <v>7.9996009501855054</v>
      </c>
      <c r="BE2">
        <f>VLOOKUP(B2,[1]Sheet1!$A$1:$CE$42,72,TRUE)</f>
        <v>2.117524076161267</v>
      </c>
      <c r="BF2">
        <f>VLOOKUP(B2,[1]Sheet1!$A$1:$CE$42,73,TRUE)</f>
        <v>1.6022427140514379</v>
      </c>
      <c r="BG2">
        <f>VLOOKUP(B2,[1]Sheet1!$A$1:$CE$42,74,TRUE)</f>
        <v>1.4478114574093739</v>
      </c>
      <c r="BH2">
        <f>VLOOKUP(B2,[1]Sheet1!$A$1:$CE$42,75,TRUE)</f>
        <v>1.695171497492129</v>
      </c>
      <c r="BI2">
        <f>VLOOKUP(B2,[1]Sheet1!$A$1:$CE$42,76,TRUE)</f>
        <v>1.381229526062471</v>
      </c>
      <c r="BJ2">
        <f>VLOOKUP(B2,[1]Sheet1!$A$1:$CE$42,77,TRUE)</f>
        <v>1.303806170863183</v>
      </c>
      <c r="BK2">
        <f>VLOOKUP(B2,[1]Sheet1!$A$1:$CE$42,78,TRUE)</f>
        <v>1.82305733013746</v>
      </c>
      <c r="BL2">
        <f>VLOOKUP(B2,[1]Sheet1!$A$1:$CE$42,79,TRUE)</f>
        <v>1.3136243962202809</v>
      </c>
      <c r="BM2">
        <f>VLOOKUP(B2,[1]Sheet1!$A$1:$CE$42,80,TRUE)</f>
        <v>1.25246079540977</v>
      </c>
      <c r="BN2">
        <f>VLOOKUP(B2,[1]Sheet1!$A$1:$CE$42,81,TRUE)</f>
        <v>1.6760922350689631</v>
      </c>
      <c r="BO2">
        <f>VLOOKUP(B2,[1]Sheet1!$A$1:$CE$42,82,TRUE)</f>
        <v>1.2859618468294529</v>
      </c>
      <c r="BP2">
        <f>VLOOKUP(B2,[1]Sheet1!$A$1:$CE$42,83,TRUE)</f>
        <v>1.2364260818778059</v>
      </c>
    </row>
    <row r="3" spans="1:68" x14ac:dyDescent="0.2">
      <c r="A3" s="2">
        <v>10</v>
      </c>
      <c r="B3" s="2" t="s">
        <v>40</v>
      </c>
      <c r="C3" s="2" t="s">
        <v>37</v>
      </c>
      <c r="D3" s="2">
        <v>1</v>
      </c>
      <c r="E3">
        <v>1621537</v>
      </c>
      <c r="F3">
        <v>101.9</v>
      </c>
      <c r="G3">
        <v>7.8579767220852812</v>
      </c>
      <c r="H3">
        <v>5</v>
      </c>
      <c r="I3">
        <v>0.31204961712252022</v>
      </c>
      <c r="J3">
        <v>5360.9630862570511</v>
      </c>
      <c r="K3">
        <v>18.980789140687911</v>
      </c>
      <c r="L3">
        <v>209</v>
      </c>
      <c r="M3">
        <v>15913.022569999999</v>
      </c>
      <c r="N3">
        <v>0.70199999999999996</v>
      </c>
      <c r="O3">
        <v>19.11766429</v>
      </c>
      <c r="P3">
        <v>570.61</v>
      </c>
      <c r="Q3" t="s">
        <v>22</v>
      </c>
      <c r="R3" t="s">
        <v>23</v>
      </c>
      <c r="S3">
        <v>35915</v>
      </c>
      <c r="T3">
        <v>11</v>
      </c>
      <c r="U3">
        <v>52.5</v>
      </c>
      <c r="V3">
        <v>142.4</v>
      </c>
      <c r="W3">
        <v>0.27</v>
      </c>
      <c r="X3">
        <v>0.39</v>
      </c>
      <c r="Y3">
        <v>0.02</v>
      </c>
      <c r="Z3">
        <v>0.32</v>
      </c>
      <c r="AA3">
        <v>23.8</v>
      </c>
      <c r="AB3">
        <v>1.71</v>
      </c>
      <c r="AC3">
        <v>13</v>
      </c>
      <c r="AD3">
        <v>85</v>
      </c>
      <c r="AE3">
        <v>215</v>
      </c>
      <c r="AF3">
        <v>5094</v>
      </c>
      <c r="AG3">
        <v>6157</v>
      </c>
      <c r="AH3">
        <v>22340</v>
      </c>
      <c r="AI3">
        <v>6047</v>
      </c>
      <c r="AJ3" s="5">
        <f>VLOOKUP(B3,[1]Sheet1!$A$1:$CE$42,9,TRUE)</f>
        <v>1.5369417669334271</v>
      </c>
      <c r="AK3">
        <f>VLOOKUP(B3,[1]Sheet1!$A$1:$CE$42,10,TRUE)</f>
        <v>1.372992933575433</v>
      </c>
      <c r="AL3">
        <f>VLOOKUP(B3,[1]Sheet1!$A$1:$CE$42,11,TRUE)</f>
        <v>1.2198264944549839</v>
      </c>
      <c r="AM3">
        <f>VLOOKUP(B3,[1]Sheet1!$A$1:$CE$42,19,TRUE)</f>
        <v>0.46084776530719429</v>
      </c>
      <c r="AN3">
        <f>VLOOKUP(B3,[1]Sheet1!$A$1:$CE$42,20,TRUE)</f>
        <v>0.24232034458342119</v>
      </c>
      <c r="AO3">
        <f>VLOOKUP(B3,[1]Sheet1!$A$1:$CE$42,21,TRUE)</f>
        <v>0.14442028509436219</v>
      </c>
      <c r="AP3">
        <f>VLOOKUP(B3,[1]Sheet1!$A$1:$CE$42,29,TRUE)</f>
        <v>1.0002466465919411</v>
      </c>
      <c r="AQ3">
        <f>VLOOKUP(B3,[1]Sheet1!$A$1:$CE$42,30,TRUE)</f>
        <v>1.003160486307477</v>
      </c>
      <c r="AR3">
        <f>VLOOKUP(B3,[1]Sheet1!$A$1:$CE$42,31,TRUE)</f>
        <v>1.0003015194294329</v>
      </c>
      <c r="AS3">
        <f>VLOOKUP(B3,[1]Sheet1!$A$1:$CE$42,39,TRUE)</f>
        <v>1.301436289062591</v>
      </c>
      <c r="AT3">
        <f>VLOOKUP(B3,[1]Sheet1!$A$1:$CE$42,40,TRUE)</f>
        <v>1.240035748029702</v>
      </c>
      <c r="AU3">
        <f>VLOOKUP(B3,[1]Sheet1!$A$1:$CE$42,41,TRUE)</f>
        <v>1.146772982246874</v>
      </c>
      <c r="AV3">
        <f>VLOOKUP(B3,[1]Sheet1!$A$1:$CE$42,49,TRUE)</f>
        <v>1.4274014538222819</v>
      </c>
      <c r="AW3">
        <f>VLOOKUP(B3,[1]Sheet1!$A$1:$CE$42,50,TRUE)</f>
        <v>1.3288993391353769</v>
      </c>
      <c r="AX3">
        <f>VLOOKUP(B3,[1]Sheet1!$A$1:$CE$42,51,TRUE)</f>
        <v>1.1946267538046149</v>
      </c>
      <c r="AY3">
        <f>VLOOKUP(B3,[1]Sheet1!$A$1:$CE$42,59,TRUE)</f>
        <v>1.625907107652151</v>
      </c>
      <c r="AZ3">
        <f>VLOOKUP(B3,[1]Sheet1!$A$1:$CE$42,60,TRUE)</f>
        <v>1.441074290231787</v>
      </c>
      <c r="BA3">
        <f>VLOOKUP(B3,[1]Sheet1!$A$1:$CE$42,61,TRUE)</f>
        <v>1.2564039676670491</v>
      </c>
      <c r="BB3">
        <f>VLOOKUP(B3,[1]Sheet1!$A$1:$CE$42,69,TRUE)</f>
        <v>9.8514839575539792</v>
      </c>
      <c r="BC3">
        <f>VLOOKUP(B3,[1]Sheet1!$A$1:$CE$42,70,TRUE)</f>
        <v>8.9450898671468337</v>
      </c>
      <c r="BD3">
        <f>VLOOKUP(B3,[1]Sheet1!$A$1:$CE$42,71,TRUE)</f>
        <v>7.4670177936505544</v>
      </c>
      <c r="BE3">
        <f>VLOOKUP(B3,[1]Sheet1!$A$1:$CE$42,72,TRUE)</f>
        <v>1.917867486259635</v>
      </c>
      <c r="BF3">
        <f>VLOOKUP(B3,[1]Sheet1!$A$1:$CE$42,73,TRUE)</f>
        <v>1.573947682474711</v>
      </c>
      <c r="BG3">
        <f>VLOOKUP(B3,[1]Sheet1!$A$1:$CE$42,74,TRUE)</f>
        <v>1.3032333538287131</v>
      </c>
      <c r="BH3">
        <f>VLOOKUP(B3,[1]Sheet1!$A$1:$CE$42,75,TRUE)</f>
        <v>1.488261830341179</v>
      </c>
      <c r="BI3">
        <f>VLOOKUP(B3,[1]Sheet1!$A$1:$CE$42,76,TRUE)</f>
        <v>1.3474251380341651</v>
      </c>
      <c r="BJ3">
        <f>VLOOKUP(B3,[1]Sheet1!$A$1:$CE$42,77,TRUE)</f>
        <v>1.2068643121603151</v>
      </c>
      <c r="BK3">
        <f>VLOOKUP(B3,[1]Sheet1!$A$1:$CE$42,78,TRUE)</f>
        <v>1.4290117873239381</v>
      </c>
      <c r="BL3">
        <f>VLOOKUP(B3,[1]Sheet1!$A$1:$CE$42,79,TRUE)</f>
        <v>1.3158198819247049</v>
      </c>
      <c r="BM3">
        <f>VLOOKUP(B3,[1]Sheet1!$A$1:$CE$42,80,TRUE)</f>
        <v>1.209972918468343</v>
      </c>
      <c r="BN3">
        <f>VLOOKUP(B3,[1]Sheet1!$A$1:$CE$42,81,TRUE)</f>
        <v>1.4062484653873579</v>
      </c>
      <c r="BO3">
        <f>VLOOKUP(B3,[1]Sheet1!$A$1:$CE$42,82,TRUE)</f>
        <v>1.2973447021366791</v>
      </c>
      <c r="BP3">
        <f>VLOOKUP(B3,[1]Sheet1!$A$1:$CE$42,83,TRUE)</f>
        <v>1.227790973464981</v>
      </c>
    </row>
    <row r="4" spans="1:68" x14ac:dyDescent="0.2">
      <c r="A4" s="2">
        <v>33</v>
      </c>
      <c r="B4" s="2" t="s">
        <v>79</v>
      </c>
      <c r="C4" s="2" t="s">
        <v>78</v>
      </c>
      <c r="D4" s="2">
        <v>4</v>
      </c>
      <c r="E4">
        <v>164488</v>
      </c>
      <c r="F4">
        <v>23.91</v>
      </c>
      <c r="G4">
        <v>9.3482758620689648</v>
      </c>
      <c r="H4">
        <v>2</v>
      </c>
      <c r="I4">
        <v>1.73475512</v>
      </c>
      <c r="J4">
        <v>2127.8147949999998</v>
      </c>
      <c r="K4">
        <v>100</v>
      </c>
      <c r="L4">
        <v>274</v>
      </c>
      <c r="M4">
        <v>6879.4646590000002</v>
      </c>
      <c r="N4">
        <v>2.2770000000000001</v>
      </c>
      <c r="O4">
        <v>9.5352435599999996</v>
      </c>
      <c r="P4">
        <v>328</v>
      </c>
      <c r="Q4" t="s">
        <v>24</v>
      </c>
      <c r="R4" t="s">
        <v>24</v>
      </c>
      <c r="S4">
        <v>172358</v>
      </c>
      <c r="T4">
        <v>2.72</v>
      </c>
      <c r="U4">
        <v>51.2</v>
      </c>
      <c r="V4">
        <v>123.4</v>
      </c>
      <c r="W4">
        <v>0.22</v>
      </c>
      <c r="X4">
        <v>0.27</v>
      </c>
      <c r="Y4">
        <v>0.17</v>
      </c>
      <c r="Z4">
        <v>0.33</v>
      </c>
      <c r="AA4">
        <v>88.25</v>
      </c>
      <c r="AB4">
        <v>1.88</v>
      </c>
      <c r="AC4">
        <v>26.17</v>
      </c>
      <c r="AD4">
        <v>42</v>
      </c>
      <c r="AE4">
        <v>17</v>
      </c>
      <c r="AF4">
        <v>767</v>
      </c>
      <c r="AG4">
        <v>708</v>
      </c>
      <c r="AH4">
        <v>3410</v>
      </c>
      <c r="AI4">
        <v>2106</v>
      </c>
      <c r="AJ4" s="5">
        <f>VLOOKUP(B4,[1]Sheet1!$A$1:$CE$42,9,TRUE)</f>
        <v>1.5759302422117689</v>
      </c>
      <c r="AK4">
        <f>VLOOKUP(B4,[1]Sheet1!$A$1:$CE$42,10,TRUE)</f>
        <v>1.4447354531802341</v>
      </c>
      <c r="AL4">
        <f>VLOOKUP(B4,[1]Sheet1!$A$1:$CE$42,11,TRUE)</f>
        <v>1.293165993714021</v>
      </c>
      <c r="AM4">
        <f>VLOOKUP(B4,[1]Sheet1!$A$1:$CE$42,19,TRUE)</f>
        <v>0.56000192266872306</v>
      </c>
      <c r="AN4">
        <f>VLOOKUP(B4,[1]Sheet1!$A$1:$CE$42,20,TRUE)</f>
        <v>0.30891476037106558</v>
      </c>
      <c r="AO4">
        <f>VLOOKUP(B4,[1]Sheet1!$A$1:$CE$42,21,TRUE)</f>
        <v>0.19135086768906701</v>
      </c>
      <c r="AP4">
        <f>VLOOKUP(B4,[1]Sheet1!$A$1:$CE$42,29,TRUE)</f>
        <v>1.0026542083239049</v>
      </c>
      <c r="AQ4">
        <f>VLOOKUP(B4,[1]Sheet1!$A$1:$CE$42,30,TRUE)</f>
        <v>1.0133934024908651</v>
      </c>
      <c r="AR4">
        <f>VLOOKUP(B4,[1]Sheet1!$A$1:$CE$42,31,TRUE)</f>
        <v>1.0339312820688009</v>
      </c>
      <c r="AS4">
        <f>VLOOKUP(B4,[1]Sheet1!$A$1:$CE$42,39,TRUE)</f>
        <v>1.311271203057085</v>
      </c>
      <c r="AT4">
        <f>VLOOKUP(B4,[1]Sheet1!$A$1:$CE$42,40,TRUE)</f>
        <v>1.28605551540886</v>
      </c>
      <c r="AU4">
        <f>VLOOKUP(B4,[1]Sheet1!$A$1:$CE$42,41,TRUE)</f>
        <v>1.2017733247188129</v>
      </c>
      <c r="AV4">
        <f>VLOOKUP(B4,[1]Sheet1!$A$1:$CE$42,49,TRUE)</f>
        <v>1.4458874288432431</v>
      </c>
      <c r="AW4">
        <f>VLOOKUP(B4,[1]Sheet1!$A$1:$CE$42,50,TRUE)</f>
        <v>1.385298431584979</v>
      </c>
      <c r="AX4">
        <f>VLOOKUP(B4,[1]Sheet1!$A$1:$CE$42,51,TRUE)</f>
        <v>1.2552106698033461</v>
      </c>
      <c r="AY4">
        <f>VLOOKUP(B4,[1]Sheet1!$A$1:$CE$42,59,TRUE)</f>
        <v>1.6459573988698379</v>
      </c>
      <c r="AZ4">
        <f>VLOOKUP(B4,[1]Sheet1!$A$1:$CE$42,60,TRUE)</f>
        <v>1.515872751203674</v>
      </c>
      <c r="BA4">
        <f>VLOOKUP(B4,[1]Sheet1!$A$1:$CE$42,61,TRUE)</f>
        <v>1.331891594144512</v>
      </c>
      <c r="BB4">
        <f>VLOOKUP(B4,[1]Sheet1!$A$1:$CE$42,69,TRUE)</f>
        <v>9.2961807945443038</v>
      </c>
      <c r="BC4">
        <f>VLOOKUP(B4,[1]Sheet1!$A$1:$CE$42,70,TRUE)</f>
        <v>7.7660236652748029</v>
      </c>
      <c r="BD4">
        <f>VLOOKUP(B4,[1]Sheet1!$A$1:$CE$42,71,TRUE)</f>
        <v>4.8719174623385983</v>
      </c>
      <c r="BE4">
        <f>VLOOKUP(B4,[1]Sheet1!$A$1:$CE$42,72,TRUE)</f>
        <v>1.7990201778877899</v>
      </c>
      <c r="BF4">
        <f>VLOOKUP(B4,[1]Sheet1!$A$1:$CE$42,73,TRUE)</f>
        <v>1.5445564447970681</v>
      </c>
      <c r="BG4">
        <f>VLOOKUP(B4,[1]Sheet1!$A$1:$CE$42,74,TRUE)</f>
        <v>1.361459979780772</v>
      </c>
      <c r="BH4">
        <f>VLOOKUP(B4,[1]Sheet1!$A$1:$CE$42,75,TRUE)</f>
        <v>1.4531911843454861</v>
      </c>
      <c r="BI4">
        <f>VLOOKUP(B4,[1]Sheet1!$A$1:$CE$42,76,TRUE)</f>
        <v>1.389816191900237</v>
      </c>
      <c r="BJ4">
        <f>VLOOKUP(B4,[1]Sheet1!$A$1:$CE$42,77,TRUE)</f>
        <v>1.2555921807924919</v>
      </c>
      <c r="BK4">
        <v>0</v>
      </c>
      <c r="BL4">
        <v>0</v>
      </c>
      <c r="BM4">
        <v>0</v>
      </c>
      <c r="BN4">
        <v>0</v>
      </c>
      <c r="BO4">
        <f>VLOOKUP(B4,[1]Sheet1!$A$1:$CE$42,82,TRUE)</f>
        <v>0</v>
      </c>
      <c r="BP4">
        <f>VLOOKUP(B4,[1]Sheet1!$A$1:$CE$42,83,TRUE)</f>
        <v>0</v>
      </c>
    </row>
    <row r="5" spans="1:68" x14ac:dyDescent="0.2">
      <c r="A5" s="2">
        <v>26</v>
      </c>
      <c r="B5" s="2" t="s">
        <v>68</v>
      </c>
      <c r="C5" s="2" t="s">
        <v>69</v>
      </c>
      <c r="D5" s="2">
        <v>4</v>
      </c>
      <c r="E5">
        <v>3426354</v>
      </c>
      <c r="F5">
        <v>891.8</v>
      </c>
      <c r="G5">
        <v>0.92372241749999995</v>
      </c>
      <c r="H5">
        <v>10</v>
      </c>
      <c r="I5">
        <v>9.3393735729999997E-2</v>
      </c>
      <c r="J5">
        <v>1069.3582739999999</v>
      </c>
      <c r="K5">
        <v>7.3394495412844041</v>
      </c>
      <c r="L5">
        <v>54</v>
      </c>
      <c r="M5">
        <v>3842.065486</v>
      </c>
      <c r="N5">
        <v>2.4649999999999999</v>
      </c>
      <c r="O5">
        <v>11.67421697</v>
      </c>
      <c r="P5">
        <v>326</v>
      </c>
      <c r="Q5" t="s">
        <v>24</v>
      </c>
      <c r="R5" t="s">
        <v>23</v>
      </c>
      <c r="S5">
        <v>40105</v>
      </c>
      <c r="T5">
        <v>10</v>
      </c>
      <c r="U5">
        <v>50.82</v>
      </c>
      <c r="V5">
        <v>115.6</v>
      </c>
      <c r="W5">
        <v>0.3</v>
      </c>
      <c r="X5">
        <v>0.27</v>
      </c>
      <c r="Y5">
        <v>0.13</v>
      </c>
      <c r="Z5">
        <v>0.31</v>
      </c>
      <c r="AA5">
        <v>49.9</v>
      </c>
      <c r="AB5">
        <v>1.81</v>
      </c>
      <c r="AC5">
        <v>16.5</v>
      </c>
      <c r="AD5">
        <v>395</v>
      </c>
      <c r="AE5">
        <v>1000</v>
      </c>
      <c r="AF5">
        <v>13328</v>
      </c>
      <c r="AG5">
        <v>21017</v>
      </c>
      <c r="AH5">
        <v>238149</v>
      </c>
      <c r="AI5">
        <v>47382</v>
      </c>
      <c r="AJ5" s="5">
        <f>VLOOKUP(B5,[1]Sheet1!$A$1:$CE$42,9,TRUE)</f>
        <v>1.3403117776112441</v>
      </c>
      <c r="AK5">
        <f>VLOOKUP(B5,[1]Sheet1!$A$1:$CE$42,10,TRUE)</f>
        <v>1.3207665214408311</v>
      </c>
      <c r="AL5">
        <f>VLOOKUP(B5,[1]Sheet1!$A$1:$CE$42,11,TRUE)</f>
        <v>1.19988810870329</v>
      </c>
      <c r="AM5">
        <f>VLOOKUP(B5,[1]Sheet1!$A$1:$CE$42,19,TRUE)</f>
        <v>0.28252806503852768</v>
      </c>
      <c r="AN5">
        <f>VLOOKUP(B5,[1]Sheet1!$A$1:$CE$42,20,TRUE)</f>
        <v>0.1272849830854284</v>
      </c>
      <c r="AO5">
        <f>VLOOKUP(B5,[1]Sheet1!$A$1:$CE$42,21,TRUE)</f>
        <v>7.6054425455219898E-2</v>
      </c>
      <c r="AP5">
        <f>VLOOKUP(B5,[1]Sheet1!$A$1:$CE$42,29,TRUE)</f>
        <v>1.000036007689542</v>
      </c>
      <c r="AQ5">
        <f>VLOOKUP(B5,[1]Sheet1!$A$1:$CE$42,30,TRUE)</f>
        <v>1.000034158382086</v>
      </c>
      <c r="AR5">
        <f>VLOOKUP(B5,[1]Sheet1!$A$1:$CE$42,31,TRUE)</f>
        <v>1.000034158382086</v>
      </c>
      <c r="AS5">
        <f>VLOOKUP(B5,[1]Sheet1!$A$1:$CE$42,39,TRUE)</f>
        <v>1.2077675065562219</v>
      </c>
      <c r="AT5">
        <f>VLOOKUP(B5,[1]Sheet1!$A$1:$CE$42,40,TRUE)</f>
        <v>1.246435203284781</v>
      </c>
      <c r="AU5">
        <f>VLOOKUP(B5,[1]Sheet1!$A$1:$CE$42,41,TRUE)</f>
        <v>1.15824218693628</v>
      </c>
      <c r="AV5">
        <f>VLOOKUP(B5,[1]Sheet1!$A$1:$CE$42,49,TRUE)</f>
        <v>1.2748944159671161</v>
      </c>
      <c r="AW5">
        <f>VLOOKUP(B5,[1]Sheet1!$A$1:$CE$42,50,TRUE)</f>
        <v>1.3010456269619051</v>
      </c>
      <c r="AX5">
        <f>VLOOKUP(B5,[1]Sheet1!$A$1:$CE$42,51,TRUE)</f>
        <v>1.1876596425334791</v>
      </c>
      <c r="AY5">
        <f>VLOOKUP(B5,[1]Sheet1!$A$1:$CE$42,59,TRUE)</f>
        <v>1.372068182874562</v>
      </c>
      <c r="AZ5">
        <f>VLOOKUP(B5,[1]Sheet1!$A$1:$CE$42,60,TRUE)</f>
        <v>1.368358602364703</v>
      </c>
      <c r="BA5">
        <f>VLOOKUP(B5,[1]Sheet1!$A$1:$CE$42,61,TRUE)</f>
        <v>1.223964087516062</v>
      </c>
      <c r="BB5">
        <f>VLOOKUP(B5,[1]Sheet1!$A$1:$CE$42,69,TRUE)</f>
        <v>9.7733245549285002</v>
      </c>
      <c r="BC5">
        <f>VLOOKUP(B5,[1]Sheet1!$A$1:$CE$42,70,TRUE)</f>
        <v>5.8989450818868718</v>
      </c>
      <c r="BD5">
        <f>VLOOKUP(B5,[1]Sheet1!$A$1:$CE$42,71,TRUE)</f>
        <v>5.8989450818868718</v>
      </c>
      <c r="BE5">
        <f>VLOOKUP(B5,[1]Sheet1!$A$1:$CE$42,72,TRUE)</f>
        <v>1.7228792725807971</v>
      </c>
      <c r="BF5">
        <f>VLOOKUP(B5,[1]Sheet1!$A$1:$CE$42,73,TRUE)</f>
        <v>1.474123476683751</v>
      </c>
      <c r="BG5">
        <f>VLOOKUP(B5,[1]Sheet1!$A$1:$CE$42,74,TRUE)</f>
        <v>1.3145205613355111</v>
      </c>
      <c r="BH5">
        <f>VLOOKUP(B5,[1]Sheet1!$A$1:$CE$42,75,TRUE)</f>
        <v>1.4017466653984181</v>
      </c>
      <c r="BI5">
        <f>VLOOKUP(B5,[1]Sheet1!$A$1:$CE$42,76,TRUE)</f>
        <v>1.347764048196967</v>
      </c>
      <c r="BJ5">
        <f>VLOOKUP(B5,[1]Sheet1!$A$1:$CE$42,77,TRUE)</f>
        <v>1.2316944616844721</v>
      </c>
      <c r="BK5">
        <f>VLOOKUP(B5,[1]Sheet1!$A$1:$CE$42,78,TRUE)</f>
        <v>1.320674518967732</v>
      </c>
      <c r="BL5">
        <f>VLOOKUP(B5,[1]Sheet1!$A$1:$CE$42,79,TRUE)</f>
        <v>1.3228865103025189</v>
      </c>
      <c r="BM5">
        <f>VLOOKUP(B5,[1]Sheet1!$A$1:$CE$42,80,TRUE)</f>
        <v>1.206719279994499</v>
      </c>
      <c r="BN5">
        <f>VLOOKUP(B5,[1]Sheet1!$A$1:$CE$42,81,TRUE)</f>
        <v>1.3150729722334651</v>
      </c>
      <c r="BO5">
        <f>VLOOKUP(B5,[1]Sheet1!$A$1:$CE$42,82,TRUE)</f>
        <v>1.306285350685175</v>
      </c>
      <c r="BP5">
        <f>VLOOKUP(B5,[1]Sheet1!$A$1:$CE$42,83,TRUE)</f>
        <v>1.183237958979201</v>
      </c>
    </row>
    <row r="6" spans="1:68" x14ac:dyDescent="0.2">
      <c r="A6" s="2">
        <v>34</v>
      </c>
      <c r="B6" s="2" t="s">
        <v>80</v>
      </c>
      <c r="C6" s="2" t="s">
        <v>78</v>
      </c>
      <c r="D6" s="2">
        <v>4</v>
      </c>
      <c r="E6">
        <v>133115</v>
      </c>
      <c r="F6">
        <v>51.6</v>
      </c>
      <c r="G6">
        <v>18.794550730000001</v>
      </c>
      <c r="H6">
        <v>3</v>
      </c>
      <c r="I6">
        <v>1.73475512</v>
      </c>
      <c r="J6">
        <v>10803.16696</v>
      </c>
      <c r="K6">
        <v>72.582619339999994</v>
      </c>
      <c r="L6">
        <v>833</v>
      </c>
      <c r="M6">
        <v>2579.7480620000001</v>
      </c>
      <c r="N6">
        <v>3.3690000000000002</v>
      </c>
      <c r="O6">
        <v>25</v>
      </c>
      <c r="P6">
        <v>473</v>
      </c>
      <c r="Q6" t="s">
        <v>24</v>
      </c>
      <c r="R6" t="s">
        <v>24</v>
      </c>
      <c r="S6">
        <v>70571</v>
      </c>
      <c r="T6">
        <v>5.59</v>
      </c>
      <c r="U6">
        <v>51.6</v>
      </c>
      <c r="V6">
        <v>111.7</v>
      </c>
      <c r="W6">
        <v>0.22</v>
      </c>
      <c r="X6">
        <v>0.32</v>
      </c>
      <c r="Y6">
        <v>0.15</v>
      </c>
      <c r="Z6">
        <v>0.3</v>
      </c>
      <c r="AA6">
        <v>81.069999999999993</v>
      </c>
      <c r="AB6">
        <v>1.89</v>
      </c>
      <c r="AC6">
        <v>32.729999999999997</v>
      </c>
      <c r="AD6">
        <v>33</v>
      </c>
      <c r="AE6">
        <v>54</v>
      </c>
      <c r="AF6">
        <v>705</v>
      </c>
      <c r="AG6">
        <v>1404</v>
      </c>
      <c r="AH6">
        <v>15810</v>
      </c>
      <c r="AI6">
        <v>2959</v>
      </c>
      <c r="AJ6" s="5">
        <f>VLOOKUP(B6,[1]Sheet1!$A$1:$CE$42,9,TRUE)</f>
        <v>1.719483883685095</v>
      </c>
      <c r="AK6">
        <f>VLOOKUP(B6,[1]Sheet1!$A$1:$CE$42,10,TRUE)</f>
        <v>1.432439060687241</v>
      </c>
      <c r="AL6">
        <f>VLOOKUP(B6,[1]Sheet1!$A$1:$CE$42,11,TRUE)</f>
        <v>1.2555587265388981</v>
      </c>
      <c r="AM6">
        <f>VLOOKUP(B6,[1]Sheet1!$A$1:$CE$42,19,TRUE)</f>
        <v>0.73059220636812638</v>
      </c>
      <c r="AN6">
        <f>VLOOKUP(B6,[1]Sheet1!$A$1:$CE$42,20,TRUE)</f>
        <v>0.35264384325869458</v>
      </c>
      <c r="AO6">
        <f>VLOOKUP(B6,[1]Sheet1!$A$1:$CE$42,21,TRUE)</f>
        <v>0.18293714400339961</v>
      </c>
      <c r="AP6">
        <f>VLOOKUP(B6,[1]Sheet1!$A$1:$CE$42,29,TRUE)</f>
        <v>1.0000696942924441</v>
      </c>
      <c r="AQ6">
        <f>VLOOKUP(B6,[1]Sheet1!$A$1:$CE$42,30,TRUE)</f>
        <v>1.006816060795892</v>
      </c>
      <c r="AR6">
        <f>VLOOKUP(B6,[1]Sheet1!$A$1:$CE$42,31,TRUE)</f>
        <v>1.006816060795892</v>
      </c>
      <c r="AS6">
        <f>VLOOKUP(B6,[1]Sheet1!$A$1:$CE$42,39,TRUE)</f>
        <v>1.3424351079274091</v>
      </c>
      <c r="AT6">
        <f>VLOOKUP(B6,[1]Sheet1!$A$1:$CE$42,40,TRUE)</f>
        <v>1.2434387384876779</v>
      </c>
      <c r="AU6">
        <f>VLOOKUP(B6,[1]Sheet1!$A$1:$CE$42,41,TRUE)</f>
        <v>1.1635301244352001</v>
      </c>
      <c r="AV6">
        <f>VLOOKUP(B6,[1]Sheet1!$A$1:$CE$42,49,TRUE)</f>
        <v>1.521563827237473</v>
      </c>
      <c r="AW6">
        <f>VLOOKUP(B6,[1]Sheet1!$A$1:$CE$42,50,TRUE)</f>
        <v>1.3454014694109051</v>
      </c>
      <c r="AX6">
        <f>VLOOKUP(B6,[1]Sheet1!$A$1:$CE$42,51,TRUE)</f>
        <v>1.2133891063211251</v>
      </c>
      <c r="AY6">
        <f>VLOOKUP(B6,[1]Sheet1!$A$1:$CE$42,59,TRUE)</f>
        <v>1.8194354154809991</v>
      </c>
      <c r="AZ6">
        <f>VLOOKUP(B6,[1]Sheet1!$A$1:$CE$42,60,TRUE)</f>
        <v>1.5022994476681271</v>
      </c>
      <c r="BA6">
        <f>VLOOKUP(B6,[1]Sheet1!$A$1:$CE$42,61,TRUE)</f>
        <v>1.2906603610755389</v>
      </c>
      <c r="BB6">
        <f>VLOOKUP(B6,[1]Sheet1!$A$1:$CE$42,69,TRUE)</f>
        <v>9.9132018065667875</v>
      </c>
      <c r="BC6">
        <f>VLOOKUP(B6,[1]Sheet1!$A$1:$CE$42,70,TRUE)</f>
        <v>8.7536774781298679</v>
      </c>
      <c r="BD6">
        <f>VLOOKUP(B6,[1]Sheet1!$A$1:$CE$42,71,TRUE)</f>
        <v>5.6868226190105711</v>
      </c>
      <c r="BE6">
        <f>VLOOKUP(B6,[1]Sheet1!$A$1:$CE$42,72,TRUE)</f>
        <v>2.098601541910905</v>
      </c>
      <c r="BF6">
        <f>VLOOKUP(B6,[1]Sheet1!$A$1:$CE$42,73,TRUE)</f>
        <v>1.615111691073684</v>
      </c>
      <c r="BG6">
        <f>VLOOKUP(B6,[1]Sheet1!$A$1:$CE$42,74,TRUE)</f>
        <v>1.357176883553453</v>
      </c>
      <c r="BH6">
        <f>VLOOKUP(B6,[1]Sheet1!$A$1:$CE$42,75,TRUE)</f>
        <v>1.597058805891961</v>
      </c>
      <c r="BI6">
        <f>VLOOKUP(B6,[1]Sheet1!$A$1:$CE$42,76,TRUE)</f>
        <v>1.380109581953709</v>
      </c>
      <c r="BJ6">
        <f>VLOOKUP(B6,[1]Sheet1!$A$1:$CE$42,77,TRUE)</f>
        <v>1.222463624220856</v>
      </c>
      <c r="BK6">
        <f>VLOOKUP(B6,[1]Sheet1!$A$1:$CE$42,78,TRUE)</f>
        <v>1.4282084441222651</v>
      </c>
      <c r="BL6">
        <f>VLOOKUP(B6,[1]Sheet1!$A$1:$CE$42,79,TRUE)</f>
        <v>1.213003571103499</v>
      </c>
      <c r="BM6">
        <f>VLOOKUP(B6,[1]Sheet1!$A$1:$CE$42,80,TRUE)</f>
        <v>1.180603393545592</v>
      </c>
      <c r="BN6">
        <f>VLOOKUP(B6,[1]Sheet1!$A$1:$CE$42,81,TRUE)</f>
        <v>1.4077260161105041</v>
      </c>
      <c r="BO6">
        <f>VLOOKUP(B6,[1]Sheet1!$A$1:$CE$42,82,TRUE)</f>
        <v>1.206485444357779</v>
      </c>
      <c r="BP6">
        <f>VLOOKUP(B6,[1]Sheet1!$A$1:$CE$42,83,TRUE)</f>
        <v>1.177347471081839</v>
      </c>
    </row>
    <row r="7" spans="1:68" x14ac:dyDescent="0.2">
      <c r="A7" s="2">
        <v>2</v>
      </c>
      <c r="B7" s="2" t="s">
        <v>31</v>
      </c>
      <c r="C7" s="2" t="s">
        <v>30</v>
      </c>
      <c r="D7" s="2">
        <v>1</v>
      </c>
      <c r="E7">
        <v>366133</v>
      </c>
      <c r="F7">
        <v>140.9</v>
      </c>
      <c r="G7">
        <v>8.162728577008151</v>
      </c>
      <c r="H7">
        <v>1</v>
      </c>
      <c r="I7">
        <v>0.54624958689874992</v>
      </c>
      <c r="J7">
        <v>6991.9947123039992</v>
      </c>
      <c r="K7">
        <v>14.0625</v>
      </c>
      <c r="L7">
        <v>200</v>
      </c>
      <c r="M7">
        <v>2598.5308730000002</v>
      </c>
      <c r="N7">
        <v>3.3889999999999998</v>
      </c>
      <c r="O7">
        <v>46</v>
      </c>
      <c r="P7">
        <v>533.70000000000005</v>
      </c>
      <c r="Q7" t="s">
        <v>24</v>
      </c>
      <c r="R7" t="s">
        <v>23</v>
      </c>
      <c r="S7">
        <v>38854</v>
      </c>
      <c r="T7">
        <v>6</v>
      </c>
      <c r="U7">
        <v>52.6</v>
      </c>
      <c r="V7">
        <v>175.9</v>
      </c>
      <c r="W7">
        <v>0.62</v>
      </c>
      <c r="X7">
        <v>0.19</v>
      </c>
      <c r="Y7">
        <v>0.05</v>
      </c>
      <c r="Z7">
        <v>0.15</v>
      </c>
      <c r="AA7">
        <v>35.5</v>
      </c>
      <c r="AB7">
        <v>1.8</v>
      </c>
      <c r="AC7">
        <v>11.399999999999999</v>
      </c>
      <c r="AD7">
        <v>32</v>
      </c>
      <c r="AE7">
        <v>90</v>
      </c>
      <c r="AF7">
        <v>2675</v>
      </c>
      <c r="AG7">
        <v>1726</v>
      </c>
      <c r="AH7">
        <v>93693</v>
      </c>
      <c r="AI7">
        <v>1708</v>
      </c>
      <c r="AJ7" s="5">
        <f>VLOOKUP(B7,[1]Sheet1!$A$1:$CE$42,9,TRUE)</f>
        <v>1.6326747795415879</v>
      </c>
      <c r="AK7">
        <f>VLOOKUP(B7,[1]Sheet1!$A$1:$CE$42,10,TRUE)</f>
        <v>1.486260885732666</v>
      </c>
      <c r="AL7">
        <f>VLOOKUP(B7,[1]Sheet1!$A$1:$CE$42,11,TRUE)</f>
        <v>1.4175997909870459</v>
      </c>
      <c r="AM7">
        <f>VLOOKUP(B7,[1]Sheet1!$A$1:$CE$42,19,TRUE)</f>
        <v>0.55846058526745201</v>
      </c>
      <c r="AN7">
        <f>VLOOKUP(B7,[1]Sheet1!$A$1:$CE$42,20,TRUE)</f>
        <v>0.39198408325947082</v>
      </c>
      <c r="AO7">
        <f>VLOOKUP(B7,[1]Sheet1!$A$1:$CE$42,21,TRUE)</f>
        <v>0.28735941592760239</v>
      </c>
      <c r="AP7">
        <f>VLOOKUP(B7,[1]Sheet1!$A$1:$CE$42,29,TRUE)</f>
        <v>1.0001775290802</v>
      </c>
      <c r="AQ7">
        <f>VLOOKUP(B7,[1]Sheet1!$A$1:$CE$42,30,TRUE)</f>
        <v>1.001762308560737</v>
      </c>
      <c r="AR7">
        <f>VLOOKUP(B7,[1]Sheet1!$A$1:$CE$42,31,TRUE)</f>
        <v>1.0029909679805671</v>
      </c>
      <c r="AS7">
        <f>VLOOKUP(B7,[1]Sheet1!$A$1:$CE$42,39,TRUE)</f>
        <v>1.3521560637132</v>
      </c>
      <c r="AT7">
        <f>VLOOKUP(B7,[1]Sheet1!$A$1:$CE$42,40,TRUE)</f>
        <v>1.2845383616923429</v>
      </c>
      <c r="AU7">
        <f>VLOOKUP(B7,[1]Sheet1!$A$1:$CE$42,41,TRUE)</f>
        <v>1.25910012188334</v>
      </c>
      <c r="AV7">
        <f>VLOOKUP(B7,[1]Sheet1!$A$1:$CE$42,49,TRUE)</f>
        <v>1.4994790079351961</v>
      </c>
      <c r="AW7">
        <f>VLOOKUP(B7,[1]Sheet1!$A$1:$CE$42,50,TRUE)</f>
        <v>1.39523496469972</v>
      </c>
      <c r="AX7">
        <f>VLOOKUP(B7,[1]Sheet1!$A$1:$CE$42,51,TRUE)</f>
        <v>1.3429187096244239</v>
      </c>
      <c r="AY7">
        <f>VLOOKUP(B7,[1]Sheet1!$A$1:$CE$42,59,TRUE)</f>
        <v>1.727189483413389</v>
      </c>
      <c r="AZ7">
        <f>VLOOKUP(B7,[1]Sheet1!$A$1:$CE$42,60,TRUE)</f>
        <v>1.56146951048534</v>
      </c>
      <c r="BA7">
        <f>VLOOKUP(B7,[1]Sheet1!$A$1:$CE$42,61,TRUE)</f>
        <v>1.481521206978629</v>
      </c>
      <c r="BB7">
        <f>VLOOKUP(B7,[1]Sheet1!$A$1:$CE$42,69,TRUE)</f>
        <v>9.6421160196563616</v>
      </c>
      <c r="BC7">
        <f>VLOOKUP(B7,[1]Sheet1!$A$1:$CE$42,70,TRUE)</f>
        <v>9.789577886491303</v>
      </c>
      <c r="BD7">
        <f>VLOOKUP(B7,[1]Sheet1!$A$1:$CE$42,71,TRUE)</f>
        <v>7.0321366784453767</v>
      </c>
      <c r="BE7">
        <f>VLOOKUP(B7,[1]Sheet1!$A$1:$CE$42,72,TRUE)</f>
        <v>2.0597673501114651</v>
      </c>
      <c r="BF7">
        <f>VLOOKUP(B7,[1]Sheet1!$A$1:$CE$42,73,TRUE)</f>
        <v>1.7769836089094651</v>
      </c>
      <c r="BG7">
        <f>VLOOKUP(B7,[1]Sheet1!$A$1:$CE$42,74,TRUE)</f>
        <v>1.5864778336759611</v>
      </c>
      <c r="BH7">
        <f>VLOOKUP(B7,[1]Sheet1!$A$1:$CE$42,75,TRUE)</f>
        <v>1.591880781667675</v>
      </c>
      <c r="BI7">
        <f>VLOOKUP(B7,[1]Sheet1!$A$1:$CE$42,76,TRUE)</f>
        <v>1.464078845354484</v>
      </c>
      <c r="BJ7">
        <f>VLOOKUP(B7,[1]Sheet1!$A$1:$CE$42,77,TRUE)</f>
        <v>1.4091165328375621</v>
      </c>
      <c r="BK7">
        <f>VLOOKUP(B7,[1]Sheet1!$A$1:$CE$42,78,TRUE)</f>
        <v>1.522323234144275</v>
      </c>
      <c r="BL7">
        <f>VLOOKUP(B7,[1]Sheet1!$A$1:$CE$42,79,TRUE)</f>
        <v>1.383131990911447</v>
      </c>
      <c r="BM7">
        <f>VLOOKUP(B7,[1]Sheet1!$A$1:$CE$42,80,TRUE)</f>
        <v>1.3378076720661241</v>
      </c>
      <c r="BN7">
        <f>VLOOKUP(B7,[1]Sheet1!$A$1:$CE$42,81,TRUE)</f>
        <v>1.41688316176048</v>
      </c>
      <c r="BO7">
        <f>VLOOKUP(B7,[1]Sheet1!$A$1:$CE$42,82,TRUE)</f>
        <v>1.327918220240101</v>
      </c>
      <c r="BP7">
        <f>VLOOKUP(B7,[1]Sheet1!$A$1:$CE$42,83,TRUE)</f>
        <v>1.2801736078600661</v>
      </c>
    </row>
    <row r="8" spans="1:68" x14ac:dyDescent="0.2">
      <c r="A8" s="2">
        <v>36</v>
      </c>
      <c r="B8" s="2" t="s">
        <v>83</v>
      </c>
      <c r="C8" s="2" t="s">
        <v>82</v>
      </c>
      <c r="D8" s="2">
        <v>4</v>
      </c>
      <c r="E8">
        <v>369559</v>
      </c>
      <c r="F8">
        <v>230.2</v>
      </c>
      <c r="G8">
        <v>1.3340224430000001</v>
      </c>
      <c r="H8">
        <v>3</v>
      </c>
      <c r="I8">
        <v>0.45730181110000001</v>
      </c>
      <c r="J8">
        <v>97.683996329999999</v>
      </c>
      <c r="K8">
        <v>6.5445026178010473</v>
      </c>
      <c r="L8">
        <v>108</v>
      </c>
      <c r="M8">
        <v>1605.382276</v>
      </c>
      <c r="N8">
        <v>1.53</v>
      </c>
      <c r="O8">
        <v>54.54817396</v>
      </c>
      <c r="P8">
        <v>557.4</v>
      </c>
      <c r="Q8" t="s">
        <v>24</v>
      </c>
      <c r="R8" t="s">
        <v>23</v>
      </c>
      <c r="S8">
        <v>25364</v>
      </c>
      <c r="T8">
        <v>8.15</v>
      </c>
      <c r="U8">
        <v>51.4</v>
      </c>
      <c r="V8">
        <v>136.6</v>
      </c>
      <c r="W8">
        <v>0.32</v>
      </c>
      <c r="X8">
        <v>0.56999999999999995</v>
      </c>
      <c r="Y8">
        <v>0.02</v>
      </c>
      <c r="Z8">
        <v>0.05</v>
      </c>
      <c r="AA8">
        <v>21.66</v>
      </c>
      <c r="AB8">
        <v>1.48</v>
      </c>
      <c r="AC8">
        <v>8.26</v>
      </c>
      <c r="AD8">
        <v>78</v>
      </c>
      <c r="AE8">
        <v>145</v>
      </c>
      <c r="AF8">
        <v>1518</v>
      </c>
      <c r="AG8">
        <v>5787</v>
      </c>
      <c r="AH8">
        <v>2201</v>
      </c>
      <c r="AI8">
        <v>7969</v>
      </c>
      <c r="AJ8" s="5">
        <f>VLOOKUP(B8,[1]Sheet1!$A$1:$CE$42,9,TRUE)</f>
        <v>1.5960781546628751</v>
      </c>
      <c r="AK8">
        <f>VLOOKUP(B8,[1]Sheet1!$A$1:$CE$42,10,TRUE)</f>
        <v>1.447590022664631</v>
      </c>
      <c r="AL8">
        <f>VLOOKUP(B8,[1]Sheet1!$A$1:$CE$42,11,TRUE)</f>
        <v>1.2664948372853579</v>
      </c>
      <c r="AM8">
        <f>VLOOKUP(B8,[1]Sheet1!$A$1:$CE$42,19,TRUE)</f>
        <v>0.46184876511323258</v>
      </c>
      <c r="AN8">
        <f>VLOOKUP(B8,[1]Sheet1!$A$1:$CE$42,20,TRUE)</f>
        <v>0.26390416817022189</v>
      </c>
      <c r="AO8">
        <f>VLOOKUP(B8,[1]Sheet1!$A$1:$CE$42,21,TRUE)</f>
        <v>0.1534277598639045</v>
      </c>
      <c r="AP8">
        <f>VLOOKUP(B8,[1]Sheet1!$A$1:$CE$42,29,TRUE)</f>
        <v>1.000511267287481</v>
      </c>
      <c r="AQ8">
        <f>VLOOKUP(B8,[1]Sheet1!$A$1:$CE$42,30,TRUE)</f>
        <v>1.001211914376833</v>
      </c>
      <c r="AR8">
        <f>VLOOKUP(B8,[1]Sheet1!$A$1:$CE$42,31,TRUE)</f>
        <v>1.001211914376833</v>
      </c>
      <c r="AS8">
        <f>VLOOKUP(B8,[1]Sheet1!$A$1:$CE$42,39,TRUE)</f>
        <v>1.3393168370032571</v>
      </c>
      <c r="AT8">
        <f>VLOOKUP(B8,[1]Sheet1!$A$1:$CE$42,40,TRUE)</f>
        <v>1.3051910714662911</v>
      </c>
      <c r="AU8">
        <f>VLOOKUP(B8,[1]Sheet1!$A$1:$CE$42,41,TRUE)</f>
        <v>1.1896056559230219</v>
      </c>
      <c r="AV8">
        <f>VLOOKUP(B8,[1]Sheet1!$A$1:$CE$42,49,TRUE)</f>
        <v>1.4817405491924021</v>
      </c>
      <c r="AW8">
        <f>VLOOKUP(B8,[1]Sheet1!$A$1:$CE$42,50,TRUE)</f>
        <v>1.39584721459252</v>
      </c>
      <c r="AX8">
        <f>VLOOKUP(B8,[1]Sheet1!$A$1:$CE$42,51,TRUE)</f>
        <v>1.238930667265276</v>
      </c>
      <c r="AY8">
        <f>VLOOKUP(B8,[1]Sheet1!$A$1:$CE$42,59,TRUE)</f>
        <v>1.715104852942712</v>
      </c>
      <c r="AZ8">
        <f>VLOOKUP(B8,[1]Sheet1!$A$1:$CE$42,60,TRUE)</f>
        <v>1.5192307605470059</v>
      </c>
      <c r="BA8">
        <f>VLOOKUP(B8,[1]Sheet1!$A$1:$CE$42,61,TRUE)</f>
        <v>1.3000045447164219</v>
      </c>
      <c r="BB8">
        <f>VLOOKUP(B8,[1]Sheet1!$A$1:$CE$42,69,TRUE)</f>
        <v>9.2463718317529384</v>
      </c>
      <c r="BC8">
        <f>VLOOKUP(B8,[1]Sheet1!$A$1:$CE$42,70,TRUE)</f>
        <v>9.9484885903473881</v>
      </c>
      <c r="BD8">
        <f>VLOOKUP(B8,[1]Sheet1!$A$1:$CE$42,71,TRUE)</f>
        <v>6.8939881424864904</v>
      </c>
      <c r="BE8">
        <f>VLOOKUP(B8,[1]Sheet1!$A$1:$CE$42,72,TRUE)</f>
        <v>2.0572440464908408</v>
      </c>
      <c r="BF8">
        <f>VLOOKUP(B8,[1]Sheet1!$A$1:$CE$42,73,TRUE)</f>
        <v>1.743019616329883</v>
      </c>
      <c r="BG8">
        <f>VLOOKUP(B8,[1]Sheet1!$A$1:$CE$42,74,TRUE)</f>
        <v>1.4380410442737881</v>
      </c>
      <c r="BH8">
        <f>VLOOKUP(B8,[1]Sheet1!$A$1:$CE$42,75,TRUE)</f>
        <v>1.56340229922316</v>
      </c>
      <c r="BI8">
        <f>VLOOKUP(B8,[1]Sheet1!$A$1:$CE$42,76,TRUE)</f>
        <v>1.4495446428075409</v>
      </c>
      <c r="BJ8">
        <f>VLOOKUP(B8,[1]Sheet1!$A$1:$CE$42,77,TRUE)</f>
        <v>1.270389514394016</v>
      </c>
      <c r="BK8">
        <f>VLOOKUP(B8,[1]Sheet1!$A$1:$CE$42,78,TRUE)</f>
        <v>1.5264476435692931</v>
      </c>
      <c r="BL8">
        <f>VLOOKUP(B8,[1]Sheet1!$A$1:$CE$42,79,TRUE)</f>
        <v>1.380870584336918</v>
      </c>
      <c r="BM8">
        <f>VLOOKUP(B8,[1]Sheet1!$A$1:$CE$42,80,TRUE)</f>
        <v>1.2258102639606561</v>
      </c>
      <c r="BN8">
        <f>VLOOKUP(B8,[1]Sheet1!$A$1:$CE$42,81,TRUE)</f>
        <v>1.633153126506788</v>
      </c>
      <c r="BO8">
        <f>VLOOKUP(B8,[1]Sheet1!$A$1:$CE$42,82,TRUE)</f>
        <v>1.378272150805127</v>
      </c>
      <c r="BP8">
        <f>VLOOKUP(B8,[1]Sheet1!$A$1:$CE$42,83,TRUE)</f>
        <v>1.2130590123214271</v>
      </c>
    </row>
    <row r="9" spans="1:68" x14ac:dyDescent="0.2">
      <c r="A9" s="2">
        <v>16</v>
      </c>
      <c r="B9" s="2" t="s">
        <v>49</v>
      </c>
      <c r="C9" s="2" t="s">
        <v>50</v>
      </c>
      <c r="D9" s="2">
        <v>2</v>
      </c>
      <c r="E9">
        <v>1019022</v>
      </c>
      <c r="F9">
        <v>161.4</v>
      </c>
      <c r="G9">
        <v>8.162728577008151</v>
      </c>
      <c r="H9">
        <v>3</v>
      </c>
      <c r="I9">
        <v>0.34248524565711053</v>
      </c>
      <c r="J9">
        <v>5675.0492138540676</v>
      </c>
      <c r="K9">
        <v>53.467058620093383</v>
      </c>
      <c r="L9">
        <v>120</v>
      </c>
      <c r="M9">
        <v>6313.6431229999998</v>
      </c>
      <c r="N9">
        <v>0.80800000000000005</v>
      </c>
      <c r="O9">
        <v>9.5352435599999996</v>
      </c>
      <c r="P9">
        <v>428</v>
      </c>
      <c r="Q9" t="s">
        <v>24</v>
      </c>
      <c r="R9" t="s">
        <v>23</v>
      </c>
      <c r="S9">
        <v>61164</v>
      </c>
      <c r="T9">
        <v>7.0000000000000009</v>
      </c>
      <c r="U9">
        <v>48.9</v>
      </c>
      <c r="V9">
        <v>47.2</v>
      </c>
      <c r="W9">
        <v>0.434</v>
      </c>
      <c r="X9">
        <v>0.28000000000000003</v>
      </c>
      <c r="Y9">
        <v>0.03</v>
      </c>
      <c r="Z9">
        <v>0.25</v>
      </c>
      <c r="AA9">
        <v>49</v>
      </c>
      <c r="AB9">
        <v>1.73</v>
      </c>
      <c r="AC9">
        <v>17</v>
      </c>
      <c r="AD9">
        <v>25</v>
      </c>
      <c r="AE9">
        <v>27</v>
      </c>
      <c r="AF9">
        <v>760</v>
      </c>
      <c r="AG9">
        <v>1637</v>
      </c>
      <c r="AH9">
        <v>14983</v>
      </c>
      <c r="AI9">
        <v>4817</v>
      </c>
      <c r="AJ9" s="5">
        <f>VLOOKUP(B9,[1]Sheet1!$A$1:$CE$42,9,TRUE)</f>
        <v>1.6246493552905079</v>
      </c>
      <c r="AK9">
        <f>VLOOKUP(B9,[1]Sheet1!$A$1:$CE$42,10,TRUE)</f>
        <v>1.3542265521171679</v>
      </c>
      <c r="AL9">
        <f>VLOOKUP(B9,[1]Sheet1!$A$1:$CE$42,11,TRUE)</f>
        <v>1.2534959803732399</v>
      </c>
      <c r="AM9">
        <f>VLOOKUP(B9,[1]Sheet1!$A$1:$CE$42,19,TRUE)</f>
        <v>0.61168012989227094</v>
      </c>
      <c r="AN9">
        <f>VLOOKUP(B9,[1]Sheet1!$A$1:$CE$42,20,TRUE)</f>
        <v>0.3556139760035737</v>
      </c>
      <c r="AO9">
        <f>VLOOKUP(B9,[1]Sheet1!$A$1:$CE$42,21,TRUE)</f>
        <v>0.25286140752448028</v>
      </c>
      <c r="AP9">
        <f>VLOOKUP(B9,[1]Sheet1!$A$1:$CE$42,29,TRUE)</f>
        <v>1.0029150061102829</v>
      </c>
      <c r="AQ9">
        <f>VLOOKUP(B9,[1]Sheet1!$A$1:$CE$42,30,TRUE)</f>
        <v>1.0029150061102829</v>
      </c>
      <c r="AR9">
        <f>VLOOKUP(B9,[1]Sheet1!$A$1:$CE$42,31,TRUE)</f>
        <v>1.0064772954669421</v>
      </c>
      <c r="AS9">
        <f>VLOOKUP(B9,[1]Sheet1!$A$1:$CE$42,39,TRUE)</f>
        <v>1.3162761673469421</v>
      </c>
      <c r="AT9">
        <f>VLOOKUP(B9,[1]Sheet1!$A$1:$CE$42,40,TRUE)</f>
        <v>1.206236028207311</v>
      </c>
      <c r="AU9">
        <f>VLOOKUP(B9,[1]Sheet1!$A$1:$CE$42,41,TRUE)</f>
        <v>1.1634310706714459</v>
      </c>
      <c r="AV9">
        <f>VLOOKUP(B9,[1]Sheet1!$A$1:$CE$42,49,TRUE)</f>
        <v>1.4422586284857719</v>
      </c>
      <c r="AW9">
        <f>VLOOKUP(B9,[1]Sheet1!$A$1:$CE$42,50,TRUE)</f>
        <v>1.270082810830055</v>
      </c>
      <c r="AX9">
        <f>VLOOKUP(B9,[1]Sheet1!$A$1:$CE$42,51,TRUE)</f>
        <v>1.1993763884249751</v>
      </c>
      <c r="AY9">
        <f>VLOOKUP(B9,[1]Sheet1!$A$1:$CE$42,59,TRUE)</f>
        <v>1.726360135786791</v>
      </c>
      <c r="AZ9">
        <f>VLOOKUP(B9,[1]Sheet1!$A$1:$CE$42,60,TRUE)</f>
        <v>1.3812643008253349</v>
      </c>
      <c r="BA9">
        <f>VLOOKUP(B9,[1]Sheet1!$A$1:$CE$42,61,TRUE)</f>
        <v>1.2629835611315059</v>
      </c>
      <c r="BB9">
        <f>VLOOKUP(B9,[1]Sheet1!$A$1:$CE$42,69,TRUE)</f>
        <v>9.7679119553195815</v>
      </c>
      <c r="BC9">
        <f>VLOOKUP(B9,[1]Sheet1!$A$1:$CE$42,70,TRUE)</f>
        <v>9.6479464208725698</v>
      </c>
      <c r="BD9">
        <f>VLOOKUP(B9,[1]Sheet1!$A$1:$CE$42,71,TRUE)</f>
        <v>8.350197711219252</v>
      </c>
      <c r="BE9">
        <f>VLOOKUP(B9,[1]Sheet1!$A$1:$CE$42,72,TRUE)</f>
        <v>1.943319278357404</v>
      </c>
      <c r="BF9">
        <f>VLOOKUP(B9,[1]Sheet1!$A$1:$CE$42,73,TRUE)</f>
        <v>1.5864225386109909</v>
      </c>
      <c r="BG9">
        <f>VLOOKUP(B9,[1]Sheet1!$A$1:$CE$42,74,TRUE)</f>
        <v>1.392611225003743</v>
      </c>
      <c r="BH9">
        <f>VLOOKUP(B9,[1]Sheet1!$A$1:$CE$42,75,TRUE)</f>
        <v>1.535880101687338</v>
      </c>
      <c r="BI9">
        <f>VLOOKUP(B9,[1]Sheet1!$A$1:$CE$42,76,TRUE)</f>
        <v>1.293257359415892</v>
      </c>
      <c r="BJ9">
        <f>VLOOKUP(B9,[1]Sheet1!$A$1:$CE$42,77,TRUE)</f>
        <v>1.217304946379892</v>
      </c>
      <c r="BK9">
        <f>VLOOKUP(B9,[1]Sheet1!$A$1:$CE$42,78,TRUE)</f>
        <v>1.478669587031695</v>
      </c>
      <c r="BL9">
        <f>VLOOKUP(B9,[1]Sheet1!$A$1:$CE$42,79,TRUE)</f>
        <v>1.216796925877033</v>
      </c>
      <c r="BM9">
        <f>VLOOKUP(B9,[1]Sheet1!$A$1:$CE$42,80,TRUE)</f>
        <v>1.1680419032909171</v>
      </c>
      <c r="BN9">
        <f>VLOOKUP(B9,[1]Sheet1!$A$1:$CE$42,81,TRUE)</f>
        <v>1.7207057771220109</v>
      </c>
      <c r="BO9">
        <f>VLOOKUP(B9,[1]Sheet1!$A$1:$CE$42,82,TRUE)</f>
        <v>1.2485679143031689</v>
      </c>
      <c r="BP9">
        <f>VLOOKUP(B9,[1]Sheet1!$A$1:$CE$42,83,TRUE)</f>
        <v>1.1983882230477541</v>
      </c>
    </row>
    <row r="10" spans="1:68" x14ac:dyDescent="0.2">
      <c r="A10" s="2">
        <v>31</v>
      </c>
      <c r="B10" s="2" t="s">
        <v>75</v>
      </c>
      <c r="C10" s="2" t="s">
        <v>76</v>
      </c>
      <c r="D10" s="2">
        <v>4</v>
      </c>
      <c r="E10">
        <v>1741041</v>
      </c>
      <c r="F10">
        <v>525.20000000000005</v>
      </c>
      <c r="G10">
        <v>1.7615897620000001</v>
      </c>
      <c r="H10">
        <v>2</v>
      </c>
      <c r="I10">
        <v>8.7878458919999999E-2</v>
      </c>
      <c r="J10">
        <v>435.3717115</v>
      </c>
      <c r="K10">
        <v>0</v>
      </c>
      <c r="L10">
        <v>815</v>
      </c>
      <c r="M10">
        <v>3315.0057120000001</v>
      </c>
      <c r="N10">
        <v>0.77500000000000002</v>
      </c>
      <c r="O10">
        <v>9.5352435599999996</v>
      </c>
      <c r="P10">
        <v>330</v>
      </c>
      <c r="Q10" t="s">
        <v>24</v>
      </c>
      <c r="R10" t="s">
        <v>23</v>
      </c>
      <c r="S10">
        <v>54534</v>
      </c>
      <c r="T10">
        <v>3</v>
      </c>
      <c r="U10">
        <v>54.2</v>
      </c>
      <c r="V10">
        <v>133.6</v>
      </c>
      <c r="W10">
        <v>0.31</v>
      </c>
      <c r="X10">
        <v>0.48</v>
      </c>
      <c r="Y10">
        <v>0.02</v>
      </c>
      <c r="Z10">
        <v>0.19</v>
      </c>
      <c r="AA10">
        <v>22.87</v>
      </c>
      <c r="AB10">
        <v>1.58</v>
      </c>
      <c r="AC10">
        <v>8.4</v>
      </c>
      <c r="AD10">
        <v>145</v>
      </c>
      <c r="AE10">
        <v>698</v>
      </c>
      <c r="AF10">
        <v>6550</v>
      </c>
      <c r="AG10">
        <v>9031</v>
      </c>
      <c r="AH10">
        <v>23040</v>
      </c>
      <c r="AI10">
        <v>19640</v>
      </c>
      <c r="AJ10" s="5">
        <f>VLOOKUP(B10,[1]Sheet1!$A$1:$CE$42,9,TRUE)</f>
        <v>1.484845563742534</v>
      </c>
      <c r="AK10">
        <f>VLOOKUP(B10,[1]Sheet1!$A$1:$CE$42,10,TRUE)</f>
        <v>1.3818475763937439</v>
      </c>
      <c r="AL10">
        <f>VLOOKUP(B10,[1]Sheet1!$A$1:$CE$42,11,TRUE)</f>
        <v>1.274389491899339</v>
      </c>
      <c r="AM10">
        <f>VLOOKUP(B10,[1]Sheet1!$A$1:$CE$42,19,TRUE)</f>
        <v>0.42605967022903141</v>
      </c>
      <c r="AN10">
        <f>VLOOKUP(B10,[1]Sheet1!$A$1:$CE$42,20,TRUE)</f>
        <v>0.24871501915893621</v>
      </c>
      <c r="AO10">
        <f>VLOOKUP(B10,[1]Sheet1!$A$1:$CE$42,21,TRUE)</f>
        <v>0.19930116610480969</v>
      </c>
      <c r="AP10">
        <f>VLOOKUP(B10,[1]Sheet1!$A$1:$CE$42,29,TRUE)</f>
        <v>1.0004232703817459</v>
      </c>
      <c r="AQ10">
        <f>VLOOKUP(B10,[1]Sheet1!$A$1:$CE$42,30,TRUE)</f>
        <v>1.0004232703817459</v>
      </c>
      <c r="AR10">
        <f>VLOOKUP(B10,[1]Sheet1!$A$1:$CE$42,31,TRUE)</f>
        <v>1.0114007011005159</v>
      </c>
      <c r="AS10">
        <f>VLOOKUP(B10,[1]Sheet1!$A$1:$CE$42,39,TRUE)</f>
        <v>1.2537510701312049</v>
      </c>
      <c r="AT10">
        <f>VLOOKUP(B10,[1]Sheet1!$A$1:$CE$42,40,TRUE)</f>
        <v>1.256504324165777</v>
      </c>
      <c r="AU10">
        <f>VLOOKUP(B10,[1]Sheet1!$A$1:$CE$42,41,TRUE)</f>
        <v>1.1834359313458931</v>
      </c>
      <c r="AV10">
        <f>VLOOKUP(B10,[1]Sheet1!$A$1:$CE$42,49,TRUE)</f>
        <v>1.356030777665016</v>
      </c>
      <c r="AW10">
        <f>VLOOKUP(B10,[1]Sheet1!$A$1:$CE$42,50,TRUE)</f>
        <v>1.33115840170721</v>
      </c>
      <c r="AX10">
        <f>VLOOKUP(B10,[1]Sheet1!$A$1:$CE$42,51,TRUE)</f>
        <v>1.234232969396079</v>
      </c>
      <c r="AY10">
        <f>VLOOKUP(B10,[1]Sheet1!$A$1:$CE$42,59,TRUE)</f>
        <v>1.5483631924253569</v>
      </c>
      <c r="AZ10">
        <f>VLOOKUP(B10,[1]Sheet1!$A$1:$CE$42,60,TRUE)</f>
        <v>1.436248881524214</v>
      </c>
      <c r="BA10">
        <f>VLOOKUP(B10,[1]Sheet1!$A$1:$CE$42,61,TRUE)</f>
        <v>1.299642448335218</v>
      </c>
      <c r="BB10">
        <f>VLOOKUP(B10,[1]Sheet1!$A$1:$CE$42,69,TRUE)</f>
        <v>9.6568008745512781</v>
      </c>
      <c r="BC10">
        <f>VLOOKUP(B10,[1]Sheet1!$A$1:$CE$42,70,TRUE)</f>
        <v>8.1577892794139757</v>
      </c>
      <c r="BD10">
        <f>VLOOKUP(B10,[1]Sheet1!$A$1:$CE$42,71,TRUE)</f>
        <v>6.9945954715964209</v>
      </c>
      <c r="BE10">
        <f>VLOOKUP(B10,[1]Sheet1!$A$1:$CE$42,72,TRUE)</f>
        <v>1.9408278476081311</v>
      </c>
      <c r="BF10">
        <f>VLOOKUP(B10,[1]Sheet1!$A$1:$CE$42,73,TRUE)</f>
        <v>1.630904863125566</v>
      </c>
      <c r="BG10">
        <f>VLOOKUP(B10,[1]Sheet1!$A$1:$CE$42,74,TRUE)</f>
        <v>1.457906903710537</v>
      </c>
      <c r="BH10">
        <f>VLOOKUP(B10,[1]Sheet1!$A$1:$CE$42,75,TRUE)</f>
        <v>1.5559547322253311</v>
      </c>
      <c r="BI10">
        <f>VLOOKUP(B10,[1]Sheet1!$A$1:$CE$42,76,TRUE)</f>
        <v>1.448021103842041</v>
      </c>
      <c r="BJ10">
        <f>VLOOKUP(B10,[1]Sheet1!$A$1:$CE$42,77,TRUE)</f>
        <v>1.3387154804789121</v>
      </c>
      <c r="BK10">
        <f>VLOOKUP(B10,[1]Sheet1!$A$1:$CE$42,78,TRUE)</f>
        <v>1.416542220198864</v>
      </c>
      <c r="BL10">
        <f>VLOOKUP(B10,[1]Sheet1!$A$1:$CE$42,79,TRUE)</f>
        <v>1.3633349841932869</v>
      </c>
      <c r="BM10">
        <f>VLOOKUP(B10,[1]Sheet1!$A$1:$CE$42,80,TRUE)</f>
        <v>1.261581781367306</v>
      </c>
      <c r="BN10">
        <f>VLOOKUP(B10,[1]Sheet1!$A$1:$CE$42,81,TRUE)</f>
        <v>1.44542408386295</v>
      </c>
      <c r="BO10">
        <f>VLOOKUP(B10,[1]Sheet1!$A$1:$CE$42,82,TRUE)</f>
        <v>1.3261908894125169</v>
      </c>
      <c r="BP10">
        <f>VLOOKUP(B10,[1]Sheet1!$A$1:$CE$42,83,TRUE)</f>
        <v>1.2207166883252549</v>
      </c>
    </row>
    <row r="11" spans="1:68" x14ac:dyDescent="0.2">
      <c r="A11" s="2">
        <v>41</v>
      </c>
      <c r="B11" s="2" t="s">
        <v>91</v>
      </c>
      <c r="C11" s="2" t="s">
        <v>92</v>
      </c>
      <c r="D11" s="2">
        <v>5</v>
      </c>
      <c r="E11">
        <v>303399</v>
      </c>
      <c r="F11">
        <v>124.9</v>
      </c>
      <c r="G11">
        <v>1.796713948397147</v>
      </c>
      <c r="H11">
        <v>0</v>
      </c>
      <c r="I11">
        <v>0.169551012</v>
      </c>
      <c r="J11">
        <v>4107.0894535872021</v>
      </c>
      <c r="K11">
        <v>0</v>
      </c>
      <c r="L11">
        <v>120</v>
      </c>
      <c r="M11">
        <v>2429.1353079999999</v>
      </c>
      <c r="N11">
        <v>0.64200000000000002</v>
      </c>
      <c r="O11">
        <v>51.203932459999997</v>
      </c>
      <c r="P11">
        <v>394.4</v>
      </c>
      <c r="Q11" t="s">
        <v>22</v>
      </c>
      <c r="R11" t="s">
        <v>23</v>
      </c>
      <c r="S11">
        <v>17541</v>
      </c>
      <c r="T11">
        <v>6</v>
      </c>
      <c r="U11">
        <v>52.7</v>
      </c>
      <c r="V11">
        <v>124.4</v>
      </c>
      <c r="W11">
        <v>0.27750000000000002</v>
      </c>
      <c r="X11">
        <v>0.37909999999999999</v>
      </c>
      <c r="Y11">
        <v>5.7999999999999996E-3</v>
      </c>
      <c r="Z11">
        <v>0.26490000000000002</v>
      </c>
      <c r="AA11">
        <v>12.06</v>
      </c>
      <c r="AB11">
        <v>1.43</v>
      </c>
      <c r="AC11">
        <v>3.6</v>
      </c>
      <c r="AD11">
        <v>4</v>
      </c>
      <c r="AE11">
        <v>65</v>
      </c>
      <c r="AF11">
        <v>387</v>
      </c>
      <c r="AG11">
        <v>890</v>
      </c>
      <c r="AH11">
        <v>257</v>
      </c>
      <c r="AI11">
        <v>444</v>
      </c>
      <c r="AJ11" s="5">
        <f>VLOOKUP(B11,[1]Sheet1!$A$1:$CE$42,9,TRUE)</f>
        <v>1.5032461113665729</v>
      </c>
      <c r="AK11">
        <f>VLOOKUP(B11,[1]Sheet1!$A$1:$CE$42,10,TRUE)</f>
        <v>1.523157972702575</v>
      </c>
      <c r="AL11">
        <f>VLOOKUP(B11,[1]Sheet1!$A$1:$CE$42,11,TRUE)</f>
        <v>1.454412127072513</v>
      </c>
      <c r="AM11">
        <f>VLOOKUP(B11,[1]Sheet1!$A$1:$CE$42,19,TRUE)</f>
        <v>0.47717066491713139</v>
      </c>
      <c r="AN11">
        <f>VLOOKUP(B11,[1]Sheet1!$A$1:$CE$42,20,TRUE)</f>
        <v>0.40371407271167509</v>
      </c>
      <c r="AO11">
        <f>VLOOKUP(B11,[1]Sheet1!$A$1:$CE$42,21,TRUE)</f>
        <v>0.3307900918781902</v>
      </c>
      <c r="AP11">
        <f>VLOOKUP(B11,[1]Sheet1!$A$1:$CE$42,29,TRUE)</f>
        <v>1.0000496282721081</v>
      </c>
      <c r="AQ11">
        <f>VLOOKUP(B11,[1]Sheet1!$A$1:$CE$42,30,TRUE)</f>
        <v>1.0000496282721081</v>
      </c>
      <c r="AR11">
        <f>VLOOKUP(B11,[1]Sheet1!$A$1:$CE$42,31,TRUE)</f>
        <v>1.006051829987058</v>
      </c>
      <c r="AS11">
        <f>VLOOKUP(B11,[1]Sheet1!$A$1:$CE$42,39,TRUE)</f>
        <v>1.273809138450581</v>
      </c>
      <c r="AT11">
        <f>VLOOKUP(B11,[1]Sheet1!$A$1:$CE$42,40,TRUE)</f>
        <v>1.326956007745675</v>
      </c>
      <c r="AU11">
        <f>VLOOKUP(B11,[1]Sheet1!$A$1:$CE$42,41,TRUE)</f>
        <v>1.29839769064713</v>
      </c>
      <c r="AV11">
        <f>VLOOKUP(B11,[1]Sheet1!$A$1:$CE$42,49,TRUE)</f>
        <v>1.3901883804872861</v>
      </c>
      <c r="AW11">
        <f>VLOOKUP(B11,[1]Sheet1!$A$1:$CE$42,50,TRUE)</f>
        <v>1.428992446530212</v>
      </c>
      <c r="AX11">
        <f>VLOOKUP(B11,[1]Sheet1!$A$1:$CE$42,51,TRUE)</f>
        <v>1.378995486324933</v>
      </c>
      <c r="AY11">
        <f>VLOOKUP(B11,[1]Sheet1!$A$1:$CE$42,59,TRUE)</f>
        <v>1.5667074745854681</v>
      </c>
      <c r="AZ11">
        <f>VLOOKUP(B11,[1]Sheet1!$A$1:$CE$42,60,TRUE)</f>
        <v>1.5961995331468379</v>
      </c>
      <c r="BA11">
        <f>VLOOKUP(B11,[1]Sheet1!$A$1:$CE$42,61,TRUE)</f>
        <v>1.5056990420813809</v>
      </c>
      <c r="BB11">
        <f>VLOOKUP(B11,[1]Sheet1!$A$1:$CE$42,69,TRUE)</f>
        <v>9.2631362400979764</v>
      </c>
      <c r="BC11">
        <f>VLOOKUP(B11,[1]Sheet1!$A$1:$CE$42,70,TRUE)</f>
        <v>9.2631362400979764</v>
      </c>
      <c r="BD11">
        <f>VLOOKUP(B11,[1]Sheet1!$A$1:$CE$42,71,TRUE)</f>
        <v>8.5955554195073933</v>
      </c>
      <c r="BE11">
        <f>VLOOKUP(B11,[1]Sheet1!$A$1:$CE$42,72,TRUE)</f>
        <v>1.756030430435028</v>
      </c>
      <c r="BF11">
        <f>VLOOKUP(B11,[1]Sheet1!$A$1:$CE$42,73,TRUE)</f>
        <v>1.7454640445483509</v>
      </c>
      <c r="BG11">
        <f>VLOOKUP(B11,[1]Sheet1!$A$1:$CE$42,74,TRUE)</f>
        <v>1.602323626433255</v>
      </c>
      <c r="BH11">
        <f>VLOOKUP(B11,[1]Sheet1!$A$1:$CE$42,75,TRUE)</f>
        <v>1.429382236393979</v>
      </c>
      <c r="BI11">
        <f>VLOOKUP(B11,[1]Sheet1!$A$1:$CE$42,76,TRUE)</f>
        <v>1.458319752852943</v>
      </c>
      <c r="BJ11">
        <f>VLOOKUP(B11,[1]Sheet1!$A$1:$CE$42,77,TRUE)</f>
        <v>1.4126542193046061</v>
      </c>
      <c r="BK11">
        <f>VLOOKUP(B11,[1]Sheet1!$A$1:$CE$42,78,TRUE)</f>
        <v>1.363029837027034</v>
      </c>
      <c r="BL11">
        <f>VLOOKUP(B11,[1]Sheet1!$A$1:$CE$42,79,TRUE)</f>
        <v>1.394461397697387</v>
      </c>
      <c r="BM11">
        <f>VLOOKUP(B11,[1]Sheet1!$A$1:$CE$42,80,TRUE)</f>
        <v>1.306677175442958</v>
      </c>
      <c r="BN11">
        <v>0</v>
      </c>
      <c r="BO11">
        <f>VLOOKUP(B11,[1]Sheet1!$A$1:$CE$42,82,TRUE)</f>
        <v>0</v>
      </c>
      <c r="BP11">
        <f>VLOOKUP(B11,[1]Sheet1!$A$1:$CE$42,83,TRUE)</f>
        <v>0</v>
      </c>
    </row>
    <row r="12" spans="1:68" x14ac:dyDescent="0.2">
      <c r="A12" s="2">
        <v>23</v>
      </c>
      <c r="B12" s="2" t="s">
        <v>62</v>
      </c>
      <c r="C12" s="2" t="s">
        <v>63</v>
      </c>
      <c r="D12" s="2">
        <v>3</v>
      </c>
      <c r="E12">
        <v>1153615</v>
      </c>
      <c r="F12">
        <v>88.25</v>
      </c>
      <c r="G12">
        <v>0.32333144073196002</v>
      </c>
      <c r="H12">
        <v>2</v>
      </c>
      <c r="I12">
        <v>2.0899520203880839</v>
      </c>
      <c r="J12">
        <v>4107.0894535872021</v>
      </c>
      <c r="K12">
        <v>43.478260869565219</v>
      </c>
      <c r="L12">
        <v>412</v>
      </c>
      <c r="M12">
        <v>13072.12465</v>
      </c>
      <c r="N12">
        <v>0.49199999999999999</v>
      </c>
      <c r="O12">
        <v>9.5352435599999996</v>
      </c>
      <c r="P12">
        <v>247</v>
      </c>
      <c r="Q12" t="s">
        <v>22</v>
      </c>
      <c r="R12" t="s">
        <v>23</v>
      </c>
      <c r="S12">
        <v>50826</v>
      </c>
      <c r="T12">
        <v>5</v>
      </c>
      <c r="U12">
        <v>50.7</v>
      </c>
      <c r="V12">
        <v>60.3</v>
      </c>
      <c r="W12">
        <v>0.34</v>
      </c>
      <c r="X12">
        <v>0.18</v>
      </c>
      <c r="Y12">
        <v>0.28999999999999998</v>
      </c>
      <c r="Z12">
        <v>0.19</v>
      </c>
      <c r="AA12">
        <v>93.84</v>
      </c>
      <c r="AB12">
        <v>1.91</v>
      </c>
      <c r="AC12">
        <v>16.75</v>
      </c>
      <c r="AD12">
        <v>196</v>
      </c>
      <c r="AE12">
        <v>49</v>
      </c>
      <c r="AF12">
        <v>1421</v>
      </c>
      <c r="AG12">
        <v>3410</v>
      </c>
      <c r="AH12">
        <v>19081</v>
      </c>
      <c r="AI12">
        <v>5037</v>
      </c>
      <c r="AJ12" s="5">
        <f>VLOOKUP(B12,[1]Sheet1!$A$1:$CE$42,9,TRUE)</f>
        <v>1.400825626990075</v>
      </c>
      <c r="AK12">
        <f>VLOOKUP(B12,[1]Sheet1!$A$1:$CE$42,10,TRUE)</f>
        <v>1.293330673133237</v>
      </c>
      <c r="AL12">
        <f>VLOOKUP(B12,[1]Sheet1!$A$1:$CE$42,11,TRUE)</f>
        <v>1.231371728563373</v>
      </c>
      <c r="AM12">
        <f>VLOOKUP(B12,[1]Sheet1!$A$1:$CE$42,19,TRUE)</f>
        <v>0.39344190229145709</v>
      </c>
      <c r="AN12">
        <f>VLOOKUP(B12,[1]Sheet1!$A$1:$CE$42,20,TRUE)</f>
        <v>0.20107970067576389</v>
      </c>
      <c r="AO12">
        <f>VLOOKUP(B12,[1]Sheet1!$A$1:$CE$42,21,TRUE)</f>
        <v>0.1205833686615215</v>
      </c>
      <c r="AP12">
        <f>VLOOKUP(B12,[1]Sheet1!$A$1:$CE$42,29,TRUE)</f>
        <v>1.000026625247302</v>
      </c>
      <c r="AQ12">
        <f>VLOOKUP(B12,[1]Sheet1!$A$1:$CE$42,30,TRUE)</f>
        <v>1.000026625247302</v>
      </c>
      <c r="AR12">
        <f>VLOOKUP(B12,[1]Sheet1!$A$1:$CE$42,31,TRUE)</f>
        <v>1.000026625247302</v>
      </c>
      <c r="AS12">
        <f>VLOOKUP(B12,[1]Sheet1!$A$1:$CE$42,39,TRUE)</f>
        <v>1.2202513583603249</v>
      </c>
      <c r="AT12">
        <f>VLOOKUP(B12,[1]Sheet1!$A$1:$CE$42,40,TRUE)</f>
        <v>1.1957853872297319</v>
      </c>
      <c r="AU12">
        <f>VLOOKUP(B12,[1]Sheet1!$A$1:$CE$42,41,TRUE)</f>
        <v>1.175075067960561</v>
      </c>
      <c r="AV12">
        <f>VLOOKUP(B12,[1]Sheet1!$A$1:$CE$42,49,TRUE)</f>
        <v>1.2966490329376801</v>
      </c>
      <c r="AW12">
        <f>VLOOKUP(B12,[1]Sheet1!$A$1:$CE$42,50,TRUE)</f>
        <v>1.257569372446482</v>
      </c>
      <c r="AX12">
        <f>VLOOKUP(B12,[1]Sheet1!$A$1:$CE$42,51,TRUE)</f>
        <v>1.2131894289089391</v>
      </c>
      <c r="AY12">
        <f>VLOOKUP(B12,[1]Sheet1!$A$1:$CE$42,59,TRUE)</f>
        <v>1.423428301107073</v>
      </c>
      <c r="AZ12">
        <f>VLOOKUP(B12,[1]Sheet1!$A$1:$CE$42,60,TRUE)</f>
        <v>1.342248717560534</v>
      </c>
      <c r="BA12">
        <f>VLOOKUP(B12,[1]Sheet1!$A$1:$CE$42,61,TRUE)</f>
        <v>1.260592966393423</v>
      </c>
      <c r="BB12">
        <f>VLOOKUP(B12,[1]Sheet1!$A$1:$CE$42,69,TRUE)</f>
        <v>9.2169797960450435</v>
      </c>
      <c r="BC12">
        <f>VLOOKUP(B12,[1]Sheet1!$A$1:$CE$42,70,TRUE)</f>
        <v>7.9515747459104533</v>
      </c>
      <c r="BD12">
        <f>VLOOKUP(B12,[1]Sheet1!$A$1:$CE$42,71,TRUE)</f>
        <v>7.1688475601009518</v>
      </c>
      <c r="BE12">
        <f>VLOOKUP(B12,[1]Sheet1!$A$1:$CE$42,72,TRUE)</f>
        <v>1.6303193476519759</v>
      </c>
      <c r="BF12">
        <f>VLOOKUP(B12,[1]Sheet1!$A$1:$CE$42,73,TRUE)</f>
        <v>1.426056970971779</v>
      </c>
      <c r="BG12">
        <f>VLOOKUP(B12,[1]Sheet1!$A$1:$CE$42,74,TRUE)</f>
        <v>1.3180069525931739</v>
      </c>
      <c r="BH12">
        <f>VLOOKUP(B12,[1]Sheet1!$A$1:$CE$42,75,TRUE)</f>
        <v>1.3533957585654119</v>
      </c>
      <c r="BI12">
        <f>VLOOKUP(B12,[1]Sheet1!$A$1:$CE$42,76,TRUE)</f>
        <v>1.2795237662049279</v>
      </c>
      <c r="BJ12">
        <f>VLOOKUP(B12,[1]Sheet1!$A$1:$CE$42,77,TRUE)</f>
        <v>1.222717929565609</v>
      </c>
      <c r="BK12">
        <f>VLOOKUP(B12,[1]Sheet1!$A$1:$CE$42,78,TRUE)</f>
        <v>1.4367981691473479</v>
      </c>
      <c r="BL12">
        <f>VLOOKUP(B12,[1]Sheet1!$A$1:$CE$42,79,TRUE)</f>
        <v>1.250899997232682</v>
      </c>
      <c r="BM12">
        <f>VLOOKUP(B12,[1]Sheet1!$A$1:$CE$42,80,TRUE)</f>
        <v>1.202093507049047</v>
      </c>
      <c r="BN12">
        <f>VLOOKUP(B12,[1]Sheet1!$A$1:$CE$42,81,TRUE)</f>
        <v>2.0018384659305042</v>
      </c>
      <c r="BO12">
        <f>VLOOKUP(B12,[1]Sheet1!$A$1:$CE$42,82,TRUE)</f>
        <v>1.209663417318958</v>
      </c>
      <c r="BP12">
        <f>VLOOKUP(B12,[1]Sheet1!$A$1:$CE$42,83,TRUE)</f>
        <v>1.160611860128159</v>
      </c>
    </row>
    <row r="13" spans="1:68" x14ac:dyDescent="0.2">
      <c r="A13" s="2">
        <v>17</v>
      </c>
      <c r="B13" s="2" t="s">
        <v>51</v>
      </c>
      <c r="C13" s="2" t="s">
        <v>52</v>
      </c>
      <c r="D13" s="2">
        <v>2</v>
      </c>
      <c r="E13">
        <v>1024027</v>
      </c>
      <c r="F13">
        <v>117.8</v>
      </c>
      <c r="G13">
        <v>3.3749110130885218</v>
      </c>
      <c r="H13">
        <v>4</v>
      </c>
      <c r="I13">
        <v>0.10644250591048871</v>
      </c>
      <c r="J13">
        <v>2695.2414340637501</v>
      </c>
      <c r="K13">
        <v>2.1739130434782612</v>
      </c>
      <c r="L13">
        <v>274</v>
      </c>
      <c r="M13">
        <v>8692.9286929999998</v>
      </c>
      <c r="N13">
        <v>1.2749999999999999</v>
      </c>
      <c r="O13">
        <v>20.50727178</v>
      </c>
      <c r="P13">
        <v>446</v>
      </c>
      <c r="Q13" t="s">
        <v>22</v>
      </c>
      <c r="R13" t="s">
        <v>23</v>
      </c>
      <c r="S13">
        <v>59000</v>
      </c>
      <c r="T13">
        <v>5</v>
      </c>
      <c r="U13">
        <v>51.2</v>
      </c>
      <c r="V13">
        <v>57.5</v>
      </c>
      <c r="W13">
        <v>0.48499999999999999</v>
      </c>
      <c r="X13">
        <v>0.215</v>
      </c>
      <c r="Y13">
        <v>7.5999999999999998E-2</v>
      </c>
      <c r="Z13">
        <v>0.13200000000000001</v>
      </c>
      <c r="AA13">
        <v>116.67</v>
      </c>
      <c r="AB13">
        <v>1.77</v>
      </c>
      <c r="AC13">
        <v>14.5</v>
      </c>
      <c r="AD13">
        <v>54</v>
      </c>
      <c r="AE13">
        <v>260</v>
      </c>
      <c r="AF13">
        <v>2155</v>
      </c>
      <c r="AG13">
        <v>2458</v>
      </c>
      <c r="AH13">
        <v>15081</v>
      </c>
      <c r="AI13">
        <v>2803</v>
      </c>
      <c r="AJ13" s="5">
        <f>VLOOKUP(B13,[1]Sheet1!$A$1:$CE$42,9,TRUE)</f>
        <v>1.4434224267530971</v>
      </c>
      <c r="AK13">
        <f>VLOOKUP(B13,[1]Sheet1!$A$1:$CE$42,10,TRUE)</f>
        <v>1.4428460599793851</v>
      </c>
      <c r="AL13">
        <f>VLOOKUP(B13,[1]Sheet1!$A$1:$CE$42,11,TRUE)</f>
        <v>1.3444051645700079</v>
      </c>
      <c r="AM13">
        <f>VLOOKUP(B13,[1]Sheet1!$A$1:$CE$42,19,TRUE)</f>
        <v>0.40096901903806048</v>
      </c>
      <c r="AN13">
        <f>VLOOKUP(B13,[1]Sheet1!$A$1:$CE$42,20,TRUE)</f>
        <v>0.21707692764696171</v>
      </c>
      <c r="AO13">
        <f>VLOOKUP(B13,[1]Sheet1!$A$1:$CE$42,21,TRUE)</f>
        <v>0.17197269366784909</v>
      </c>
      <c r="AP13">
        <f>VLOOKUP(B13,[1]Sheet1!$A$1:$CE$42,29,TRUE)</f>
        <v>1.000280842218092</v>
      </c>
      <c r="AQ13">
        <f>VLOOKUP(B13,[1]Sheet1!$A$1:$CE$42,30,TRUE)</f>
        <v>1.000280842218092</v>
      </c>
      <c r="AR13">
        <f>VLOOKUP(B13,[1]Sheet1!$A$1:$CE$42,31,TRUE)</f>
        <v>1.000280842218092</v>
      </c>
      <c r="AS13">
        <f>VLOOKUP(B13,[1]Sheet1!$A$1:$CE$42,39,TRUE)</f>
        <v>1.2365853933737769</v>
      </c>
      <c r="AT13">
        <f>VLOOKUP(B13,[1]Sheet1!$A$1:$CE$42,40,TRUE)</f>
        <v>1.3321113096844659</v>
      </c>
      <c r="AU13">
        <f>VLOOKUP(B13,[1]Sheet1!$A$1:$CE$42,41,TRUE)</f>
        <v>1.2528066704108449</v>
      </c>
      <c r="AV13">
        <f>VLOOKUP(B13,[1]Sheet1!$A$1:$CE$42,49,TRUE)</f>
        <v>1.3287494598334399</v>
      </c>
      <c r="AW13">
        <f>VLOOKUP(B13,[1]Sheet1!$A$1:$CE$42,50,TRUE)</f>
        <v>1.400643548540371</v>
      </c>
      <c r="AX13">
        <f>VLOOKUP(B13,[1]Sheet1!$A$1:$CE$42,51,TRUE)</f>
        <v>1.3162293302201611</v>
      </c>
      <c r="AY13">
        <f>VLOOKUP(B13,[1]Sheet1!$A$1:$CE$42,59,TRUE)</f>
        <v>1.5032675784941409</v>
      </c>
      <c r="AZ13">
        <f>VLOOKUP(B13,[1]Sheet1!$A$1:$CE$42,60,TRUE)</f>
        <v>1.500412255988897</v>
      </c>
      <c r="BA13">
        <f>VLOOKUP(B13,[1]Sheet1!$A$1:$CE$42,61,TRUE)</f>
        <v>1.3935467380448641</v>
      </c>
      <c r="BB13">
        <f>VLOOKUP(B13,[1]Sheet1!$A$1:$CE$42,69,TRUE)</f>
        <v>9.9147624135675709</v>
      </c>
      <c r="BC13">
        <f>VLOOKUP(B13,[1]Sheet1!$A$1:$CE$42,70,TRUE)</f>
        <v>8.4372367986134851</v>
      </c>
      <c r="BD13">
        <f>VLOOKUP(B13,[1]Sheet1!$A$1:$CE$42,71,TRUE)</f>
        <v>6.4742355984204547</v>
      </c>
      <c r="BE13">
        <f>VLOOKUP(B13,[1]Sheet1!$A$1:$CE$42,72,TRUE)</f>
        <v>1.730148038324137</v>
      </c>
      <c r="BF13">
        <f>VLOOKUP(B13,[1]Sheet1!$A$1:$CE$42,73,TRUE)</f>
        <v>1.590154931389387</v>
      </c>
      <c r="BG13">
        <f>VLOOKUP(B13,[1]Sheet1!$A$1:$CE$42,74,TRUE)</f>
        <v>1.4785520256816569</v>
      </c>
      <c r="BH13">
        <f>VLOOKUP(B13,[1]Sheet1!$A$1:$CE$42,75,TRUE)</f>
        <v>1.4106569657848009</v>
      </c>
      <c r="BI13">
        <f>VLOOKUP(B13,[1]Sheet1!$A$1:$CE$42,76,TRUE)</f>
        <v>1.4342240962416859</v>
      </c>
      <c r="BJ13">
        <f>VLOOKUP(B13,[1]Sheet1!$A$1:$CE$42,77,TRUE)</f>
        <v>1.340543788834283</v>
      </c>
      <c r="BK13">
        <f>VLOOKUP(B13,[1]Sheet1!$A$1:$CE$42,78,TRUE)</f>
        <v>1.3887926658967129</v>
      </c>
      <c r="BL13">
        <f>VLOOKUP(B13,[1]Sheet1!$A$1:$CE$42,79,TRUE)</f>
        <v>1.4025921861675521</v>
      </c>
      <c r="BM13">
        <f>VLOOKUP(B13,[1]Sheet1!$A$1:$CE$42,80,TRUE)</f>
        <v>1.298168118576168</v>
      </c>
      <c r="BN13">
        <f>VLOOKUP(B13,[1]Sheet1!$A$1:$CE$42,81,TRUE)</f>
        <v>1.5899835801939091</v>
      </c>
      <c r="BO13">
        <f>VLOOKUP(B13,[1]Sheet1!$A$1:$CE$42,82,TRUE)</f>
        <v>1.404510275935076</v>
      </c>
      <c r="BP13">
        <f>VLOOKUP(B13,[1]Sheet1!$A$1:$CE$42,83,TRUE)</f>
        <v>1.2790375625723469</v>
      </c>
    </row>
    <row r="14" spans="1:68" x14ac:dyDescent="0.2">
      <c r="A14" s="2">
        <v>38</v>
      </c>
      <c r="B14" s="2" t="s">
        <v>86</v>
      </c>
      <c r="C14" s="2" t="s">
        <v>85</v>
      </c>
      <c r="D14" s="2">
        <v>4</v>
      </c>
      <c r="E14">
        <v>461865</v>
      </c>
      <c r="F14">
        <v>263.39999999999998</v>
      </c>
      <c r="G14">
        <v>7.8579767220852812</v>
      </c>
      <c r="H14">
        <v>1</v>
      </c>
      <c r="I14">
        <v>0.36831312588345377</v>
      </c>
      <c r="J14">
        <v>9621.000387645654</v>
      </c>
      <c r="K14">
        <v>18.980789140687911</v>
      </c>
      <c r="L14">
        <v>180</v>
      </c>
      <c r="M14">
        <v>1753.473804</v>
      </c>
      <c r="N14">
        <v>1.169</v>
      </c>
      <c r="O14">
        <v>51.203932459999997</v>
      </c>
      <c r="P14">
        <v>639.70000000000005</v>
      </c>
      <c r="Q14" t="s">
        <v>22</v>
      </c>
      <c r="R14" t="s">
        <v>23</v>
      </c>
      <c r="S14">
        <v>21279</v>
      </c>
      <c r="T14">
        <v>12.3</v>
      </c>
      <c r="U14">
        <v>52.7</v>
      </c>
      <c r="V14">
        <v>115.5</v>
      </c>
      <c r="W14">
        <v>0.41199999999999998</v>
      </c>
      <c r="X14">
        <v>0.32100000000000001</v>
      </c>
      <c r="Y14">
        <v>5.8999999999999997E-2</v>
      </c>
      <c r="Z14">
        <v>0.20799999999999999</v>
      </c>
      <c r="AA14">
        <v>27.91</v>
      </c>
      <c r="AB14">
        <v>1.53</v>
      </c>
      <c r="AC14">
        <v>5.38</v>
      </c>
      <c r="AD14">
        <v>38</v>
      </c>
      <c r="AE14">
        <v>213</v>
      </c>
      <c r="AF14">
        <v>1485</v>
      </c>
      <c r="AG14">
        <v>3196</v>
      </c>
      <c r="AH14">
        <v>7449</v>
      </c>
      <c r="AI14">
        <v>9198</v>
      </c>
      <c r="AJ14" s="5">
        <f>VLOOKUP(B14,[1]Sheet1!$A$1:$CE$42,9,TRUE)</f>
        <v>1.6435728308230819</v>
      </c>
      <c r="AK14">
        <f>VLOOKUP(B14,[1]Sheet1!$A$1:$CE$42,10,TRUE)</f>
        <v>1.4346398951541031</v>
      </c>
      <c r="AL14">
        <f>VLOOKUP(B14,[1]Sheet1!$A$1:$CE$42,11,TRUE)</f>
        <v>1.2877990674359161</v>
      </c>
      <c r="AM14">
        <f>VLOOKUP(B14,[1]Sheet1!$A$1:$CE$42,19,TRUE)</f>
        <v>0.49995612723926408</v>
      </c>
      <c r="AN14">
        <f>VLOOKUP(B14,[1]Sheet1!$A$1:$CE$42,20,TRUE)</f>
        <v>0.28320247129464909</v>
      </c>
      <c r="AO14">
        <f>VLOOKUP(B14,[1]Sheet1!$A$1:$CE$42,21,TRUE)</f>
        <v>0.2097372567115402</v>
      </c>
      <c r="AP14">
        <f>VLOOKUP(B14,[1]Sheet1!$A$1:$CE$42,29,TRUE)</f>
        <v>1.0000404471524911</v>
      </c>
      <c r="AQ14">
        <f>VLOOKUP(B14,[1]Sheet1!$A$1:$CE$42,30,TRUE)</f>
        <v>1.0168618184414191</v>
      </c>
      <c r="AR14">
        <f>VLOOKUP(B14,[1]Sheet1!$A$1:$CE$42,31,TRUE)</f>
        <v>1.0175562855107281</v>
      </c>
      <c r="AS14">
        <f>VLOOKUP(B14,[1]Sheet1!$A$1:$CE$42,39,TRUE)</f>
        <v>1.3353212043294409</v>
      </c>
      <c r="AT14">
        <f>VLOOKUP(B14,[1]Sheet1!$A$1:$CE$42,40,TRUE)</f>
        <v>1.2863196237727981</v>
      </c>
      <c r="AU14">
        <f>VLOOKUP(B14,[1]Sheet1!$A$1:$CE$42,41,TRUE)</f>
        <v>1.194816213518008</v>
      </c>
      <c r="AV14">
        <f>VLOOKUP(B14,[1]Sheet1!$A$1:$CE$42,49,TRUE)</f>
        <v>1.4988300716274121</v>
      </c>
      <c r="AW14">
        <f>VLOOKUP(B14,[1]Sheet1!$A$1:$CE$42,50,TRUE)</f>
        <v>1.3733583156244811</v>
      </c>
      <c r="AX14">
        <f>VLOOKUP(B14,[1]Sheet1!$A$1:$CE$42,51,TRUE)</f>
        <v>1.2461098014816441</v>
      </c>
      <c r="AY14">
        <f>VLOOKUP(B14,[1]Sheet1!$A$1:$CE$42,59,TRUE)</f>
        <v>1.7917917179920211</v>
      </c>
      <c r="AZ14">
        <f>VLOOKUP(B14,[1]Sheet1!$A$1:$CE$42,60,TRUE)</f>
        <v>1.4989509326117181</v>
      </c>
      <c r="BA14">
        <f>VLOOKUP(B14,[1]Sheet1!$A$1:$CE$42,61,TRUE)</f>
        <v>1.31671263498203</v>
      </c>
      <c r="BB14">
        <f>VLOOKUP(B14,[1]Sheet1!$A$1:$CE$42,69,TRUE)</f>
        <v>9.0176833711897455</v>
      </c>
      <c r="BC14">
        <f>VLOOKUP(B14,[1]Sheet1!$A$1:$CE$42,70,TRUE)</f>
        <v>7.6817685623807979</v>
      </c>
      <c r="BD14">
        <f>VLOOKUP(B14,[1]Sheet1!$A$1:$CE$42,71,TRUE)</f>
        <v>7.5744386458897974</v>
      </c>
      <c r="BE14">
        <f>VLOOKUP(B14,[1]Sheet1!$A$1:$CE$42,72,TRUE)</f>
        <v>2.060645252324619</v>
      </c>
      <c r="BF14">
        <f>VLOOKUP(B14,[1]Sheet1!$A$1:$CE$42,73,TRUE)</f>
        <v>1.698460943234654</v>
      </c>
      <c r="BG14">
        <f>VLOOKUP(B14,[1]Sheet1!$A$1:$CE$42,74,TRUE)</f>
        <v>1.469064997136643</v>
      </c>
      <c r="BH14">
        <f>VLOOKUP(B14,[1]Sheet1!$A$1:$CE$42,75,TRUE)</f>
        <v>1.622961301856126</v>
      </c>
      <c r="BI14">
        <f>VLOOKUP(B14,[1]Sheet1!$A$1:$CE$42,76,TRUE)</f>
        <v>1.459143704420433</v>
      </c>
      <c r="BJ14">
        <f>VLOOKUP(B14,[1]Sheet1!$A$1:$CE$42,77,TRUE)</f>
        <v>1.2946912232227339</v>
      </c>
      <c r="BK14">
        <f>VLOOKUP(B14,[1]Sheet1!$A$1:$CE$42,78,TRUE)</f>
        <v>1.563954297223517</v>
      </c>
      <c r="BL14">
        <f>VLOOKUP(B14,[1]Sheet1!$A$1:$CE$42,79,TRUE)</f>
        <v>1.365807276939488</v>
      </c>
      <c r="BM14">
        <f>VLOOKUP(B14,[1]Sheet1!$A$1:$CE$42,80,TRUE)</f>
        <v>1.2471094532887039</v>
      </c>
      <c r="BN14">
        <f>VLOOKUP(B14,[1]Sheet1!$A$1:$CE$42,81,TRUE)</f>
        <v>1.6918664526850999</v>
      </c>
      <c r="BO14">
        <f>VLOOKUP(B14,[1]Sheet1!$A$1:$CE$42,82,TRUE)</f>
        <v>1.308124538630226</v>
      </c>
      <c r="BP14">
        <f>VLOOKUP(B14,[1]Sheet1!$A$1:$CE$42,83,TRUE)</f>
        <v>1.237816024677256</v>
      </c>
    </row>
    <row r="15" spans="1:68" x14ac:dyDescent="0.2">
      <c r="A15" s="2">
        <v>29</v>
      </c>
      <c r="B15" s="2" t="s">
        <v>72</v>
      </c>
      <c r="C15" s="2" t="s">
        <v>69</v>
      </c>
      <c r="D15" s="2">
        <v>4</v>
      </c>
      <c r="E15">
        <v>1739117</v>
      </c>
      <c r="F15">
        <v>755.3</v>
      </c>
      <c r="G15">
        <v>0</v>
      </c>
      <c r="H15">
        <v>6</v>
      </c>
      <c r="I15">
        <v>0.14662613269999999</v>
      </c>
      <c r="J15">
        <v>2289.667688</v>
      </c>
      <c r="K15">
        <v>27.956298200514141</v>
      </c>
      <c r="L15">
        <v>293</v>
      </c>
      <c r="M15">
        <v>2302.5513040000001</v>
      </c>
      <c r="N15">
        <v>1.6180000000000001</v>
      </c>
      <c r="O15">
        <v>58.525736690000002</v>
      </c>
      <c r="P15">
        <v>421</v>
      </c>
      <c r="Q15" t="s">
        <v>24</v>
      </c>
      <c r="R15" t="s">
        <v>24</v>
      </c>
      <c r="S15">
        <v>64771</v>
      </c>
      <c r="T15">
        <v>4</v>
      </c>
      <c r="U15">
        <v>51</v>
      </c>
      <c r="V15">
        <v>114.5</v>
      </c>
      <c r="W15">
        <v>0.42</v>
      </c>
      <c r="X15">
        <v>0.18</v>
      </c>
      <c r="Y15">
        <v>0.12</v>
      </c>
      <c r="Z15">
        <v>0.28000000000000003</v>
      </c>
      <c r="AA15">
        <v>49</v>
      </c>
      <c r="AB15">
        <v>1.8</v>
      </c>
      <c r="AC15">
        <v>18.5</v>
      </c>
      <c r="AD15">
        <v>156</v>
      </c>
      <c r="AE15">
        <v>536</v>
      </c>
      <c r="AF15">
        <v>4696</v>
      </c>
      <c r="AG15">
        <v>9382</v>
      </c>
      <c r="AH15">
        <v>262112</v>
      </c>
      <c r="AI15">
        <v>16099</v>
      </c>
      <c r="AJ15" s="5">
        <f>VLOOKUP(B15,[1]Sheet1!$A$1:$CE$42,9,TRUE)</f>
        <v>1.560405276873877</v>
      </c>
      <c r="AK15">
        <f>VLOOKUP(B15,[1]Sheet1!$A$1:$CE$42,10,TRUE)</f>
        <v>1.3768913118414441</v>
      </c>
      <c r="AL15">
        <f>VLOOKUP(B15,[1]Sheet1!$A$1:$CE$42,11,TRUE)</f>
        <v>1.282826603447653</v>
      </c>
      <c r="AM15">
        <f>VLOOKUP(B15,[1]Sheet1!$A$1:$CE$42,19,TRUE)</f>
        <v>0.45777778303630512</v>
      </c>
      <c r="AN15">
        <f>VLOOKUP(B15,[1]Sheet1!$A$1:$CE$42,20,TRUE)</f>
        <v>0.26579366463855703</v>
      </c>
      <c r="AO15">
        <f>VLOOKUP(B15,[1]Sheet1!$A$1:$CE$42,21,TRUE)</f>
        <v>0.18634966812940859</v>
      </c>
      <c r="AP15">
        <f>VLOOKUP(B15,[1]Sheet1!$A$1:$CE$42,29,TRUE)</f>
        <v>1.006805909648316</v>
      </c>
      <c r="AQ15">
        <f>VLOOKUP(B15,[1]Sheet1!$A$1:$CE$42,30,TRUE)</f>
        <v>1.002499066568979</v>
      </c>
      <c r="AR15">
        <f>VLOOKUP(B15,[1]Sheet1!$A$1:$CE$42,31,TRUE)</f>
        <v>1.002499066568979</v>
      </c>
      <c r="AS15">
        <f>VLOOKUP(B15,[1]Sheet1!$A$1:$CE$42,39,TRUE)</f>
        <v>1.271612257181824</v>
      </c>
      <c r="AT15">
        <f>VLOOKUP(B15,[1]Sheet1!$A$1:$CE$42,40,TRUE)</f>
        <v>1.2423675775279781</v>
      </c>
      <c r="AU15">
        <f>VLOOKUP(B15,[1]Sheet1!$A$1:$CE$42,41,TRUE)</f>
        <v>1.1950239540656029</v>
      </c>
      <c r="AV15">
        <f>VLOOKUP(B15,[1]Sheet1!$A$1:$CE$42,49,TRUE)</f>
        <v>1.427066847915091</v>
      </c>
      <c r="AW15">
        <f>VLOOKUP(B15,[1]Sheet1!$A$1:$CE$42,50,TRUE)</f>
        <v>1.3072523876235429</v>
      </c>
      <c r="AX15">
        <f>VLOOKUP(B15,[1]Sheet1!$A$1:$CE$42,51,TRUE)</f>
        <v>1.238661004986976</v>
      </c>
      <c r="AY15">
        <f>VLOOKUP(B15,[1]Sheet1!$A$1:$CE$42,59,TRUE)</f>
        <v>1.6923035848704731</v>
      </c>
      <c r="AZ15">
        <f>VLOOKUP(B15,[1]Sheet1!$A$1:$CE$42,60,TRUE)</f>
        <v>1.4181828835306769</v>
      </c>
      <c r="BA15">
        <f>VLOOKUP(B15,[1]Sheet1!$A$1:$CE$42,61,TRUE)</f>
        <v>1.3053470688439059</v>
      </c>
      <c r="BB15">
        <f>VLOOKUP(B15,[1]Sheet1!$A$1:$CE$42,69,TRUE)</f>
        <v>9.8706175023235989</v>
      </c>
      <c r="BC15">
        <f>VLOOKUP(B15,[1]Sheet1!$A$1:$CE$42,70,TRUE)</f>
        <v>9.8871346541783165</v>
      </c>
      <c r="BD15">
        <f>VLOOKUP(B15,[1]Sheet1!$A$1:$CE$42,71,TRUE)</f>
        <v>7.9465815591287594</v>
      </c>
      <c r="BE15">
        <f>VLOOKUP(B15,[1]Sheet1!$A$1:$CE$42,72,TRUE)</f>
        <v>1.976505440190595</v>
      </c>
      <c r="BF15">
        <f>VLOOKUP(B15,[1]Sheet1!$A$1:$CE$42,73,TRUE)</f>
        <v>1.577064989330232</v>
      </c>
      <c r="BG15">
        <f>VLOOKUP(B15,[1]Sheet1!$A$1:$CE$42,74,TRUE)</f>
        <v>1.418002284480661</v>
      </c>
      <c r="BH15">
        <f>VLOOKUP(B15,[1]Sheet1!$A$1:$CE$42,75,TRUE)</f>
        <v>1.5745851050686981</v>
      </c>
      <c r="BI15">
        <f>VLOOKUP(B15,[1]Sheet1!$A$1:$CE$42,76,TRUE)</f>
        <v>1.4229872345364341</v>
      </c>
      <c r="BJ15">
        <f>VLOOKUP(B15,[1]Sheet1!$A$1:$CE$42,77,TRUE)</f>
        <v>1.313989385497794</v>
      </c>
      <c r="BK15">
        <f>VLOOKUP(B15,[1]Sheet1!$A$1:$CE$42,78,TRUE)</f>
        <v>1.52126367966203</v>
      </c>
      <c r="BL15">
        <f>VLOOKUP(B15,[1]Sheet1!$A$1:$CE$42,79,TRUE)</f>
        <v>1.39006620084829</v>
      </c>
      <c r="BM15">
        <f>VLOOKUP(B15,[1]Sheet1!$A$1:$CE$42,80,TRUE)</f>
        <v>1.295470438259898</v>
      </c>
      <c r="BN15">
        <f>VLOOKUP(B15,[1]Sheet1!$A$1:$CE$42,81,TRUE)</f>
        <v>1.5547662480950939</v>
      </c>
      <c r="BO15">
        <f>VLOOKUP(B15,[1]Sheet1!$A$1:$CE$42,82,TRUE)</f>
        <v>1.3445985499221551</v>
      </c>
      <c r="BP15">
        <f>VLOOKUP(B15,[1]Sheet1!$A$1:$CE$42,83,TRUE)</f>
        <v>1.2594821929240041</v>
      </c>
    </row>
    <row r="16" spans="1:68" x14ac:dyDescent="0.2">
      <c r="A16" s="2">
        <v>22</v>
      </c>
      <c r="B16" s="2" t="s">
        <v>61</v>
      </c>
      <c r="C16" s="2" t="s">
        <v>60</v>
      </c>
      <c r="D16" s="2">
        <v>3</v>
      </c>
      <c r="E16">
        <v>558457</v>
      </c>
      <c r="F16">
        <v>213.8</v>
      </c>
      <c r="G16">
        <v>4.014633176770996</v>
      </c>
      <c r="H16">
        <v>2</v>
      </c>
      <c r="I16">
        <v>0.26859722413722092</v>
      </c>
      <c r="J16">
        <v>3402.231505738132</v>
      </c>
      <c r="K16">
        <v>21.05263157894737</v>
      </c>
      <c r="L16">
        <v>1300</v>
      </c>
      <c r="M16">
        <v>2612.0533209999999</v>
      </c>
      <c r="N16">
        <v>1.2090000000000001</v>
      </c>
      <c r="O16">
        <v>5.371944483</v>
      </c>
      <c r="P16">
        <v>411</v>
      </c>
      <c r="Q16" t="s">
        <v>22</v>
      </c>
      <c r="R16" t="s">
        <v>23</v>
      </c>
      <c r="S16">
        <v>48004</v>
      </c>
      <c r="T16">
        <v>6</v>
      </c>
      <c r="U16">
        <v>52.5</v>
      </c>
      <c r="V16">
        <v>103</v>
      </c>
      <c r="W16">
        <v>0.39</v>
      </c>
      <c r="X16">
        <v>0.22</v>
      </c>
      <c r="Y16">
        <v>0.09</v>
      </c>
      <c r="Z16">
        <v>0.28999999999999998</v>
      </c>
      <c r="AA16">
        <v>66.599999999999994</v>
      </c>
      <c r="AB16">
        <v>1.9</v>
      </c>
      <c r="AC16">
        <v>12.9</v>
      </c>
      <c r="AD16">
        <v>56</v>
      </c>
      <c r="AE16">
        <v>164</v>
      </c>
      <c r="AF16">
        <v>4067</v>
      </c>
      <c r="AG16">
        <v>5870</v>
      </c>
      <c r="AH16">
        <v>34437</v>
      </c>
      <c r="AI16">
        <v>8197</v>
      </c>
      <c r="AJ16" s="5">
        <f>VLOOKUP(B16,[1]Sheet1!$A$1:$CE$42,9,TRUE)</f>
        <v>1.5300979517871569</v>
      </c>
      <c r="AK16">
        <f>VLOOKUP(B16,[1]Sheet1!$A$1:$CE$42,10,TRUE)</f>
        <v>1.3009680255124221</v>
      </c>
      <c r="AL16">
        <f>VLOOKUP(B16,[1]Sheet1!$A$1:$CE$42,11,TRUE)</f>
        <v>1.233316727083865</v>
      </c>
      <c r="AM16">
        <f>VLOOKUP(B16,[1]Sheet1!$A$1:$CE$42,19,TRUE)</f>
        <v>0.3987402243630031</v>
      </c>
      <c r="AN16">
        <f>VLOOKUP(B16,[1]Sheet1!$A$1:$CE$42,20,TRUE)</f>
        <v>0.15458753190645869</v>
      </c>
      <c r="AO16">
        <f>VLOOKUP(B16,[1]Sheet1!$A$1:$CE$42,21,TRUE)</f>
        <v>0.12681945718378049</v>
      </c>
      <c r="AP16">
        <f>VLOOKUP(B16,[1]Sheet1!$A$1:$CE$42,29,TRUE)</f>
        <v>1.003338678815201</v>
      </c>
      <c r="AQ16">
        <f>VLOOKUP(B16,[1]Sheet1!$A$1:$CE$42,30,TRUE)</f>
        <v>1.024617543744657</v>
      </c>
      <c r="AR16">
        <f>VLOOKUP(B16,[1]Sheet1!$A$1:$CE$42,31,TRUE)</f>
        <v>1.024617543744657</v>
      </c>
      <c r="AS16">
        <f>VLOOKUP(B16,[1]Sheet1!$A$1:$CE$42,39,TRUE)</f>
        <v>1.3035984053679981</v>
      </c>
      <c r="AT16">
        <f>VLOOKUP(B16,[1]Sheet1!$A$1:$CE$42,40,TRUE)</f>
        <v>1.219186739338963</v>
      </c>
      <c r="AU16">
        <f>VLOOKUP(B16,[1]Sheet1!$A$1:$CE$42,41,TRUE)</f>
        <v>1.1708218498868801</v>
      </c>
      <c r="AV16">
        <f>VLOOKUP(B16,[1]Sheet1!$A$1:$CE$42,49,TRUE)</f>
        <v>1.431871628242102</v>
      </c>
      <c r="AW16">
        <f>VLOOKUP(B16,[1]Sheet1!$A$1:$CE$42,50,TRUE)</f>
        <v>1.265789116008244</v>
      </c>
      <c r="AX16">
        <f>VLOOKUP(B16,[1]Sheet1!$A$1:$CE$42,51,TRUE)</f>
        <v>1.2062062929319639</v>
      </c>
      <c r="AY16">
        <f>VLOOKUP(B16,[1]Sheet1!$A$1:$CE$42,59,TRUE)</f>
        <v>1.643770712347522</v>
      </c>
      <c r="AZ16">
        <f>VLOOKUP(B16,[1]Sheet1!$A$1:$CE$42,60,TRUE)</f>
        <v>1.336624308014162</v>
      </c>
      <c r="BA16">
        <f>VLOOKUP(B16,[1]Sheet1!$A$1:$CE$42,61,TRUE)</f>
        <v>1.256811143312492</v>
      </c>
      <c r="BB16">
        <f>VLOOKUP(B16,[1]Sheet1!$A$1:$CE$42,69,TRUE)</f>
        <v>9.6080600508843705</v>
      </c>
      <c r="BC16">
        <f>VLOOKUP(B16,[1]Sheet1!$A$1:$CE$42,70,TRUE)</f>
        <v>4.5964132524181416</v>
      </c>
      <c r="BD16">
        <f>VLOOKUP(B16,[1]Sheet1!$A$1:$CE$42,71,TRUE)</f>
        <v>4.1967456592759413</v>
      </c>
      <c r="BE16">
        <f>VLOOKUP(B16,[1]Sheet1!$A$1:$CE$42,72,TRUE)</f>
        <v>1.98551255960758</v>
      </c>
      <c r="BF16">
        <f>VLOOKUP(B16,[1]Sheet1!$A$1:$CE$42,73,TRUE)</f>
        <v>1.426576369270109</v>
      </c>
      <c r="BG16">
        <f>VLOOKUP(B16,[1]Sheet1!$A$1:$CE$42,74,TRUE)</f>
        <v>1.324359942032747</v>
      </c>
      <c r="BH16">
        <f>VLOOKUP(B16,[1]Sheet1!$A$1:$CE$42,75,TRUE)</f>
        <v>1.57423333396203</v>
      </c>
      <c r="BI16">
        <f>VLOOKUP(B16,[1]Sheet1!$A$1:$CE$42,76,TRUE)</f>
        <v>1.3130555269630351</v>
      </c>
      <c r="BJ16">
        <f>VLOOKUP(B16,[1]Sheet1!$A$1:$CE$42,77,TRUE)</f>
        <v>1.2423679831141841</v>
      </c>
      <c r="BK16">
        <f>VLOOKUP(B16,[1]Sheet1!$A$1:$CE$42,78,TRUE)</f>
        <v>1.440369052695224</v>
      </c>
      <c r="BL16">
        <f>VLOOKUP(B16,[1]Sheet1!$A$1:$CE$42,79,TRUE)</f>
        <v>1.2747278823518351</v>
      </c>
      <c r="BM16">
        <f>VLOOKUP(B16,[1]Sheet1!$A$1:$CE$42,80,TRUE)</f>
        <v>1.2143412547753361</v>
      </c>
      <c r="BN16">
        <f>VLOOKUP(B16,[1]Sheet1!$A$1:$CE$42,81,TRUE)</f>
        <v>1.371811184346547</v>
      </c>
      <c r="BO16">
        <f>VLOOKUP(B16,[1]Sheet1!$A$1:$CE$42,82,TRUE)</f>
        <v>1.2607381132024169</v>
      </c>
      <c r="BP16">
        <f>VLOOKUP(B16,[1]Sheet1!$A$1:$CE$42,83,TRUE)</f>
        <v>1.2030649879792881</v>
      </c>
    </row>
    <row r="17" spans="1:68" x14ac:dyDescent="0.2">
      <c r="A17" s="2">
        <v>20</v>
      </c>
      <c r="B17" s="2" t="s">
        <v>57</v>
      </c>
      <c r="C17" s="2" t="s">
        <v>58</v>
      </c>
      <c r="D17" s="2">
        <v>3</v>
      </c>
      <c r="E17">
        <v>192307</v>
      </c>
      <c r="F17">
        <v>98</v>
      </c>
      <c r="G17">
        <v>0</v>
      </c>
      <c r="H17">
        <v>1</v>
      </c>
      <c r="I17">
        <v>0.14040050544181959</v>
      </c>
      <c r="J17">
        <v>364.00131040471751</v>
      </c>
      <c r="K17">
        <v>0</v>
      </c>
      <c r="L17">
        <v>108</v>
      </c>
      <c r="M17">
        <v>1962.316327</v>
      </c>
      <c r="N17">
        <v>4.5199999999999996</v>
      </c>
      <c r="O17">
        <v>141.24155010000001</v>
      </c>
      <c r="P17">
        <v>337</v>
      </c>
      <c r="Q17" t="s">
        <v>22</v>
      </c>
      <c r="R17" t="s">
        <v>23</v>
      </c>
      <c r="S17">
        <v>16600</v>
      </c>
      <c r="T17">
        <v>12.8</v>
      </c>
      <c r="U17">
        <v>54.900000000000013</v>
      </c>
      <c r="V17">
        <v>103.7</v>
      </c>
      <c r="W17">
        <v>0.36</v>
      </c>
      <c r="X17">
        <v>0.3</v>
      </c>
      <c r="Y17">
        <v>0.03</v>
      </c>
      <c r="Z17">
        <v>0.31</v>
      </c>
      <c r="AA17">
        <v>28</v>
      </c>
      <c r="AB17">
        <v>1.48</v>
      </c>
      <c r="AC17">
        <v>4.8</v>
      </c>
      <c r="AD17">
        <v>8</v>
      </c>
      <c r="AE17">
        <v>70</v>
      </c>
      <c r="AF17">
        <v>354</v>
      </c>
      <c r="AG17">
        <v>324</v>
      </c>
      <c r="AH17">
        <v>460</v>
      </c>
      <c r="AI17">
        <v>138</v>
      </c>
      <c r="AJ17" s="5">
        <f>VLOOKUP(B17,[1]Sheet1!$A$1:$CE$42,9,TRUE)</f>
        <v>1.5261847342721271</v>
      </c>
      <c r="AK17">
        <f>VLOOKUP(B17,[1]Sheet1!$A$1:$CE$42,10,TRUE)</f>
        <v>1.444409884117259</v>
      </c>
      <c r="AL17">
        <f>VLOOKUP(B17,[1]Sheet1!$A$1:$CE$42,11,TRUE)</f>
        <v>1.324009968767911</v>
      </c>
      <c r="AM17">
        <f>VLOOKUP(B17,[1]Sheet1!$A$1:$CE$42,19,TRUE)</f>
        <v>0.46644320829810593</v>
      </c>
      <c r="AN17">
        <f>VLOOKUP(B17,[1]Sheet1!$A$1:$CE$42,20,TRUE)</f>
        <v>0.31857183978520037</v>
      </c>
      <c r="AO17">
        <f>VLOOKUP(B17,[1]Sheet1!$A$1:$CE$42,21,TRUE)</f>
        <v>0.25199335788581451</v>
      </c>
      <c r="AP17">
        <f>VLOOKUP(B17,[1]Sheet1!$A$1:$CE$42,29,TRUE)</f>
        <v>1.0008286970849409</v>
      </c>
      <c r="AQ17">
        <f>VLOOKUP(B17,[1]Sheet1!$A$1:$CE$42,30,TRUE)</f>
        <v>1.0008286970849409</v>
      </c>
      <c r="AR17">
        <f>VLOOKUP(B17,[1]Sheet1!$A$1:$CE$42,31,TRUE)</f>
        <v>1.0022749271225211</v>
      </c>
      <c r="AS17">
        <f>VLOOKUP(B17,[1]Sheet1!$A$1:$CE$42,39,TRUE)</f>
        <v>1.2803889647287949</v>
      </c>
      <c r="AT17">
        <f>VLOOKUP(B17,[1]Sheet1!$A$1:$CE$42,40,TRUE)</f>
        <v>1.253104884007759</v>
      </c>
      <c r="AU17">
        <f>VLOOKUP(B17,[1]Sheet1!$A$1:$CE$42,41,TRUE)</f>
        <v>1.187634682263683</v>
      </c>
      <c r="AV17">
        <f>VLOOKUP(B17,[1]Sheet1!$A$1:$CE$42,49,TRUE)</f>
        <v>1.4184090264790661</v>
      </c>
      <c r="AW17">
        <f>VLOOKUP(B17,[1]Sheet1!$A$1:$CE$42,50,TRUE)</f>
        <v>1.374496313339548</v>
      </c>
      <c r="AX17">
        <f>VLOOKUP(B17,[1]Sheet1!$A$1:$CE$42,51,TRUE)</f>
        <v>1.267127743452843</v>
      </c>
      <c r="AY17">
        <f>VLOOKUP(B17,[1]Sheet1!$A$1:$CE$42,59,TRUE)</f>
        <v>1.6162801727310521</v>
      </c>
      <c r="AZ17">
        <f>VLOOKUP(B17,[1]Sheet1!$A$1:$CE$42,60,TRUE)</f>
        <v>1.543719594182239</v>
      </c>
      <c r="BA17">
        <f>VLOOKUP(B17,[1]Sheet1!$A$1:$CE$42,61,TRUE)</f>
        <v>1.373382223742637</v>
      </c>
      <c r="BB17">
        <f>VLOOKUP(B17,[1]Sheet1!$A$1:$CE$42,69,TRUE)</f>
        <v>8.6373216183727113</v>
      </c>
      <c r="BC17">
        <f>VLOOKUP(B17,[1]Sheet1!$A$1:$CE$42,70,TRUE)</f>
        <v>6.6494300353178746</v>
      </c>
      <c r="BD17">
        <f>VLOOKUP(B17,[1]Sheet1!$A$1:$CE$42,71,TRUE)</f>
        <v>5.5622931962528277</v>
      </c>
      <c r="BE17">
        <f>VLOOKUP(B17,[1]Sheet1!$A$1:$CE$42,72,TRUE)</f>
        <v>1.859555965472651</v>
      </c>
      <c r="BF17">
        <f>VLOOKUP(B17,[1]Sheet1!$A$1:$CE$42,73,TRUE)</f>
        <v>1.660678186298346</v>
      </c>
      <c r="BG17">
        <f>VLOOKUP(B17,[1]Sheet1!$A$1:$CE$42,74,TRUE)</f>
        <v>1.4770984538761329</v>
      </c>
      <c r="BH17">
        <f>VLOOKUP(B17,[1]Sheet1!$A$1:$CE$42,75,TRUE)</f>
        <v>1.4816614546803051</v>
      </c>
      <c r="BI17">
        <f>VLOOKUP(B17,[1]Sheet1!$A$1:$CE$42,76,TRUE)</f>
        <v>1.431101970874338</v>
      </c>
      <c r="BJ17">
        <f>VLOOKUP(B17,[1]Sheet1!$A$1:$CE$42,77,TRUE)</f>
        <v>1.314124820985515</v>
      </c>
      <c r="BK17">
        <f>VLOOKUP(B17,[1]Sheet1!$A$1:$CE$42,78,TRUE)</f>
        <v>1.3660858061869441</v>
      </c>
      <c r="BL17">
        <f>VLOOKUP(B17,[1]Sheet1!$A$1:$CE$42,79,TRUE)</f>
        <v>1.282892744872294</v>
      </c>
      <c r="BM17">
        <f>VLOOKUP(B17,[1]Sheet1!$A$1:$CE$42,80,TRUE)</f>
        <v>1.2124745677758419</v>
      </c>
      <c r="BN17">
        <f>VLOOKUP(B17,[1]Sheet1!$A$1:$CE$42,81,TRUE)</f>
        <v>1.324480407501764</v>
      </c>
      <c r="BO17">
        <f>VLOOKUP(B17,[1]Sheet1!$A$1:$CE$42,82,TRUE)</f>
        <v>1.246371740793951</v>
      </c>
      <c r="BP17">
        <f>VLOOKUP(B17,[1]Sheet1!$A$1:$CE$42,83,TRUE)</f>
        <v>1.1791050201862421</v>
      </c>
    </row>
    <row r="18" spans="1:68" x14ac:dyDescent="0.2">
      <c r="A18" s="2">
        <v>13</v>
      </c>
      <c r="B18" s="2" t="s">
        <v>44</v>
      </c>
      <c r="C18" s="2" t="s">
        <v>43</v>
      </c>
      <c r="D18" s="2">
        <v>1</v>
      </c>
      <c r="E18">
        <v>517802</v>
      </c>
      <c r="F18">
        <v>100.05</v>
      </c>
      <c r="G18">
        <v>1.7615897620000001</v>
      </c>
      <c r="H18">
        <v>2</v>
      </c>
      <c r="I18">
        <v>0.16222417062892769</v>
      </c>
      <c r="J18">
        <v>3244.4834125785528</v>
      </c>
      <c r="K18">
        <v>52.38095238095238</v>
      </c>
      <c r="L18">
        <v>160</v>
      </c>
      <c r="M18">
        <v>5175.4322840000004</v>
      </c>
      <c r="N18">
        <v>1.587</v>
      </c>
      <c r="O18">
        <v>146.77424959999999</v>
      </c>
      <c r="P18">
        <v>444</v>
      </c>
      <c r="Q18" t="s">
        <v>22</v>
      </c>
      <c r="R18" t="s">
        <v>23</v>
      </c>
      <c r="S18">
        <v>33770</v>
      </c>
      <c r="T18">
        <v>7.1</v>
      </c>
      <c r="U18">
        <v>54.2</v>
      </c>
      <c r="V18">
        <v>185.3</v>
      </c>
      <c r="W18">
        <v>0.43</v>
      </c>
      <c r="X18">
        <v>0.25</v>
      </c>
      <c r="Y18">
        <v>4.0000000000000001E-3</v>
      </c>
      <c r="Z18">
        <v>0.316</v>
      </c>
      <c r="AA18">
        <v>40</v>
      </c>
      <c r="AB18">
        <v>1.83</v>
      </c>
      <c r="AC18">
        <v>7.1</v>
      </c>
      <c r="AD18">
        <v>38</v>
      </c>
      <c r="AE18">
        <v>226</v>
      </c>
      <c r="AF18">
        <v>2457</v>
      </c>
      <c r="AG18">
        <v>2982</v>
      </c>
      <c r="AH18">
        <v>10889</v>
      </c>
      <c r="AI18">
        <v>2182</v>
      </c>
      <c r="AJ18" s="5">
        <f>VLOOKUP(B18,[1]Sheet1!$A$1:$CE$42,9,TRUE)</f>
        <v>1.5261847342721271</v>
      </c>
      <c r="AK18">
        <f>VLOOKUP(B18,[1]Sheet1!$A$1:$CE$42,10,TRUE)</f>
        <v>1.444409884117259</v>
      </c>
      <c r="AL18">
        <f>VLOOKUP(B18,[1]Sheet1!$A$1:$CE$42,11,TRUE)</f>
        <v>1.324009968767911</v>
      </c>
      <c r="AM18">
        <f>VLOOKUP(B18,[1]Sheet1!$A$1:$CE$42,19,TRUE)</f>
        <v>0.46644320829810593</v>
      </c>
      <c r="AN18">
        <f>VLOOKUP(B18,[1]Sheet1!$A$1:$CE$42,20,TRUE)</f>
        <v>0.31857183978520037</v>
      </c>
      <c r="AO18">
        <f>VLOOKUP(B18,[1]Sheet1!$A$1:$CE$42,21,TRUE)</f>
        <v>0.25199335788581451</v>
      </c>
      <c r="AP18">
        <f>VLOOKUP(B18,[1]Sheet1!$A$1:$CE$42,29,TRUE)</f>
        <v>1.0008286970849409</v>
      </c>
      <c r="AQ18">
        <f>VLOOKUP(B18,[1]Sheet1!$A$1:$CE$42,30,TRUE)</f>
        <v>1.0008286970849409</v>
      </c>
      <c r="AR18">
        <f>VLOOKUP(B18,[1]Sheet1!$A$1:$CE$42,31,TRUE)</f>
        <v>1.0022749271225211</v>
      </c>
      <c r="AS18">
        <f>VLOOKUP(B18,[1]Sheet1!$A$1:$CE$42,39,TRUE)</f>
        <v>1.2803889647287949</v>
      </c>
      <c r="AT18">
        <f>VLOOKUP(B18,[1]Sheet1!$A$1:$CE$42,40,TRUE)</f>
        <v>1.253104884007759</v>
      </c>
      <c r="AU18">
        <f>VLOOKUP(B18,[1]Sheet1!$A$1:$CE$42,41,TRUE)</f>
        <v>1.187634682263683</v>
      </c>
      <c r="AV18">
        <f>VLOOKUP(B18,[1]Sheet1!$A$1:$CE$42,49,TRUE)</f>
        <v>1.4184090264790661</v>
      </c>
      <c r="AW18">
        <f>VLOOKUP(B18,[1]Sheet1!$A$1:$CE$42,50,TRUE)</f>
        <v>1.374496313339548</v>
      </c>
      <c r="AX18">
        <f>VLOOKUP(B18,[1]Sheet1!$A$1:$CE$42,51,TRUE)</f>
        <v>1.267127743452843</v>
      </c>
      <c r="AY18">
        <f>VLOOKUP(B18,[1]Sheet1!$A$1:$CE$42,59,TRUE)</f>
        <v>1.6162801727310521</v>
      </c>
      <c r="AZ18">
        <f>VLOOKUP(B18,[1]Sheet1!$A$1:$CE$42,60,TRUE)</f>
        <v>1.543719594182239</v>
      </c>
      <c r="BA18">
        <f>VLOOKUP(B18,[1]Sheet1!$A$1:$CE$42,61,TRUE)</f>
        <v>1.373382223742637</v>
      </c>
      <c r="BB18">
        <f>VLOOKUP(B18,[1]Sheet1!$A$1:$CE$42,69,TRUE)</f>
        <v>8.6373216183727113</v>
      </c>
      <c r="BC18">
        <f>VLOOKUP(B18,[1]Sheet1!$A$1:$CE$42,70,TRUE)</f>
        <v>6.6494300353178746</v>
      </c>
      <c r="BD18">
        <f>VLOOKUP(B18,[1]Sheet1!$A$1:$CE$42,71,TRUE)</f>
        <v>5.5622931962528277</v>
      </c>
      <c r="BE18">
        <f>VLOOKUP(B18,[1]Sheet1!$A$1:$CE$42,72,TRUE)</f>
        <v>1.859555965472651</v>
      </c>
      <c r="BF18">
        <f>VLOOKUP(B18,[1]Sheet1!$A$1:$CE$42,73,TRUE)</f>
        <v>1.660678186298346</v>
      </c>
      <c r="BG18">
        <f>VLOOKUP(B18,[1]Sheet1!$A$1:$CE$42,74,TRUE)</f>
        <v>1.4770984538761329</v>
      </c>
      <c r="BH18">
        <f>VLOOKUP(B18,[1]Sheet1!$A$1:$CE$42,75,TRUE)</f>
        <v>1.4816614546803051</v>
      </c>
      <c r="BI18">
        <f>VLOOKUP(B18,[1]Sheet1!$A$1:$CE$42,76,TRUE)</f>
        <v>1.431101970874338</v>
      </c>
      <c r="BJ18">
        <f>VLOOKUP(B18,[1]Sheet1!$A$1:$CE$42,77,TRUE)</f>
        <v>1.314124820985515</v>
      </c>
      <c r="BK18">
        <f>VLOOKUP(B18,[1]Sheet1!$A$1:$CE$42,78,TRUE)</f>
        <v>1.3660858061869441</v>
      </c>
      <c r="BL18">
        <f>VLOOKUP(B18,[1]Sheet1!$A$1:$CE$42,79,TRUE)</f>
        <v>1.282892744872294</v>
      </c>
      <c r="BM18">
        <f>VLOOKUP(B18,[1]Sheet1!$A$1:$CE$42,80,TRUE)</f>
        <v>1.2124745677758419</v>
      </c>
      <c r="BN18">
        <f>VLOOKUP(B18,[1]Sheet1!$A$1:$CE$42,81,TRUE)</f>
        <v>1.324480407501764</v>
      </c>
      <c r="BO18">
        <f>VLOOKUP(B18,[1]Sheet1!$A$1:$CE$42,82,TRUE)</f>
        <v>1.246371740793951</v>
      </c>
      <c r="BP18">
        <f>VLOOKUP(B18,[1]Sheet1!$A$1:$CE$42,83,TRUE)</f>
        <v>1.1791050201862421</v>
      </c>
    </row>
    <row r="19" spans="1:68" x14ac:dyDescent="0.2">
      <c r="A19" s="2">
        <v>18</v>
      </c>
      <c r="B19" s="2" t="s">
        <v>53</v>
      </c>
      <c r="C19" s="2" t="s">
        <v>54</v>
      </c>
      <c r="D19" s="2">
        <v>2</v>
      </c>
      <c r="E19">
        <v>7556900</v>
      </c>
      <c r="F19">
        <v>1572</v>
      </c>
      <c r="G19">
        <v>2.7237359234606782</v>
      </c>
      <c r="H19">
        <v>2</v>
      </c>
      <c r="I19">
        <v>0.1044078921250777</v>
      </c>
      <c r="J19">
        <v>1736.161653588111</v>
      </c>
      <c r="K19">
        <v>8.9557926829268286</v>
      </c>
      <c r="L19">
        <v>97</v>
      </c>
      <c r="M19">
        <v>4807.1882949999999</v>
      </c>
      <c r="N19">
        <v>0.93400000000000005</v>
      </c>
      <c r="O19">
        <v>16.541174290000001</v>
      </c>
      <c r="P19">
        <v>350</v>
      </c>
      <c r="Q19" t="s">
        <v>24</v>
      </c>
      <c r="R19" t="s">
        <v>23</v>
      </c>
      <c r="S19">
        <v>56179</v>
      </c>
      <c r="T19">
        <v>4</v>
      </c>
      <c r="U19">
        <v>50.1</v>
      </c>
      <c r="V19">
        <v>53.3</v>
      </c>
      <c r="W19">
        <v>0.37</v>
      </c>
      <c r="X19">
        <v>0.37</v>
      </c>
      <c r="Y19">
        <v>0.02</v>
      </c>
      <c r="Z19">
        <v>0.24</v>
      </c>
      <c r="AA19">
        <v>237.31</v>
      </c>
      <c r="AB19">
        <v>1.79</v>
      </c>
      <c r="AC19">
        <v>16</v>
      </c>
      <c r="AD19">
        <v>310</v>
      </c>
      <c r="AE19">
        <v>1436</v>
      </c>
      <c r="AF19">
        <v>21585</v>
      </c>
      <c r="AG19">
        <v>39741</v>
      </c>
      <c r="AH19">
        <v>174977</v>
      </c>
      <c r="AI19">
        <v>36067</v>
      </c>
      <c r="AJ19" s="5">
        <f>VLOOKUP(B19,[1]Sheet1!$A$1:$CE$42,9,TRUE)</f>
        <v>1.504114978531534</v>
      </c>
      <c r="AK19">
        <f>VLOOKUP(B19,[1]Sheet1!$A$1:$CE$42,10,TRUE)</f>
        <v>1.3080955033678421</v>
      </c>
      <c r="AL19">
        <f>VLOOKUP(B19,[1]Sheet1!$A$1:$CE$42,11,TRUE)</f>
        <v>1.2470728343411941</v>
      </c>
      <c r="AM19">
        <f>VLOOKUP(B19,[1]Sheet1!$A$1:$CE$42,19,TRUE)</f>
        <v>0.44664918346933652</v>
      </c>
      <c r="AN19">
        <f>VLOOKUP(B19,[1]Sheet1!$A$1:$CE$42,20,TRUE)</f>
        <v>0.1362441313429609</v>
      </c>
      <c r="AO19">
        <f>VLOOKUP(B19,[1]Sheet1!$A$1:$CE$42,21,TRUE)</f>
        <v>0.1168903337369594</v>
      </c>
      <c r="AP19">
        <f>VLOOKUP(B19,[1]Sheet1!$A$1:$CE$42,29,TRUE)</f>
        <v>1.000265055588337</v>
      </c>
      <c r="AQ19">
        <f>VLOOKUP(B19,[1]Sheet1!$A$1:$CE$42,30,TRUE)</f>
        <v>1.000265055588337</v>
      </c>
      <c r="AR19">
        <f>VLOOKUP(B19,[1]Sheet1!$A$1:$CE$42,31,TRUE)</f>
        <v>1.000265055588337</v>
      </c>
      <c r="AS19">
        <f>VLOOKUP(B19,[1]Sheet1!$A$1:$CE$42,39,TRUE)</f>
        <v>1.247035269442061</v>
      </c>
      <c r="AT19">
        <f>VLOOKUP(B19,[1]Sheet1!$A$1:$CE$42,40,TRUE)</f>
        <v>1.2402257160518171</v>
      </c>
      <c r="AU19">
        <f>VLOOKUP(B19,[1]Sheet1!$A$1:$CE$42,41,TRUE)</f>
        <v>1.1989070811619931</v>
      </c>
      <c r="AV19">
        <f>VLOOKUP(B19,[1]Sheet1!$A$1:$CE$42,49,TRUE)</f>
        <v>1.339258348892135</v>
      </c>
      <c r="AW19">
        <f>VLOOKUP(B19,[1]Sheet1!$A$1:$CE$42,50,TRUE)</f>
        <v>1.2881688870322869</v>
      </c>
      <c r="AX19">
        <f>VLOOKUP(B19,[1]Sheet1!$A$1:$CE$42,51,TRUE)</f>
        <v>1.2308035716484009</v>
      </c>
      <c r="AY19">
        <f>VLOOKUP(B19,[1]Sheet1!$A$1:$CE$42,59,TRUE)</f>
        <v>1.5428163914395181</v>
      </c>
      <c r="AZ19">
        <f>VLOOKUP(B19,[1]Sheet1!$A$1:$CE$42,60,TRUE)</f>
        <v>1.348636692605186</v>
      </c>
      <c r="BA19">
        <f>VLOOKUP(B19,[1]Sheet1!$A$1:$CE$42,61,TRUE)</f>
        <v>1.2692989089526321</v>
      </c>
      <c r="BB19">
        <f>VLOOKUP(B19,[1]Sheet1!$A$1:$CE$42,69,TRUE)</f>
        <v>9.7364237895658192</v>
      </c>
      <c r="BC19">
        <f>VLOOKUP(B19,[1]Sheet1!$A$1:$CE$42,70,TRUE)</f>
        <v>7.8724491831371379</v>
      </c>
      <c r="BD19">
        <f>VLOOKUP(B19,[1]Sheet1!$A$1:$CE$42,71,TRUE)</f>
        <v>8.1365546604889936</v>
      </c>
      <c r="BE19">
        <f>VLOOKUP(B19,[1]Sheet1!$A$1:$CE$42,72,TRUE)</f>
        <v>1.7959765022302181</v>
      </c>
      <c r="BF19">
        <f>VLOOKUP(B19,[1]Sheet1!$A$1:$CE$42,73,TRUE)</f>
        <v>1.5441582302528161</v>
      </c>
      <c r="BG19">
        <f>VLOOKUP(B19,[1]Sheet1!$A$1:$CE$42,74,TRUE)</f>
        <v>1.4337324180078901</v>
      </c>
      <c r="BH19">
        <f>VLOOKUP(B19,[1]Sheet1!$A$1:$CE$42,75,TRUE)</f>
        <v>1.471388455997422</v>
      </c>
      <c r="BI19">
        <f>VLOOKUP(B19,[1]Sheet1!$A$1:$CE$42,76,TRUE)</f>
        <v>1.374610555780295</v>
      </c>
      <c r="BJ19">
        <f>VLOOKUP(B19,[1]Sheet1!$A$1:$CE$42,77,TRUE)</f>
        <v>1.307353763197032</v>
      </c>
      <c r="BK19">
        <f>VLOOKUP(B19,[1]Sheet1!$A$1:$CE$42,78,TRUE)</f>
        <v>1.412986595956164</v>
      </c>
      <c r="BL19">
        <f>VLOOKUP(B19,[1]Sheet1!$A$1:$CE$42,79,TRUE)</f>
        <v>1.3324627758066521</v>
      </c>
      <c r="BM19">
        <f>VLOOKUP(B19,[1]Sheet1!$A$1:$CE$42,80,TRUE)</f>
        <v>1.2739538831366359</v>
      </c>
      <c r="BN19">
        <f>VLOOKUP(B19,[1]Sheet1!$A$1:$CE$42,81,TRUE)</f>
        <v>1.52197311599731</v>
      </c>
      <c r="BO19">
        <f>VLOOKUP(B19,[1]Sheet1!$A$1:$CE$42,82,TRUE)</f>
        <v>1.2904152868770249</v>
      </c>
      <c r="BP19">
        <f>VLOOKUP(B19,[1]Sheet1!$A$1:$CE$42,83,TRUE)</f>
        <v>1.230525249015173</v>
      </c>
    </row>
    <row r="20" spans="1:68" x14ac:dyDescent="0.2">
      <c r="A20" s="2">
        <v>11</v>
      </c>
      <c r="B20" s="2" t="s">
        <v>41</v>
      </c>
      <c r="C20" s="2" t="s">
        <v>37</v>
      </c>
      <c r="D20" s="2">
        <v>1</v>
      </c>
      <c r="E20">
        <v>3255944</v>
      </c>
      <c r="F20">
        <v>604.29999999999995</v>
      </c>
      <c r="G20">
        <v>1.796713948397147</v>
      </c>
      <c r="H20">
        <v>3</v>
      </c>
      <c r="I20">
        <v>8.0161083851565021E-2</v>
      </c>
      <c r="J20">
        <v>915.86341779834049</v>
      </c>
      <c r="K20">
        <v>68.008048289738426</v>
      </c>
      <c r="L20">
        <v>46</v>
      </c>
      <c r="M20">
        <v>5387.9596229999997</v>
      </c>
      <c r="N20">
        <v>0.93700000000000006</v>
      </c>
      <c r="O20">
        <v>10.135309449999999</v>
      </c>
      <c r="P20">
        <v>457</v>
      </c>
      <c r="Q20" t="s">
        <v>24</v>
      </c>
      <c r="R20" t="s">
        <v>23</v>
      </c>
      <c r="S20">
        <v>41368</v>
      </c>
      <c r="T20">
        <v>12</v>
      </c>
      <c r="U20">
        <v>53.400000000000013</v>
      </c>
      <c r="V20">
        <v>126.7</v>
      </c>
      <c r="W20">
        <v>0.4</v>
      </c>
      <c r="X20">
        <v>0.24</v>
      </c>
      <c r="Y20">
        <v>5.0000000000000001E-3</v>
      </c>
      <c r="Z20">
        <v>0.34</v>
      </c>
      <c r="AA20">
        <v>50</v>
      </c>
      <c r="AB20">
        <v>1.69</v>
      </c>
      <c r="AC20">
        <v>10</v>
      </c>
      <c r="AD20">
        <v>76</v>
      </c>
      <c r="AE20">
        <v>520</v>
      </c>
      <c r="AF20">
        <v>5428</v>
      </c>
      <c r="AG20">
        <v>24310</v>
      </c>
      <c r="AH20">
        <v>38381</v>
      </c>
      <c r="AI20">
        <v>10218</v>
      </c>
      <c r="AJ20" s="5">
        <f>VLOOKUP(B20,[1]Sheet1!$A$1:$CE$42,9,TRUE)</f>
        <v>1.616398990662856</v>
      </c>
      <c r="AK20">
        <f>VLOOKUP(B20,[1]Sheet1!$A$1:$CE$42,10,TRUE)</f>
        <v>1.4290469340009639</v>
      </c>
      <c r="AL20">
        <f>VLOOKUP(B20,[1]Sheet1!$A$1:$CE$42,11,TRUE)</f>
        <v>1.2965192937227801</v>
      </c>
      <c r="AM20">
        <f>VLOOKUP(B20,[1]Sheet1!$A$1:$CE$42,19,TRUE)</f>
        <v>0.48806966866203211</v>
      </c>
      <c r="AN20">
        <f>VLOOKUP(B20,[1]Sheet1!$A$1:$CE$42,20,TRUE)</f>
        <v>0.25339252430952608</v>
      </c>
      <c r="AO20">
        <f>VLOOKUP(B20,[1]Sheet1!$A$1:$CE$42,21,TRUE)</f>
        <v>0.175659605643155</v>
      </c>
      <c r="AP20">
        <f>VLOOKUP(B20,[1]Sheet1!$A$1:$CE$42,29,TRUE)</f>
        <v>1.000312045167288</v>
      </c>
      <c r="AQ20">
        <f>VLOOKUP(B20,[1]Sheet1!$A$1:$CE$42,30,TRUE)</f>
        <v>1.0030625665427519</v>
      </c>
      <c r="AR20">
        <f>VLOOKUP(B20,[1]Sheet1!$A$1:$CE$42,31,TRUE)</f>
        <v>1.0030625665427519</v>
      </c>
      <c r="AS20">
        <f>VLOOKUP(B20,[1]Sheet1!$A$1:$CE$42,39,TRUE)</f>
        <v>1.3667258147513981</v>
      </c>
      <c r="AT20">
        <f>VLOOKUP(B20,[1]Sheet1!$A$1:$CE$42,40,TRUE)</f>
        <v>1.295145357071066</v>
      </c>
      <c r="AU20">
        <f>VLOOKUP(B20,[1]Sheet1!$A$1:$CE$42,41,TRUE)</f>
        <v>1.216597790591978</v>
      </c>
      <c r="AV20">
        <f>VLOOKUP(B20,[1]Sheet1!$A$1:$CE$42,49,TRUE)</f>
        <v>1.5149885757025709</v>
      </c>
      <c r="AW20">
        <f>VLOOKUP(B20,[1]Sheet1!$A$1:$CE$42,50,TRUE)</f>
        <v>1.3789053208872819</v>
      </c>
      <c r="AX20">
        <f>VLOOKUP(B20,[1]Sheet1!$A$1:$CE$42,51,TRUE)</f>
        <v>1.261124837039125</v>
      </c>
      <c r="AY20">
        <f>VLOOKUP(B20,[1]Sheet1!$A$1:$CE$42,59,TRUE)</f>
        <v>1.7236147535945561</v>
      </c>
      <c r="AZ20">
        <f>VLOOKUP(B20,[1]Sheet1!$A$1:$CE$42,60,TRUE)</f>
        <v>1.4931400655958611</v>
      </c>
      <c r="BA20">
        <f>VLOOKUP(B20,[1]Sheet1!$A$1:$CE$42,61,TRUE)</f>
        <v>1.325171409592983</v>
      </c>
      <c r="BB20">
        <f>VLOOKUP(B20,[1]Sheet1!$A$1:$CE$42,69,TRUE)</f>
        <v>9.7950933370902753</v>
      </c>
      <c r="BC20">
        <f>VLOOKUP(B20,[1]Sheet1!$A$1:$CE$42,70,TRUE)</f>
        <v>8.9339601080500213</v>
      </c>
      <c r="BD20">
        <f>VLOOKUP(B20,[1]Sheet1!$A$1:$CE$42,71,TRUE)</f>
        <v>8.2094895042423985</v>
      </c>
      <c r="BE20">
        <f>VLOOKUP(B20,[1]Sheet1!$A$1:$CE$42,72,TRUE)</f>
        <v>2.3610603754728792</v>
      </c>
      <c r="BF20">
        <f>VLOOKUP(B20,[1]Sheet1!$A$1:$CE$42,73,TRUE)</f>
        <v>1.77075967913938</v>
      </c>
      <c r="BG20">
        <f>VLOOKUP(B20,[1]Sheet1!$A$1:$CE$42,74,TRUE)</f>
        <v>1.4931885988537521</v>
      </c>
      <c r="BH20">
        <f>VLOOKUP(B20,[1]Sheet1!$A$1:$CE$42,75,TRUE)</f>
        <v>1.6669628482832</v>
      </c>
      <c r="BI20">
        <f>VLOOKUP(B20,[1]Sheet1!$A$1:$CE$42,76,TRUE)</f>
        <v>1.470507408716283</v>
      </c>
      <c r="BJ20">
        <f>VLOOKUP(B20,[1]Sheet1!$A$1:$CE$42,77,TRUE)</f>
        <v>1.324474506161109</v>
      </c>
      <c r="BK20">
        <f>VLOOKUP(B20,[1]Sheet1!$A$1:$CE$42,78,TRUE)</f>
        <v>1.5608236619788349</v>
      </c>
      <c r="BL20">
        <f>VLOOKUP(B20,[1]Sheet1!$A$1:$CE$42,79,TRUE)</f>
        <v>1.3935213804822599</v>
      </c>
      <c r="BM20">
        <f>VLOOKUP(B20,[1]Sheet1!$A$1:$CE$42,80,TRUE)</f>
        <v>1.273716206139861</v>
      </c>
      <c r="BN20">
        <f>VLOOKUP(B20,[1]Sheet1!$A$1:$CE$42,81,TRUE)</f>
        <v>1.5177442300714259</v>
      </c>
      <c r="BO20">
        <f>VLOOKUP(B20,[1]Sheet1!$A$1:$CE$42,82,TRUE)</f>
        <v>1.370189367974713</v>
      </c>
      <c r="BP20">
        <f>VLOOKUP(B20,[1]Sheet1!$A$1:$CE$42,83,TRUE)</f>
        <v>1.259709175294798</v>
      </c>
    </row>
    <row r="21" spans="1:68" x14ac:dyDescent="0.2">
      <c r="A21" s="2">
        <v>7</v>
      </c>
      <c r="B21" s="2" t="s">
        <v>36</v>
      </c>
      <c r="C21" s="2" t="s">
        <v>37</v>
      </c>
      <c r="D21" s="2">
        <v>1</v>
      </c>
      <c r="E21">
        <v>568305</v>
      </c>
      <c r="F21">
        <v>398.2</v>
      </c>
      <c r="G21">
        <v>1.055771108823607</v>
      </c>
      <c r="H21">
        <v>1</v>
      </c>
      <c r="I21">
        <v>3.8711607323532259E-2</v>
      </c>
      <c r="J21">
        <v>703.8474058824047</v>
      </c>
      <c r="K21">
        <v>0</v>
      </c>
      <c r="L21">
        <v>44</v>
      </c>
      <c r="M21">
        <v>1427.1848319999999</v>
      </c>
      <c r="N21">
        <v>0.97499999999999998</v>
      </c>
      <c r="O21">
        <v>54.54817396</v>
      </c>
      <c r="P21">
        <v>652.66</v>
      </c>
      <c r="Q21" t="s">
        <v>22</v>
      </c>
      <c r="R21" t="s">
        <v>23</v>
      </c>
      <c r="S21">
        <v>22213</v>
      </c>
      <c r="T21">
        <v>19</v>
      </c>
      <c r="U21">
        <v>52</v>
      </c>
      <c r="V21">
        <v>92.6</v>
      </c>
      <c r="W21">
        <v>0.42</v>
      </c>
      <c r="X21">
        <v>0.27</v>
      </c>
      <c r="Y21">
        <v>0.09</v>
      </c>
      <c r="Z21">
        <v>0.22</v>
      </c>
      <c r="AA21">
        <v>25.95</v>
      </c>
      <c r="AB21">
        <v>1.61</v>
      </c>
      <c r="AC21">
        <v>9</v>
      </c>
      <c r="AD21">
        <v>35</v>
      </c>
      <c r="AE21">
        <v>80</v>
      </c>
      <c r="AF21">
        <v>1261</v>
      </c>
      <c r="AG21">
        <v>15979</v>
      </c>
      <c r="AH21">
        <v>38838</v>
      </c>
      <c r="AI21">
        <v>3700</v>
      </c>
      <c r="AJ21" s="5">
        <f>VLOOKUP(B21,[1]Sheet1!$A$1:$CE$42,9,TRUE)</f>
        <v>1.795770008413214</v>
      </c>
      <c r="AK21">
        <f>VLOOKUP(B21,[1]Sheet1!$A$1:$CE$42,10,TRUE)</f>
        <v>1.633066000665587</v>
      </c>
      <c r="AL21">
        <f>VLOOKUP(B21,[1]Sheet1!$A$1:$CE$42,11,TRUE)</f>
        <v>1.532314063824076</v>
      </c>
      <c r="AM21">
        <f>VLOOKUP(B21,[1]Sheet1!$A$1:$CE$42,19,TRUE)</f>
        <v>0.61243691988493421</v>
      </c>
      <c r="AN21">
        <f>VLOOKUP(B21,[1]Sheet1!$A$1:$CE$42,20,TRUE)</f>
        <v>0.35318087501982859</v>
      </c>
      <c r="AO21">
        <f>VLOOKUP(B21,[1]Sheet1!$A$1:$CE$42,21,TRUE)</f>
        <v>0.3366042929551612</v>
      </c>
      <c r="AP21">
        <f>VLOOKUP(B21,[1]Sheet1!$A$1:$CE$42,29,TRUE)</f>
        <v>1.0132650705740089</v>
      </c>
      <c r="AQ21">
        <f>VLOOKUP(B21,[1]Sheet1!$A$1:$CE$42,30,TRUE)</f>
        <v>1.0210584981874831</v>
      </c>
      <c r="AR21">
        <f>VLOOKUP(B21,[1]Sheet1!$A$1:$CE$42,31,TRUE)</f>
        <v>1.023913693095907</v>
      </c>
      <c r="AS21">
        <f>VLOOKUP(B21,[1]Sheet1!$A$1:$CE$42,39,TRUE)</f>
        <v>1.4598646680523639</v>
      </c>
      <c r="AT21">
        <f>VLOOKUP(B21,[1]Sheet1!$A$1:$CE$42,40,TRUE)</f>
        <v>1.423529333594638</v>
      </c>
      <c r="AU21">
        <f>VLOOKUP(B21,[1]Sheet1!$A$1:$CE$42,41,TRUE)</f>
        <v>1.321188366628264</v>
      </c>
      <c r="AV21">
        <f>VLOOKUP(B21,[1]Sheet1!$A$1:$CE$42,49,TRUE)</f>
        <v>1.6711212889540861</v>
      </c>
      <c r="AW21">
        <f>VLOOKUP(B21,[1]Sheet1!$A$1:$CE$42,50,TRUE)</f>
        <v>1.5485435472785889</v>
      </c>
      <c r="AX21">
        <f>VLOOKUP(B21,[1]Sheet1!$A$1:$CE$42,51,TRUE)</f>
        <v>1.455136908489987</v>
      </c>
      <c r="AY21">
        <f>VLOOKUP(B21,[1]Sheet1!$A$1:$CE$42,59,TRUE)</f>
        <v>1.9342417211513261</v>
      </c>
      <c r="AZ21">
        <f>VLOOKUP(B21,[1]Sheet1!$A$1:$CE$42,60,TRUE)</f>
        <v>1.7437818353526739</v>
      </c>
      <c r="BA21">
        <f>VLOOKUP(B21,[1]Sheet1!$A$1:$CE$42,61,TRUE)</f>
        <v>1.64255979852832</v>
      </c>
      <c r="BB21">
        <f>VLOOKUP(B21,[1]Sheet1!$A$1:$CE$42,69,TRUE)</f>
        <v>9.8489862918370683</v>
      </c>
      <c r="BC21">
        <f>VLOOKUP(B21,[1]Sheet1!$A$1:$CE$42,70,TRUE)</f>
        <v>9.2046430972104112</v>
      </c>
      <c r="BD21">
        <f>VLOOKUP(B21,[1]Sheet1!$A$1:$CE$42,71,TRUE)</f>
        <v>9.2046430972104112</v>
      </c>
      <c r="BE21">
        <f>VLOOKUP(B21,[1]Sheet1!$A$1:$CE$42,72,TRUE)</f>
        <v>2.3156970227906988</v>
      </c>
      <c r="BF21">
        <f>VLOOKUP(B21,[1]Sheet1!$A$1:$CE$42,73,TRUE)</f>
        <v>1.9117618125644671</v>
      </c>
      <c r="BG21">
        <f>VLOOKUP(B21,[1]Sheet1!$A$1:$CE$42,74,TRUE)</f>
        <v>1.6766955969881701</v>
      </c>
      <c r="BH21">
        <f>VLOOKUP(B21,[1]Sheet1!$A$1:$CE$42,75,TRUE)</f>
        <v>1.812307494941005</v>
      </c>
      <c r="BI21">
        <f>VLOOKUP(B21,[1]Sheet1!$A$1:$CE$42,76,TRUE)</f>
        <v>1.662813420562689</v>
      </c>
      <c r="BJ21">
        <f>VLOOKUP(B21,[1]Sheet1!$A$1:$CE$42,77,TRUE)</f>
        <v>1.539060918985435</v>
      </c>
      <c r="BK21">
        <f>VLOOKUP(B21,[1]Sheet1!$A$1:$CE$42,78,TRUE)</f>
        <v>1.7221781895619031</v>
      </c>
      <c r="BL21">
        <f>VLOOKUP(B21,[1]Sheet1!$A$1:$CE$42,79,TRUE)</f>
        <v>1.5996908175123921</v>
      </c>
      <c r="BM21">
        <f>VLOOKUP(B21,[1]Sheet1!$A$1:$CE$42,80,TRUE)</f>
        <v>1.508261181548791</v>
      </c>
      <c r="BN21">
        <f>VLOOKUP(B21,[1]Sheet1!$A$1:$CE$42,81,TRUE)</f>
        <v>1.746519816771777</v>
      </c>
      <c r="BO21">
        <f>VLOOKUP(B21,[1]Sheet1!$A$1:$CE$42,82,TRUE)</f>
        <v>1.5746990040776161</v>
      </c>
      <c r="BP21">
        <f>VLOOKUP(B21,[1]Sheet1!$A$1:$CE$42,83,TRUE)</f>
        <v>1.518714085911703</v>
      </c>
    </row>
    <row r="22" spans="1:68" x14ac:dyDescent="0.2">
      <c r="A22" s="2">
        <v>5</v>
      </c>
      <c r="B22" s="2" t="s">
        <v>34</v>
      </c>
      <c r="C22" s="2" t="s">
        <v>30</v>
      </c>
      <c r="D22" s="2">
        <v>1</v>
      </c>
      <c r="E22">
        <v>1236837</v>
      </c>
      <c r="F22">
        <v>181.76</v>
      </c>
      <c r="G22">
        <v>7.2790513220416271</v>
      </c>
      <c r="H22">
        <v>3</v>
      </c>
      <c r="I22">
        <v>0.25791595820629559</v>
      </c>
      <c r="J22">
        <v>6234.4512656073521</v>
      </c>
      <c r="K22">
        <v>18.54493580599144</v>
      </c>
      <c r="L22">
        <v>293</v>
      </c>
      <c r="M22">
        <v>6804.7810300000001</v>
      </c>
      <c r="N22">
        <v>2.9750000000000001</v>
      </c>
      <c r="O22">
        <v>25</v>
      </c>
      <c r="P22">
        <v>613</v>
      </c>
      <c r="Q22" t="s">
        <v>24</v>
      </c>
      <c r="R22" t="s">
        <v>23</v>
      </c>
      <c r="S22">
        <v>48035</v>
      </c>
      <c r="T22">
        <v>6</v>
      </c>
      <c r="U22">
        <v>51.9</v>
      </c>
      <c r="V22">
        <v>151.30000000000001</v>
      </c>
      <c r="W22">
        <v>0.36</v>
      </c>
      <c r="X22">
        <v>0.41</v>
      </c>
      <c r="Y22">
        <v>0.06</v>
      </c>
      <c r="Z22">
        <v>0.17</v>
      </c>
      <c r="AA22">
        <v>39</v>
      </c>
      <c r="AB22">
        <v>1.87</v>
      </c>
      <c r="AC22">
        <v>17</v>
      </c>
      <c r="AD22">
        <v>80</v>
      </c>
      <c r="AE22">
        <v>359</v>
      </c>
      <c r="AF22">
        <v>6155</v>
      </c>
      <c r="AG22">
        <v>4463</v>
      </c>
      <c r="AH22">
        <v>19178</v>
      </c>
      <c r="AI22">
        <v>8813</v>
      </c>
      <c r="AJ22" s="5">
        <f>VLOOKUP(B22,[1]Sheet1!$A$1:$CE$42,9,TRUE)</f>
        <v>1.795770008413214</v>
      </c>
      <c r="AK22">
        <f>VLOOKUP(B22,[1]Sheet1!$A$1:$CE$42,10,TRUE)</f>
        <v>1.633066000665587</v>
      </c>
      <c r="AL22">
        <f>VLOOKUP(B22,[1]Sheet1!$A$1:$CE$42,11,TRUE)</f>
        <v>1.532314063824076</v>
      </c>
      <c r="AM22">
        <f>VLOOKUP(B22,[1]Sheet1!$A$1:$CE$42,19,TRUE)</f>
        <v>0.61243691988493421</v>
      </c>
      <c r="AN22">
        <f>VLOOKUP(B22,[1]Sheet1!$A$1:$CE$42,20,TRUE)</f>
        <v>0.35318087501982859</v>
      </c>
      <c r="AO22">
        <f>VLOOKUP(B22,[1]Sheet1!$A$1:$CE$42,21,TRUE)</f>
        <v>0.3366042929551612</v>
      </c>
      <c r="AP22">
        <f>VLOOKUP(B22,[1]Sheet1!$A$1:$CE$42,29,TRUE)</f>
        <v>1.0132650705740089</v>
      </c>
      <c r="AQ22">
        <f>VLOOKUP(B22,[1]Sheet1!$A$1:$CE$42,30,TRUE)</f>
        <v>1.0210584981874831</v>
      </c>
      <c r="AR22">
        <f>VLOOKUP(B22,[1]Sheet1!$A$1:$CE$42,31,TRUE)</f>
        <v>1.023913693095907</v>
      </c>
      <c r="AS22">
        <f>VLOOKUP(B22,[1]Sheet1!$A$1:$CE$42,39,TRUE)</f>
        <v>1.4598646680523639</v>
      </c>
      <c r="AT22">
        <f>VLOOKUP(B22,[1]Sheet1!$A$1:$CE$42,40,TRUE)</f>
        <v>1.423529333594638</v>
      </c>
      <c r="AU22">
        <f>VLOOKUP(B22,[1]Sheet1!$A$1:$CE$42,41,TRUE)</f>
        <v>1.321188366628264</v>
      </c>
      <c r="AV22">
        <f>VLOOKUP(B22,[1]Sheet1!$A$1:$CE$42,49,TRUE)</f>
        <v>1.6711212889540861</v>
      </c>
      <c r="AW22">
        <f>VLOOKUP(B22,[1]Sheet1!$A$1:$CE$42,50,TRUE)</f>
        <v>1.5485435472785889</v>
      </c>
      <c r="AX22">
        <f>VLOOKUP(B22,[1]Sheet1!$A$1:$CE$42,51,TRUE)</f>
        <v>1.455136908489987</v>
      </c>
      <c r="AY22">
        <f>VLOOKUP(B22,[1]Sheet1!$A$1:$CE$42,59,TRUE)</f>
        <v>1.9342417211513261</v>
      </c>
      <c r="AZ22">
        <f>VLOOKUP(B22,[1]Sheet1!$A$1:$CE$42,60,TRUE)</f>
        <v>1.7437818353526739</v>
      </c>
      <c r="BA22">
        <f>VLOOKUP(B22,[1]Sheet1!$A$1:$CE$42,61,TRUE)</f>
        <v>1.64255979852832</v>
      </c>
      <c r="BB22">
        <f>VLOOKUP(B22,[1]Sheet1!$A$1:$CE$42,69,TRUE)</f>
        <v>9.8489862918370683</v>
      </c>
      <c r="BC22">
        <f>VLOOKUP(B22,[1]Sheet1!$A$1:$CE$42,70,TRUE)</f>
        <v>9.2046430972104112</v>
      </c>
      <c r="BD22">
        <f>VLOOKUP(B22,[1]Sheet1!$A$1:$CE$42,71,TRUE)</f>
        <v>9.2046430972104112</v>
      </c>
      <c r="BE22">
        <f>VLOOKUP(B22,[1]Sheet1!$A$1:$CE$42,72,TRUE)</f>
        <v>2.3156970227906988</v>
      </c>
      <c r="BF22">
        <f>VLOOKUP(B22,[1]Sheet1!$A$1:$CE$42,73,TRUE)</f>
        <v>1.9117618125644671</v>
      </c>
      <c r="BG22">
        <f>VLOOKUP(B22,[1]Sheet1!$A$1:$CE$42,74,TRUE)</f>
        <v>1.6766955969881701</v>
      </c>
      <c r="BH22">
        <f>VLOOKUP(B22,[1]Sheet1!$A$1:$CE$42,75,TRUE)</f>
        <v>1.812307494941005</v>
      </c>
      <c r="BI22">
        <f>VLOOKUP(B22,[1]Sheet1!$A$1:$CE$42,76,TRUE)</f>
        <v>1.662813420562689</v>
      </c>
      <c r="BJ22">
        <f>VLOOKUP(B22,[1]Sheet1!$A$1:$CE$42,77,TRUE)</f>
        <v>1.539060918985435</v>
      </c>
      <c r="BK22">
        <f>VLOOKUP(B22,[1]Sheet1!$A$1:$CE$42,78,TRUE)</f>
        <v>1.7221781895619031</v>
      </c>
      <c r="BL22">
        <f>VLOOKUP(B22,[1]Sheet1!$A$1:$CE$42,79,TRUE)</f>
        <v>1.5996908175123921</v>
      </c>
      <c r="BM22">
        <f>VLOOKUP(B22,[1]Sheet1!$A$1:$CE$42,80,TRUE)</f>
        <v>1.508261181548791</v>
      </c>
      <c r="BN22">
        <f>VLOOKUP(B22,[1]Sheet1!$A$1:$CE$42,81,TRUE)</f>
        <v>1.746519816771777</v>
      </c>
      <c r="BO22">
        <f>VLOOKUP(B22,[1]Sheet1!$A$1:$CE$42,82,TRUE)</f>
        <v>1.5746990040776161</v>
      </c>
      <c r="BP22">
        <f>VLOOKUP(B22,[1]Sheet1!$A$1:$CE$42,83,TRUE)</f>
        <v>1.518714085911703</v>
      </c>
    </row>
    <row r="23" spans="1:68" x14ac:dyDescent="0.2">
      <c r="A23" s="2">
        <v>39</v>
      </c>
      <c r="B23" s="2" t="s">
        <v>87</v>
      </c>
      <c r="C23" s="2" t="s">
        <v>88</v>
      </c>
      <c r="D23" s="2">
        <v>5</v>
      </c>
      <c r="E23">
        <v>1742124</v>
      </c>
      <c r="F23">
        <v>348.8</v>
      </c>
      <c r="G23">
        <v>3.36827728</v>
      </c>
      <c r="H23">
        <v>1</v>
      </c>
      <c r="I23">
        <v>8.0161083851565021E-2</v>
      </c>
      <c r="J23">
        <v>1388.592411471843</v>
      </c>
      <c r="K23">
        <v>72.582619339999994</v>
      </c>
      <c r="L23">
        <v>120</v>
      </c>
      <c r="M23">
        <v>4994.6215599999996</v>
      </c>
      <c r="N23">
        <v>1.288</v>
      </c>
      <c r="O23">
        <v>54.54817396</v>
      </c>
      <c r="P23">
        <v>466.1</v>
      </c>
      <c r="Q23" t="s">
        <v>24</v>
      </c>
      <c r="R23" t="s">
        <v>24</v>
      </c>
      <c r="S23">
        <v>5706</v>
      </c>
      <c r="T23">
        <v>21</v>
      </c>
      <c r="U23">
        <v>54.3</v>
      </c>
      <c r="V23">
        <v>137.1</v>
      </c>
      <c r="W23">
        <v>0.2</v>
      </c>
      <c r="X23">
        <v>0.63</v>
      </c>
      <c r="Y23">
        <v>0.01</v>
      </c>
      <c r="Z23">
        <v>0.13</v>
      </c>
      <c r="AA23">
        <v>14.41</v>
      </c>
      <c r="AB23">
        <v>0.68</v>
      </c>
      <c r="AC23">
        <v>2.4900000000000002</v>
      </c>
      <c r="AD23">
        <v>67</v>
      </c>
      <c r="AE23">
        <v>1216</v>
      </c>
      <c r="AF23">
        <v>2295</v>
      </c>
      <c r="AG23">
        <v>5051</v>
      </c>
      <c r="AH23">
        <v>5077</v>
      </c>
      <c r="AI23">
        <v>6949</v>
      </c>
      <c r="AJ23" s="5">
        <f>VLOOKUP(B23,[1]Sheet1!$A$1:$CE$42,9,TRUE)</f>
        <v>1.5128125971202331</v>
      </c>
      <c r="AK23">
        <f>VLOOKUP(B23,[1]Sheet1!$A$1:$CE$42,10,TRUE)</f>
        <v>1.341163343249246</v>
      </c>
      <c r="AL23">
        <f>VLOOKUP(B23,[1]Sheet1!$A$1:$CE$42,11,TRUE)</f>
        <v>1.2098655069851889</v>
      </c>
      <c r="AM23">
        <f>VLOOKUP(B23,[1]Sheet1!$A$1:$CE$42,19,TRUE)</f>
        <v>0.38412536531410851</v>
      </c>
      <c r="AN23">
        <f>VLOOKUP(B23,[1]Sheet1!$A$1:$CE$42,20,TRUE)</f>
        <v>0.16177266620021061</v>
      </c>
      <c r="AO23">
        <f>VLOOKUP(B23,[1]Sheet1!$A$1:$CE$42,21,TRUE)</f>
        <v>0.12819938605188441</v>
      </c>
      <c r="AP23">
        <f>VLOOKUP(B23,[1]Sheet1!$A$1:$CE$42,29,TRUE)</f>
        <v>1.00316255733479</v>
      </c>
      <c r="AQ23">
        <f>VLOOKUP(B23,[1]Sheet1!$A$1:$CE$42,30,TRUE)</f>
        <v>1.009754304031576</v>
      </c>
      <c r="AR23">
        <f>VLOOKUP(B23,[1]Sheet1!$A$1:$CE$42,31,TRUE)</f>
        <v>1.000701060361729</v>
      </c>
      <c r="AS23">
        <f>VLOOKUP(B23,[1]Sheet1!$A$1:$CE$42,39,TRUE)</f>
        <v>1.2767160379675979</v>
      </c>
      <c r="AT23">
        <f>VLOOKUP(B23,[1]Sheet1!$A$1:$CE$42,40,TRUE)</f>
        <v>1.250246756804176</v>
      </c>
      <c r="AU23">
        <f>VLOOKUP(B23,[1]Sheet1!$A$1:$CE$42,41,TRUE)</f>
        <v>1.146211163511293</v>
      </c>
      <c r="AV23">
        <f>VLOOKUP(B23,[1]Sheet1!$A$1:$CE$42,49,TRUE)</f>
        <v>1.41644509751897</v>
      </c>
      <c r="AW23">
        <f>VLOOKUP(B23,[1]Sheet1!$A$1:$CE$42,50,TRUE)</f>
        <v>1.3134126389895819</v>
      </c>
      <c r="AX23">
        <f>VLOOKUP(B23,[1]Sheet1!$A$1:$CE$42,51,TRUE)</f>
        <v>1.1872446294176919</v>
      </c>
      <c r="AY23">
        <f>VLOOKUP(B23,[1]Sheet1!$A$1:$CE$42,59,TRUE)</f>
        <v>1.6512247293804301</v>
      </c>
      <c r="AZ23">
        <f>VLOOKUP(B23,[1]Sheet1!$A$1:$CE$42,60,TRUE)</f>
        <v>1.392764272509244</v>
      </c>
      <c r="BA23">
        <f>VLOOKUP(B23,[1]Sheet1!$A$1:$CE$42,61,TRUE)</f>
        <v>1.240956385319957</v>
      </c>
      <c r="BB23">
        <f>VLOOKUP(B23,[1]Sheet1!$A$1:$CE$42,69,TRUE)</f>
        <v>9.6137256092230281</v>
      </c>
      <c r="BC23">
        <f>VLOOKUP(B23,[1]Sheet1!$A$1:$CE$42,70,TRUE)</f>
        <v>6.6217779695446692</v>
      </c>
      <c r="BD23">
        <f>VLOOKUP(B23,[1]Sheet1!$A$1:$CE$42,71,TRUE)</f>
        <v>6.616442988905332</v>
      </c>
      <c r="BE23">
        <f>VLOOKUP(B23,[1]Sheet1!$A$1:$CE$42,72,TRUE)</f>
        <v>2.031460107131283</v>
      </c>
      <c r="BF23">
        <f>VLOOKUP(B23,[1]Sheet1!$A$1:$CE$42,73,TRUE)</f>
        <v>1.5498376231213731</v>
      </c>
      <c r="BG23">
        <f>VLOOKUP(B23,[1]Sheet1!$A$1:$CE$42,74,TRUE)</f>
        <v>1.3779344666852049</v>
      </c>
      <c r="BH23">
        <f>VLOOKUP(B23,[1]Sheet1!$A$1:$CE$42,75,TRUE)</f>
        <v>1.512039196418278</v>
      </c>
      <c r="BI23">
        <f>VLOOKUP(B23,[1]Sheet1!$A$1:$CE$42,76,TRUE)</f>
        <v>1.3638493392500839</v>
      </c>
      <c r="BJ23">
        <f>VLOOKUP(B23,[1]Sheet1!$A$1:$CE$42,77,TRUE)</f>
        <v>1.2335321673776469</v>
      </c>
      <c r="BK23">
        <f>VLOOKUP(B23,[1]Sheet1!$A$1:$CE$42,78,TRUE)</f>
        <v>1.425289316770854</v>
      </c>
      <c r="BL23">
        <f>VLOOKUP(B23,[1]Sheet1!$A$1:$CE$42,79,TRUE)</f>
        <v>1.313821623868354</v>
      </c>
      <c r="BM23">
        <f>VLOOKUP(B23,[1]Sheet1!$A$1:$CE$42,80,TRUE)</f>
        <v>1.1868128530946589</v>
      </c>
      <c r="BN23">
        <f>VLOOKUP(B23,[1]Sheet1!$A$1:$CE$42,81,TRUE)</f>
        <v>1.5292415578489009</v>
      </c>
      <c r="BO23">
        <f>VLOOKUP(B23,[1]Sheet1!$A$1:$CE$42,82,TRUE)</f>
        <v>1.2942188745355521</v>
      </c>
      <c r="BP23">
        <f>VLOOKUP(B23,[1]Sheet1!$A$1:$CE$42,83,TRUE)</f>
        <v>1.1632030656697121</v>
      </c>
    </row>
    <row r="24" spans="1:68" x14ac:dyDescent="0.2">
      <c r="A24" s="2">
        <v>27</v>
      </c>
      <c r="B24" s="2" t="s">
        <v>70</v>
      </c>
      <c r="C24" s="2" t="s">
        <v>69</v>
      </c>
      <c r="D24" s="2">
        <v>4</v>
      </c>
      <c r="E24">
        <v>1260391</v>
      </c>
      <c r="F24">
        <v>310.7</v>
      </c>
      <c r="G24">
        <v>1.6510749440000001</v>
      </c>
      <c r="H24">
        <v>5</v>
      </c>
      <c r="I24">
        <v>0.23722797130000001</v>
      </c>
      <c r="J24">
        <v>2559.5231960000001</v>
      </c>
      <c r="K24">
        <v>14.67272727272727</v>
      </c>
      <c r="L24">
        <v>833</v>
      </c>
      <c r="M24">
        <v>4056.6173159999998</v>
      </c>
      <c r="N24">
        <v>0.5</v>
      </c>
      <c r="O24">
        <v>7.0944292180000001</v>
      </c>
      <c r="P24">
        <v>527</v>
      </c>
      <c r="Q24" t="s">
        <v>24</v>
      </c>
      <c r="R24" t="s">
        <v>23</v>
      </c>
      <c r="S24">
        <v>79690</v>
      </c>
      <c r="T24">
        <v>5.59</v>
      </c>
      <c r="U24">
        <v>51.2</v>
      </c>
      <c r="V24">
        <v>109.4</v>
      </c>
      <c r="W24">
        <v>0.33</v>
      </c>
      <c r="X24">
        <v>0.23</v>
      </c>
      <c r="Y24">
        <v>0.17</v>
      </c>
      <c r="Z24">
        <v>0.27</v>
      </c>
      <c r="AA24">
        <v>49</v>
      </c>
      <c r="AB24">
        <v>1.83</v>
      </c>
      <c r="AC24">
        <v>18</v>
      </c>
      <c r="AD24">
        <v>165</v>
      </c>
      <c r="AE24">
        <v>423</v>
      </c>
      <c r="AF24">
        <v>3700</v>
      </c>
      <c r="AG24">
        <v>8232</v>
      </c>
      <c r="AH24">
        <v>42253</v>
      </c>
      <c r="AI24">
        <v>18917</v>
      </c>
      <c r="AJ24" s="5">
        <f>VLOOKUP(B24,[1]Sheet1!$A$1:$CE$42,9,TRUE)</f>
        <v>1.490711388375227</v>
      </c>
      <c r="AK24">
        <f>VLOOKUP(B24,[1]Sheet1!$A$1:$CE$42,10,TRUE)</f>
        <v>1.2822352864993549</v>
      </c>
      <c r="AL24">
        <f>VLOOKUP(B24,[1]Sheet1!$A$1:$CE$42,11,TRUE)</f>
        <v>1.1939559129071471</v>
      </c>
      <c r="AM24">
        <f>VLOOKUP(B24,[1]Sheet1!$A$1:$CE$42,19,TRUE)</f>
        <v>0.45894817312442487</v>
      </c>
      <c r="AN24">
        <f>VLOOKUP(B24,[1]Sheet1!$A$1:$CE$42,20,TRUE)</f>
        <v>0.14533837873119271</v>
      </c>
      <c r="AO24">
        <f>VLOOKUP(B24,[1]Sheet1!$A$1:$CE$42,21,TRUE)</f>
        <v>9.287989896390271E-2</v>
      </c>
      <c r="AP24">
        <f>VLOOKUP(B24,[1]Sheet1!$A$1:$CE$42,29,TRUE)</f>
        <v>1.0000394268048201</v>
      </c>
      <c r="AQ24">
        <f>VLOOKUP(B24,[1]Sheet1!$A$1:$CE$42,30,TRUE)</f>
        <v>1.0000394268048201</v>
      </c>
      <c r="AR24">
        <f>VLOOKUP(B24,[1]Sheet1!$A$1:$CE$42,31,TRUE)</f>
        <v>1.0000394268048201</v>
      </c>
      <c r="AS24">
        <f>VLOOKUP(B24,[1]Sheet1!$A$1:$CE$42,39,TRUE)</f>
        <v>1.2460733887705859</v>
      </c>
      <c r="AT24">
        <f>VLOOKUP(B24,[1]Sheet1!$A$1:$CE$42,40,TRUE)</f>
        <v>1.206205785269064</v>
      </c>
      <c r="AU24">
        <f>VLOOKUP(B24,[1]Sheet1!$A$1:$CE$42,41,TRUE)</f>
        <v>1.1409040592037181</v>
      </c>
      <c r="AV24">
        <f>VLOOKUP(B24,[1]Sheet1!$A$1:$CE$42,49,TRUE)</f>
        <v>1.3423386675816691</v>
      </c>
      <c r="AW24">
        <f>VLOOKUP(B24,[1]Sheet1!$A$1:$CE$42,50,TRUE)</f>
        <v>1.259962619495079</v>
      </c>
      <c r="AX24">
        <f>VLOOKUP(B24,[1]Sheet1!$A$1:$CE$42,51,TRUE)</f>
        <v>1.17996746681531</v>
      </c>
      <c r="AY24">
        <f>VLOOKUP(B24,[1]Sheet1!$A$1:$CE$42,59,TRUE)</f>
        <v>1.5269797978993349</v>
      </c>
      <c r="AZ24">
        <f>VLOOKUP(B24,[1]Sheet1!$A$1:$CE$42,60,TRUE)</f>
        <v>1.3265040692433701</v>
      </c>
      <c r="BA24">
        <f>VLOOKUP(B24,[1]Sheet1!$A$1:$CE$42,61,TRUE)</f>
        <v>1.226935199598296</v>
      </c>
      <c r="BB24">
        <f>VLOOKUP(B24,[1]Sheet1!$A$1:$CE$42,69,TRUE)</f>
        <v>9.7803761635405788</v>
      </c>
      <c r="BC24">
        <f>VLOOKUP(B24,[1]Sheet1!$A$1:$CE$42,70,TRUE)</f>
        <v>8.4771976465015886</v>
      </c>
      <c r="BD24">
        <f>VLOOKUP(B24,[1]Sheet1!$A$1:$CE$42,71,TRUE)</f>
        <v>3.97750455081973</v>
      </c>
      <c r="BE24">
        <f>VLOOKUP(B24,[1]Sheet1!$A$1:$CE$42,72,TRUE)</f>
        <v>1.8518338340925871</v>
      </c>
      <c r="BF24">
        <f>VLOOKUP(B24,[1]Sheet1!$A$1:$CE$42,73,TRUE)</f>
        <v>1.514091333092074</v>
      </c>
      <c r="BG24">
        <f>VLOOKUP(B24,[1]Sheet1!$A$1:$CE$42,74,TRUE)</f>
        <v>1.3392215325530881</v>
      </c>
      <c r="BH24">
        <f>VLOOKUP(B24,[1]Sheet1!$A$1:$CE$42,75,TRUE)</f>
        <v>1.4301654471462459</v>
      </c>
      <c r="BI24">
        <f>VLOOKUP(B24,[1]Sheet1!$A$1:$CE$42,76,TRUE)</f>
        <v>1.3032093050304181</v>
      </c>
      <c r="BJ24">
        <f>VLOOKUP(B24,[1]Sheet1!$A$1:$CE$42,77,TRUE)</f>
        <v>1.2118624624593271</v>
      </c>
      <c r="BK24">
        <f>VLOOKUP(B24,[1]Sheet1!$A$1:$CE$42,78,TRUE)</f>
        <v>1.3965043642333039</v>
      </c>
      <c r="BL24">
        <f>VLOOKUP(B24,[1]Sheet1!$A$1:$CE$42,79,TRUE)</f>
        <v>1.2577945319879389</v>
      </c>
      <c r="BM24">
        <f>VLOOKUP(B24,[1]Sheet1!$A$1:$CE$42,80,TRUE)</f>
        <v>1.1768149304150251</v>
      </c>
      <c r="BN24">
        <f>VLOOKUP(B24,[1]Sheet1!$A$1:$CE$42,81,TRUE)</f>
        <v>1.6817568715617639</v>
      </c>
      <c r="BO24">
        <f>VLOOKUP(B24,[1]Sheet1!$A$1:$CE$42,82,TRUE)</f>
        <v>1.225949348286852</v>
      </c>
      <c r="BP24">
        <f>VLOOKUP(B24,[1]Sheet1!$A$1:$CE$42,83,TRUE)</f>
        <v>1.151269370975383</v>
      </c>
    </row>
    <row r="25" spans="1:68" x14ac:dyDescent="0.2">
      <c r="A25" s="2">
        <v>24</v>
      </c>
      <c r="B25" s="2" t="s">
        <v>64</v>
      </c>
      <c r="C25" s="2" t="s">
        <v>65</v>
      </c>
      <c r="D25" s="2">
        <v>3</v>
      </c>
      <c r="E25">
        <v>580000</v>
      </c>
      <c r="F25">
        <v>454</v>
      </c>
      <c r="G25">
        <v>9.3482758620689648</v>
      </c>
      <c r="H25">
        <v>2</v>
      </c>
      <c r="I25">
        <v>0.42586206896551732</v>
      </c>
      <c r="J25">
        <v>4536.2068965517237</v>
      </c>
      <c r="K25">
        <v>0.60813378943367535</v>
      </c>
      <c r="L25">
        <v>180</v>
      </c>
      <c r="M25">
        <v>1277.53304</v>
      </c>
      <c r="N25">
        <v>1.1040000000000001</v>
      </c>
      <c r="O25">
        <v>8.6206896549999996</v>
      </c>
      <c r="P25">
        <v>591</v>
      </c>
      <c r="Q25" t="s">
        <v>22</v>
      </c>
      <c r="R25" t="s">
        <v>23</v>
      </c>
      <c r="S25">
        <v>58842</v>
      </c>
      <c r="T25">
        <v>4</v>
      </c>
      <c r="U25">
        <v>50.1</v>
      </c>
      <c r="V25">
        <v>67</v>
      </c>
      <c r="W25">
        <v>0.34</v>
      </c>
      <c r="X25">
        <v>0.32</v>
      </c>
      <c r="Y25">
        <v>7.0000000000000007E-2</v>
      </c>
      <c r="Z25">
        <v>0.28000000000000003</v>
      </c>
      <c r="AA25">
        <v>77.33</v>
      </c>
      <c r="AB25">
        <v>1.92</v>
      </c>
      <c r="AC25">
        <v>15.52</v>
      </c>
      <c r="AD25">
        <v>54</v>
      </c>
      <c r="AE25">
        <v>102</v>
      </c>
      <c r="AF25">
        <v>3381</v>
      </c>
      <c r="AG25">
        <v>5920</v>
      </c>
      <c r="AH25">
        <v>45788</v>
      </c>
      <c r="AI25">
        <v>5250</v>
      </c>
      <c r="AJ25" s="5">
        <f>VLOOKUP(B25,[1]Sheet1!$A$1:$CE$42,9,TRUE)</f>
        <v>1.5436396909346199</v>
      </c>
      <c r="AK25">
        <f>VLOOKUP(B25,[1]Sheet1!$A$1:$CE$42,10,TRUE)</f>
        <v>1.364007801081776</v>
      </c>
      <c r="AL25">
        <f>VLOOKUP(B25,[1]Sheet1!$A$1:$CE$42,11,TRUE)</f>
        <v>1.2328364703071899</v>
      </c>
      <c r="AM25">
        <f>VLOOKUP(B25,[1]Sheet1!$A$1:$CE$42,19,TRUE)</f>
        <v>0.42476357533245218</v>
      </c>
      <c r="AN25">
        <f>VLOOKUP(B25,[1]Sheet1!$A$1:$CE$42,20,TRUE)</f>
        <v>0.19085777097951681</v>
      </c>
      <c r="AO25">
        <f>VLOOKUP(B25,[1]Sheet1!$A$1:$CE$42,21,TRUE)</f>
        <v>0.1194641244877325</v>
      </c>
      <c r="AP25">
        <f>VLOOKUP(B25,[1]Sheet1!$A$1:$CE$42,29,TRUE)</f>
        <v>1.021948965665292</v>
      </c>
      <c r="AQ25">
        <f>VLOOKUP(B25,[1]Sheet1!$A$1:$CE$42,30,TRUE)</f>
        <v>1.028565745031335</v>
      </c>
      <c r="AR25">
        <f>VLOOKUP(B25,[1]Sheet1!$A$1:$CE$42,31,TRUE)</f>
        <v>1.034545321292357</v>
      </c>
      <c r="AS25">
        <f>VLOOKUP(B25,[1]Sheet1!$A$1:$CE$42,39,TRUE)</f>
        <v>1.324322083088421</v>
      </c>
      <c r="AT25">
        <f>VLOOKUP(B25,[1]Sheet1!$A$1:$CE$42,40,TRUE)</f>
        <v>1.2575587839665081</v>
      </c>
      <c r="AU25">
        <f>VLOOKUP(B25,[1]Sheet1!$A$1:$CE$42,41,TRUE)</f>
        <v>1.1669506279177659</v>
      </c>
      <c r="AV25">
        <f>VLOOKUP(B25,[1]Sheet1!$A$1:$CE$42,49,TRUE)</f>
        <v>1.4443884420613371</v>
      </c>
      <c r="AW25">
        <f>VLOOKUP(B25,[1]Sheet1!$A$1:$CE$42,50,TRUE)</f>
        <v>1.3256555365836631</v>
      </c>
      <c r="AX25">
        <f>VLOOKUP(B25,[1]Sheet1!$A$1:$CE$42,51,TRUE)</f>
        <v>1.2032967653730651</v>
      </c>
      <c r="AY25">
        <f>VLOOKUP(B25,[1]Sheet1!$A$1:$CE$42,59,TRUE)</f>
        <v>1.6177138668860029</v>
      </c>
      <c r="AZ25">
        <f>VLOOKUP(B25,[1]Sheet1!$A$1:$CE$42,60,TRUE)</f>
        <v>1.4166295757377141</v>
      </c>
      <c r="BA25">
        <f>VLOOKUP(B25,[1]Sheet1!$A$1:$CE$42,61,TRUE)</f>
        <v>1.2630952208725039</v>
      </c>
      <c r="BB25">
        <f>VLOOKUP(B25,[1]Sheet1!$A$1:$CE$42,69,TRUE)</f>
        <v>9.8506116424389703</v>
      </c>
      <c r="BC25">
        <f>VLOOKUP(B25,[1]Sheet1!$A$1:$CE$42,70,TRUE)</f>
        <v>5.8191127405056573</v>
      </c>
      <c r="BD25">
        <f>VLOOKUP(B25,[1]Sheet1!$A$1:$CE$42,71,TRUE)</f>
        <v>4.0671144069694138</v>
      </c>
      <c r="BE25">
        <f>VLOOKUP(B25,[1]Sheet1!$A$1:$CE$42,72,TRUE)</f>
        <v>2.1202953439761498</v>
      </c>
      <c r="BF25">
        <f>VLOOKUP(B25,[1]Sheet1!$A$1:$CE$42,73,TRUE)</f>
        <v>1.589601045611396</v>
      </c>
      <c r="BG25">
        <f>VLOOKUP(B25,[1]Sheet1!$A$1:$CE$42,74,TRUE)</f>
        <v>1.3894844371937991</v>
      </c>
      <c r="BH25">
        <f>VLOOKUP(B25,[1]Sheet1!$A$1:$CE$42,75,TRUE)</f>
        <v>1.580735507057939</v>
      </c>
      <c r="BI25">
        <f>VLOOKUP(B25,[1]Sheet1!$A$1:$CE$42,76,TRUE)</f>
        <v>1.371544127164694</v>
      </c>
      <c r="BJ25">
        <f>VLOOKUP(B25,[1]Sheet1!$A$1:$CE$42,77,TRUE)</f>
        <v>1.238485239451147</v>
      </c>
      <c r="BK25">
        <f>VLOOKUP(B25,[1]Sheet1!$A$1:$CE$42,78,TRUE)</f>
        <v>1.4400382409503829</v>
      </c>
      <c r="BL25">
        <f>VLOOKUP(B25,[1]Sheet1!$A$1:$CE$42,79,TRUE)</f>
        <v>1.3297710206627389</v>
      </c>
      <c r="BM25">
        <f>VLOOKUP(B25,[1]Sheet1!$A$1:$CE$42,80,TRUE)</f>
        <v>1.210125413945232</v>
      </c>
      <c r="BN25">
        <f>VLOOKUP(B25,[1]Sheet1!$A$1:$CE$42,81,TRUE)</f>
        <v>1.3948620798952469</v>
      </c>
      <c r="BO25">
        <f>VLOOKUP(B25,[1]Sheet1!$A$1:$CE$42,82,TRUE)</f>
        <v>1.3160505292069811</v>
      </c>
      <c r="BP25">
        <f>VLOOKUP(B25,[1]Sheet1!$A$1:$CE$42,83,TRUE)</f>
        <v>1.1965660756611609</v>
      </c>
    </row>
    <row r="26" spans="1:68" x14ac:dyDescent="0.2">
      <c r="A26" s="2">
        <v>3</v>
      </c>
      <c r="B26" s="2" t="s">
        <v>32</v>
      </c>
      <c r="C26" s="2" t="s">
        <v>30</v>
      </c>
      <c r="D26" s="2">
        <v>1</v>
      </c>
      <c r="E26">
        <v>648260</v>
      </c>
      <c r="F26">
        <v>158.9</v>
      </c>
      <c r="G26">
        <v>0.46277728072069851</v>
      </c>
      <c r="H26">
        <v>1</v>
      </c>
      <c r="I26">
        <v>5.7075864622219481E-2</v>
      </c>
      <c r="J26">
        <v>647.88819300897785</v>
      </c>
      <c r="K26">
        <v>4.7619047619047619</v>
      </c>
      <c r="L26">
        <v>51.5</v>
      </c>
      <c r="M26">
        <v>4079.6727500000002</v>
      </c>
      <c r="N26">
        <v>1.1599999999999999</v>
      </c>
      <c r="O26">
        <v>39</v>
      </c>
      <c r="P26">
        <v>582</v>
      </c>
      <c r="Q26" t="s">
        <v>22</v>
      </c>
      <c r="R26" t="s">
        <v>23</v>
      </c>
      <c r="S26">
        <v>20037</v>
      </c>
      <c r="T26">
        <v>14</v>
      </c>
      <c r="U26">
        <v>52.400000000000013</v>
      </c>
      <c r="V26">
        <v>120.9</v>
      </c>
      <c r="W26">
        <v>0.75</v>
      </c>
      <c r="X26">
        <v>7.0000000000000007E-2</v>
      </c>
      <c r="Y26">
        <v>0.02</v>
      </c>
      <c r="Z26">
        <v>0.15</v>
      </c>
      <c r="AA26">
        <v>31</v>
      </c>
      <c r="AB26">
        <v>1.77</v>
      </c>
      <c r="AC26">
        <v>15.28</v>
      </c>
      <c r="AD26">
        <v>20</v>
      </c>
      <c r="AE26">
        <v>103</v>
      </c>
      <c r="AF26">
        <v>1284</v>
      </c>
      <c r="AG26">
        <v>1126</v>
      </c>
      <c r="AH26">
        <v>720</v>
      </c>
      <c r="AI26">
        <v>525</v>
      </c>
      <c r="AJ26" s="5">
        <f>VLOOKUP(B26,[1]Sheet1!$A$1:$CE$42,9,TRUE)</f>
        <v>1.610314600705163</v>
      </c>
      <c r="AK26">
        <f>VLOOKUP(B26,[1]Sheet1!$A$1:$CE$42,10,TRUE)</f>
        <v>1.6184591313272281</v>
      </c>
      <c r="AL26">
        <f>VLOOKUP(B26,[1]Sheet1!$A$1:$CE$42,11,TRUE)</f>
        <v>1.477067134267918</v>
      </c>
      <c r="AM26">
        <f>VLOOKUP(B26,[1]Sheet1!$A$1:$CE$42,19,TRUE)</f>
        <v>0.6177031468836639</v>
      </c>
      <c r="AN26">
        <f>VLOOKUP(B26,[1]Sheet1!$A$1:$CE$42,20,TRUE)</f>
        <v>0.48605716352755968</v>
      </c>
      <c r="AO26">
        <f>VLOOKUP(B26,[1]Sheet1!$A$1:$CE$42,21,TRUE)</f>
        <v>0.39965914518164958</v>
      </c>
      <c r="AP26">
        <f>VLOOKUP(B26,[1]Sheet1!$A$1:$CE$42,29,TRUE)</f>
        <v>1.000848782754437</v>
      </c>
      <c r="AQ26">
        <f>VLOOKUP(B26,[1]Sheet1!$A$1:$CE$42,30,TRUE)</f>
        <v>1.00227250595184</v>
      </c>
      <c r="AR26">
        <f>VLOOKUP(B26,[1]Sheet1!$A$1:$CE$42,31,TRUE)</f>
        <v>1.00227250595184</v>
      </c>
      <c r="AS26">
        <f>VLOOKUP(B26,[1]Sheet1!$A$1:$CE$42,39,TRUE)</f>
        <v>1.278731747520667</v>
      </c>
      <c r="AT26">
        <f>VLOOKUP(B26,[1]Sheet1!$A$1:$CE$42,40,TRUE)</f>
        <v>1.3565479777673941</v>
      </c>
      <c r="AU26">
        <f>VLOOKUP(B26,[1]Sheet1!$A$1:$CE$42,41,TRUE)</f>
        <v>1.271189604516392</v>
      </c>
      <c r="AV26">
        <f>VLOOKUP(B26,[1]Sheet1!$A$1:$CE$42,49,TRUE)</f>
        <v>1.4357264436704811</v>
      </c>
      <c r="AW26">
        <f>VLOOKUP(B26,[1]Sheet1!$A$1:$CE$42,50,TRUE)</f>
        <v>1.4903738664695261</v>
      </c>
      <c r="AX26">
        <f>VLOOKUP(B26,[1]Sheet1!$A$1:$CE$42,51,TRUE)</f>
        <v>1.3732065559739419</v>
      </c>
      <c r="AY26">
        <f>VLOOKUP(B26,[1]Sheet1!$A$1:$CE$42,59,TRUE)</f>
        <v>1.7044172832160349</v>
      </c>
      <c r="AZ26">
        <f>VLOOKUP(B26,[1]Sheet1!$A$1:$CE$42,60,TRUE)</f>
        <v>1.7078409636183509</v>
      </c>
      <c r="BA26">
        <f>VLOOKUP(B26,[1]Sheet1!$A$1:$CE$42,61,TRUE)</f>
        <v>1.54042768911858</v>
      </c>
      <c r="BB26">
        <f>VLOOKUP(B26,[1]Sheet1!$A$1:$CE$42,69,TRUE)</f>
        <v>9.6080041656540676</v>
      </c>
      <c r="BC26">
        <f>VLOOKUP(B26,[1]Sheet1!$A$1:$CE$42,70,TRUE)</f>
        <v>9.7453007579900905</v>
      </c>
      <c r="BD26">
        <f>VLOOKUP(B26,[1]Sheet1!$A$1:$CE$42,71,TRUE)</f>
        <v>9.2672197165233587</v>
      </c>
      <c r="BE26">
        <f>VLOOKUP(B26,[1]Sheet1!$A$1:$CE$42,72,TRUE)</f>
        <v>2.190411702090715</v>
      </c>
      <c r="BF26">
        <f>VLOOKUP(B26,[1]Sheet1!$A$1:$CE$42,73,TRUE)</f>
        <v>2.0453342139748361</v>
      </c>
      <c r="BG26">
        <f>VLOOKUP(B26,[1]Sheet1!$A$1:$CE$42,74,TRUE)</f>
        <v>1.6931930114003471</v>
      </c>
      <c r="BH26">
        <f>VLOOKUP(B26,[1]Sheet1!$A$1:$CE$42,75,TRUE)</f>
        <v>1.624278561287043</v>
      </c>
      <c r="BI26">
        <f>VLOOKUP(B26,[1]Sheet1!$A$1:$CE$42,76,TRUE)</f>
        <v>1.627322722352067</v>
      </c>
      <c r="BJ26">
        <f>VLOOKUP(B26,[1]Sheet1!$A$1:$CE$42,77,TRUE)</f>
        <v>1.486820125793894</v>
      </c>
      <c r="BK26">
        <f>VLOOKUP(B26,[1]Sheet1!$A$1:$CE$42,78,TRUE)</f>
        <v>1.4253492214276491</v>
      </c>
      <c r="BL26">
        <f>VLOOKUP(B26,[1]Sheet1!$A$1:$CE$42,79,TRUE)</f>
        <v>1.489687691849932</v>
      </c>
      <c r="BM26">
        <f>VLOOKUP(B26,[1]Sheet1!$A$1:$CE$42,80,TRUE)</f>
        <v>1.405869429518112</v>
      </c>
      <c r="BN26">
        <f>VLOOKUP(B26,[1]Sheet1!$A$1:$CE$42,81,TRUE)</f>
        <v>1.3200597908067679</v>
      </c>
      <c r="BO26">
        <f>VLOOKUP(B26,[1]Sheet1!$A$1:$CE$42,82,TRUE)</f>
        <v>1.3956285468502041</v>
      </c>
      <c r="BP26">
        <f>VLOOKUP(B26,[1]Sheet1!$A$1:$CE$42,83,TRUE)</f>
        <v>1.339786910473314</v>
      </c>
    </row>
    <row r="27" spans="1:68" x14ac:dyDescent="0.2">
      <c r="A27" s="2">
        <v>19</v>
      </c>
      <c r="B27" s="2" t="s">
        <v>55</v>
      </c>
      <c r="C27" s="2" t="s">
        <v>56</v>
      </c>
      <c r="D27" s="2">
        <v>2</v>
      </c>
      <c r="E27">
        <v>2138551</v>
      </c>
      <c r="F27">
        <v>105.4</v>
      </c>
      <c r="G27">
        <v>19.52490260929012</v>
      </c>
      <c r="H27">
        <v>4</v>
      </c>
      <c r="I27">
        <v>0.63921786293616567</v>
      </c>
      <c r="J27">
        <v>9621.000387645654</v>
      </c>
      <c r="K27">
        <v>44.714459295261243</v>
      </c>
      <c r="L27">
        <v>156</v>
      </c>
      <c r="M27">
        <v>20289.857690000001</v>
      </c>
      <c r="N27">
        <v>0.54200000000000004</v>
      </c>
      <c r="O27">
        <v>32.167048080000001</v>
      </c>
      <c r="P27">
        <v>250</v>
      </c>
      <c r="Q27" t="s">
        <v>24</v>
      </c>
      <c r="R27" t="s">
        <v>23</v>
      </c>
      <c r="S27">
        <v>53700</v>
      </c>
      <c r="T27">
        <v>8</v>
      </c>
      <c r="U27">
        <v>53</v>
      </c>
      <c r="V27">
        <v>100.6</v>
      </c>
      <c r="W27">
        <v>0.158</v>
      </c>
      <c r="X27">
        <v>0.4</v>
      </c>
      <c r="Y27">
        <v>0.03</v>
      </c>
      <c r="Z27">
        <v>0.41</v>
      </c>
      <c r="AA27">
        <v>86</v>
      </c>
      <c r="AB27">
        <v>1.91</v>
      </c>
      <c r="AC27">
        <v>16.8</v>
      </c>
      <c r="AD27">
        <v>251</v>
      </c>
      <c r="AE27">
        <v>312</v>
      </c>
      <c r="AF27">
        <v>3420</v>
      </c>
      <c r="AG27">
        <v>5674</v>
      </c>
      <c r="AH27">
        <v>156344</v>
      </c>
      <c r="AI27">
        <v>19117</v>
      </c>
      <c r="AJ27" s="5">
        <f>VLOOKUP(B27,[1]Sheet1!$A$1:$CE$42,9,TRUE)</f>
        <v>1.445719424400628</v>
      </c>
      <c r="AK27">
        <f>VLOOKUP(B27,[1]Sheet1!$A$1:$CE$42,10,TRUE)</f>
        <v>1.2587157788364649</v>
      </c>
      <c r="AL27">
        <f>VLOOKUP(B27,[1]Sheet1!$A$1:$CE$42,11,TRUE)</f>
        <v>1.20739047544885</v>
      </c>
      <c r="AM27">
        <f>VLOOKUP(B27,[1]Sheet1!$A$1:$CE$42,19,TRUE)</f>
        <v>0.38517088717315828</v>
      </c>
      <c r="AN27">
        <f>VLOOKUP(B27,[1]Sheet1!$A$1:$CE$42,20,TRUE)</f>
        <v>0.1699931804004548</v>
      </c>
      <c r="AO27">
        <f>VLOOKUP(B27,[1]Sheet1!$A$1:$CE$42,21,TRUE)</f>
        <v>0.1060876459697437</v>
      </c>
      <c r="AP27">
        <f>VLOOKUP(B27,[1]Sheet1!$A$1:$CE$42,29,TRUE)</f>
        <v>1.0000505954345431</v>
      </c>
      <c r="AQ27">
        <f>VLOOKUP(B27,[1]Sheet1!$A$1:$CE$42,30,TRUE)</f>
        <v>1.000787701979259</v>
      </c>
      <c r="AR27">
        <f>VLOOKUP(B27,[1]Sheet1!$A$1:$CE$42,31,TRUE)</f>
        <v>1.0081790253803611</v>
      </c>
      <c r="AS27">
        <f>VLOOKUP(B27,[1]Sheet1!$A$1:$CE$42,39,TRUE)</f>
        <v>1.2411918443600001</v>
      </c>
      <c r="AT27">
        <f>VLOOKUP(B27,[1]Sheet1!$A$1:$CE$42,40,TRUE)</f>
        <v>1.1694752521603411</v>
      </c>
      <c r="AU27">
        <f>VLOOKUP(B27,[1]Sheet1!$A$1:$CE$42,41,TRUE)</f>
        <v>1.154028809957613</v>
      </c>
      <c r="AV27">
        <f>VLOOKUP(B27,[1]Sheet1!$A$1:$CE$42,49,TRUE)</f>
        <v>1.3563828548204799</v>
      </c>
      <c r="AW27">
        <f>VLOOKUP(B27,[1]Sheet1!$A$1:$CE$42,50,TRUE)</f>
        <v>1.2262784569593099</v>
      </c>
      <c r="AX27">
        <f>VLOOKUP(B27,[1]Sheet1!$A$1:$CE$42,51,TRUE)</f>
        <v>1.1909272576564589</v>
      </c>
      <c r="AY27">
        <f>VLOOKUP(B27,[1]Sheet1!$A$1:$CE$42,59,TRUE)</f>
        <v>1.5456236306429849</v>
      </c>
      <c r="AZ27">
        <f>VLOOKUP(B27,[1]Sheet1!$A$1:$CE$42,60,TRUE)</f>
        <v>1.302325699915011</v>
      </c>
      <c r="BA27">
        <f>VLOOKUP(B27,[1]Sheet1!$A$1:$CE$42,61,TRUE)</f>
        <v>1.235415145884339</v>
      </c>
      <c r="BB27">
        <f>VLOOKUP(B27,[1]Sheet1!$A$1:$CE$42,69,TRUE)</f>
        <v>9.844091290630244</v>
      </c>
      <c r="BC27">
        <f>VLOOKUP(B27,[1]Sheet1!$A$1:$CE$42,70,TRUE)</f>
        <v>6.2089874872770734</v>
      </c>
      <c r="BD27">
        <f>VLOOKUP(B27,[1]Sheet1!$A$1:$CE$42,71,TRUE)</f>
        <v>4.8463223457788818</v>
      </c>
      <c r="BE27">
        <f>VLOOKUP(B27,[1]Sheet1!$A$1:$CE$42,72,TRUE)</f>
        <v>1.8037417699534859</v>
      </c>
      <c r="BF27">
        <f>VLOOKUP(B27,[1]Sheet1!$A$1:$CE$42,73,TRUE)</f>
        <v>1.4730286627893121</v>
      </c>
      <c r="BG27">
        <f>VLOOKUP(B27,[1]Sheet1!$A$1:$CE$42,74,TRUE)</f>
        <v>1.3342405745874319</v>
      </c>
      <c r="BH27">
        <f>VLOOKUP(B27,[1]Sheet1!$A$1:$CE$42,75,TRUE)</f>
        <v>1.389427602968319</v>
      </c>
      <c r="BI27">
        <f>VLOOKUP(B27,[1]Sheet1!$A$1:$CE$42,76,TRUE)</f>
        <v>1.2481631056416249</v>
      </c>
      <c r="BJ27">
        <f>VLOOKUP(B27,[1]Sheet1!$A$1:$CE$42,77,TRUE)</f>
        <v>1.203630100682284</v>
      </c>
      <c r="BK27">
        <f>VLOOKUP(B27,[1]Sheet1!$A$1:$CE$42,78,TRUE)</f>
        <v>1.4836413115979361</v>
      </c>
      <c r="BL27">
        <f>VLOOKUP(B27,[1]Sheet1!$A$1:$CE$42,79,TRUE)</f>
        <v>1.203849818039326</v>
      </c>
      <c r="BM27">
        <f>VLOOKUP(B27,[1]Sheet1!$A$1:$CE$42,80,TRUE)</f>
        <v>1.165832884055686</v>
      </c>
      <c r="BN27">
        <f>VLOOKUP(B27,[1]Sheet1!$A$1:$CE$42,81,TRUE)</f>
        <v>1.4155541938277041</v>
      </c>
      <c r="BO27">
        <f>VLOOKUP(B27,[1]Sheet1!$A$1:$CE$42,82,TRUE)</f>
        <v>1.1667233381275171</v>
      </c>
      <c r="BP27">
        <f>VLOOKUP(B27,[1]Sheet1!$A$1:$CE$42,83,TRUE)</f>
        <v>1.149565844846459</v>
      </c>
    </row>
    <row r="28" spans="1:68" x14ac:dyDescent="0.2">
      <c r="A28" s="2">
        <v>12</v>
      </c>
      <c r="B28" s="2" t="s">
        <v>42</v>
      </c>
      <c r="C28" s="2" t="s">
        <v>43</v>
      </c>
      <c r="D28" s="2">
        <v>1</v>
      </c>
      <c r="E28">
        <v>249633</v>
      </c>
      <c r="F28">
        <v>41.42</v>
      </c>
      <c r="G28">
        <v>1.6510749440000001</v>
      </c>
      <c r="H28">
        <v>3</v>
      </c>
      <c r="I28">
        <v>0.52076448225995764</v>
      </c>
      <c r="J28">
        <v>703.8474058824047</v>
      </c>
      <c r="K28">
        <v>52.38095238095238</v>
      </c>
      <c r="L28">
        <v>54</v>
      </c>
      <c r="M28">
        <v>6026.8710769999998</v>
      </c>
      <c r="N28">
        <v>1.0209999999999999</v>
      </c>
      <c r="O28">
        <v>316.46456999999998</v>
      </c>
      <c r="P28">
        <v>439.24</v>
      </c>
      <c r="Q28" t="s">
        <v>22</v>
      </c>
      <c r="R28" t="s">
        <v>23</v>
      </c>
      <c r="S28">
        <v>25127</v>
      </c>
      <c r="T28">
        <v>6.7</v>
      </c>
      <c r="U28">
        <v>54.500000000000007</v>
      </c>
      <c r="V28">
        <v>195</v>
      </c>
      <c r="W28">
        <v>0.57999999999999996</v>
      </c>
      <c r="X28">
        <v>0.16</v>
      </c>
      <c r="Y28">
        <v>0.01</v>
      </c>
      <c r="Z28">
        <v>0.23</v>
      </c>
      <c r="AA28">
        <v>40</v>
      </c>
      <c r="AB28">
        <v>1.8</v>
      </c>
      <c r="AC28">
        <v>7</v>
      </c>
      <c r="AD28">
        <v>14</v>
      </c>
      <c r="AE28">
        <v>106</v>
      </c>
      <c r="AF28">
        <v>1041</v>
      </c>
      <c r="AG28">
        <v>7678</v>
      </c>
      <c r="AH28">
        <v>8994</v>
      </c>
      <c r="AI28">
        <v>867</v>
      </c>
      <c r="AJ28" s="5">
        <f>VLOOKUP(B28,[1]Sheet1!$A$1:$CE$42,9,TRUE)</f>
        <v>1.590498165533603</v>
      </c>
      <c r="AK28">
        <f>VLOOKUP(B28,[1]Sheet1!$A$1:$CE$42,10,TRUE)</f>
        <v>1.552630622027996</v>
      </c>
      <c r="AL28">
        <f>VLOOKUP(B28,[1]Sheet1!$A$1:$CE$42,11,TRUE)</f>
        <v>1.36512903131082</v>
      </c>
      <c r="AM28">
        <f>VLOOKUP(B28,[1]Sheet1!$A$1:$CE$42,19,TRUE)</f>
        <v>0.5604491671398415</v>
      </c>
      <c r="AN28">
        <f>VLOOKUP(B28,[1]Sheet1!$A$1:$CE$42,20,TRUE)</f>
        <v>0.3257654592139958</v>
      </c>
      <c r="AO28">
        <f>VLOOKUP(B28,[1]Sheet1!$A$1:$CE$42,21,TRUE)</f>
        <v>0.17879902342891629</v>
      </c>
      <c r="AP28">
        <f>VLOOKUP(B28,[1]Sheet1!$A$1:$CE$42,29,TRUE)</f>
        <v>1.001070180722019</v>
      </c>
      <c r="AQ28">
        <f>VLOOKUP(B28,[1]Sheet1!$A$1:$CE$42,30,TRUE)</f>
        <v>1.001070180722019</v>
      </c>
      <c r="AR28">
        <f>VLOOKUP(B28,[1]Sheet1!$A$1:$CE$42,31,TRUE)</f>
        <v>1.007345279003576</v>
      </c>
      <c r="AS28">
        <f>VLOOKUP(B28,[1]Sheet1!$A$1:$CE$42,39,TRUE)</f>
        <v>1.3190196851786911</v>
      </c>
      <c r="AT28">
        <f>VLOOKUP(B28,[1]Sheet1!$A$1:$CE$42,40,TRUE)</f>
        <v>1.3849919297094111</v>
      </c>
      <c r="AU28">
        <f>VLOOKUP(B28,[1]Sheet1!$A$1:$CE$42,41,TRUE)</f>
        <v>1.268973917412914</v>
      </c>
      <c r="AV28">
        <f>VLOOKUP(B28,[1]Sheet1!$A$1:$CE$42,49,TRUE)</f>
        <v>1.452092374131793</v>
      </c>
      <c r="AW28">
        <f>VLOOKUP(B28,[1]Sheet1!$A$1:$CE$42,50,TRUE)</f>
        <v>1.4935087687198261</v>
      </c>
      <c r="AX28">
        <f>VLOOKUP(B28,[1]Sheet1!$A$1:$CE$42,51,TRUE)</f>
        <v>1.3350159401575401</v>
      </c>
      <c r="AY28">
        <f>VLOOKUP(B28,[1]Sheet1!$A$1:$CE$42,59,TRUE)</f>
        <v>1.6620955694459121</v>
      </c>
      <c r="AZ28">
        <f>VLOOKUP(B28,[1]Sheet1!$A$1:$CE$42,60,TRUE)</f>
        <v>1.6307535967782889</v>
      </c>
      <c r="BA28">
        <f>VLOOKUP(B28,[1]Sheet1!$A$1:$CE$42,61,TRUE)</f>
        <v>1.414467798751327</v>
      </c>
      <c r="BB28">
        <f>VLOOKUP(B28,[1]Sheet1!$A$1:$CE$42,69,TRUE)</f>
        <v>8.991602149756341</v>
      </c>
      <c r="BC28">
        <f>VLOOKUP(B28,[1]Sheet1!$A$1:$CE$42,70,TRUE)</f>
        <v>7.7731429481867744</v>
      </c>
      <c r="BD28">
        <f>VLOOKUP(B28,[1]Sheet1!$A$1:$CE$42,71,TRUE)</f>
        <v>5.4227057024145768</v>
      </c>
      <c r="BE28">
        <f>VLOOKUP(B28,[1]Sheet1!$A$1:$CE$42,72,TRUE)</f>
        <v>1.9961972908732291</v>
      </c>
      <c r="BF28">
        <f>VLOOKUP(B28,[1]Sheet1!$A$1:$CE$42,73,TRUE)</f>
        <v>1.7562345957209731</v>
      </c>
      <c r="BG28">
        <f>VLOOKUP(B28,[1]Sheet1!$A$1:$CE$42,74,TRUE)</f>
        <v>1.4816576249003319</v>
      </c>
      <c r="BH28">
        <f>VLOOKUP(B28,[1]Sheet1!$A$1:$CE$42,75,TRUE)</f>
        <v>1.4775060127401061</v>
      </c>
      <c r="BI28">
        <f>VLOOKUP(B28,[1]Sheet1!$A$1:$CE$42,76,TRUE)</f>
        <v>1.4969410603871871</v>
      </c>
      <c r="BJ28">
        <f>VLOOKUP(B28,[1]Sheet1!$A$1:$CE$42,77,TRUE)</f>
        <v>1.3332093743693041</v>
      </c>
      <c r="BK28">
        <f>VLOOKUP(B28,[1]Sheet1!$A$1:$CE$42,78,TRUE)</f>
        <v>1.3329775780750199</v>
      </c>
      <c r="BL28">
        <f>VLOOKUP(B28,[1]Sheet1!$A$1:$CE$42,79,TRUE)</f>
        <v>1.402291820118581</v>
      </c>
      <c r="BM28">
        <f>VLOOKUP(B28,[1]Sheet1!$A$1:$CE$42,80,TRUE)</f>
        <v>1.2800584184728001</v>
      </c>
      <c r="BN28">
        <v>0</v>
      </c>
      <c r="BO28">
        <f>VLOOKUP(B28,[1]Sheet1!$A$1:$CE$42,82,TRUE)</f>
        <v>0</v>
      </c>
      <c r="BP28">
        <f>VLOOKUP(B28,[1]Sheet1!$A$1:$CE$42,83,TRUE)</f>
        <v>0</v>
      </c>
    </row>
    <row r="29" spans="1:68" x14ac:dyDescent="0.2">
      <c r="A29" s="2">
        <v>35</v>
      </c>
      <c r="B29" s="2" t="s">
        <v>81</v>
      </c>
      <c r="C29" s="2" t="s">
        <v>82</v>
      </c>
      <c r="D29" s="2">
        <v>4</v>
      </c>
      <c r="E29">
        <v>1165581</v>
      </c>
      <c r="F29">
        <v>496</v>
      </c>
      <c r="G29">
        <v>3.36827728</v>
      </c>
      <c r="H29">
        <v>6</v>
      </c>
      <c r="I29">
        <v>0.35776149410000002</v>
      </c>
      <c r="J29">
        <v>610.85415769999997</v>
      </c>
      <c r="K29">
        <v>127</v>
      </c>
      <c r="L29">
        <v>23</v>
      </c>
      <c r="M29">
        <v>2349.9616940000001</v>
      </c>
      <c r="N29">
        <v>1.5980000000000001</v>
      </c>
      <c r="O29">
        <v>16.541174290000001</v>
      </c>
      <c r="P29">
        <v>675</v>
      </c>
      <c r="Q29" t="s">
        <v>24</v>
      </c>
      <c r="R29" t="s">
        <v>23</v>
      </c>
      <c r="S29">
        <v>44548</v>
      </c>
      <c r="T29">
        <v>12</v>
      </c>
      <c r="U29">
        <v>51</v>
      </c>
      <c r="V29">
        <v>119.5</v>
      </c>
      <c r="W29">
        <v>0.25</v>
      </c>
      <c r="X29">
        <v>0.52</v>
      </c>
      <c r="Y29">
        <v>4.0000000000000001E-3</v>
      </c>
      <c r="Z29">
        <v>0.22</v>
      </c>
      <c r="AA29">
        <v>21.66</v>
      </c>
      <c r="AB29">
        <v>1.53</v>
      </c>
      <c r="AC29">
        <v>7.77</v>
      </c>
      <c r="AD29">
        <v>114</v>
      </c>
      <c r="AE29">
        <v>382</v>
      </c>
      <c r="AF29">
        <v>4976</v>
      </c>
      <c r="AG29">
        <v>17219</v>
      </c>
      <c r="AH29">
        <v>10057</v>
      </c>
      <c r="AI29">
        <v>17211</v>
      </c>
      <c r="AJ29" s="5">
        <f>VLOOKUP(B29,[1]Sheet1!$A$1:$CE$42,9,TRUE)</f>
        <v>1.5629586535419311</v>
      </c>
      <c r="AK29">
        <f>VLOOKUP(B29,[1]Sheet1!$A$1:$CE$42,10,TRUE)</f>
        <v>1.433807575521594</v>
      </c>
      <c r="AL29">
        <f>VLOOKUP(B29,[1]Sheet1!$A$1:$CE$42,11,TRUE)</f>
        <v>1.2407883147427701</v>
      </c>
      <c r="AM29">
        <f>VLOOKUP(B29,[1]Sheet1!$A$1:$CE$42,19,TRUE)</f>
        <v>0.43725627419874469</v>
      </c>
      <c r="AN29">
        <f>VLOOKUP(B29,[1]Sheet1!$A$1:$CE$42,20,TRUE)</f>
        <v>0.18967522021333391</v>
      </c>
      <c r="AO29">
        <f>VLOOKUP(B29,[1]Sheet1!$A$1:$CE$42,21,TRUE)</f>
        <v>0.1130940740448332</v>
      </c>
      <c r="AP29">
        <f>VLOOKUP(B29,[1]Sheet1!$A$1:$CE$42,29,TRUE)</f>
        <v>1.0001988874312471</v>
      </c>
      <c r="AQ29">
        <f>VLOOKUP(B29,[1]Sheet1!$A$1:$CE$42,30,TRUE)</f>
        <v>1.0001988874312471</v>
      </c>
      <c r="AR29">
        <f>VLOOKUP(B29,[1]Sheet1!$A$1:$CE$42,31,TRUE)</f>
        <v>1.0001988874312471</v>
      </c>
      <c r="AS29">
        <f>VLOOKUP(B29,[1]Sheet1!$A$1:$CE$42,39,TRUE)</f>
        <v>1.3307118990567719</v>
      </c>
      <c r="AT29">
        <f>VLOOKUP(B29,[1]Sheet1!$A$1:$CE$42,40,TRUE)</f>
        <v>1.3164195970756469</v>
      </c>
      <c r="AU29">
        <f>VLOOKUP(B29,[1]Sheet1!$A$1:$CE$42,41,TRUE)</f>
        <v>1.1764032055520479</v>
      </c>
      <c r="AV29">
        <f>VLOOKUP(B29,[1]Sheet1!$A$1:$CE$42,49,TRUE)</f>
        <v>1.4609228766138651</v>
      </c>
      <c r="AW29">
        <f>VLOOKUP(B29,[1]Sheet1!$A$1:$CE$42,50,TRUE)</f>
        <v>1.396027568027512</v>
      </c>
      <c r="AX29">
        <f>VLOOKUP(B29,[1]Sheet1!$A$1:$CE$42,51,TRUE)</f>
        <v>1.2260742132005009</v>
      </c>
      <c r="AY29">
        <f>VLOOKUP(B29,[1]Sheet1!$A$1:$CE$42,59,TRUE)</f>
        <v>1.6569576983350349</v>
      </c>
      <c r="AZ29">
        <f>VLOOKUP(B29,[1]Sheet1!$A$1:$CE$42,60,TRUE)</f>
        <v>1.5063476364205191</v>
      </c>
      <c r="BA29">
        <f>VLOOKUP(B29,[1]Sheet1!$A$1:$CE$42,61,TRUE)</f>
        <v>1.2785682028570771</v>
      </c>
      <c r="BB29">
        <f>VLOOKUP(B29,[1]Sheet1!$A$1:$CE$42,69,TRUE)</f>
        <v>9.903465182458385</v>
      </c>
      <c r="BC29">
        <f>VLOOKUP(B29,[1]Sheet1!$A$1:$CE$42,70,TRUE)</f>
        <v>5.7569828054509253</v>
      </c>
      <c r="BD29">
        <f>VLOOKUP(B29,[1]Sheet1!$A$1:$CE$42,71,TRUE)</f>
        <v>3.8988524987416988</v>
      </c>
      <c r="BE29">
        <f>VLOOKUP(B29,[1]Sheet1!$A$1:$CE$42,72,TRUE)</f>
        <v>2.2177826088334771</v>
      </c>
      <c r="BF29">
        <f>VLOOKUP(B29,[1]Sheet1!$A$1:$CE$42,73,TRUE)</f>
        <v>1.6902783084491411</v>
      </c>
      <c r="BG29">
        <f>VLOOKUP(B29,[1]Sheet1!$A$1:$CE$42,74,TRUE)</f>
        <v>1.411349374007913</v>
      </c>
      <c r="BH29">
        <f>VLOOKUP(B29,[1]Sheet1!$A$1:$CE$42,75,TRUE)</f>
        <v>1.627531954992876</v>
      </c>
      <c r="BI29">
        <f>VLOOKUP(B29,[1]Sheet1!$A$1:$CE$42,76,TRUE)</f>
        <v>1.4773098116655601</v>
      </c>
      <c r="BJ29">
        <f>VLOOKUP(B29,[1]Sheet1!$A$1:$CE$42,77,TRUE)</f>
        <v>1.270643563301163</v>
      </c>
      <c r="BK29">
        <f>VLOOKUP(B29,[1]Sheet1!$A$1:$CE$42,78,TRUE)</f>
        <v>1.4943543822766101</v>
      </c>
      <c r="BL29">
        <f>VLOOKUP(B29,[1]Sheet1!$A$1:$CE$42,79,TRUE)</f>
        <v>1.4176227858848369</v>
      </c>
      <c r="BM29">
        <f>VLOOKUP(B29,[1]Sheet1!$A$1:$CE$42,80,TRUE)</f>
        <v>1.2294118560490639</v>
      </c>
      <c r="BN29">
        <f>VLOOKUP(B29,[1]Sheet1!$A$1:$CE$42,81,TRUE)</f>
        <v>1.484055873904272</v>
      </c>
      <c r="BO29">
        <f>VLOOKUP(B29,[1]Sheet1!$A$1:$CE$42,82,TRUE)</f>
        <v>1.3715856114916161</v>
      </c>
      <c r="BP29">
        <f>VLOOKUP(B29,[1]Sheet1!$A$1:$CE$42,83,TRUE)</f>
        <v>1.1988982974389311</v>
      </c>
    </row>
    <row r="30" spans="1:68" x14ac:dyDescent="0.2">
      <c r="A30" s="2">
        <v>6</v>
      </c>
      <c r="B30" s="2" t="s">
        <v>35</v>
      </c>
      <c r="C30" s="2" t="s">
        <v>30</v>
      </c>
      <c r="D30" s="2">
        <v>1</v>
      </c>
      <c r="E30">
        <v>2318895</v>
      </c>
      <c r="F30">
        <v>1285</v>
      </c>
      <c r="G30">
        <v>0</v>
      </c>
      <c r="H30">
        <v>2</v>
      </c>
      <c r="I30">
        <v>0</v>
      </c>
      <c r="J30">
        <v>1388.592411471843</v>
      </c>
      <c r="K30">
        <v>100</v>
      </c>
      <c r="L30">
        <v>285</v>
      </c>
      <c r="M30">
        <v>1804.5875490000001</v>
      </c>
      <c r="N30">
        <v>2.371</v>
      </c>
      <c r="O30">
        <v>46</v>
      </c>
      <c r="P30">
        <v>612</v>
      </c>
      <c r="Q30" t="s">
        <v>24</v>
      </c>
      <c r="R30" t="s">
        <v>23</v>
      </c>
      <c r="S30">
        <v>34017</v>
      </c>
      <c r="T30">
        <v>10</v>
      </c>
      <c r="U30">
        <v>52.7</v>
      </c>
      <c r="V30">
        <v>148.69999999999999</v>
      </c>
      <c r="W30">
        <v>0.65</v>
      </c>
      <c r="X30">
        <v>0.28999999999999998</v>
      </c>
      <c r="Y30">
        <v>0.01</v>
      </c>
      <c r="Z30">
        <v>0.06</v>
      </c>
      <c r="AA30">
        <v>35</v>
      </c>
      <c r="AB30">
        <v>1.78</v>
      </c>
      <c r="AC30">
        <v>11.5</v>
      </c>
      <c r="AD30">
        <v>100</v>
      </c>
      <c r="AE30">
        <v>494</v>
      </c>
      <c r="AF30">
        <v>9094</v>
      </c>
      <c r="AG30">
        <v>12436</v>
      </c>
      <c r="AH30">
        <v>32911</v>
      </c>
      <c r="AI30">
        <v>6138</v>
      </c>
      <c r="AJ30" s="5">
        <f>VLOOKUP(B30,[1]Sheet1!$A$1:$CE$42,9,TRUE)</f>
        <v>1.6027746213887499</v>
      </c>
      <c r="AK30">
        <f>VLOOKUP(B30,[1]Sheet1!$A$1:$CE$42,10,TRUE)</f>
        <v>1.5542067133847259</v>
      </c>
      <c r="AL30">
        <f>VLOOKUP(B30,[1]Sheet1!$A$1:$CE$42,11,TRUE)</f>
        <v>1.4652032326919291</v>
      </c>
      <c r="AM30">
        <f>VLOOKUP(B30,[1]Sheet1!$A$1:$CE$42,19,TRUE)</f>
        <v>0.40794977314825209</v>
      </c>
      <c r="AN30">
        <f>VLOOKUP(B30,[1]Sheet1!$A$1:$CE$42,20,TRUE)</f>
        <v>0.32603722645081218</v>
      </c>
      <c r="AO30">
        <f>VLOOKUP(B30,[1]Sheet1!$A$1:$CE$42,21,TRUE)</f>
        <v>0.29120496212987901</v>
      </c>
      <c r="AP30">
        <f>VLOOKUP(B30,[1]Sheet1!$A$1:$CE$42,29,TRUE)</f>
        <v>1.001558317970022</v>
      </c>
      <c r="AQ30">
        <f>VLOOKUP(B30,[1]Sheet1!$A$1:$CE$42,30,TRUE)</f>
        <v>1.0031320004948421</v>
      </c>
      <c r="AR30">
        <f>VLOOKUP(B30,[1]Sheet1!$A$1:$CE$42,31,TRUE)</f>
        <v>1.0031320004948421</v>
      </c>
      <c r="AS30">
        <f>VLOOKUP(B30,[1]Sheet1!$A$1:$CE$42,39,TRUE)</f>
        <v>1.345010106929335</v>
      </c>
      <c r="AT30">
        <f>VLOOKUP(B30,[1]Sheet1!$A$1:$CE$42,40,TRUE)</f>
        <v>1.3883309130297661</v>
      </c>
      <c r="AU30">
        <f>VLOOKUP(B30,[1]Sheet1!$A$1:$CE$42,41,TRUE)</f>
        <v>1.3201141299261929</v>
      </c>
      <c r="AV30">
        <f>VLOOKUP(B30,[1]Sheet1!$A$1:$CE$42,49,TRUE)</f>
        <v>1.504975386019908</v>
      </c>
      <c r="AW30">
        <f>VLOOKUP(B30,[1]Sheet1!$A$1:$CE$42,50,TRUE)</f>
        <v>1.4849384719274701</v>
      </c>
      <c r="AX30">
        <f>VLOOKUP(B30,[1]Sheet1!$A$1:$CE$42,51,TRUE)</f>
        <v>1.3998717755096819</v>
      </c>
      <c r="AY30">
        <f>VLOOKUP(B30,[1]Sheet1!$A$1:$CE$42,59,TRUE)</f>
        <v>1.747168596372765</v>
      </c>
      <c r="AZ30">
        <f>VLOOKUP(B30,[1]Sheet1!$A$1:$CE$42,60,TRUE)</f>
        <v>1.6267816896001679</v>
      </c>
      <c r="BA30">
        <f>VLOOKUP(B30,[1]Sheet1!$A$1:$CE$42,61,TRUE)</f>
        <v>1.522275377602462</v>
      </c>
      <c r="BB30">
        <f>VLOOKUP(B30,[1]Sheet1!$A$1:$CE$42,69,TRUE)</f>
        <v>9.8939120767376938</v>
      </c>
      <c r="BC30">
        <f>VLOOKUP(B30,[1]Sheet1!$A$1:$CE$42,70,TRUE)</f>
        <v>9.7667233295168483</v>
      </c>
      <c r="BD30">
        <f>VLOOKUP(B30,[1]Sheet1!$A$1:$CE$42,71,TRUE)</f>
        <v>9.6269477179391725</v>
      </c>
      <c r="BE30">
        <f>VLOOKUP(B30,[1]Sheet1!$A$1:$CE$42,72,TRUE)</f>
        <v>2.2275468770128</v>
      </c>
      <c r="BF30">
        <f>VLOOKUP(B30,[1]Sheet1!$A$1:$CE$42,73,TRUE)</f>
        <v>1.9683647817316581</v>
      </c>
      <c r="BG30">
        <f>VLOOKUP(B30,[1]Sheet1!$A$1:$CE$42,74,TRUE)</f>
        <v>1.7017111167170149</v>
      </c>
      <c r="BH30">
        <f>VLOOKUP(B30,[1]Sheet1!$A$1:$CE$42,75,TRUE)</f>
        <v>1.630136361341775</v>
      </c>
      <c r="BI30">
        <f>VLOOKUP(B30,[1]Sheet1!$A$1:$CE$42,76,TRUE)</f>
        <v>1.636776791981444</v>
      </c>
      <c r="BJ30">
        <f>VLOOKUP(B30,[1]Sheet1!$A$1:$CE$42,77,TRUE)</f>
        <v>1.5324395221158491</v>
      </c>
      <c r="BK30">
        <f>VLOOKUP(B30,[1]Sheet1!$A$1:$CE$42,78,TRUE)</f>
        <v>1.5606805631831151</v>
      </c>
      <c r="BL30">
        <f>VLOOKUP(B30,[1]Sheet1!$A$1:$CE$42,79,TRUE)</f>
        <v>1.5477692883116569</v>
      </c>
      <c r="BM30">
        <f>VLOOKUP(B30,[1]Sheet1!$A$1:$CE$42,80,TRUE)</f>
        <v>1.4641144173174081</v>
      </c>
      <c r="BN30">
        <f>VLOOKUP(B30,[1]Sheet1!$A$1:$CE$42,81,TRUE)</f>
        <v>1.590875007465991</v>
      </c>
      <c r="BO30">
        <f>VLOOKUP(B30,[1]Sheet1!$A$1:$CE$42,82,TRUE)</f>
        <v>1.5198455416634089</v>
      </c>
      <c r="BP30">
        <f>VLOOKUP(B30,[1]Sheet1!$A$1:$CE$42,83,TRUE)</f>
        <v>1.4385826091052669</v>
      </c>
    </row>
    <row r="31" spans="1:68" x14ac:dyDescent="0.2">
      <c r="A31" s="2">
        <v>40</v>
      </c>
      <c r="B31" s="2" t="s">
        <v>89</v>
      </c>
      <c r="C31" s="2" t="s">
        <v>90</v>
      </c>
      <c r="D31" s="2">
        <v>5</v>
      </c>
      <c r="E31">
        <v>156238</v>
      </c>
      <c r="F31">
        <v>127.1</v>
      </c>
      <c r="G31">
        <v>2.7237359234606782</v>
      </c>
      <c r="H31">
        <v>0</v>
      </c>
      <c r="I31">
        <v>0.21678605570000001</v>
      </c>
      <c r="J31">
        <v>915.86341779834049</v>
      </c>
      <c r="K31">
        <v>18.980789140687911</v>
      </c>
      <c r="L31">
        <v>54</v>
      </c>
      <c r="M31">
        <v>1229.252557</v>
      </c>
      <c r="N31">
        <v>1.08</v>
      </c>
      <c r="O31">
        <v>51.203932459999997</v>
      </c>
      <c r="P31">
        <v>581.6</v>
      </c>
      <c r="Q31" t="s">
        <v>24</v>
      </c>
      <c r="R31" t="s">
        <v>23</v>
      </c>
      <c r="S31">
        <v>5992</v>
      </c>
      <c r="T31">
        <v>19</v>
      </c>
      <c r="U31">
        <v>51.3</v>
      </c>
      <c r="V31">
        <v>58.2</v>
      </c>
      <c r="W31">
        <v>0.33</v>
      </c>
      <c r="X31">
        <v>0.21</v>
      </c>
      <c r="Y31">
        <v>0.02</v>
      </c>
      <c r="Z31">
        <v>0.44</v>
      </c>
      <c r="AA31">
        <v>23.27</v>
      </c>
      <c r="AB31">
        <v>1.35</v>
      </c>
      <c r="AC31">
        <v>3.7</v>
      </c>
      <c r="AD31">
        <v>1</v>
      </c>
      <c r="AE31">
        <v>55</v>
      </c>
      <c r="AF31">
        <v>253</v>
      </c>
      <c r="AG31">
        <v>376</v>
      </c>
      <c r="AH31">
        <v>474</v>
      </c>
      <c r="AI31">
        <v>16</v>
      </c>
      <c r="AJ31" s="5">
        <f>VLOOKUP(B31,[1]Sheet1!$A$1:$CE$42,9,TRUE)</f>
        <v>1.558928730135549</v>
      </c>
      <c r="AK31">
        <f>VLOOKUP(B31,[1]Sheet1!$A$1:$CE$42,10,TRUE)</f>
        <v>1.534689015120718</v>
      </c>
      <c r="AL31">
        <f>VLOOKUP(B31,[1]Sheet1!$A$1:$CE$42,11,TRUE)</f>
        <v>1.4289568659594729</v>
      </c>
      <c r="AM31">
        <f>VLOOKUP(B31,[1]Sheet1!$A$1:$CE$42,19,TRUE)</f>
        <v>0.57072972908226016</v>
      </c>
      <c r="AN31">
        <f>VLOOKUP(B31,[1]Sheet1!$A$1:$CE$42,20,TRUE)</f>
        <v>0.48721228461598332</v>
      </c>
      <c r="AO31">
        <f>VLOOKUP(B31,[1]Sheet1!$A$1:$CE$42,21,TRUE)</f>
        <v>0.33064097387016589</v>
      </c>
      <c r="AP31">
        <f>VLOOKUP(B31,[1]Sheet1!$A$1:$CE$42,29,TRUE)</f>
        <v>1.0001379190912449</v>
      </c>
      <c r="AQ31">
        <f>VLOOKUP(B31,[1]Sheet1!$A$1:$CE$42,30,TRUE)</f>
        <v>1.000426074886011</v>
      </c>
      <c r="AR31">
        <f>VLOOKUP(B31,[1]Sheet1!$A$1:$CE$42,31,TRUE)</f>
        <v>1.000426074886011</v>
      </c>
      <c r="AS31">
        <f>VLOOKUP(B31,[1]Sheet1!$A$1:$CE$42,39,TRUE)</f>
        <v>1.2656787126527931</v>
      </c>
      <c r="AT31">
        <f>VLOOKUP(B31,[1]Sheet1!$A$1:$CE$42,40,TRUE)</f>
        <v>1.293743055197647</v>
      </c>
      <c r="AU31">
        <f>VLOOKUP(B31,[1]Sheet1!$A$1:$CE$42,41,TRUE)</f>
        <v>1.265595877254909</v>
      </c>
      <c r="AV31">
        <f>VLOOKUP(B31,[1]Sheet1!$A$1:$CE$42,49,TRUE)</f>
        <v>1.4213696598258629</v>
      </c>
      <c r="AW31">
        <f>VLOOKUP(B31,[1]Sheet1!$A$1:$CE$42,50,TRUE)</f>
        <v>1.4138237917410359</v>
      </c>
      <c r="AX31">
        <f>VLOOKUP(B31,[1]Sheet1!$A$1:$CE$42,51,TRUE)</f>
        <v>1.350732197637615</v>
      </c>
      <c r="AY31">
        <f>VLOOKUP(B31,[1]Sheet1!$A$1:$CE$42,59,TRUE)</f>
        <v>1.653670250013163</v>
      </c>
      <c r="AZ31">
        <f>VLOOKUP(B31,[1]Sheet1!$A$1:$CE$42,60,TRUE)</f>
        <v>1.618405163820573</v>
      </c>
      <c r="BA31">
        <f>VLOOKUP(B31,[1]Sheet1!$A$1:$CE$42,61,TRUE)</f>
        <v>1.491932783221593</v>
      </c>
      <c r="BB31">
        <f>VLOOKUP(B31,[1]Sheet1!$A$1:$CE$42,69,TRUE)</f>
        <v>9.3436176252532501</v>
      </c>
      <c r="BC31">
        <f>VLOOKUP(B31,[1]Sheet1!$A$1:$CE$42,70,TRUE)</f>
        <v>9.9528794976236661</v>
      </c>
      <c r="BD31">
        <f>VLOOKUP(B31,[1]Sheet1!$A$1:$CE$42,71,TRUE)</f>
        <v>8.1827175496303983</v>
      </c>
      <c r="BE31">
        <f>VLOOKUP(B31,[1]Sheet1!$A$1:$CE$42,72,TRUE)</f>
        <v>1.98051026447458</v>
      </c>
      <c r="BF31">
        <f>VLOOKUP(B31,[1]Sheet1!$A$1:$CE$42,73,TRUE)</f>
        <v>1.8141998402299231</v>
      </c>
      <c r="BG31">
        <f>VLOOKUP(B31,[1]Sheet1!$A$1:$CE$42,74,TRUE)</f>
        <v>1.5865464427278639</v>
      </c>
      <c r="BH31">
        <f>VLOOKUP(B31,[1]Sheet1!$A$1:$CE$42,75,TRUE)</f>
        <v>1.476040117631878</v>
      </c>
      <c r="BI31">
        <f>VLOOKUP(B31,[1]Sheet1!$A$1:$CE$42,76,TRUE)</f>
        <v>1.4750272865095351</v>
      </c>
      <c r="BJ31">
        <f>VLOOKUP(B31,[1]Sheet1!$A$1:$CE$42,77,TRUE)</f>
        <v>1.396701248364052</v>
      </c>
      <c r="BK31">
        <f>VLOOKUP(B31,[1]Sheet1!$A$1:$CE$42,78,TRUE)</f>
        <v>1.3181767849724579</v>
      </c>
      <c r="BL31">
        <f>VLOOKUP(B31,[1]Sheet1!$A$1:$CE$42,79,TRUE)</f>
        <v>1.410320474492887</v>
      </c>
      <c r="BM31">
        <f>VLOOKUP(B31,[1]Sheet1!$A$1:$CE$42,80,TRUE)</f>
        <v>1.349175863257382</v>
      </c>
      <c r="BN31">
        <f>VLOOKUP(B31,[1]Sheet1!$A$1:$CE$42,81,TRUE)</f>
        <v>1.19692204666735</v>
      </c>
      <c r="BO31">
        <f>VLOOKUP(B31,[1]Sheet1!$A$1:$CE$42,82,TRUE)</f>
        <v>1.3044580269854831</v>
      </c>
      <c r="BP31">
        <f>VLOOKUP(B31,[1]Sheet1!$A$1:$CE$42,83,TRUE)</f>
        <v>1.290120244592448</v>
      </c>
    </row>
    <row r="32" spans="1:68" x14ac:dyDescent="0.2">
      <c r="A32" s="2">
        <v>8</v>
      </c>
      <c r="B32" s="2" t="s">
        <v>38</v>
      </c>
      <c r="C32" s="2" t="s">
        <v>37</v>
      </c>
      <c r="D32" s="2">
        <v>1</v>
      </c>
      <c r="E32">
        <v>703206</v>
      </c>
      <c r="F32">
        <v>140.80000000000001</v>
      </c>
      <c r="G32">
        <v>7.194193451136651</v>
      </c>
      <c r="H32">
        <v>1</v>
      </c>
      <c r="I32">
        <v>0.36831312588345377</v>
      </c>
      <c r="J32">
        <v>3555.1460027360399</v>
      </c>
      <c r="K32">
        <v>0</v>
      </c>
      <c r="L32">
        <v>180</v>
      </c>
      <c r="M32">
        <v>4994.3607949999996</v>
      </c>
      <c r="N32">
        <v>0.95099999999999996</v>
      </c>
      <c r="O32">
        <v>14.22058401</v>
      </c>
      <c r="P32">
        <v>631.09</v>
      </c>
      <c r="Q32" t="s">
        <v>24</v>
      </c>
      <c r="R32" t="s">
        <v>23</v>
      </c>
      <c r="S32">
        <v>24239</v>
      </c>
      <c r="T32">
        <v>21</v>
      </c>
      <c r="U32">
        <v>52.6</v>
      </c>
      <c r="V32">
        <v>106.1</v>
      </c>
      <c r="W32">
        <v>0.4</v>
      </c>
      <c r="X32">
        <v>0.2</v>
      </c>
      <c r="Y32">
        <v>0.03</v>
      </c>
      <c r="Z32">
        <v>0.37</v>
      </c>
      <c r="AA32">
        <v>35.299999999999997</v>
      </c>
      <c r="AB32">
        <v>1.67</v>
      </c>
      <c r="AC32">
        <v>6.65</v>
      </c>
      <c r="AD32">
        <v>32</v>
      </c>
      <c r="AE32">
        <v>94</v>
      </c>
      <c r="AF32">
        <v>1115</v>
      </c>
      <c r="AG32">
        <v>3514</v>
      </c>
      <c r="AH32">
        <v>15618</v>
      </c>
      <c r="AI32">
        <v>1980</v>
      </c>
      <c r="AJ32" s="5">
        <f>VLOOKUP(B32,[1]Sheet1!$A$1:$CE$42,9,TRUE)</f>
        <v>1.5632340025438449</v>
      </c>
      <c r="AK32">
        <f>VLOOKUP(B32,[1]Sheet1!$A$1:$CE$42,10,TRUE)</f>
        <v>1.5201406930035191</v>
      </c>
      <c r="AL32">
        <f>VLOOKUP(B32,[1]Sheet1!$A$1:$CE$42,11,TRUE)</f>
        <v>1.381334060087952</v>
      </c>
      <c r="AM32">
        <f>VLOOKUP(B32,[1]Sheet1!$A$1:$CE$42,19,TRUE)</f>
        <v>0.50877240299636928</v>
      </c>
      <c r="AN32">
        <f>VLOOKUP(B32,[1]Sheet1!$A$1:$CE$42,20,TRUE)</f>
        <v>0.42469551154065233</v>
      </c>
      <c r="AO32">
        <f>VLOOKUP(B32,[1]Sheet1!$A$1:$CE$42,21,TRUE)</f>
        <v>0.30263483089618443</v>
      </c>
      <c r="AP32">
        <f>VLOOKUP(B32,[1]Sheet1!$A$1:$CE$42,29,TRUE)</f>
        <v>1.000020325342484</v>
      </c>
      <c r="AQ32">
        <f>VLOOKUP(B32,[1]Sheet1!$A$1:$CE$42,30,TRUE)</f>
        <v>1.000020325342484</v>
      </c>
      <c r="AR32">
        <f>VLOOKUP(B32,[1]Sheet1!$A$1:$CE$42,31,TRUE)</f>
        <v>1.000020325342484</v>
      </c>
      <c r="AS32">
        <f>VLOOKUP(B32,[1]Sheet1!$A$1:$CE$42,39,TRUE)</f>
        <v>1.304453589777627</v>
      </c>
      <c r="AT32">
        <f>VLOOKUP(B32,[1]Sheet1!$A$1:$CE$42,40,TRUE)</f>
        <v>1.3127617313950499</v>
      </c>
      <c r="AU32">
        <f>VLOOKUP(B32,[1]Sheet1!$A$1:$CE$42,41,TRUE)</f>
        <v>1.2414061707695769</v>
      </c>
      <c r="AV32">
        <f>VLOOKUP(B32,[1]Sheet1!$A$1:$CE$42,49,TRUE)</f>
        <v>1.4390057804963361</v>
      </c>
      <c r="AW32">
        <f>VLOOKUP(B32,[1]Sheet1!$A$1:$CE$42,50,TRUE)</f>
        <v>1.417158249482527</v>
      </c>
      <c r="AX32">
        <f>VLOOKUP(B32,[1]Sheet1!$A$1:$CE$42,51,TRUE)</f>
        <v>1.3096638739666491</v>
      </c>
      <c r="AY32">
        <f>VLOOKUP(B32,[1]Sheet1!$A$1:$CE$42,59,TRUE)</f>
        <v>1.648021652076088</v>
      </c>
      <c r="AZ32">
        <f>VLOOKUP(B32,[1]Sheet1!$A$1:$CE$42,60,TRUE)</f>
        <v>1.581290278970664</v>
      </c>
      <c r="BA32">
        <f>VLOOKUP(B32,[1]Sheet1!$A$1:$CE$42,61,TRUE)</f>
        <v>1.41589873071961</v>
      </c>
      <c r="BB32">
        <f>VLOOKUP(B32,[1]Sheet1!$A$1:$CE$42,69,TRUE)</f>
        <v>9.6784128863606522</v>
      </c>
      <c r="BC32">
        <f>VLOOKUP(B32,[1]Sheet1!$A$1:$CE$42,70,TRUE)</f>
        <v>9.5290647555703103</v>
      </c>
      <c r="BD32">
        <f>VLOOKUP(B32,[1]Sheet1!$A$1:$CE$42,71,TRUE)</f>
        <v>8.4444101338137365</v>
      </c>
      <c r="BE32">
        <f>VLOOKUP(B32,[1]Sheet1!$A$1:$CE$42,72,TRUE)</f>
        <v>2.0382979452960481</v>
      </c>
      <c r="BF32">
        <f>VLOOKUP(B32,[1]Sheet1!$A$1:$CE$42,73,TRUE)</f>
        <v>1.846367179943996</v>
      </c>
      <c r="BG32">
        <f>VLOOKUP(B32,[1]Sheet1!$A$1:$CE$42,74,TRUE)</f>
        <v>1.5277519776943349</v>
      </c>
      <c r="BH32">
        <f>VLOOKUP(B32,[1]Sheet1!$A$1:$CE$42,75,TRUE)</f>
        <v>1.508964490742843</v>
      </c>
      <c r="BI32">
        <f>VLOOKUP(B32,[1]Sheet1!$A$1:$CE$42,76,TRUE)</f>
        <v>1.4873470349723379</v>
      </c>
      <c r="BJ32">
        <f>VLOOKUP(B32,[1]Sheet1!$A$1:$CE$42,77,TRUE)</f>
        <v>1.3673895599674299</v>
      </c>
      <c r="BK32">
        <f>VLOOKUP(B32,[1]Sheet1!$A$1:$CE$42,78,TRUE)</f>
        <v>1.439397021238161</v>
      </c>
      <c r="BL32">
        <f>VLOOKUP(B32,[1]Sheet1!$A$1:$CE$42,79,TRUE)</f>
        <v>1.4108805410463281</v>
      </c>
      <c r="BM32">
        <f>VLOOKUP(B32,[1]Sheet1!$A$1:$CE$42,80,TRUE)</f>
        <v>1.32743209918018</v>
      </c>
      <c r="BN32">
        <f>VLOOKUP(B32,[1]Sheet1!$A$1:$CE$42,81,TRUE)</f>
        <v>1.4592298892957489</v>
      </c>
      <c r="BO32">
        <f>VLOOKUP(B32,[1]Sheet1!$A$1:$CE$42,82,TRUE)</f>
        <v>1.388344387910541</v>
      </c>
      <c r="BP32">
        <f>VLOOKUP(B32,[1]Sheet1!$A$1:$CE$42,83,TRUE)</f>
        <v>1.3260996184476499</v>
      </c>
    </row>
    <row r="33" spans="1:68" x14ac:dyDescent="0.2">
      <c r="A33" s="2">
        <v>14</v>
      </c>
      <c r="B33" s="2" t="s">
        <v>45</v>
      </c>
      <c r="C33" s="2" t="s">
        <v>46</v>
      </c>
      <c r="D33" s="2">
        <v>1</v>
      </c>
      <c r="E33">
        <v>474889</v>
      </c>
      <c r="F33">
        <v>571.5</v>
      </c>
      <c r="G33">
        <v>0</v>
      </c>
      <c r="H33">
        <v>0</v>
      </c>
      <c r="I33">
        <v>0</v>
      </c>
      <c r="J33">
        <v>0</v>
      </c>
      <c r="K33">
        <v>0</v>
      </c>
      <c r="L33">
        <v>50</v>
      </c>
      <c r="M33">
        <v>830.95188099999996</v>
      </c>
      <c r="N33">
        <v>1.1910000000000001</v>
      </c>
      <c r="O33">
        <v>146.77424959999999</v>
      </c>
      <c r="P33">
        <v>242</v>
      </c>
      <c r="Q33" t="s">
        <v>24</v>
      </c>
      <c r="R33" t="s">
        <v>24</v>
      </c>
      <c r="S33">
        <v>10948</v>
      </c>
      <c r="T33">
        <v>16.100000000000001</v>
      </c>
      <c r="U33">
        <v>51.2</v>
      </c>
      <c r="V33">
        <v>85.2</v>
      </c>
      <c r="W33">
        <v>0.28399999999999997</v>
      </c>
      <c r="X33">
        <v>0.34</v>
      </c>
      <c r="Y33">
        <v>0.04</v>
      </c>
      <c r="Z33">
        <v>0.33500000000000002</v>
      </c>
      <c r="AA33">
        <v>24.34</v>
      </c>
      <c r="AB33">
        <v>1.34</v>
      </c>
      <c r="AC33">
        <v>3.7399999999999998</v>
      </c>
      <c r="AD33">
        <v>17</v>
      </c>
      <c r="AE33">
        <v>82</v>
      </c>
      <c r="AF33">
        <v>386</v>
      </c>
      <c r="AG33">
        <v>563</v>
      </c>
      <c r="AH33">
        <v>419</v>
      </c>
      <c r="AI33">
        <v>263</v>
      </c>
      <c r="AJ33" s="5">
        <f>VLOOKUP(B33,[1]Sheet1!$A$1:$CE$42,9,TRUE)</f>
        <v>1.5485800174321009</v>
      </c>
      <c r="AK33">
        <f>VLOOKUP(B33,[1]Sheet1!$A$1:$CE$42,10,TRUE)</f>
        <v>1.424952927388943</v>
      </c>
      <c r="AL33">
        <f>VLOOKUP(B33,[1]Sheet1!$A$1:$CE$42,11,TRUE)</f>
        <v>1.3583934864995419</v>
      </c>
      <c r="AM33">
        <f>VLOOKUP(B33,[1]Sheet1!$A$1:$CE$42,19,TRUE)</f>
        <v>0.6587832178929921</v>
      </c>
      <c r="AN33">
        <f>VLOOKUP(B33,[1]Sheet1!$A$1:$CE$42,20,TRUE)</f>
        <v>0.25229676313041621</v>
      </c>
      <c r="AO33">
        <f>VLOOKUP(B33,[1]Sheet1!$A$1:$CE$42,21,TRUE)</f>
        <v>0.22403696569389961</v>
      </c>
      <c r="AP33">
        <f>VLOOKUP(B33,[1]Sheet1!$A$1:$CE$42,29,TRUE)</f>
        <v>1.0038691981068859</v>
      </c>
      <c r="AQ33">
        <f>VLOOKUP(B33,[1]Sheet1!$A$1:$CE$42,30,TRUE)</f>
        <v>1.0038691981068859</v>
      </c>
      <c r="AR33">
        <f>VLOOKUP(B33,[1]Sheet1!$A$1:$CE$42,31,TRUE)</f>
        <v>1.0004306847824029</v>
      </c>
      <c r="AS33">
        <f>VLOOKUP(B33,[1]Sheet1!$A$1:$CE$42,39,TRUE)</f>
        <v>1.228220773312076</v>
      </c>
      <c r="AT33">
        <f>VLOOKUP(B33,[1]Sheet1!$A$1:$CE$42,40,TRUE)</f>
        <v>1.279984360611933</v>
      </c>
      <c r="AU33">
        <f>VLOOKUP(B33,[1]Sheet1!$A$1:$CE$42,41,TRUE)</f>
        <v>1.2199489633967651</v>
      </c>
      <c r="AV33">
        <f>VLOOKUP(B33,[1]Sheet1!$A$1:$CE$42,49,TRUE)</f>
        <v>1.3622198509021981</v>
      </c>
      <c r="AW33">
        <f>VLOOKUP(B33,[1]Sheet1!$A$1:$CE$42,50,TRUE)</f>
        <v>1.3787425298091851</v>
      </c>
      <c r="AX33">
        <f>VLOOKUP(B33,[1]Sheet1!$A$1:$CE$42,51,TRUE)</f>
        <v>1.3186800299902841</v>
      </c>
      <c r="AY33">
        <f>VLOOKUP(B33,[1]Sheet1!$A$1:$CE$42,59,TRUE)</f>
        <v>1.615317835121858</v>
      </c>
      <c r="AZ33">
        <f>VLOOKUP(B33,[1]Sheet1!$A$1:$CE$42,60,TRUE)</f>
        <v>1.5103680194841149</v>
      </c>
      <c r="BA33">
        <f>VLOOKUP(B33,[1]Sheet1!$A$1:$CE$42,61,TRUE)</f>
        <v>1.4311471890063829</v>
      </c>
      <c r="BB33">
        <f>VLOOKUP(B33,[1]Sheet1!$A$1:$CE$42,69,TRUE)</f>
        <v>9.9981984861887927</v>
      </c>
      <c r="BC33">
        <f>VLOOKUP(B33,[1]Sheet1!$A$1:$CE$42,70,TRUE)</f>
        <v>9.8993101503438989</v>
      </c>
      <c r="BD33">
        <f>VLOOKUP(B33,[1]Sheet1!$A$1:$CE$42,71,TRUE)</f>
        <v>7.1759353560512027</v>
      </c>
      <c r="BE33">
        <f>VLOOKUP(B33,[1]Sheet1!$A$1:$CE$42,72,TRUE)</f>
        <v>1.8711483438841829</v>
      </c>
      <c r="BF33">
        <f>VLOOKUP(B33,[1]Sheet1!$A$1:$CE$42,73,TRUE)</f>
        <v>1.619158558034707</v>
      </c>
      <c r="BG33">
        <f>VLOOKUP(B33,[1]Sheet1!$A$1:$CE$42,74,TRUE)</f>
        <v>1.515645417631905</v>
      </c>
      <c r="BH33">
        <f>VLOOKUP(B33,[1]Sheet1!$A$1:$CE$42,75,TRUE)</f>
        <v>1.528271954165346</v>
      </c>
      <c r="BI33">
        <f>VLOOKUP(B33,[1]Sheet1!$A$1:$CE$42,76,TRUE)</f>
        <v>1.4233051150984599</v>
      </c>
      <c r="BJ33">
        <f>VLOOKUP(B33,[1]Sheet1!$A$1:$CE$42,77,TRUE)</f>
        <v>1.3637910202979979</v>
      </c>
      <c r="BK33">
        <f>VLOOKUP(B33,[1]Sheet1!$A$1:$CE$42,78,TRUE)</f>
        <v>1.410031281847999</v>
      </c>
      <c r="BL33">
        <f>VLOOKUP(B33,[1]Sheet1!$A$1:$CE$42,79,TRUE)</f>
        <v>1.320947424794592</v>
      </c>
      <c r="BM33">
        <f>VLOOKUP(B33,[1]Sheet1!$A$1:$CE$42,80,TRUE)</f>
        <v>1.254996227203329</v>
      </c>
      <c r="BN33">
        <f>VLOOKUP(B33,[1]Sheet1!$A$1:$CE$42,81,TRUE)</f>
        <v>1.522657033014277</v>
      </c>
      <c r="BO33">
        <f>VLOOKUP(B33,[1]Sheet1!$A$1:$CE$42,82,TRUE)</f>
        <v>1.2896571251534701</v>
      </c>
      <c r="BP33">
        <f>VLOOKUP(B33,[1]Sheet1!$A$1:$CE$42,83,TRUE)</f>
        <v>1.204262100211408</v>
      </c>
    </row>
    <row r="34" spans="1:68" x14ac:dyDescent="0.2">
      <c r="A34" s="2">
        <v>25</v>
      </c>
      <c r="B34" s="2" t="s">
        <v>66</v>
      </c>
      <c r="C34" s="2" t="s">
        <v>67</v>
      </c>
      <c r="D34" s="2">
        <v>3</v>
      </c>
      <c r="E34">
        <v>1515017</v>
      </c>
      <c r="F34">
        <v>188</v>
      </c>
      <c r="G34">
        <v>0</v>
      </c>
      <c r="H34">
        <v>2</v>
      </c>
      <c r="I34">
        <v>8.5807618000326071E-3</v>
      </c>
      <c r="J34">
        <v>1056.0937600040129</v>
      </c>
      <c r="K34">
        <v>0</v>
      </c>
      <c r="L34">
        <v>833</v>
      </c>
      <c r="M34">
        <v>8058.6010640000004</v>
      </c>
      <c r="N34">
        <v>0.48199999999999998</v>
      </c>
      <c r="O34">
        <v>10.135309449999999</v>
      </c>
      <c r="P34">
        <v>368</v>
      </c>
      <c r="Q34" t="s">
        <v>22</v>
      </c>
      <c r="R34" t="s">
        <v>23</v>
      </c>
      <c r="S34">
        <v>50649</v>
      </c>
      <c r="T34">
        <v>5</v>
      </c>
      <c r="U34">
        <v>50.5</v>
      </c>
      <c r="V34">
        <v>76.400000000000006</v>
      </c>
      <c r="W34">
        <v>0.44</v>
      </c>
      <c r="X34">
        <v>0.24</v>
      </c>
      <c r="Y34">
        <v>0.03</v>
      </c>
      <c r="Z34">
        <v>0.28999999999999998</v>
      </c>
      <c r="AA34">
        <v>89.29</v>
      </c>
      <c r="AB34">
        <v>1.71</v>
      </c>
      <c r="AC34">
        <v>16.11</v>
      </c>
      <c r="AD34">
        <v>72</v>
      </c>
      <c r="AE34">
        <v>224</v>
      </c>
      <c r="AF34">
        <v>2438</v>
      </c>
      <c r="AG34">
        <v>4588</v>
      </c>
      <c r="AH34">
        <v>4395</v>
      </c>
      <c r="AI34">
        <v>5242</v>
      </c>
      <c r="AJ34" s="5">
        <f>VLOOKUP(B34,[1]Sheet1!$A$1:$CE$42,9,TRUE)</f>
        <v>1.5487907531648231</v>
      </c>
      <c r="AK34">
        <f>VLOOKUP(B34,[1]Sheet1!$A$1:$CE$42,10,TRUE)</f>
        <v>1.351181955909132</v>
      </c>
      <c r="AL34">
        <f>VLOOKUP(B34,[1]Sheet1!$A$1:$CE$42,11,TRUE)</f>
        <v>1.272119993561539</v>
      </c>
      <c r="AM34">
        <f>VLOOKUP(B34,[1]Sheet1!$A$1:$CE$42,19,TRUE)</f>
        <v>0.52025860002868818</v>
      </c>
      <c r="AN34">
        <f>VLOOKUP(B34,[1]Sheet1!$A$1:$CE$42,20,TRUE)</f>
        <v>0.23771863164570739</v>
      </c>
      <c r="AO34">
        <f>VLOOKUP(B34,[1]Sheet1!$A$1:$CE$42,21,TRUE)</f>
        <v>0.17948843344064569</v>
      </c>
      <c r="AP34">
        <f>VLOOKUP(B34,[1]Sheet1!$A$1:$CE$42,29,TRUE)</f>
        <v>1.0014734279474751</v>
      </c>
      <c r="AQ34">
        <f>VLOOKUP(B34,[1]Sheet1!$A$1:$CE$42,30,TRUE)</f>
        <v>1.004408425629628</v>
      </c>
      <c r="AR34">
        <f>VLOOKUP(B34,[1]Sheet1!$A$1:$CE$42,31,TRUE)</f>
        <v>1.004408425629628</v>
      </c>
      <c r="AS34">
        <f>VLOOKUP(B34,[1]Sheet1!$A$1:$CE$42,39,TRUE)</f>
        <v>1.3009711266604409</v>
      </c>
      <c r="AT34">
        <f>VLOOKUP(B34,[1]Sheet1!$A$1:$CE$42,40,TRUE)</f>
        <v>1.2246441673679149</v>
      </c>
      <c r="AU34">
        <f>VLOOKUP(B34,[1]Sheet1!$A$1:$CE$42,41,TRUE)</f>
        <v>1.1788743859386419</v>
      </c>
      <c r="AV34">
        <f>VLOOKUP(B34,[1]Sheet1!$A$1:$CE$42,49,TRUE)</f>
        <v>1.4216068359453029</v>
      </c>
      <c r="AW34">
        <f>VLOOKUP(B34,[1]Sheet1!$A$1:$CE$42,50,TRUE)</f>
        <v>1.294153393574712</v>
      </c>
      <c r="AX34">
        <f>VLOOKUP(B34,[1]Sheet1!$A$1:$CE$42,51,TRUE)</f>
        <v>1.2291891330154161</v>
      </c>
      <c r="AY34">
        <f>VLOOKUP(B34,[1]Sheet1!$A$1:$CE$42,59,TRUE)</f>
        <v>1.619823407638733</v>
      </c>
      <c r="AZ34">
        <f>VLOOKUP(B34,[1]Sheet1!$A$1:$CE$42,60,TRUE)</f>
        <v>1.3923011663071789</v>
      </c>
      <c r="BA34">
        <f>VLOOKUP(B34,[1]Sheet1!$A$1:$CE$42,61,TRUE)</f>
        <v>1.302039337470565</v>
      </c>
      <c r="BB34">
        <f>VLOOKUP(B34,[1]Sheet1!$A$1:$CE$42,69,TRUE)</f>
        <v>9.731507548596074</v>
      </c>
      <c r="BC34">
        <f>VLOOKUP(B34,[1]Sheet1!$A$1:$CE$42,70,TRUE)</f>
        <v>8.4354884262497922</v>
      </c>
      <c r="BD34">
        <f>VLOOKUP(B34,[1]Sheet1!$A$1:$CE$42,71,TRUE)</f>
        <v>6.8987736976663054</v>
      </c>
      <c r="BE34">
        <f>VLOOKUP(B34,[1]Sheet1!$A$1:$CE$42,72,TRUE)</f>
        <v>2.1069644228686011</v>
      </c>
      <c r="BF34">
        <f>VLOOKUP(B34,[1]Sheet1!$A$1:$CE$42,73,TRUE)</f>
        <v>1.550134229719957</v>
      </c>
      <c r="BG34">
        <f>VLOOKUP(B34,[1]Sheet1!$A$1:$CE$42,74,TRUE)</f>
        <v>1.3919968272118941</v>
      </c>
      <c r="BH34">
        <f>VLOOKUP(B34,[1]Sheet1!$A$1:$CE$42,75,TRUE)</f>
        <v>1.627049364032473</v>
      </c>
      <c r="BI34">
        <f>VLOOKUP(B34,[1]Sheet1!$A$1:$CE$42,76,TRUE)</f>
        <v>1.389462105559417</v>
      </c>
      <c r="BJ34">
        <f>VLOOKUP(B34,[1]Sheet1!$A$1:$CE$42,77,TRUE)</f>
        <v>1.303275587052158</v>
      </c>
      <c r="BK34">
        <f>VLOOKUP(B34,[1]Sheet1!$A$1:$CE$42,78,TRUE)</f>
        <v>1.463060436977182</v>
      </c>
      <c r="BL34">
        <f>VLOOKUP(B34,[1]Sheet1!$A$1:$CE$42,79,TRUE)</f>
        <v>1.322400218149786</v>
      </c>
      <c r="BM34">
        <f>VLOOKUP(B34,[1]Sheet1!$A$1:$CE$42,80,TRUE)</f>
        <v>1.25506920592487</v>
      </c>
      <c r="BN34">
        <f>VLOOKUP(B34,[1]Sheet1!$A$1:$CE$42,81,TRUE)</f>
        <v>1.3682020656664049</v>
      </c>
      <c r="BO34">
        <f>VLOOKUP(B34,[1]Sheet1!$A$1:$CE$42,82,TRUE)</f>
        <v>1.26564228856176</v>
      </c>
      <c r="BP34">
        <f>VLOOKUP(B34,[1]Sheet1!$A$1:$CE$42,83,TRUE)</f>
        <v>1.2053241178616489</v>
      </c>
    </row>
    <row r="35" spans="1:68" x14ac:dyDescent="0.2">
      <c r="A35" s="2">
        <v>28</v>
      </c>
      <c r="B35" s="2" t="s">
        <v>71</v>
      </c>
      <c r="C35" s="2" t="s">
        <v>69</v>
      </c>
      <c r="D35" s="2">
        <v>4</v>
      </c>
      <c r="E35">
        <v>589793</v>
      </c>
      <c r="F35">
        <v>207.4</v>
      </c>
      <c r="G35">
        <v>3.3749110130885218</v>
      </c>
      <c r="H35">
        <v>1</v>
      </c>
      <c r="I35">
        <v>0.169551012</v>
      </c>
      <c r="J35">
        <v>1644.644816</v>
      </c>
      <c r="K35">
        <v>38.571428571428569</v>
      </c>
      <c r="L35">
        <v>160</v>
      </c>
      <c r="M35">
        <v>2843.746384</v>
      </c>
      <c r="N35">
        <v>0.61399999999999999</v>
      </c>
      <c r="O35">
        <v>5.371944483</v>
      </c>
      <c r="P35">
        <v>473</v>
      </c>
      <c r="Q35" t="s">
        <v>24</v>
      </c>
      <c r="R35" t="s">
        <v>23</v>
      </c>
      <c r="S35">
        <v>90518</v>
      </c>
      <c r="T35">
        <v>16.100000000000001</v>
      </c>
      <c r="U35">
        <v>50.1</v>
      </c>
      <c r="V35">
        <v>117.5</v>
      </c>
      <c r="W35">
        <v>0.4</v>
      </c>
      <c r="X35">
        <v>0.23</v>
      </c>
      <c r="Y35">
        <v>0.08</v>
      </c>
      <c r="Z35">
        <v>0.28999999999999998</v>
      </c>
      <c r="AA35">
        <v>49</v>
      </c>
      <c r="AB35">
        <v>1.75</v>
      </c>
      <c r="AC35">
        <v>16.7</v>
      </c>
      <c r="AD35">
        <v>49</v>
      </c>
      <c r="AE35">
        <v>185</v>
      </c>
      <c r="AF35">
        <v>1581</v>
      </c>
      <c r="AG35">
        <v>3447</v>
      </c>
      <c r="AH35">
        <v>20978</v>
      </c>
      <c r="AI35">
        <v>8775</v>
      </c>
      <c r="AJ35" s="5">
        <f>VLOOKUP(B35,[1]Sheet1!$A$1:$CE$42,9,TRUE)</f>
        <v>1.662052720144813</v>
      </c>
      <c r="AK35">
        <f>VLOOKUP(B35,[1]Sheet1!$A$1:$CE$42,10,TRUE)</f>
        <v>1.3598519491469561</v>
      </c>
      <c r="AL35">
        <f>VLOOKUP(B35,[1]Sheet1!$A$1:$CE$42,11,TRUE)</f>
        <v>1.2415376161285849</v>
      </c>
      <c r="AM35">
        <f>VLOOKUP(B35,[1]Sheet1!$A$1:$CE$42,19,TRUE)</f>
        <v>0.51190318712267757</v>
      </c>
      <c r="AN35">
        <f>VLOOKUP(B35,[1]Sheet1!$A$1:$CE$42,20,TRUE)</f>
        <v>0.18806318023589791</v>
      </c>
      <c r="AO35">
        <f>VLOOKUP(B35,[1]Sheet1!$A$1:$CE$42,21,TRUE)</f>
        <v>0.11354424478495539</v>
      </c>
      <c r="AP35">
        <f>VLOOKUP(B35,[1]Sheet1!$A$1:$CE$42,29,TRUE)</f>
        <v>1.0029590950545091</v>
      </c>
      <c r="AQ35">
        <f>VLOOKUP(B35,[1]Sheet1!$A$1:$CE$42,30,TRUE)</f>
        <v>1.0004759536440939</v>
      </c>
      <c r="AR35">
        <f>VLOOKUP(B35,[1]Sheet1!$A$1:$CE$42,31,TRUE)</f>
        <v>1.0004759536440939</v>
      </c>
      <c r="AS35">
        <f>VLOOKUP(B35,[1]Sheet1!$A$1:$CE$42,39,TRUE)</f>
        <v>1.349135708032055</v>
      </c>
      <c r="AT35">
        <f>VLOOKUP(B35,[1]Sheet1!$A$1:$CE$42,40,TRUE)</f>
        <v>1.257155481599058</v>
      </c>
      <c r="AU35">
        <f>VLOOKUP(B35,[1]Sheet1!$A$1:$CE$42,41,TRUE)</f>
        <v>1.1862535077384251</v>
      </c>
      <c r="AV35">
        <f>VLOOKUP(B35,[1]Sheet1!$A$1:$CE$42,49,TRUE)</f>
        <v>1.506384410219082</v>
      </c>
      <c r="AW35">
        <f>VLOOKUP(B35,[1]Sheet1!$A$1:$CE$42,50,TRUE)</f>
        <v>1.327498115160104</v>
      </c>
      <c r="AX35">
        <f>VLOOKUP(B35,[1]Sheet1!$A$1:$CE$42,51,TRUE)</f>
        <v>1.2224104337382891</v>
      </c>
      <c r="AY35">
        <f>VLOOKUP(B35,[1]Sheet1!$A$1:$CE$42,59,TRUE)</f>
        <v>1.7944626962872681</v>
      </c>
      <c r="AZ35">
        <f>VLOOKUP(B35,[1]Sheet1!$A$1:$CE$42,60,TRUE)</f>
        <v>1.417552814568307</v>
      </c>
      <c r="BA35">
        <f>VLOOKUP(B35,[1]Sheet1!$A$1:$CE$42,61,TRUE)</f>
        <v>1.270671850948093</v>
      </c>
      <c r="BB35">
        <f>VLOOKUP(B35,[1]Sheet1!$A$1:$CE$42,69,TRUE)</f>
        <v>9.8792655001863885</v>
      </c>
      <c r="BC35">
        <f>VLOOKUP(B35,[1]Sheet1!$A$1:$CE$42,70,TRUE)</f>
        <v>8.2711843512658181</v>
      </c>
      <c r="BD35">
        <f>VLOOKUP(B35,[1]Sheet1!$A$1:$CE$42,71,TRUE)</f>
        <v>7.2219613794403008</v>
      </c>
      <c r="BE35">
        <f>VLOOKUP(B35,[1]Sheet1!$A$1:$CE$42,72,TRUE)</f>
        <v>2.1289187765737352</v>
      </c>
      <c r="BF35">
        <f>VLOOKUP(B35,[1]Sheet1!$A$1:$CE$42,73,TRUE)</f>
        <v>1.593697421633673</v>
      </c>
      <c r="BG35">
        <f>VLOOKUP(B35,[1]Sheet1!$A$1:$CE$42,74,TRUE)</f>
        <v>1.392299157512642</v>
      </c>
      <c r="BH35">
        <f>VLOOKUP(B35,[1]Sheet1!$A$1:$CE$42,75,TRUE)</f>
        <v>1.622670937986322</v>
      </c>
      <c r="BI35">
        <f>VLOOKUP(B35,[1]Sheet1!$A$1:$CE$42,76,TRUE)</f>
        <v>1.3726899230913321</v>
      </c>
      <c r="BJ35">
        <f>VLOOKUP(B35,[1]Sheet1!$A$1:$CE$42,77,TRUE)</f>
        <v>1.2485420399732701</v>
      </c>
      <c r="BK35">
        <f>VLOOKUP(B35,[1]Sheet1!$A$1:$CE$42,78,TRUE)</f>
        <v>1.5975031517617451</v>
      </c>
      <c r="BL35">
        <f>VLOOKUP(B35,[1]Sheet1!$A$1:$CE$42,79,TRUE)</f>
        <v>1.31414369222033</v>
      </c>
      <c r="BM35">
        <f>VLOOKUP(B35,[1]Sheet1!$A$1:$CE$42,80,TRUE)</f>
        <v>1.212628434823128</v>
      </c>
      <c r="BN35">
        <f>VLOOKUP(B35,[1]Sheet1!$A$1:$CE$42,81,TRUE)</f>
        <v>1.7840096187182839</v>
      </c>
      <c r="BO35">
        <f>VLOOKUP(B35,[1]Sheet1!$A$1:$CE$42,82,TRUE)</f>
        <v>1.289591013202869</v>
      </c>
      <c r="BP35">
        <f>VLOOKUP(B35,[1]Sheet1!$A$1:$CE$42,83,TRUE)</f>
        <v>1.201272815319897</v>
      </c>
    </row>
    <row r="36" spans="1:68" x14ac:dyDescent="0.2">
      <c r="A36" s="2">
        <v>1</v>
      </c>
      <c r="B36" s="2" t="s">
        <v>29</v>
      </c>
      <c r="C36" s="2" t="s">
        <v>30</v>
      </c>
      <c r="D36" s="2">
        <v>1</v>
      </c>
      <c r="E36">
        <v>187056</v>
      </c>
      <c r="F36">
        <v>84.5</v>
      </c>
      <c r="G36">
        <v>0</v>
      </c>
      <c r="H36">
        <v>1</v>
      </c>
      <c r="I36">
        <v>5.3459926439141221E-2</v>
      </c>
      <c r="J36">
        <v>855.35882302625953</v>
      </c>
      <c r="K36">
        <v>30</v>
      </c>
      <c r="L36">
        <v>23</v>
      </c>
      <c r="M36">
        <v>2213.6804729999999</v>
      </c>
      <c r="N36">
        <v>4.1230000000000002</v>
      </c>
      <c r="O36">
        <v>39</v>
      </c>
      <c r="P36">
        <v>517</v>
      </c>
      <c r="Q36" t="s">
        <v>22</v>
      </c>
      <c r="R36" t="s">
        <v>23</v>
      </c>
      <c r="S36">
        <v>22209</v>
      </c>
      <c r="T36">
        <v>6.06</v>
      </c>
      <c r="U36">
        <v>52</v>
      </c>
      <c r="V36">
        <v>215</v>
      </c>
      <c r="W36">
        <v>0.3463</v>
      </c>
      <c r="X36">
        <v>0.20580000000000001</v>
      </c>
      <c r="Y36">
        <v>1.03E-2</v>
      </c>
      <c r="Z36">
        <v>0.19220000000000001</v>
      </c>
      <c r="AA36">
        <v>36.47</v>
      </c>
      <c r="AB36">
        <v>1.8</v>
      </c>
      <c r="AC36">
        <v>12.75</v>
      </c>
      <c r="AD36">
        <v>8</v>
      </c>
      <c r="AE36">
        <v>32</v>
      </c>
      <c r="AF36">
        <v>1002</v>
      </c>
      <c r="AG36">
        <v>812</v>
      </c>
      <c r="AH36">
        <v>1267</v>
      </c>
      <c r="AI36">
        <v>726</v>
      </c>
      <c r="AJ36" s="5">
        <f>VLOOKUP(B36,[1]Sheet1!$A$1:$CE$42,9,TRUE)</f>
        <v>1.7705426509347779</v>
      </c>
      <c r="AK36">
        <f>VLOOKUP(B36,[1]Sheet1!$A$1:$CE$42,10,TRUE)</f>
        <v>1.66069622387815</v>
      </c>
      <c r="AL36">
        <f>VLOOKUP(B36,[1]Sheet1!$A$1:$CE$42,11,TRUE)</f>
        <v>1.4320454197372929</v>
      </c>
      <c r="AM36">
        <f>VLOOKUP(B36,[1]Sheet1!$A$1:$CE$42,19,TRUE)</f>
        <v>0.79040740483999816</v>
      </c>
      <c r="AN36">
        <f>VLOOKUP(B36,[1]Sheet1!$A$1:$CE$42,20,TRUE)</f>
        <v>0.61015171631345533</v>
      </c>
      <c r="AO36">
        <f>VLOOKUP(B36,[1]Sheet1!$A$1:$CE$42,21,TRUE)</f>
        <v>0.26662502344314642</v>
      </c>
      <c r="AP36">
        <f>VLOOKUP(B36,[1]Sheet1!$A$1:$CE$42,29,TRUE)</f>
        <v>1.0002892638030609</v>
      </c>
      <c r="AQ36">
        <f>VLOOKUP(B36,[1]Sheet1!$A$1:$CE$42,30,TRUE)</f>
        <v>1.0002892638030609</v>
      </c>
      <c r="AR36">
        <f>VLOOKUP(B36,[1]Sheet1!$A$1:$CE$42,31,TRUE)</f>
        <v>1.0002892638030609</v>
      </c>
      <c r="AS36">
        <f>VLOOKUP(B36,[1]Sheet1!$A$1:$CE$42,39,TRUE)</f>
        <v>1.3284086573991789</v>
      </c>
      <c r="AT36">
        <f>VLOOKUP(B36,[1]Sheet1!$A$1:$CE$42,40,TRUE)</f>
        <v>1.364898049117282</v>
      </c>
      <c r="AU36">
        <f>VLOOKUP(B36,[1]Sheet1!$A$1:$CE$42,41,TRUE)</f>
        <v>1.270019554732595</v>
      </c>
      <c r="AV36">
        <f>VLOOKUP(B36,[1]Sheet1!$A$1:$CE$42,49,TRUE)</f>
        <v>1.5493596692199261</v>
      </c>
      <c r="AW36">
        <f>VLOOKUP(B36,[1]Sheet1!$A$1:$CE$42,50,TRUE)</f>
        <v>1.532790591504406</v>
      </c>
      <c r="AX36">
        <f>VLOOKUP(B36,[1]Sheet1!$A$1:$CE$42,51,TRUE)</f>
        <v>1.376528483189281</v>
      </c>
      <c r="AY36">
        <f>VLOOKUP(B36,[1]Sheet1!$A$1:$CE$42,59,TRUE)</f>
        <v>1.914623168549298</v>
      </c>
      <c r="AZ36">
        <f>VLOOKUP(B36,[1]Sheet1!$A$1:$CE$42,60,TRUE)</f>
        <v>1.764902969036513</v>
      </c>
      <c r="BA36">
        <f>VLOOKUP(B36,[1]Sheet1!$A$1:$CE$42,61,TRUE)</f>
        <v>1.518379241981159</v>
      </c>
      <c r="BB36">
        <f>VLOOKUP(B36,[1]Sheet1!$A$1:$CE$42,69,TRUE)</f>
        <v>9.9518642512824975</v>
      </c>
      <c r="BC36">
        <f>VLOOKUP(B36,[1]Sheet1!$A$1:$CE$42,70,TRUE)</f>
        <v>9.9527868976482718</v>
      </c>
      <c r="BD36">
        <f>VLOOKUP(B36,[1]Sheet1!$A$1:$CE$42,71,TRUE)</f>
        <v>6.2483049977740039</v>
      </c>
      <c r="BE36">
        <f>VLOOKUP(B36,[1]Sheet1!$A$1:$CE$42,72,TRUE)</f>
        <v>2.222596142969393</v>
      </c>
      <c r="BF36">
        <f>VLOOKUP(B36,[1]Sheet1!$A$1:$CE$42,73,TRUE)</f>
        <v>2.0507332666141642</v>
      </c>
      <c r="BG36">
        <f>VLOOKUP(B36,[1]Sheet1!$A$1:$CE$42,74,TRUE)</f>
        <v>1.589623864365705</v>
      </c>
      <c r="BH36">
        <f>VLOOKUP(B36,[1]Sheet1!$A$1:$CE$42,75,TRUE)</f>
        <v>1.7330926266329301</v>
      </c>
      <c r="BI36">
        <f>VLOOKUP(B36,[1]Sheet1!$A$1:$CE$42,76,TRUE)</f>
        <v>1.6311176217602319</v>
      </c>
      <c r="BJ36">
        <f>VLOOKUP(B36,[1]Sheet1!$A$1:$CE$42,77,TRUE)</f>
        <v>1.427469462784279</v>
      </c>
      <c r="BK36">
        <f>VLOOKUP(B36,[1]Sheet1!$A$1:$CE$42,78,TRUE)</f>
        <v>1.431760179057</v>
      </c>
      <c r="BL36">
        <f>VLOOKUP(B36,[1]Sheet1!$A$1:$CE$42,79,TRUE)</f>
        <v>1.352244373466992</v>
      </c>
      <c r="BM36">
        <f>VLOOKUP(B36,[1]Sheet1!$A$1:$CE$42,80,TRUE)</f>
        <v>1.2725393546020101</v>
      </c>
      <c r="BN36">
        <f>VLOOKUP(B36,[1]Sheet1!$A$1:$CE$42,81,TRUE)</f>
        <v>1.304296781427378</v>
      </c>
      <c r="BO36">
        <f>VLOOKUP(B36,[1]Sheet1!$A$1:$CE$42,82,TRUE)</f>
        <v>1.246988689227273</v>
      </c>
      <c r="BP36">
        <f>VLOOKUP(B36,[1]Sheet1!$A$1:$CE$42,83,TRUE)</f>
        <v>1.2109859526871409</v>
      </c>
    </row>
    <row r="37" spans="1:68" x14ac:dyDescent="0.2">
      <c r="A37" s="2">
        <v>4</v>
      </c>
      <c r="B37" s="2" t="s">
        <v>33</v>
      </c>
      <c r="C37" s="2" t="s">
        <v>30</v>
      </c>
      <c r="D37" s="2">
        <v>1</v>
      </c>
      <c r="E37">
        <v>870456</v>
      </c>
      <c r="F37">
        <v>130.19999999999999</v>
      </c>
      <c r="G37">
        <v>0.51926806179749463</v>
      </c>
      <c r="H37">
        <v>3</v>
      </c>
      <c r="I37">
        <v>4.5952925822787143E-2</v>
      </c>
      <c r="J37">
        <v>5220.2523734686183</v>
      </c>
      <c r="K37">
        <v>5.369718309859155</v>
      </c>
      <c r="L37">
        <v>170</v>
      </c>
      <c r="M37">
        <v>6685.5299539999996</v>
      </c>
      <c r="N37">
        <v>3.5209999999999999</v>
      </c>
      <c r="O37">
        <v>32.167048080000001</v>
      </c>
      <c r="P37">
        <v>674</v>
      </c>
      <c r="Q37" t="s">
        <v>24</v>
      </c>
      <c r="R37" t="s">
        <v>23</v>
      </c>
      <c r="S37">
        <v>35683</v>
      </c>
      <c r="T37">
        <v>8</v>
      </c>
      <c r="U37">
        <v>52.3</v>
      </c>
      <c r="V37">
        <v>183.2</v>
      </c>
      <c r="W37">
        <v>0.56999999999999995</v>
      </c>
      <c r="X37">
        <v>0.26</v>
      </c>
      <c r="Y37">
        <v>0.03</v>
      </c>
      <c r="Z37">
        <v>0.13</v>
      </c>
      <c r="AA37">
        <v>38</v>
      </c>
      <c r="AB37">
        <v>1.82</v>
      </c>
      <c r="AC37">
        <v>12.7</v>
      </c>
      <c r="AD37">
        <v>50</v>
      </c>
      <c r="AE37">
        <v>199</v>
      </c>
      <c r="AF37">
        <v>2456</v>
      </c>
      <c r="AG37">
        <v>2427</v>
      </c>
      <c r="AH37">
        <v>3687</v>
      </c>
      <c r="AI37">
        <v>2932</v>
      </c>
      <c r="AJ37" s="5">
        <f>VLOOKUP(B37,[1]Sheet1!$A$1:$CE$42,9,TRUE)</f>
        <v>1.7705426509347779</v>
      </c>
      <c r="AK37">
        <f>VLOOKUP(B37,[1]Sheet1!$A$1:$CE$42,10,TRUE)</f>
        <v>1.66069622387815</v>
      </c>
      <c r="AL37">
        <f>VLOOKUP(B37,[1]Sheet1!$A$1:$CE$42,11,TRUE)</f>
        <v>1.4320454197372929</v>
      </c>
      <c r="AM37">
        <f>VLOOKUP(B37,[1]Sheet1!$A$1:$CE$42,19,TRUE)</f>
        <v>0.79040740483999816</v>
      </c>
      <c r="AN37">
        <f>VLOOKUP(B37,[1]Sheet1!$A$1:$CE$42,20,TRUE)</f>
        <v>0.61015171631345533</v>
      </c>
      <c r="AO37">
        <f>VLOOKUP(B37,[1]Sheet1!$A$1:$CE$42,21,TRUE)</f>
        <v>0.26662502344314642</v>
      </c>
      <c r="AP37">
        <f>VLOOKUP(B37,[1]Sheet1!$A$1:$CE$42,29,TRUE)</f>
        <v>1.0002892638030609</v>
      </c>
      <c r="AQ37">
        <f>VLOOKUP(B37,[1]Sheet1!$A$1:$CE$42,30,TRUE)</f>
        <v>1.0002892638030609</v>
      </c>
      <c r="AR37">
        <f>VLOOKUP(B37,[1]Sheet1!$A$1:$CE$42,31,TRUE)</f>
        <v>1.0002892638030609</v>
      </c>
      <c r="AS37">
        <f>VLOOKUP(B37,[1]Sheet1!$A$1:$CE$42,39,TRUE)</f>
        <v>1.3284086573991789</v>
      </c>
      <c r="AT37">
        <f>VLOOKUP(B37,[1]Sheet1!$A$1:$CE$42,40,TRUE)</f>
        <v>1.364898049117282</v>
      </c>
      <c r="AU37">
        <f>VLOOKUP(B37,[1]Sheet1!$A$1:$CE$42,41,TRUE)</f>
        <v>1.270019554732595</v>
      </c>
      <c r="AV37">
        <f>VLOOKUP(B37,[1]Sheet1!$A$1:$CE$42,49,TRUE)</f>
        <v>1.5493596692199261</v>
      </c>
      <c r="AW37">
        <f>VLOOKUP(B37,[1]Sheet1!$A$1:$CE$42,50,TRUE)</f>
        <v>1.532790591504406</v>
      </c>
      <c r="AX37">
        <f>VLOOKUP(B37,[1]Sheet1!$A$1:$CE$42,51,TRUE)</f>
        <v>1.376528483189281</v>
      </c>
      <c r="AY37">
        <f>VLOOKUP(B37,[1]Sheet1!$A$1:$CE$42,59,TRUE)</f>
        <v>1.914623168549298</v>
      </c>
      <c r="AZ37">
        <f>VLOOKUP(B37,[1]Sheet1!$A$1:$CE$42,60,TRUE)</f>
        <v>1.764902969036513</v>
      </c>
      <c r="BA37">
        <f>VLOOKUP(B37,[1]Sheet1!$A$1:$CE$42,61,TRUE)</f>
        <v>1.518379241981159</v>
      </c>
      <c r="BB37">
        <f>VLOOKUP(B37,[1]Sheet1!$A$1:$CE$42,69,TRUE)</f>
        <v>9.9518642512824975</v>
      </c>
      <c r="BC37">
        <f>VLOOKUP(B37,[1]Sheet1!$A$1:$CE$42,70,TRUE)</f>
        <v>9.9527868976482718</v>
      </c>
      <c r="BD37">
        <f>VLOOKUP(B37,[1]Sheet1!$A$1:$CE$42,71,TRUE)</f>
        <v>6.2483049977740039</v>
      </c>
      <c r="BE37">
        <f>VLOOKUP(B37,[1]Sheet1!$A$1:$CE$42,72,TRUE)</f>
        <v>2.222596142969393</v>
      </c>
      <c r="BF37">
        <f>VLOOKUP(B37,[1]Sheet1!$A$1:$CE$42,73,TRUE)</f>
        <v>2.0507332666141642</v>
      </c>
      <c r="BG37">
        <f>VLOOKUP(B37,[1]Sheet1!$A$1:$CE$42,74,TRUE)</f>
        <v>1.589623864365705</v>
      </c>
      <c r="BH37">
        <f>VLOOKUP(B37,[1]Sheet1!$A$1:$CE$42,75,TRUE)</f>
        <v>1.7330926266329301</v>
      </c>
      <c r="BI37">
        <f>VLOOKUP(B37,[1]Sheet1!$A$1:$CE$42,76,TRUE)</f>
        <v>1.6311176217602319</v>
      </c>
      <c r="BJ37">
        <f>VLOOKUP(B37,[1]Sheet1!$A$1:$CE$42,77,TRUE)</f>
        <v>1.427469462784279</v>
      </c>
      <c r="BK37">
        <f>VLOOKUP(B37,[1]Sheet1!$A$1:$CE$42,78,TRUE)</f>
        <v>1.431760179057</v>
      </c>
      <c r="BL37">
        <f>VLOOKUP(B37,[1]Sheet1!$A$1:$CE$42,79,TRUE)</f>
        <v>1.352244373466992</v>
      </c>
      <c r="BM37">
        <f>VLOOKUP(B37,[1]Sheet1!$A$1:$CE$42,80,TRUE)</f>
        <v>1.2725393546020101</v>
      </c>
      <c r="BN37">
        <f>VLOOKUP(B37,[1]Sheet1!$A$1:$CE$42,81,TRUE)</f>
        <v>1.304296781427378</v>
      </c>
      <c r="BO37">
        <f>VLOOKUP(B37,[1]Sheet1!$A$1:$CE$42,82,TRUE)</f>
        <v>1.246988689227273</v>
      </c>
      <c r="BP37">
        <f>VLOOKUP(B37,[1]Sheet1!$A$1:$CE$42,83,TRUE)</f>
        <v>1.2109859526871409</v>
      </c>
    </row>
    <row r="38" spans="1:68" x14ac:dyDescent="0.2">
      <c r="A38" s="2">
        <v>21</v>
      </c>
      <c r="B38" s="2" t="s">
        <v>59</v>
      </c>
      <c r="C38" s="2" t="s">
        <v>60</v>
      </c>
      <c r="D38" s="2">
        <v>3</v>
      </c>
      <c r="E38">
        <v>175945</v>
      </c>
      <c r="F38">
        <v>306.39999999999998</v>
      </c>
      <c r="G38">
        <v>4.0921878996277243</v>
      </c>
      <c r="H38">
        <v>1</v>
      </c>
      <c r="I38">
        <v>0.22734377220154031</v>
      </c>
      <c r="J38">
        <v>1705.0782915115519</v>
      </c>
      <c r="K38">
        <v>0</v>
      </c>
      <c r="L38">
        <v>368</v>
      </c>
      <c r="M38">
        <v>574.23302869999998</v>
      </c>
      <c r="N38">
        <v>1.56</v>
      </c>
      <c r="O38">
        <v>54.54817396</v>
      </c>
      <c r="P38">
        <v>409</v>
      </c>
      <c r="Q38" t="s">
        <v>22</v>
      </c>
      <c r="R38" t="s">
        <v>23</v>
      </c>
      <c r="S38">
        <v>27710</v>
      </c>
      <c r="T38">
        <v>12.3</v>
      </c>
      <c r="U38">
        <v>52.1</v>
      </c>
      <c r="V38">
        <v>139.30000000000001</v>
      </c>
      <c r="W38">
        <v>0.48</v>
      </c>
      <c r="X38">
        <v>0.09</v>
      </c>
      <c r="Y38">
        <v>0.13</v>
      </c>
      <c r="Z38">
        <v>0.3</v>
      </c>
      <c r="AA38">
        <v>55</v>
      </c>
      <c r="AB38">
        <v>1.89</v>
      </c>
      <c r="AC38">
        <v>12.6</v>
      </c>
      <c r="AD38">
        <v>22</v>
      </c>
      <c r="AE38">
        <v>72</v>
      </c>
      <c r="AF38">
        <v>2042</v>
      </c>
      <c r="AG38">
        <v>2325</v>
      </c>
      <c r="AH38">
        <v>15922</v>
      </c>
      <c r="AI38">
        <v>1700</v>
      </c>
      <c r="AJ38" s="5">
        <f>VLOOKUP(B38,[1]Sheet1!$A$1:$CE$42,9,TRUE)</f>
        <v>1.548579371656096</v>
      </c>
      <c r="AK38">
        <f>VLOOKUP(B38,[1]Sheet1!$A$1:$CE$42,10,TRUE)</f>
        <v>1.415503195778137</v>
      </c>
      <c r="AL38">
        <f>VLOOKUP(B38,[1]Sheet1!$A$1:$CE$42,11,TRUE)</f>
        <v>1.356216893636305</v>
      </c>
      <c r="AM38">
        <f>VLOOKUP(B38,[1]Sheet1!$A$1:$CE$42,19,TRUE)</f>
        <v>0.49600090763134458</v>
      </c>
      <c r="AN38">
        <f>VLOOKUP(B38,[1]Sheet1!$A$1:$CE$42,20,TRUE)</f>
        <v>0.37861751252502363</v>
      </c>
      <c r="AO38">
        <f>VLOOKUP(B38,[1]Sheet1!$A$1:$CE$42,21,TRUE)</f>
        <v>0.35734118095605449</v>
      </c>
      <c r="AP38">
        <f>VLOOKUP(B38,[1]Sheet1!$A$1:$CE$42,29,TRUE)</f>
        <v>1.00066928222481</v>
      </c>
      <c r="AQ38">
        <f>VLOOKUP(B38,[1]Sheet1!$A$1:$CE$42,30,TRUE)</f>
        <v>1.00066928222481</v>
      </c>
      <c r="AR38">
        <f>VLOOKUP(B38,[1]Sheet1!$A$1:$CE$42,31,TRUE)</f>
        <v>1.00066928222481</v>
      </c>
      <c r="AS38">
        <f>VLOOKUP(B38,[1]Sheet1!$A$1:$CE$42,39,TRUE)</f>
        <v>1.2812066347446729</v>
      </c>
      <c r="AT38">
        <f>VLOOKUP(B38,[1]Sheet1!$A$1:$CE$42,40,TRUE)</f>
        <v>1.228792249078678</v>
      </c>
      <c r="AU38">
        <f>VLOOKUP(B38,[1]Sheet1!$A$1:$CE$42,41,TRUE)</f>
        <v>1.196433435895258</v>
      </c>
      <c r="AV38">
        <f>VLOOKUP(B38,[1]Sheet1!$A$1:$CE$42,49,TRUE)</f>
        <v>1.4076002808910091</v>
      </c>
      <c r="AW38">
        <f>VLOOKUP(B38,[1]Sheet1!$A$1:$CE$42,50,TRUE)</f>
        <v>1.3092039099304931</v>
      </c>
      <c r="AX38">
        <f>VLOOKUP(B38,[1]Sheet1!$A$1:$CE$42,51,TRUE)</f>
        <v>1.2549279097481401</v>
      </c>
      <c r="AY38">
        <f>VLOOKUP(B38,[1]Sheet1!$A$1:$CE$42,59,TRUE)</f>
        <v>1.631195736064545</v>
      </c>
      <c r="AZ38">
        <f>VLOOKUP(B38,[1]Sheet1!$A$1:$CE$42,60,TRUE)</f>
        <v>1.442078092085451</v>
      </c>
      <c r="BA38">
        <f>VLOOKUP(B38,[1]Sheet1!$A$1:$CE$42,61,TRUE)</f>
        <v>1.355948278257169</v>
      </c>
      <c r="BB38">
        <f>VLOOKUP(B38,[1]Sheet1!$A$1:$CE$42,69,TRUE)</f>
        <v>8.9765001466932723</v>
      </c>
      <c r="BC38">
        <f>VLOOKUP(B38,[1]Sheet1!$A$1:$CE$42,70,TRUE)</f>
        <v>8.6008652728197514</v>
      </c>
      <c r="BD38">
        <f>VLOOKUP(B38,[1]Sheet1!$A$1:$CE$42,71,TRUE)</f>
        <v>7.9605634258946782</v>
      </c>
      <c r="BE38">
        <f>VLOOKUP(B38,[1]Sheet1!$A$1:$CE$42,72,TRUE)</f>
        <v>1.956506567741739</v>
      </c>
      <c r="BF38">
        <f>VLOOKUP(B38,[1]Sheet1!$A$1:$CE$42,73,TRUE)</f>
        <v>1.5865890664718789</v>
      </c>
      <c r="BG38">
        <f>VLOOKUP(B38,[1]Sheet1!$A$1:$CE$42,74,TRUE)</f>
        <v>1.455133646608852</v>
      </c>
      <c r="BH38">
        <f>VLOOKUP(B38,[1]Sheet1!$A$1:$CE$42,75,TRUE)</f>
        <v>1.575332416152176</v>
      </c>
      <c r="BI38">
        <f>VLOOKUP(B38,[1]Sheet1!$A$1:$CE$42,76,TRUE)</f>
        <v>1.445396228393103</v>
      </c>
      <c r="BJ38">
        <f>VLOOKUP(B38,[1]Sheet1!$A$1:$CE$42,77,TRUE)</f>
        <v>1.364635147774063</v>
      </c>
      <c r="BK38">
        <f>VLOOKUP(B38,[1]Sheet1!$A$1:$CE$42,78,TRUE)</f>
        <v>1.529520058642531</v>
      </c>
      <c r="BL38">
        <f>VLOOKUP(B38,[1]Sheet1!$A$1:$CE$42,79,TRUE)</f>
        <v>1.4268728251518039</v>
      </c>
      <c r="BM38">
        <f>VLOOKUP(B38,[1]Sheet1!$A$1:$CE$42,80,TRUE)</f>
        <v>1.392187980050412</v>
      </c>
      <c r="BN38">
        <f>VLOOKUP(B38,[1]Sheet1!$A$1:$CE$42,81,TRUE)</f>
        <v>1.360050170480759</v>
      </c>
      <c r="BO38">
        <f>VLOOKUP(B38,[1]Sheet1!$A$1:$CE$42,82,TRUE)</f>
        <v>1.275373492861287</v>
      </c>
      <c r="BP38">
        <f>VLOOKUP(B38,[1]Sheet1!$A$1:$CE$42,83,TRUE)</f>
        <v>1.2708784739018959</v>
      </c>
    </row>
    <row r="39" spans="1:68" x14ac:dyDescent="0.2">
      <c r="A39" s="2">
        <v>9</v>
      </c>
      <c r="B39" s="2" t="s">
        <v>39</v>
      </c>
      <c r="C39" s="2" t="s">
        <v>37</v>
      </c>
      <c r="D39" s="2">
        <v>1</v>
      </c>
      <c r="E39">
        <v>814208</v>
      </c>
      <c r="F39">
        <v>134.6</v>
      </c>
      <c r="G39">
        <v>6.671513912906776</v>
      </c>
      <c r="H39">
        <v>1</v>
      </c>
      <c r="I39">
        <v>0.33775153277786513</v>
      </c>
      <c r="J39">
        <v>3377.5153277786512</v>
      </c>
      <c r="K39">
        <v>0</v>
      </c>
      <c r="L39">
        <v>156</v>
      </c>
      <c r="M39">
        <v>6049.0936110000002</v>
      </c>
      <c r="N39">
        <v>9.0999999999999998E-2</v>
      </c>
      <c r="O39">
        <v>141.24155010000001</v>
      </c>
      <c r="P39">
        <v>609.66999999999996</v>
      </c>
      <c r="Q39" t="s">
        <v>22</v>
      </c>
      <c r="R39" t="s">
        <v>23</v>
      </c>
      <c r="S39">
        <v>27510</v>
      </c>
      <c r="T39">
        <v>15</v>
      </c>
      <c r="U39">
        <v>52.5</v>
      </c>
      <c r="V39">
        <v>126.2</v>
      </c>
      <c r="W39">
        <v>0.41299999999999998</v>
      </c>
      <c r="X39">
        <v>0.154</v>
      </c>
      <c r="Y39">
        <v>2.4E-2</v>
      </c>
      <c r="Z39">
        <v>0.40899999999999997</v>
      </c>
      <c r="AA39">
        <v>30</v>
      </c>
      <c r="AB39">
        <v>1.59</v>
      </c>
      <c r="AC39">
        <v>7.8999999999999995</v>
      </c>
      <c r="AD39">
        <v>48</v>
      </c>
      <c r="AE39">
        <v>123</v>
      </c>
      <c r="AF39">
        <v>1426</v>
      </c>
      <c r="AG39">
        <v>3737</v>
      </c>
      <c r="AH39">
        <v>60056</v>
      </c>
      <c r="AI39">
        <v>1736</v>
      </c>
      <c r="AJ39" s="5">
        <f>VLOOKUP(B39,[1]Sheet1!$A$1:$CE$42,9,TRUE)</f>
        <v>1.5676678774371899</v>
      </c>
      <c r="AK39">
        <f>VLOOKUP(B39,[1]Sheet1!$A$1:$CE$42,10,TRUE)</f>
        <v>1.4108089524705669</v>
      </c>
      <c r="AL39">
        <f>VLOOKUP(B39,[1]Sheet1!$A$1:$CE$42,11,TRUE)</f>
        <v>1.310786720484338</v>
      </c>
      <c r="AM39">
        <f>VLOOKUP(B39,[1]Sheet1!$A$1:$CE$42,19,TRUE)</f>
        <v>0.59540531315782041</v>
      </c>
      <c r="AN39">
        <f>VLOOKUP(B39,[1]Sheet1!$A$1:$CE$42,20,TRUE)</f>
        <v>0.32407212637940491</v>
      </c>
      <c r="AO39">
        <f>VLOOKUP(B39,[1]Sheet1!$A$1:$CE$42,21,TRUE)</f>
        <v>0.2396287115044243</v>
      </c>
      <c r="AP39">
        <f>VLOOKUP(B39,[1]Sheet1!$A$1:$CE$42,29,TRUE)</f>
        <v>1.000107334298312</v>
      </c>
      <c r="AQ39">
        <f>VLOOKUP(B39,[1]Sheet1!$A$1:$CE$42,30,TRUE)</f>
        <v>1.0056935465327119</v>
      </c>
      <c r="AR39">
        <f>VLOOKUP(B39,[1]Sheet1!$A$1:$CE$42,31,TRUE)</f>
        <v>1.0149641556355791</v>
      </c>
      <c r="AS39">
        <f>VLOOKUP(B39,[1]Sheet1!$A$1:$CE$42,39,TRUE)</f>
        <v>1.2820520253090371</v>
      </c>
      <c r="AT39">
        <f>VLOOKUP(B39,[1]Sheet1!$A$1:$CE$42,40,TRUE)</f>
        <v>1.260103286224046</v>
      </c>
      <c r="AU39">
        <f>VLOOKUP(B39,[1]Sheet1!$A$1:$CE$42,41,TRUE)</f>
        <v>1.204390519491684</v>
      </c>
      <c r="AV39">
        <f>VLOOKUP(B39,[1]Sheet1!$A$1:$CE$42,49,TRUE)</f>
        <v>1.4180338692938941</v>
      </c>
      <c r="AW39">
        <f>VLOOKUP(B39,[1]Sheet1!$A$1:$CE$42,50,TRUE)</f>
        <v>1.3435013285228861</v>
      </c>
      <c r="AX39">
        <f>VLOOKUP(B39,[1]Sheet1!$A$1:$CE$42,51,TRUE)</f>
        <v>1.261673865128105</v>
      </c>
      <c r="AY39">
        <f>VLOOKUP(B39,[1]Sheet1!$A$1:$CE$42,59,TRUE)</f>
        <v>1.6400894674208859</v>
      </c>
      <c r="AZ39">
        <f>VLOOKUP(B39,[1]Sheet1!$A$1:$CE$42,60,TRUE)</f>
        <v>1.460420693024272</v>
      </c>
      <c r="BA39">
        <f>VLOOKUP(B39,[1]Sheet1!$A$1:$CE$42,61,TRUE)</f>
        <v>1.3462783843048081</v>
      </c>
      <c r="BB39">
        <f>VLOOKUP(B39,[1]Sheet1!$A$1:$CE$42,69,TRUE)</f>
        <v>9.8369437402586595</v>
      </c>
      <c r="BC39">
        <f>VLOOKUP(B39,[1]Sheet1!$A$1:$CE$42,70,TRUE)</f>
        <v>8.0558144061145676</v>
      </c>
      <c r="BD39">
        <f>VLOOKUP(B39,[1]Sheet1!$A$1:$CE$42,71,TRUE)</f>
        <v>7.242382843468512</v>
      </c>
      <c r="BE39">
        <f>VLOOKUP(B39,[1]Sheet1!$A$1:$CE$42,72,TRUE)</f>
        <v>2.048481404771882</v>
      </c>
      <c r="BF39">
        <f>VLOOKUP(B39,[1]Sheet1!$A$1:$CE$42,73,TRUE)</f>
        <v>1.6878376287552159</v>
      </c>
      <c r="BG39">
        <f>VLOOKUP(B39,[1]Sheet1!$A$1:$CE$42,74,TRUE)</f>
        <v>1.4317350288974111</v>
      </c>
      <c r="BH39">
        <f>VLOOKUP(B39,[1]Sheet1!$A$1:$CE$42,75,TRUE)</f>
        <v>1.529887110001005</v>
      </c>
      <c r="BI39">
        <f>VLOOKUP(B39,[1]Sheet1!$A$1:$CE$42,76,TRUE)</f>
        <v>1.384551774171312</v>
      </c>
      <c r="BJ39">
        <f>VLOOKUP(B39,[1]Sheet1!$A$1:$CE$42,77,TRUE)</f>
        <v>1.299029386177843</v>
      </c>
      <c r="BK39">
        <f>VLOOKUP(B39,[1]Sheet1!$A$1:$CE$42,78,TRUE)</f>
        <v>1.4145888694976809</v>
      </c>
      <c r="BL39">
        <f>VLOOKUP(B39,[1]Sheet1!$A$1:$CE$42,79,TRUE)</f>
        <v>1.302249560865286</v>
      </c>
      <c r="BM39">
        <f>VLOOKUP(B39,[1]Sheet1!$A$1:$CE$42,80,TRUE)</f>
        <v>1.2827585011802061</v>
      </c>
      <c r="BN39">
        <f>VLOOKUP(B39,[1]Sheet1!$A$1:$CE$42,81,TRUE)</f>
        <v>1.202776345704256</v>
      </c>
      <c r="BO39">
        <f>VLOOKUP(B39,[1]Sheet1!$A$1:$CE$42,82,TRUE)</f>
        <v>1.246325377804604</v>
      </c>
      <c r="BP39">
        <f>VLOOKUP(B39,[1]Sheet1!$A$1:$CE$42,83,TRUE)</f>
        <v>1.2277431133376591</v>
      </c>
    </row>
    <row r="40" spans="1:68" x14ac:dyDescent="0.2">
      <c r="A40" s="2">
        <v>30</v>
      </c>
      <c r="B40" s="2" t="s">
        <v>73</v>
      </c>
      <c r="C40" s="2" t="s">
        <v>74</v>
      </c>
      <c r="D40" s="2">
        <v>4</v>
      </c>
      <c r="E40">
        <v>1691468</v>
      </c>
      <c r="F40">
        <v>414.6</v>
      </c>
      <c r="G40">
        <v>1.777154519</v>
      </c>
      <c r="H40">
        <v>6</v>
      </c>
      <c r="I40">
        <v>7.0353089739999999E-2</v>
      </c>
      <c r="J40">
        <v>812.31214539999996</v>
      </c>
      <c r="K40">
        <v>19.379844961240309</v>
      </c>
      <c r="L40">
        <v>833</v>
      </c>
      <c r="M40">
        <v>4079.7588040000001</v>
      </c>
      <c r="N40">
        <v>1.835</v>
      </c>
      <c r="O40">
        <v>7.0944292180000001</v>
      </c>
      <c r="P40">
        <v>357</v>
      </c>
      <c r="Q40" t="s">
        <v>24</v>
      </c>
      <c r="R40" t="s">
        <v>23</v>
      </c>
      <c r="S40">
        <v>51000</v>
      </c>
      <c r="T40">
        <v>3</v>
      </c>
      <c r="U40">
        <v>51.2</v>
      </c>
      <c r="V40">
        <v>95.9</v>
      </c>
      <c r="W40">
        <v>0.27</v>
      </c>
      <c r="X40">
        <v>0.39</v>
      </c>
      <c r="Y40">
        <v>7.0000000000000007E-2</v>
      </c>
      <c r="Z40">
        <v>0.27</v>
      </c>
      <c r="AA40">
        <v>42.5</v>
      </c>
      <c r="AB40">
        <v>1.64</v>
      </c>
      <c r="AC40">
        <v>12</v>
      </c>
      <c r="AD40">
        <v>179</v>
      </c>
      <c r="AE40">
        <v>428</v>
      </c>
      <c r="AF40">
        <v>6031</v>
      </c>
      <c r="AG40">
        <v>18051</v>
      </c>
      <c r="AH40">
        <v>153402</v>
      </c>
      <c r="AI40">
        <v>24448</v>
      </c>
      <c r="AJ40" s="5">
        <f>VLOOKUP(B40,[1]Sheet1!$A$1:$CE$42,9,TRUE)</f>
        <v>1.4481270228011709</v>
      </c>
      <c r="AK40">
        <f>VLOOKUP(B40,[1]Sheet1!$A$1:$CE$42,10,TRUE)</f>
        <v>1.370414442287047</v>
      </c>
      <c r="AL40">
        <f>VLOOKUP(B40,[1]Sheet1!$A$1:$CE$42,11,TRUE)</f>
        <v>1.2468459061939281</v>
      </c>
      <c r="AM40">
        <f>VLOOKUP(B40,[1]Sheet1!$A$1:$CE$42,19,TRUE)</f>
        <v>0.39957430337070898</v>
      </c>
      <c r="AN40">
        <f>VLOOKUP(B40,[1]Sheet1!$A$1:$CE$42,20,TRUE)</f>
        <v>0.1796925342371952</v>
      </c>
      <c r="AO40">
        <f>VLOOKUP(B40,[1]Sheet1!$A$1:$CE$42,21,TRUE)</f>
        <v>0.1209095566296956</v>
      </c>
      <c r="AP40">
        <f>VLOOKUP(B40,[1]Sheet1!$A$1:$CE$42,29,TRUE)</f>
        <v>1.0009143409259109</v>
      </c>
      <c r="AQ40">
        <f>VLOOKUP(B40,[1]Sheet1!$A$1:$CE$42,30,TRUE)</f>
        <v>1.002392582055321</v>
      </c>
      <c r="AR40">
        <f>VLOOKUP(B40,[1]Sheet1!$A$1:$CE$42,31,TRUE)</f>
        <v>1.008403775527273</v>
      </c>
      <c r="AS40">
        <f>VLOOKUP(B40,[1]Sheet1!$A$1:$CE$42,39,TRUE)</f>
        <v>1.260809193705319</v>
      </c>
      <c r="AT40">
        <f>VLOOKUP(B40,[1]Sheet1!$A$1:$CE$42,40,TRUE)</f>
        <v>1.2744127685451481</v>
      </c>
      <c r="AU40">
        <f>VLOOKUP(B40,[1]Sheet1!$A$1:$CE$42,41,TRUE)</f>
        <v>1.182992754393883</v>
      </c>
      <c r="AV40">
        <f>VLOOKUP(B40,[1]Sheet1!$A$1:$CE$42,49,TRUE)</f>
        <v>1.354938494837725</v>
      </c>
      <c r="AW40">
        <f>VLOOKUP(B40,[1]Sheet1!$A$1:$CE$42,50,TRUE)</f>
        <v>1.340216447469476</v>
      </c>
      <c r="AX40">
        <f>VLOOKUP(B40,[1]Sheet1!$A$1:$CE$42,51,TRUE)</f>
        <v>1.2258199377597909</v>
      </c>
      <c r="AY40">
        <f>VLOOKUP(B40,[1]Sheet1!$A$1:$CE$42,59,TRUE)</f>
        <v>1.497183750345878</v>
      </c>
      <c r="AZ40">
        <f>VLOOKUP(B40,[1]Sheet1!$A$1:$CE$42,60,TRUE)</f>
        <v>1.422541591309495</v>
      </c>
      <c r="BA40">
        <f>VLOOKUP(B40,[1]Sheet1!$A$1:$CE$42,61,TRUE)</f>
        <v>1.28107968129395</v>
      </c>
      <c r="BB40">
        <f>VLOOKUP(B40,[1]Sheet1!$A$1:$CE$42,69,TRUE)</f>
        <v>9.8160886310088742</v>
      </c>
      <c r="BC40">
        <f>VLOOKUP(B40,[1]Sheet1!$A$1:$CE$42,70,TRUE)</f>
        <v>8.200940843689926</v>
      </c>
      <c r="BD40">
        <f>VLOOKUP(B40,[1]Sheet1!$A$1:$CE$42,71,TRUE)</f>
        <v>4.9280286062335872</v>
      </c>
      <c r="BE40">
        <f>VLOOKUP(B40,[1]Sheet1!$A$1:$CE$42,72,TRUE)</f>
        <v>2.0440227769006358</v>
      </c>
      <c r="BF40">
        <f>VLOOKUP(B40,[1]Sheet1!$A$1:$CE$42,73,TRUE)</f>
        <v>1.6068205931832771</v>
      </c>
      <c r="BG40">
        <f>VLOOKUP(B40,[1]Sheet1!$A$1:$CE$42,74,TRUE)</f>
        <v>1.397043539663358</v>
      </c>
      <c r="BH40">
        <f>VLOOKUP(B40,[1]Sheet1!$A$1:$CE$42,75,TRUE)</f>
        <v>1.5021637304535911</v>
      </c>
      <c r="BI40">
        <f>VLOOKUP(B40,[1]Sheet1!$A$1:$CE$42,76,TRUE)</f>
        <v>1.393404118184902</v>
      </c>
      <c r="BJ40">
        <f>VLOOKUP(B40,[1]Sheet1!$A$1:$CE$42,77,TRUE)</f>
        <v>1.26605311044876</v>
      </c>
      <c r="BK40">
        <f>VLOOKUP(B40,[1]Sheet1!$A$1:$CE$42,78,TRUE)</f>
        <v>1.383109988159948</v>
      </c>
      <c r="BL40">
        <f>VLOOKUP(B40,[1]Sheet1!$A$1:$CE$42,79,TRUE)</f>
        <v>1.3468737324278139</v>
      </c>
      <c r="BM40">
        <f>VLOOKUP(B40,[1]Sheet1!$A$1:$CE$42,80,TRUE)</f>
        <v>1.2296415950001689</v>
      </c>
      <c r="BN40">
        <f>VLOOKUP(B40,[1]Sheet1!$A$1:$CE$42,81,TRUE)</f>
        <v>1.356539010983854</v>
      </c>
      <c r="BO40">
        <f>VLOOKUP(B40,[1]Sheet1!$A$1:$CE$42,82,TRUE)</f>
        <v>1.3291382839617261</v>
      </c>
      <c r="BP40">
        <f>VLOOKUP(B40,[1]Sheet1!$A$1:$CE$42,83,TRUE)</f>
        <v>1.2160393357145181</v>
      </c>
    </row>
    <row r="41" spans="1:68" x14ac:dyDescent="0.2">
      <c r="A41" s="2">
        <v>37</v>
      </c>
      <c r="B41" s="2" t="s">
        <v>84</v>
      </c>
      <c r="C41" s="2" t="s">
        <v>85</v>
      </c>
      <c r="D41" s="2">
        <v>4</v>
      </c>
      <c r="E41">
        <v>1702139</v>
      </c>
      <c r="F41">
        <v>517.20000000000005</v>
      </c>
      <c r="G41">
        <v>4.4620327719999997</v>
      </c>
      <c r="H41">
        <v>3</v>
      </c>
      <c r="I41">
        <v>0.21678605570000001</v>
      </c>
      <c r="J41">
        <v>2694.2570500000002</v>
      </c>
      <c r="K41">
        <v>1.5832575068243859</v>
      </c>
      <c r="L41">
        <v>200</v>
      </c>
      <c r="M41">
        <v>3291.0653520000001</v>
      </c>
      <c r="N41">
        <v>2.714</v>
      </c>
      <c r="O41">
        <v>25</v>
      </c>
      <c r="P41">
        <v>648</v>
      </c>
      <c r="Q41" t="s">
        <v>24</v>
      </c>
      <c r="R41" t="s">
        <v>23</v>
      </c>
      <c r="S41">
        <v>45700</v>
      </c>
      <c r="T41">
        <v>5</v>
      </c>
      <c r="U41">
        <v>53.9</v>
      </c>
      <c r="V41">
        <v>112.9</v>
      </c>
      <c r="W41">
        <v>0.32</v>
      </c>
      <c r="X41">
        <v>0.47</v>
      </c>
      <c r="Y41">
        <v>0.03</v>
      </c>
      <c r="Z41">
        <v>0.18</v>
      </c>
      <c r="AA41">
        <v>25.8</v>
      </c>
      <c r="AB41">
        <v>1.57</v>
      </c>
      <c r="AC41">
        <v>5.38</v>
      </c>
      <c r="AD41">
        <v>143</v>
      </c>
      <c r="AE41">
        <v>670</v>
      </c>
      <c r="AF41">
        <v>4684</v>
      </c>
      <c r="AG41">
        <v>14694</v>
      </c>
      <c r="AH41">
        <v>66648</v>
      </c>
      <c r="AI41">
        <v>25759</v>
      </c>
      <c r="AJ41" s="5">
        <f>VLOOKUP(B41,[1]Sheet1!$A$1:$CE$42,9,TRUE)</f>
        <v>1.465855102611304</v>
      </c>
      <c r="AK41">
        <f>VLOOKUP(B41,[1]Sheet1!$A$1:$CE$42,10,TRUE)</f>
        <v>1.344997465006015</v>
      </c>
      <c r="AL41">
        <f>VLOOKUP(B41,[1]Sheet1!$A$1:$CE$42,11,TRUE)</f>
        <v>1.223013461779781</v>
      </c>
      <c r="AM41">
        <f>VLOOKUP(B41,[1]Sheet1!$A$1:$CE$42,19,TRUE)</f>
        <v>0.37213661146180088</v>
      </c>
      <c r="AN41">
        <f>VLOOKUP(B41,[1]Sheet1!$A$1:$CE$42,20,TRUE)</f>
        <v>0.18531042389987909</v>
      </c>
      <c r="AO41">
        <f>VLOOKUP(B41,[1]Sheet1!$A$1:$CE$42,21,TRUE)</f>
        <v>0.13194290502979861</v>
      </c>
      <c r="AP41">
        <f>VLOOKUP(B41,[1]Sheet1!$A$1:$CE$42,29,TRUE)</f>
        <v>1.00035553352758</v>
      </c>
      <c r="AQ41">
        <f>VLOOKUP(B41,[1]Sheet1!$A$1:$CE$42,30,TRUE)</f>
        <v>1.00035553352758</v>
      </c>
      <c r="AR41">
        <f>VLOOKUP(B41,[1]Sheet1!$A$1:$CE$42,31,TRUE)</f>
        <v>1.00035553352758</v>
      </c>
      <c r="AS41">
        <f>VLOOKUP(B41,[1]Sheet1!$A$1:$CE$42,39,TRUE)</f>
        <v>1.247205548974021</v>
      </c>
      <c r="AT41">
        <f>VLOOKUP(B41,[1]Sheet1!$A$1:$CE$42,40,TRUE)</f>
        <v>1.2450250991071461</v>
      </c>
      <c r="AU41">
        <f>VLOOKUP(B41,[1]Sheet1!$A$1:$CE$42,41,TRUE)</f>
        <v>1.152274709275364</v>
      </c>
      <c r="AV41">
        <f>VLOOKUP(B41,[1]Sheet1!$A$1:$CE$42,49,TRUE)</f>
        <v>1.358755858187437</v>
      </c>
      <c r="AW41">
        <f>VLOOKUP(B41,[1]Sheet1!$A$1:$CE$42,50,TRUE)</f>
        <v>1.309805542737287</v>
      </c>
      <c r="AX41">
        <f>VLOOKUP(B41,[1]Sheet1!$A$1:$CE$42,51,TRUE)</f>
        <v>1.1981878894414331</v>
      </c>
      <c r="AY41">
        <f>VLOOKUP(B41,[1]Sheet1!$A$1:$CE$42,59,TRUE)</f>
        <v>1.5747887742504689</v>
      </c>
      <c r="AZ41">
        <f>VLOOKUP(B41,[1]Sheet1!$A$1:$CE$42,60,TRUE)</f>
        <v>1.3973943183239981</v>
      </c>
      <c r="BA41">
        <f>VLOOKUP(B41,[1]Sheet1!$A$1:$CE$42,61,TRUE)</f>
        <v>1.258931447754061</v>
      </c>
      <c r="BB41">
        <f>VLOOKUP(B41,[1]Sheet1!$A$1:$CE$42,69,TRUE)</f>
        <v>9.8369152069247896</v>
      </c>
      <c r="BC41">
        <f>VLOOKUP(B41,[1]Sheet1!$A$1:$CE$42,70,TRUE)</f>
        <v>7.086238615038317</v>
      </c>
      <c r="BD41">
        <f>VLOOKUP(B41,[1]Sheet1!$A$1:$CE$42,71,TRUE)</f>
        <v>5.2397905810278971</v>
      </c>
      <c r="BE41">
        <f>VLOOKUP(B41,[1]Sheet1!$A$1:$CE$42,72,TRUE)</f>
        <v>1.9802321805873671</v>
      </c>
      <c r="BF41">
        <f>VLOOKUP(B41,[1]Sheet1!$A$1:$CE$42,73,TRUE)</f>
        <v>1.627982681041128</v>
      </c>
      <c r="BG41">
        <f>VLOOKUP(B41,[1]Sheet1!$A$1:$CE$42,74,TRUE)</f>
        <v>1.399695011350939</v>
      </c>
      <c r="BH41">
        <f>VLOOKUP(B41,[1]Sheet1!$A$1:$CE$42,75,TRUE)</f>
        <v>1.501452228221517</v>
      </c>
      <c r="BI41">
        <f>VLOOKUP(B41,[1]Sheet1!$A$1:$CE$42,76,TRUE)</f>
        <v>1.408461450062449</v>
      </c>
      <c r="BJ41">
        <f>VLOOKUP(B41,[1]Sheet1!$A$1:$CE$42,77,TRUE)</f>
        <v>1.264677365113656</v>
      </c>
      <c r="BK41">
        <f>VLOOKUP(B41,[1]Sheet1!$A$1:$CE$42,78,TRUE)</f>
        <v>1.3952339713195301</v>
      </c>
      <c r="BL41">
        <f>VLOOKUP(B41,[1]Sheet1!$A$1:$CE$42,79,TRUE)</f>
        <v>1.328198883693952</v>
      </c>
      <c r="BM41">
        <f>VLOOKUP(B41,[1]Sheet1!$A$1:$CE$42,80,TRUE)</f>
        <v>1.212863638415441</v>
      </c>
      <c r="BN41">
        <f>VLOOKUP(B41,[1]Sheet1!$A$1:$CE$42,81,TRUE)</f>
        <v>1.445184792616985</v>
      </c>
      <c r="BO41">
        <f>VLOOKUP(B41,[1]Sheet1!$A$1:$CE$42,82,TRUE)</f>
        <v>1.278423820764842</v>
      </c>
      <c r="BP41">
        <f>VLOOKUP(B41,[1]Sheet1!$A$1:$CE$42,83,TRUE)</f>
        <v>1.179391520296176</v>
      </c>
    </row>
    <row r="42" spans="1:68" x14ac:dyDescent="0.2">
      <c r="A42" s="2">
        <v>32</v>
      </c>
      <c r="B42" s="2" t="s">
        <v>77</v>
      </c>
      <c r="C42" s="2" t="s">
        <v>78</v>
      </c>
      <c r="D42" s="2">
        <v>4</v>
      </c>
      <c r="E42">
        <v>341730</v>
      </c>
      <c r="F42">
        <v>87.88</v>
      </c>
      <c r="G42">
        <v>5.8320896610000004</v>
      </c>
      <c r="H42">
        <v>4</v>
      </c>
      <c r="I42">
        <v>0.51210019610000002</v>
      </c>
      <c r="J42">
        <v>3874.403769</v>
      </c>
      <c r="K42">
        <v>100</v>
      </c>
      <c r="L42">
        <v>293</v>
      </c>
      <c r="M42">
        <v>3888.5980880000002</v>
      </c>
      <c r="N42">
        <v>4.9649999999999999</v>
      </c>
      <c r="O42">
        <v>58.525736690000002</v>
      </c>
      <c r="P42">
        <v>498</v>
      </c>
      <c r="Q42" t="s">
        <v>24</v>
      </c>
      <c r="R42" t="s">
        <v>23</v>
      </c>
      <c r="S42">
        <v>88679</v>
      </c>
      <c r="T42">
        <v>4</v>
      </c>
      <c r="U42">
        <v>49.8</v>
      </c>
      <c r="V42">
        <v>95</v>
      </c>
      <c r="W42">
        <v>0.25</v>
      </c>
      <c r="X42">
        <v>0.4</v>
      </c>
      <c r="Y42">
        <v>0.08</v>
      </c>
      <c r="Z42">
        <v>0.27</v>
      </c>
      <c r="AA42">
        <v>89.28</v>
      </c>
      <c r="AB42">
        <v>1.9</v>
      </c>
      <c r="AC42">
        <v>26.17</v>
      </c>
      <c r="AD42">
        <v>91</v>
      </c>
      <c r="AE42">
        <v>128</v>
      </c>
      <c r="AF42">
        <v>1584</v>
      </c>
      <c r="AG42">
        <v>4554</v>
      </c>
      <c r="AH42">
        <v>18345</v>
      </c>
      <c r="AI42">
        <v>11400</v>
      </c>
      <c r="AJ42" s="5">
        <f>VLOOKUP(B42,[1]Sheet1!$A$1:$CE$42,9,TRUE)</f>
        <v>1.567659357135839</v>
      </c>
      <c r="AK42">
        <f>VLOOKUP(B42,[1]Sheet1!$A$1:$CE$42,10,TRUE)</f>
        <v>1.362199408518791</v>
      </c>
      <c r="AL42">
        <f>VLOOKUP(B42,[1]Sheet1!$A$1:$CE$42,11,TRUE)</f>
        <v>1.220228227161253</v>
      </c>
      <c r="AM42">
        <f>VLOOKUP(B42,[1]Sheet1!$A$1:$CE$42,19,TRUE)</f>
        <v>0.59461724082161194</v>
      </c>
      <c r="AN42">
        <f>VLOOKUP(B42,[1]Sheet1!$A$1:$CE$42,20,TRUE)</f>
        <v>0.22966541599988441</v>
      </c>
      <c r="AO42">
        <f>VLOOKUP(B42,[1]Sheet1!$A$1:$CE$42,21,TRUE)</f>
        <v>0.148334452547005</v>
      </c>
      <c r="AP42">
        <f>VLOOKUP(B42,[1]Sheet1!$A$1:$CE$42,29,TRUE)</f>
        <v>1.001998979410273</v>
      </c>
      <c r="AQ42">
        <f>VLOOKUP(B42,[1]Sheet1!$A$1:$CE$42,30,TRUE)</f>
        <v>1.0146948124215269</v>
      </c>
      <c r="AR42">
        <f>VLOOKUP(B42,[1]Sheet1!$A$1:$CE$42,31,TRUE)</f>
        <v>1.005223902279941</v>
      </c>
      <c r="AS42">
        <f>VLOOKUP(B42,[1]Sheet1!$A$1:$CE$42,39,TRUE)</f>
        <v>1.2778511783582269</v>
      </c>
      <c r="AT42">
        <f>VLOOKUP(B42,[1]Sheet1!$A$1:$CE$42,40,TRUE)</f>
        <v>1.2398510503484039</v>
      </c>
      <c r="AU42">
        <f>VLOOKUP(B42,[1]Sheet1!$A$1:$CE$42,41,TRUE)</f>
        <v>1.145535434173957</v>
      </c>
      <c r="AV42">
        <f>VLOOKUP(B42,[1]Sheet1!$A$1:$CE$42,49,TRUE)</f>
        <v>1.4107853252434881</v>
      </c>
      <c r="AW42">
        <f>VLOOKUP(B42,[1]Sheet1!$A$1:$CE$42,50,TRUE)</f>
        <v>1.3126348973634301</v>
      </c>
      <c r="AX42">
        <f>VLOOKUP(B42,[1]Sheet1!$A$1:$CE$42,51,TRUE)</f>
        <v>1.1901769586153741</v>
      </c>
      <c r="AY42">
        <f>VLOOKUP(B42,[1]Sheet1!$A$1:$CE$42,59,TRUE)</f>
        <v>1.6328796589161969</v>
      </c>
      <c r="AZ42">
        <f>VLOOKUP(B42,[1]Sheet1!$A$1:$CE$42,60,TRUE)</f>
        <v>1.4143052363566799</v>
      </c>
      <c r="BA42">
        <f>VLOOKUP(B42,[1]Sheet1!$A$1:$CE$42,61,TRUE)</f>
        <v>1.253715916779172</v>
      </c>
      <c r="BB42">
        <f>VLOOKUP(B42,[1]Sheet1!$A$1:$CE$42,69,TRUE)</f>
        <v>9.7906445497245187</v>
      </c>
      <c r="BC42">
        <f>VLOOKUP(B42,[1]Sheet1!$A$1:$CE$42,70,TRUE)</f>
        <v>7.0900852721532939</v>
      </c>
      <c r="BD42">
        <f>VLOOKUP(B42,[1]Sheet1!$A$1:$CE$42,71,TRUE)</f>
        <v>7.0508715980343366</v>
      </c>
      <c r="BE42">
        <f>VLOOKUP(B42,[1]Sheet1!$A$1:$CE$42,72,TRUE)</f>
        <v>1.9794979114791249</v>
      </c>
      <c r="BF42">
        <f>VLOOKUP(B42,[1]Sheet1!$A$1:$CE$42,73,TRUE)</f>
        <v>1.5508856848610371</v>
      </c>
      <c r="BG42">
        <f>VLOOKUP(B42,[1]Sheet1!$A$1:$CE$42,74,TRUE)</f>
        <v>1.3230188017537869</v>
      </c>
      <c r="BH42">
        <f>VLOOKUP(B42,[1]Sheet1!$A$1:$CE$42,75,TRUE)</f>
        <v>1.511255099870267</v>
      </c>
      <c r="BI42">
        <f>VLOOKUP(B42,[1]Sheet1!$A$1:$CE$42,76,TRUE)</f>
        <v>1.33912724592434</v>
      </c>
      <c r="BJ42">
        <f>VLOOKUP(B42,[1]Sheet1!$A$1:$CE$42,77,TRUE)</f>
        <v>1.2084186739851259</v>
      </c>
      <c r="BK42">
        <f>VLOOKUP(B42,[1]Sheet1!$A$1:$CE$42,78,TRUE)</f>
        <v>1.423004525630674</v>
      </c>
      <c r="BL42">
        <f>VLOOKUP(B42,[1]Sheet1!$A$1:$CE$42,79,TRUE)</f>
        <v>1.266449424109084</v>
      </c>
      <c r="BM42">
        <f>VLOOKUP(B42,[1]Sheet1!$A$1:$CE$42,80,TRUE)</f>
        <v>1.159961240055331</v>
      </c>
      <c r="BN42">
        <f>VLOOKUP(B42,[1]Sheet1!$A$1:$CE$42,81,TRUE)</f>
        <v>1.2558588009977749</v>
      </c>
      <c r="BO42">
        <f>VLOOKUP(B42,[1]Sheet1!$A$1:$CE$42,82,TRUE)</f>
        <v>1.1862952253971011</v>
      </c>
      <c r="BP42">
        <f>VLOOKUP(B42,[1]Sheet1!$A$1:$CE$42,83,TRUE)</f>
        <v>1.136150282890863</v>
      </c>
    </row>
    <row r="43" spans="1:68" x14ac:dyDescent="0.2">
      <c r="A43" s="3"/>
      <c r="B43" s="3"/>
      <c r="C43" s="3"/>
      <c r="D43" s="3"/>
      <c r="AJ43" s="5"/>
    </row>
    <row r="44" spans="1:68" x14ac:dyDescent="0.2">
      <c r="A44" s="3"/>
      <c r="B44" s="3"/>
      <c r="C44" s="3"/>
      <c r="D44" s="3"/>
      <c r="AJ44" s="5"/>
    </row>
    <row r="45" spans="1:68" x14ac:dyDescent="0.2">
      <c r="A45" s="3"/>
      <c r="B45" s="3"/>
      <c r="C45" s="3"/>
      <c r="D45" s="3"/>
      <c r="AJ45" s="5"/>
    </row>
    <row r="46" spans="1:68" x14ac:dyDescent="0.2">
      <c r="A46" s="3"/>
      <c r="B46" s="3"/>
      <c r="C46" s="3"/>
      <c r="D46" s="3"/>
      <c r="AJ46" s="5"/>
    </row>
    <row r="47" spans="1:68" x14ac:dyDescent="0.2">
      <c r="A47" s="3"/>
      <c r="B47" s="3"/>
      <c r="C47" s="3"/>
      <c r="D47" s="3"/>
      <c r="AJ47" s="5"/>
    </row>
    <row r="48" spans="1:68" x14ac:dyDescent="0.2">
      <c r="A48" s="3"/>
      <c r="B48" s="3"/>
      <c r="C48" s="3"/>
      <c r="D48" s="3"/>
      <c r="AJ48" s="5"/>
    </row>
    <row r="49" spans="1:36" x14ac:dyDescent="0.2">
      <c r="A49" s="3"/>
      <c r="B49" s="3"/>
      <c r="C49" s="3"/>
      <c r="D49" s="3"/>
      <c r="AJ49" s="5"/>
    </row>
    <row r="50" spans="1:36" x14ac:dyDescent="0.2">
      <c r="A50" s="3"/>
      <c r="B50" s="3"/>
      <c r="C50" s="3"/>
      <c r="D50" s="3"/>
      <c r="AJ50" s="5"/>
    </row>
    <row r="51" spans="1:36" x14ac:dyDescent="0.2">
      <c r="A51" s="3"/>
      <c r="B51" s="3"/>
      <c r="C51" s="3"/>
      <c r="D51" s="3"/>
      <c r="AJ51" s="5"/>
    </row>
    <row r="52" spans="1:36" x14ac:dyDescent="0.2">
      <c r="A52" s="3"/>
      <c r="B52" s="3"/>
      <c r="C52" s="3"/>
      <c r="D52" s="3"/>
      <c r="AJ52" s="5"/>
    </row>
    <row r="53" spans="1:36" x14ac:dyDescent="0.2">
      <c r="A53" s="3"/>
      <c r="B53" s="3"/>
      <c r="C53" s="3"/>
      <c r="D53" s="3"/>
      <c r="AJ53" s="5"/>
    </row>
    <row r="54" spans="1:36" x14ac:dyDescent="0.2">
      <c r="A54" s="3"/>
      <c r="B54" s="3"/>
      <c r="C54" s="3"/>
      <c r="D54" s="3"/>
      <c r="AJ54" s="5"/>
    </row>
    <row r="55" spans="1:36" x14ac:dyDescent="0.2">
      <c r="A55" s="3"/>
      <c r="B55" s="3"/>
      <c r="C55" s="3"/>
      <c r="D55" s="3"/>
      <c r="AJ55" s="5"/>
    </row>
    <row r="56" spans="1:36" x14ac:dyDescent="0.2">
      <c r="A56" s="3"/>
      <c r="B56" s="3"/>
      <c r="C56" s="3"/>
      <c r="D56" s="3"/>
      <c r="AJ56" s="5"/>
    </row>
    <row r="57" spans="1:36" x14ac:dyDescent="0.2">
      <c r="A57" s="3"/>
      <c r="B57" s="3"/>
      <c r="C57" s="3"/>
      <c r="D57" s="3"/>
      <c r="AJ57" s="5"/>
    </row>
    <row r="58" spans="1:36" x14ac:dyDescent="0.2">
      <c r="A58" s="3"/>
      <c r="B58" s="3"/>
      <c r="C58" s="3"/>
      <c r="D58" s="3"/>
      <c r="AJ58" s="5"/>
    </row>
    <row r="59" spans="1:36" x14ac:dyDescent="0.2">
      <c r="A59" s="3"/>
      <c r="B59" s="3"/>
      <c r="C59" s="3"/>
      <c r="D59" s="3"/>
      <c r="AJ59" s="5"/>
    </row>
    <row r="60" spans="1:36" x14ac:dyDescent="0.2">
      <c r="A60" s="3"/>
      <c r="B60" s="3"/>
      <c r="C60" s="3"/>
      <c r="D60" s="3"/>
      <c r="AJ60" s="5"/>
    </row>
    <row r="61" spans="1:36" x14ac:dyDescent="0.2">
      <c r="A61" s="3"/>
      <c r="B61" s="3"/>
      <c r="C61" s="3"/>
      <c r="D61" s="3"/>
      <c r="AJ61" s="5"/>
    </row>
    <row r="62" spans="1:36" x14ac:dyDescent="0.2">
      <c r="A62" s="3"/>
      <c r="B62" s="3"/>
      <c r="C62" s="3"/>
      <c r="D62" s="3"/>
      <c r="AJ62" s="5"/>
    </row>
    <row r="63" spans="1:36" x14ac:dyDescent="0.2">
      <c r="A63" s="3"/>
      <c r="B63" s="3"/>
      <c r="C63" s="3"/>
      <c r="D63" s="3"/>
      <c r="AJ63" s="5"/>
    </row>
    <row r="64" spans="1:36" x14ac:dyDescent="0.2">
      <c r="A64" s="3"/>
      <c r="B64" s="3"/>
      <c r="C64" s="3"/>
      <c r="D64" s="3"/>
      <c r="AJ64" s="5"/>
    </row>
    <row r="65" spans="1:36" x14ac:dyDescent="0.2">
      <c r="A65" s="3"/>
      <c r="B65" s="3"/>
      <c r="C65" s="3"/>
      <c r="D65" s="3"/>
      <c r="AJ65" s="5"/>
    </row>
    <row r="66" spans="1:36" x14ac:dyDescent="0.2">
      <c r="A66" s="3"/>
      <c r="B66" s="3"/>
      <c r="C66" s="3"/>
      <c r="D66" s="3"/>
      <c r="AJ66" s="5"/>
    </row>
    <row r="67" spans="1:36" x14ac:dyDescent="0.2">
      <c r="A67" s="3"/>
      <c r="B67" s="3"/>
      <c r="C67" s="3"/>
      <c r="D67" s="3"/>
      <c r="AJ67" s="5"/>
    </row>
    <row r="68" spans="1:36" x14ac:dyDescent="0.2">
      <c r="A68" s="3"/>
      <c r="B68" s="3"/>
      <c r="C68" s="3"/>
      <c r="D68" s="3"/>
      <c r="AJ68" s="5"/>
    </row>
    <row r="69" spans="1:36" x14ac:dyDescent="0.2">
      <c r="A69" s="3"/>
      <c r="B69" s="3"/>
      <c r="C69" s="3"/>
      <c r="D69" s="3"/>
      <c r="AJ69" s="5"/>
    </row>
    <row r="70" spans="1:36" x14ac:dyDescent="0.2">
      <c r="A70" s="3"/>
      <c r="B70" s="3"/>
      <c r="C70" s="3"/>
      <c r="D70" s="3"/>
      <c r="AJ70" s="5"/>
    </row>
    <row r="71" spans="1:36" x14ac:dyDescent="0.2">
      <c r="A71" s="3"/>
      <c r="B71" s="3"/>
      <c r="C71" s="3"/>
      <c r="D71" s="3"/>
      <c r="AJ71" s="5"/>
    </row>
    <row r="72" spans="1:36" x14ac:dyDescent="0.2">
      <c r="A72" s="3"/>
      <c r="B72" s="3"/>
      <c r="C72" s="3"/>
      <c r="D72" s="3"/>
      <c r="AJ72" s="5"/>
    </row>
    <row r="73" spans="1:36" x14ac:dyDescent="0.2">
      <c r="A73" s="3"/>
      <c r="B73" s="3"/>
      <c r="C73" s="3"/>
      <c r="D73" s="3"/>
      <c r="AJ73" s="5"/>
    </row>
    <row r="74" spans="1:36" x14ac:dyDescent="0.2">
      <c r="A74" s="3"/>
      <c r="B74" s="3"/>
      <c r="C74" s="3"/>
      <c r="D74" s="3"/>
      <c r="AJ74" s="5"/>
    </row>
    <row r="75" spans="1:36" x14ac:dyDescent="0.2">
      <c r="A75" s="3"/>
      <c r="B75" s="3"/>
      <c r="C75" s="3"/>
      <c r="D75" s="3"/>
      <c r="AJ75" s="5"/>
    </row>
    <row r="76" spans="1:36" x14ac:dyDescent="0.2">
      <c r="A76" s="3"/>
      <c r="B76" s="3"/>
      <c r="C76" s="3"/>
      <c r="D76" s="3"/>
      <c r="AJ76" s="5"/>
    </row>
    <row r="77" spans="1:36" x14ac:dyDescent="0.2">
      <c r="A77" s="3"/>
      <c r="B77" s="3"/>
      <c r="C77" s="3"/>
      <c r="D77" s="3"/>
      <c r="AJ77" s="5"/>
    </row>
    <row r="78" spans="1:36" x14ac:dyDescent="0.2">
      <c r="A78" s="3"/>
      <c r="B78" s="3"/>
      <c r="C78" s="3"/>
      <c r="D78" s="3"/>
      <c r="AJ78" s="5"/>
    </row>
    <row r="79" spans="1:36" x14ac:dyDescent="0.2">
      <c r="A79" s="3"/>
      <c r="B79" s="3"/>
      <c r="C79" s="3"/>
      <c r="D79" s="3"/>
      <c r="AJ79" s="5"/>
    </row>
    <row r="80" spans="1:36" x14ac:dyDescent="0.2">
      <c r="A80" s="3"/>
      <c r="B80" s="3"/>
      <c r="C80" s="3"/>
      <c r="D80" s="3"/>
      <c r="AJ80" s="5"/>
    </row>
    <row r="81" spans="1:36" x14ac:dyDescent="0.2">
      <c r="A81" s="3"/>
      <c r="B81" s="3"/>
      <c r="C81" s="3"/>
      <c r="D81" s="3"/>
      <c r="AJ81" s="5"/>
    </row>
    <row r="82" spans="1:36" x14ac:dyDescent="0.2">
      <c r="A82" s="3"/>
      <c r="B82" s="3"/>
      <c r="C82" s="3"/>
      <c r="D82" s="3"/>
      <c r="AJ82" s="5"/>
    </row>
    <row r="83" spans="1:36" x14ac:dyDescent="0.2">
      <c r="A83" s="3"/>
      <c r="B83" s="3"/>
      <c r="C83" s="3"/>
      <c r="D83" s="3"/>
      <c r="AJ83" s="5"/>
    </row>
    <row r="84" spans="1:36" x14ac:dyDescent="0.2">
      <c r="A84" s="3"/>
      <c r="B84" s="3"/>
      <c r="C84" s="3"/>
      <c r="D84" s="3"/>
    </row>
    <row r="85" spans="1:36" x14ac:dyDescent="0.2">
      <c r="A85" s="3"/>
      <c r="B85" s="3"/>
      <c r="C85" s="3"/>
      <c r="D85" s="3"/>
    </row>
    <row r="86" spans="1:36" x14ac:dyDescent="0.2">
      <c r="A86" s="3"/>
      <c r="B86" s="3"/>
      <c r="C86" s="3"/>
      <c r="D86" s="3"/>
    </row>
    <row r="87" spans="1:36" x14ac:dyDescent="0.2">
      <c r="A87" s="3"/>
      <c r="B87" s="3"/>
      <c r="C87" s="3"/>
      <c r="D87" s="3"/>
    </row>
    <row r="88" spans="1:36" x14ac:dyDescent="0.2">
      <c r="A88" s="3"/>
      <c r="B88" s="3"/>
      <c r="C88" s="3"/>
      <c r="D88" s="3"/>
    </row>
    <row r="89" spans="1:36" x14ac:dyDescent="0.2">
      <c r="A89" s="3"/>
      <c r="B89" s="3"/>
      <c r="C89" s="3"/>
      <c r="D89" s="3"/>
    </row>
    <row r="90" spans="1:36" x14ac:dyDescent="0.2">
      <c r="A90" s="3"/>
      <c r="B90" s="3"/>
      <c r="C90" s="3"/>
      <c r="D90" s="3"/>
    </row>
    <row r="91" spans="1:36" x14ac:dyDescent="0.2">
      <c r="A91" s="3"/>
      <c r="B91" s="3"/>
      <c r="C91" s="3"/>
      <c r="D91" s="3"/>
    </row>
    <row r="92" spans="1:36" x14ac:dyDescent="0.2">
      <c r="A92" s="3"/>
      <c r="B92" s="3"/>
      <c r="C92" s="3"/>
      <c r="D92" s="3"/>
    </row>
    <row r="93" spans="1:36" x14ac:dyDescent="0.2">
      <c r="A93" s="3"/>
      <c r="B93" s="3"/>
      <c r="C93" s="3"/>
      <c r="D93" s="3"/>
    </row>
    <row r="94" spans="1:36" x14ac:dyDescent="0.2">
      <c r="A94" s="3"/>
      <c r="B94" s="3"/>
      <c r="C94" s="3"/>
      <c r="D94" s="3"/>
    </row>
    <row r="95" spans="1:36" x14ac:dyDescent="0.2">
      <c r="A95" s="3"/>
      <c r="B95" s="3"/>
      <c r="C95" s="3"/>
      <c r="D95" s="3"/>
    </row>
    <row r="96" spans="1:36" x14ac:dyDescent="0.2">
      <c r="A96" s="3"/>
      <c r="B96" s="3"/>
      <c r="C96" s="3"/>
      <c r="D96" s="3"/>
    </row>
    <row r="97" spans="1:4" x14ac:dyDescent="0.2">
      <c r="A97" s="3"/>
      <c r="B97" s="3"/>
      <c r="C97" s="3"/>
      <c r="D97" s="3"/>
    </row>
    <row r="98" spans="1:4" x14ac:dyDescent="0.2">
      <c r="A98" s="3"/>
      <c r="B98" s="3"/>
      <c r="C98" s="3"/>
      <c r="D98" s="3"/>
    </row>
    <row r="99" spans="1:4" x14ac:dyDescent="0.2">
      <c r="A99" s="3"/>
      <c r="B99" s="3"/>
      <c r="C99" s="3"/>
      <c r="D99" s="3"/>
    </row>
    <row r="100" spans="1:4" x14ac:dyDescent="0.2">
      <c r="A100" s="3"/>
      <c r="B100" s="3"/>
      <c r="C100" s="3"/>
      <c r="D100" s="3"/>
    </row>
    <row r="101" spans="1:4" x14ac:dyDescent="0.2">
      <c r="A101" s="3"/>
      <c r="B101" s="3"/>
      <c r="C101" s="3"/>
      <c r="D101" s="3"/>
    </row>
    <row r="102" spans="1:4" x14ac:dyDescent="0.2">
      <c r="A102" s="3"/>
      <c r="B102" s="3"/>
      <c r="C102" s="3"/>
      <c r="D102" s="3"/>
    </row>
    <row r="103" spans="1:4" x14ac:dyDescent="0.2">
      <c r="A103" s="3"/>
      <c r="B103" s="3"/>
      <c r="C103" s="3"/>
      <c r="D103" s="3"/>
    </row>
    <row r="104" spans="1:4" x14ac:dyDescent="0.2">
      <c r="A104" s="3"/>
      <c r="B104" s="3"/>
      <c r="C104" s="3"/>
      <c r="D104" s="3"/>
    </row>
    <row r="105" spans="1:4" x14ac:dyDescent="0.2">
      <c r="A105" s="3"/>
      <c r="B105" s="3"/>
      <c r="C105" s="3"/>
      <c r="D105" s="3"/>
    </row>
    <row r="106" spans="1:4" x14ac:dyDescent="0.2">
      <c r="A106" s="3"/>
      <c r="B106" s="3"/>
      <c r="C106" s="3"/>
      <c r="D106" s="3"/>
    </row>
    <row r="107" spans="1:4" x14ac:dyDescent="0.2">
      <c r="A107" s="3"/>
      <c r="B107" s="3"/>
      <c r="C107" s="3"/>
      <c r="D107" s="3"/>
    </row>
    <row r="108" spans="1:4" x14ac:dyDescent="0.2">
      <c r="A108" s="3"/>
      <c r="B108" s="3"/>
      <c r="C108" s="3"/>
      <c r="D108" s="3"/>
    </row>
    <row r="109" spans="1:4" x14ac:dyDescent="0.2">
      <c r="A109" s="3"/>
      <c r="B109" s="3"/>
      <c r="C109" s="3"/>
      <c r="D109" s="3"/>
    </row>
    <row r="110" spans="1:4" x14ac:dyDescent="0.2">
      <c r="A110" s="3"/>
      <c r="B110" s="3"/>
      <c r="C110" s="3"/>
      <c r="D110" s="3"/>
    </row>
    <row r="111" spans="1:4" x14ac:dyDescent="0.2">
      <c r="A111" s="3"/>
      <c r="B111" s="3"/>
      <c r="C111" s="3"/>
      <c r="D111" s="3"/>
    </row>
    <row r="112" spans="1:4" x14ac:dyDescent="0.2">
      <c r="A112" s="3"/>
      <c r="B112" s="3"/>
      <c r="C112" s="3"/>
      <c r="D112" s="3"/>
    </row>
    <row r="113" spans="1:4" x14ac:dyDescent="0.2">
      <c r="A113" s="3"/>
      <c r="B113" s="3"/>
      <c r="C113" s="3"/>
      <c r="D113" s="3"/>
    </row>
    <row r="114" spans="1:4" x14ac:dyDescent="0.2">
      <c r="A114" s="3"/>
      <c r="B114" s="3"/>
      <c r="C114" s="3"/>
      <c r="D114" s="3"/>
    </row>
    <row r="115" spans="1:4" x14ac:dyDescent="0.2">
      <c r="A115" s="3"/>
      <c r="B115" s="3"/>
      <c r="C115" s="3"/>
      <c r="D115" s="3"/>
    </row>
    <row r="116" spans="1:4" x14ac:dyDescent="0.2">
      <c r="A116" s="3"/>
      <c r="B116" s="3"/>
      <c r="C116" s="3"/>
      <c r="D116" s="3"/>
    </row>
    <row r="117" spans="1:4" x14ac:dyDescent="0.2">
      <c r="A117" s="3"/>
      <c r="B117" s="3"/>
      <c r="C117" s="3"/>
      <c r="D117" s="3"/>
    </row>
    <row r="118" spans="1:4" x14ac:dyDescent="0.2">
      <c r="A118" s="3"/>
      <c r="B118" s="3"/>
      <c r="C118" s="3"/>
      <c r="D118" s="3"/>
    </row>
    <row r="119" spans="1:4" x14ac:dyDescent="0.2">
      <c r="A119" s="3"/>
      <c r="B119" s="3"/>
      <c r="C119" s="3"/>
      <c r="D119" s="3"/>
    </row>
    <row r="120" spans="1:4" x14ac:dyDescent="0.2">
      <c r="A120" s="3"/>
      <c r="B120" s="3"/>
      <c r="C120" s="3"/>
      <c r="D120" s="3"/>
    </row>
    <row r="121" spans="1:4" x14ac:dyDescent="0.2">
      <c r="A121" s="3"/>
      <c r="B121" s="3"/>
      <c r="C121" s="3"/>
      <c r="D121" s="3"/>
    </row>
    <row r="122" spans="1:4" x14ac:dyDescent="0.2">
      <c r="A122" s="3"/>
      <c r="B122" s="3"/>
      <c r="C122" s="3"/>
      <c r="D122" s="3"/>
    </row>
    <row r="123" spans="1:4" x14ac:dyDescent="0.2">
      <c r="A123" s="3"/>
      <c r="B123" s="3"/>
      <c r="C123" s="3"/>
      <c r="D123" s="3"/>
    </row>
    <row r="124" spans="1:4" x14ac:dyDescent="0.2">
      <c r="A124" s="3"/>
      <c r="B124" s="3"/>
      <c r="C124" s="3"/>
      <c r="D124" s="3"/>
    </row>
    <row r="125" spans="1:4" x14ac:dyDescent="0.2">
      <c r="A125" s="3"/>
      <c r="B125" s="3"/>
      <c r="C125" s="3"/>
      <c r="D125" s="3"/>
    </row>
    <row r="126" spans="1:4" x14ac:dyDescent="0.2">
      <c r="A126" s="3"/>
      <c r="B126" s="3"/>
      <c r="C126" s="3"/>
      <c r="D126" s="3"/>
    </row>
    <row r="127" spans="1:4" x14ac:dyDescent="0.2">
      <c r="A127" s="3"/>
      <c r="B127" s="3"/>
      <c r="C127" s="3"/>
      <c r="D127" s="3"/>
    </row>
    <row r="128" spans="1:4" x14ac:dyDescent="0.2">
      <c r="A128" s="3"/>
      <c r="B128" s="3"/>
      <c r="C128" s="3"/>
      <c r="D128" s="3"/>
    </row>
    <row r="129" spans="1:4" x14ac:dyDescent="0.2">
      <c r="A129" s="3"/>
      <c r="B129" s="3"/>
      <c r="C129" s="3"/>
      <c r="D129" s="3"/>
    </row>
    <row r="130" spans="1:4" x14ac:dyDescent="0.2">
      <c r="A130" s="3"/>
      <c r="B130" s="3"/>
      <c r="C130" s="3"/>
      <c r="D130" s="3"/>
    </row>
    <row r="131" spans="1:4" x14ac:dyDescent="0.2">
      <c r="A131" s="3"/>
      <c r="B131" s="3"/>
      <c r="C131" s="3"/>
      <c r="D131" s="3"/>
    </row>
    <row r="132" spans="1:4" x14ac:dyDescent="0.2">
      <c r="A132" s="3"/>
      <c r="B132" s="3"/>
      <c r="C132" s="3"/>
      <c r="D132" s="3"/>
    </row>
    <row r="133" spans="1:4" x14ac:dyDescent="0.2">
      <c r="A133" s="3"/>
      <c r="B133" s="3"/>
      <c r="C133" s="3"/>
      <c r="D133" s="3"/>
    </row>
    <row r="134" spans="1:4" x14ac:dyDescent="0.2">
      <c r="A134" s="3"/>
      <c r="B134" s="3"/>
      <c r="C134" s="3"/>
      <c r="D134" s="3"/>
    </row>
    <row r="135" spans="1:4" x14ac:dyDescent="0.2">
      <c r="A135" s="3"/>
      <c r="B135" s="3"/>
      <c r="C135" s="3"/>
      <c r="D135" s="3"/>
    </row>
    <row r="136" spans="1:4" x14ac:dyDescent="0.2">
      <c r="A136" s="3"/>
      <c r="B136" s="3"/>
      <c r="C136" s="3"/>
      <c r="D136" s="3"/>
    </row>
    <row r="137" spans="1:4" x14ac:dyDescent="0.2">
      <c r="A137" s="3"/>
      <c r="B137" s="3"/>
      <c r="C137" s="3"/>
      <c r="D137" s="3"/>
    </row>
    <row r="138" spans="1:4" x14ac:dyDescent="0.2">
      <c r="A138" s="3"/>
      <c r="B138" s="3"/>
      <c r="C138" s="3"/>
      <c r="D138" s="3"/>
    </row>
    <row r="139" spans="1:4" x14ac:dyDescent="0.2">
      <c r="A139" s="3"/>
      <c r="B139" s="3"/>
      <c r="C139" s="3"/>
      <c r="D139" s="3"/>
    </row>
    <row r="140" spans="1:4" x14ac:dyDescent="0.2">
      <c r="A140" s="3"/>
      <c r="B140" s="3"/>
      <c r="C140" s="3"/>
      <c r="D140" s="3"/>
    </row>
    <row r="141" spans="1:4" x14ac:dyDescent="0.2">
      <c r="A141" s="3"/>
      <c r="B141" s="3"/>
      <c r="C141" s="3"/>
      <c r="D141" s="3"/>
    </row>
    <row r="142" spans="1:4" x14ac:dyDescent="0.2">
      <c r="A142" s="3"/>
      <c r="B142" s="3"/>
      <c r="C142" s="3"/>
      <c r="D142" s="3"/>
    </row>
    <row r="143" spans="1:4" x14ac:dyDescent="0.2">
      <c r="A143" s="3"/>
      <c r="B143" s="3"/>
      <c r="C143" s="3"/>
      <c r="D143" s="3"/>
    </row>
    <row r="144" spans="1:4" x14ac:dyDescent="0.2">
      <c r="A144" s="3"/>
      <c r="B144" s="3"/>
      <c r="C144" s="3"/>
      <c r="D144" s="3"/>
    </row>
    <row r="145" spans="1:4" x14ac:dyDescent="0.2">
      <c r="A145" s="3"/>
      <c r="B145" s="3"/>
      <c r="C145" s="3"/>
      <c r="D145" s="3"/>
    </row>
    <row r="146" spans="1:4" x14ac:dyDescent="0.2">
      <c r="A146" s="3"/>
      <c r="B146" s="3"/>
      <c r="C146" s="3"/>
      <c r="D146" s="3"/>
    </row>
    <row r="147" spans="1:4" x14ac:dyDescent="0.2">
      <c r="A147" s="3"/>
      <c r="B147" s="3"/>
      <c r="C147" s="3"/>
      <c r="D147" s="3"/>
    </row>
    <row r="148" spans="1:4" x14ac:dyDescent="0.2">
      <c r="A148" s="3"/>
      <c r="B148" s="3"/>
      <c r="C148" s="3"/>
      <c r="D148" s="3"/>
    </row>
    <row r="149" spans="1:4" x14ac:dyDescent="0.2">
      <c r="A149" s="3"/>
      <c r="B149" s="3"/>
      <c r="C149" s="3"/>
      <c r="D149" s="3"/>
    </row>
    <row r="150" spans="1:4" x14ac:dyDescent="0.2">
      <c r="A150" s="3"/>
      <c r="B150" s="3"/>
      <c r="C150" s="3"/>
      <c r="D150" s="3"/>
    </row>
    <row r="151" spans="1:4" x14ac:dyDescent="0.2">
      <c r="A151" s="3"/>
      <c r="B151" s="3"/>
      <c r="C151" s="3"/>
      <c r="D151" s="3"/>
    </row>
    <row r="152" spans="1:4" x14ac:dyDescent="0.2">
      <c r="A152" s="3"/>
      <c r="B152" s="3"/>
      <c r="C152" s="3"/>
      <c r="D152" s="3"/>
    </row>
    <row r="153" spans="1:4" x14ac:dyDescent="0.2">
      <c r="A153" s="3"/>
      <c r="B153" s="3"/>
      <c r="C153" s="3"/>
      <c r="D153" s="3"/>
    </row>
    <row r="154" spans="1:4" x14ac:dyDescent="0.2">
      <c r="A154" s="3"/>
      <c r="B154" s="3"/>
      <c r="C154" s="3"/>
      <c r="D154" s="3"/>
    </row>
    <row r="155" spans="1:4" x14ac:dyDescent="0.2">
      <c r="A155" s="3"/>
      <c r="B155" s="3"/>
      <c r="C155" s="3"/>
      <c r="D155" s="3"/>
    </row>
    <row r="156" spans="1:4" x14ac:dyDescent="0.2">
      <c r="A156" s="3"/>
      <c r="B156" s="3"/>
      <c r="C156" s="3"/>
      <c r="D156" s="3"/>
    </row>
    <row r="157" spans="1:4" x14ac:dyDescent="0.2">
      <c r="A157" s="3"/>
      <c r="B157" s="3"/>
      <c r="C157" s="3"/>
      <c r="D157" s="3"/>
    </row>
    <row r="158" spans="1:4" x14ac:dyDescent="0.2">
      <c r="A158" s="3"/>
      <c r="B158" s="3"/>
      <c r="C158" s="3"/>
      <c r="D158" s="3"/>
    </row>
    <row r="159" spans="1:4" x14ac:dyDescent="0.2">
      <c r="A159" s="3"/>
      <c r="B159" s="3"/>
      <c r="C159" s="3"/>
      <c r="D159" s="3"/>
    </row>
    <row r="160" spans="1:4" x14ac:dyDescent="0.2">
      <c r="A160" s="3"/>
      <c r="B160" s="3"/>
      <c r="C160" s="3"/>
      <c r="D160" s="3"/>
    </row>
    <row r="161" spans="1:4" x14ac:dyDescent="0.2">
      <c r="A161" s="3"/>
      <c r="B161" s="3"/>
      <c r="C161" s="3"/>
      <c r="D161" s="3"/>
    </row>
    <row r="162" spans="1:4" x14ac:dyDescent="0.2">
      <c r="A162" s="3"/>
      <c r="B162" s="3"/>
      <c r="C162" s="3"/>
      <c r="D162" s="3"/>
    </row>
    <row r="163" spans="1:4" x14ac:dyDescent="0.2">
      <c r="A163" s="3"/>
      <c r="B163" s="3"/>
      <c r="C163" s="3"/>
      <c r="D163" s="3"/>
    </row>
    <row r="164" spans="1:4" x14ac:dyDescent="0.2">
      <c r="A164" s="3"/>
      <c r="B164" s="3"/>
      <c r="C164" s="3"/>
      <c r="D164" s="3"/>
    </row>
    <row r="165" spans="1:4" x14ac:dyDescent="0.2">
      <c r="A165" s="3"/>
      <c r="B165" s="3"/>
      <c r="C165" s="3"/>
      <c r="D165" s="3"/>
    </row>
    <row r="166" spans="1:4" x14ac:dyDescent="0.2">
      <c r="A166" s="3"/>
      <c r="B166" s="3"/>
      <c r="C166" s="3"/>
      <c r="D166" s="3"/>
    </row>
    <row r="167" spans="1:4" x14ac:dyDescent="0.2">
      <c r="A167" s="3"/>
      <c r="B167" s="3"/>
      <c r="C167" s="3"/>
      <c r="D167" s="3"/>
    </row>
    <row r="168" spans="1:4" x14ac:dyDescent="0.2">
      <c r="A168" s="3"/>
      <c r="B168" s="3"/>
      <c r="C168" s="3"/>
      <c r="D168" s="3"/>
    </row>
    <row r="169" spans="1:4" x14ac:dyDescent="0.2">
      <c r="A169" s="3"/>
      <c r="B169" s="3"/>
      <c r="C169" s="3"/>
      <c r="D169" s="3"/>
    </row>
    <row r="170" spans="1:4" x14ac:dyDescent="0.2">
      <c r="A170" s="3"/>
      <c r="B170" s="3"/>
      <c r="C170" s="3"/>
      <c r="D170" s="3"/>
    </row>
    <row r="171" spans="1:4" x14ac:dyDescent="0.2">
      <c r="A171" s="3"/>
      <c r="B171" s="3"/>
      <c r="C171" s="3"/>
      <c r="D171" s="3"/>
    </row>
    <row r="172" spans="1:4" x14ac:dyDescent="0.2">
      <c r="A172" s="3"/>
      <c r="B172" s="3"/>
      <c r="C172" s="3"/>
      <c r="D172" s="3"/>
    </row>
    <row r="173" spans="1:4" x14ac:dyDescent="0.2">
      <c r="A173" s="3"/>
      <c r="B173" s="3"/>
      <c r="C173" s="3"/>
      <c r="D173" s="3"/>
    </row>
    <row r="174" spans="1:4" x14ac:dyDescent="0.2">
      <c r="A174" s="3"/>
      <c r="B174" s="3"/>
      <c r="C174" s="3"/>
      <c r="D174" s="3"/>
    </row>
    <row r="175" spans="1:4" x14ac:dyDescent="0.2">
      <c r="A175" s="3"/>
      <c r="B175" s="3"/>
      <c r="C175" s="3"/>
      <c r="D175" s="3"/>
    </row>
    <row r="176" spans="1:4" x14ac:dyDescent="0.2">
      <c r="A176" s="3"/>
      <c r="B176" s="3"/>
      <c r="C176" s="3"/>
      <c r="D176" s="3"/>
    </row>
    <row r="177" spans="1:4" x14ac:dyDescent="0.2">
      <c r="A177" s="3"/>
      <c r="B177" s="3"/>
      <c r="C177" s="3"/>
      <c r="D177" s="3"/>
    </row>
    <row r="178" spans="1:4" x14ac:dyDescent="0.2">
      <c r="A178" s="3"/>
      <c r="B178" s="3"/>
      <c r="C178" s="3"/>
      <c r="D178" s="3"/>
    </row>
    <row r="179" spans="1:4" x14ac:dyDescent="0.2">
      <c r="A179" s="3"/>
      <c r="B179" s="3"/>
      <c r="C179" s="3"/>
      <c r="D179" s="3"/>
    </row>
    <row r="180" spans="1:4" x14ac:dyDescent="0.2">
      <c r="A180" s="3"/>
      <c r="B180" s="3"/>
      <c r="C180" s="3"/>
      <c r="D180" s="3"/>
    </row>
    <row r="181" spans="1:4" x14ac:dyDescent="0.2">
      <c r="A181" s="3"/>
      <c r="B181" s="3"/>
      <c r="C181" s="3"/>
      <c r="D181" s="3"/>
    </row>
    <row r="182" spans="1:4" x14ac:dyDescent="0.2">
      <c r="A182" s="3"/>
      <c r="B182" s="3"/>
      <c r="C182" s="3"/>
      <c r="D182" s="3"/>
    </row>
    <row r="183" spans="1:4" x14ac:dyDescent="0.2">
      <c r="A183" s="3"/>
      <c r="B183" s="3"/>
      <c r="C183" s="3"/>
      <c r="D183" s="3"/>
    </row>
    <row r="184" spans="1:4" x14ac:dyDescent="0.2">
      <c r="A184" s="3"/>
      <c r="B184" s="3"/>
      <c r="C184" s="3"/>
      <c r="D184" s="3"/>
    </row>
    <row r="185" spans="1:4" x14ac:dyDescent="0.2">
      <c r="A185" s="3"/>
      <c r="B185" s="3"/>
      <c r="C185" s="3"/>
      <c r="D185" s="3"/>
    </row>
    <row r="186" spans="1:4" x14ac:dyDescent="0.2">
      <c r="A186" s="3"/>
      <c r="B186" s="3"/>
      <c r="C186" s="3"/>
      <c r="D186" s="3"/>
    </row>
    <row r="187" spans="1:4" x14ac:dyDescent="0.2">
      <c r="A187" s="3"/>
      <c r="B187" s="3"/>
      <c r="C187" s="3"/>
      <c r="D187" s="3"/>
    </row>
    <row r="188" spans="1:4" x14ac:dyDescent="0.2">
      <c r="A188" s="3"/>
      <c r="B188" s="3"/>
      <c r="C188" s="3"/>
      <c r="D188" s="3"/>
    </row>
    <row r="189" spans="1:4" x14ac:dyDescent="0.2">
      <c r="A189" s="3"/>
      <c r="B189" s="3"/>
      <c r="C189" s="3"/>
      <c r="D189" s="3"/>
    </row>
    <row r="190" spans="1:4" x14ac:dyDescent="0.2">
      <c r="A190" s="3"/>
      <c r="B190" s="3"/>
      <c r="C190" s="3"/>
      <c r="D190" s="3"/>
    </row>
    <row r="191" spans="1:4" x14ac:dyDescent="0.2">
      <c r="A191" s="3"/>
      <c r="B191" s="3"/>
      <c r="C191" s="3"/>
      <c r="D191" s="3"/>
    </row>
    <row r="192" spans="1:4" x14ac:dyDescent="0.2">
      <c r="A192" s="3"/>
      <c r="B192" s="3"/>
      <c r="C192" s="3"/>
      <c r="D192" s="3"/>
    </row>
    <row r="193" spans="1:4" x14ac:dyDescent="0.2">
      <c r="A193" s="3"/>
      <c r="B193" s="3"/>
      <c r="C193" s="3"/>
      <c r="D193" s="3"/>
    </row>
    <row r="194" spans="1:4" x14ac:dyDescent="0.2">
      <c r="A194" s="3"/>
      <c r="B194" s="3"/>
      <c r="C194" s="3"/>
      <c r="D194" s="3"/>
    </row>
    <row r="195" spans="1:4" x14ac:dyDescent="0.2">
      <c r="A195" s="3"/>
      <c r="B195" s="3"/>
      <c r="C195" s="3"/>
      <c r="D195" s="3"/>
    </row>
    <row r="196" spans="1:4" x14ac:dyDescent="0.2">
      <c r="A196" s="3"/>
      <c r="B196" s="3"/>
      <c r="C196" s="3"/>
      <c r="D196" s="3"/>
    </row>
    <row r="197" spans="1:4" x14ac:dyDescent="0.2">
      <c r="A197" s="3"/>
      <c r="B197" s="3"/>
      <c r="C197" s="3"/>
      <c r="D197" s="3"/>
    </row>
    <row r="198" spans="1:4" x14ac:dyDescent="0.2">
      <c r="A198" s="3"/>
      <c r="B198" s="3"/>
      <c r="C198" s="3"/>
      <c r="D198" s="3"/>
    </row>
    <row r="199" spans="1:4" x14ac:dyDescent="0.2">
      <c r="A199" s="3"/>
      <c r="B199" s="3"/>
      <c r="C199" s="3"/>
      <c r="D199" s="3"/>
    </row>
    <row r="200" spans="1:4" x14ac:dyDescent="0.2">
      <c r="A200" s="3"/>
      <c r="B200" s="3"/>
      <c r="C200" s="3"/>
      <c r="D200" s="3"/>
    </row>
    <row r="201" spans="1:4" x14ac:dyDescent="0.2">
      <c r="A201" s="3"/>
      <c r="B201" s="3"/>
      <c r="C201" s="3"/>
      <c r="D201" s="3"/>
    </row>
    <row r="202" spans="1:4" x14ac:dyDescent="0.2">
      <c r="A202" s="3"/>
      <c r="B202" s="3"/>
      <c r="C202" s="3"/>
      <c r="D202" s="3"/>
    </row>
    <row r="203" spans="1:4" x14ac:dyDescent="0.2">
      <c r="A203" s="3"/>
      <c r="B203" s="3"/>
      <c r="C203" s="3"/>
      <c r="D203" s="3"/>
    </row>
    <row r="204" spans="1:4" x14ac:dyDescent="0.2">
      <c r="A204" s="3"/>
      <c r="B204" s="3"/>
      <c r="C204" s="3"/>
      <c r="D204" s="3"/>
    </row>
    <row r="205" spans="1:4" x14ac:dyDescent="0.2">
      <c r="A205" s="3"/>
      <c r="B205" s="3"/>
      <c r="C205" s="3"/>
      <c r="D205" s="3"/>
    </row>
    <row r="206" spans="1:4" x14ac:dyDescent="0.2">
      <c r="A206" s="3"/>
      <c r="B206" s="3"/>
      <c r="C206" s="3"/>
      <c r="D206" s="3"/>
    </row>
    <row r="207" spans="1:4" x14ac:dyDescent="0.2">
      <c r="A207" s="3"/>
      <c r="B207" s="3"/>
      <c r="C207" s="3"/>
      <c r="D207" s="3"/>
    </row>
    <row r="208" spans="1:4" x14ac:dyDescent="0.2">
      <c r="A208" s="3"/>
      <c r="B208" s="3"/>
      <c r="C208" s="3"/>
      <c r="D208" s="3"/>
    </row>
    <row r="209" spans="1:4" x14ac:dyDescent="0.2">
      <c r="A209" s="3"/>
      <c r="B209" s="3"/>
      <c r="C209" s="3"/>
      <c r="D209" s="3"/>
    </row>
    <row r="210" spans="1:4" x14ac:dyDescent="0.2">
      <c r="A210" s="3"/>
      <c r="B210" s="3"/>
      <c r="C210" s="3"/>
      <c r="D210" s="3"/>
    </row>
    <row r="211" spans="1:4" x14ac:dyDescent="0.2">
      <c r="A211" s="3"/>
      <c r="B211" s="3"/>
      <c r="C211" s="3"/>
      <c r="D211" s="3"/>
    </row>
    <row r="212" spans="1:4" x14ac:dyDescent="0.2">
      <c r="A212" s="3"/>
      <c r="B212" s="3"/>
      <c r="C212" s="3"/>
      <c r="D212" s="3"/>
    </row>
    <row r="213" spans="1:4" x14ac:dyDescent="0.2">
      <c r="A213" s="3"/>
      <c r="B213" s="3"/>
      <c r="C213" s="3"/>
      <c r="D213" s="3"/>
    </row>
    <row r="214" spans="1:4" x14ac:dyDescent="0.2">
      <c r="A214" s="3"/>
      <c r="B214" s="3"/>
      <c r="C214" s="3"/>
      <c r="D214" s="3"/>
    </row>
    <row r="215" spans="1:4" x14ac:dyDescent="0.2">
      <c r="A215" s="3"/>
      <c r="B215" s="3"/>
      <c r="C215" s="3"/>
      <c r="D215" s="3"/>
    </row>
    <row r="216" spans="1:4" x14ac:dyDescent="0.2">
      <c r="A216" s="3"/>
      <c r="B216" s="3"/>
      <c r="C216" s="3"/>
      <c r="D216" s="3"/>
    </row>
    <row r="217" spans="1:4" x14ac:dyDescent="0.2">
      <c r="A217" s="3"/>
      <c r="B217" s="3"/>
      <c r="C217" s="3"/>
      <c r="D217" s="3"/>
    </row>
    <row r="218" spans="1:4" x14ac:dyDescent="0.2">
      <c r="A218" s="3"/>
      <c r="B218" s="3"/>
      <c r="C218" s="3"/>
      <c r="D218" s="3"/>
    </row>
    <row r="219" spans="1:4" x14ac:dyDescent="0.2">
      <c r="A219" s="3"/>
      <c r="B219" s="3"/>
      <c r="C219" s="3"/>
      <c r="D219" s="3"/>
    </row>
    <row r="220" spans="1:4" x14ac:dyDescent="0.2">
      <c r="A220" s="3"/>
      <c r="B220" s="3"/>
      <c r="C220" s="3"/>
      <c r="D220" s="3"/>
    </row>
    <row r="221" spans="1:4" x14ac:dyDescent="0.2">
      <c r="A221" s="3"/>
      <c r="B221" s="3"/>
      <c r="C221" s="3"/>
      <c r="D221" s="3"/>
    </row>
    <row r="222" spans="1:4" x14ac:dyDescent="0.2">
      <c r="A222" s="3"/>
      <c r="B222" s="3"/>
      <c r="C222" s="3"/>
      <c r="D222" s="3"/>
    </row>
    <row r="223" spans="1:4" x14ac:dyDescent="0.2">
      <c r="A223" s="3"/>
      <c r="B223" s="3"/>
      <c r="C223" s="3"/>
      <c r="D223" s="3"/>
    </row>
    <row r="224" spans="1:4" x14ac:dyDescent="0.2">
      <c r="A224" s="3"/>
      <c r="B224" s="3"/>
      <c r="C224" s="3"/>
      <c r="D224" s="3"/>
    </row>
    <row r="225" spans="1:4" x14ac:dyDescent="0.2">
      <c r="A225" s="3"/>
      <c r="B225" s="3"/>
      <c r="C225" s="3"/>
      <c r="D225" s="3"/>
    </row>
    <row r="226" spans="1:4" x14ac:dyDescent="0.2">
      <c r="A226" s="3"/>
      <c r="B226" s="3"/>
      <c r="C226" s="3"/>
      <c r="D226" s="3"/>
    </row>
    <row r="227" spans="1:4" x14ac:dyDescent="0.2">
      <c r="A227" s="3"/>
      <c r="B227" s="3"/>
      <c r="C227" s="3"/>
      <c r="D227" s="3"/>
    </row>
    <row r="228" spans="1:4" x14ac:dyDescent="0.2">
      <c r="A228" s="3"/>
      <c r="B228" s="3"/>
      <c r="C228" s="3"/>
      <c r="D228" s="3"/>
    </row>
    <row r="229" spans="1:4" x14ac:dyDescent="0.2">
      <c r="A229" s="3"/>
      <c r="B229" s="3"/>
      <c r="C229" s="3"/>
      <c r="D229" s="3"/>
    </row>
    <row r="230" spans="1:4" x14ac:dyDescent="0.2">
      <c r="A230" s="3"/>
      <c r="B230" s="3"/>
      <c r="C230" s="3"/>
      <c r="D230" s="3"/>
    </row>
    <row r="231" spans="1:4" x14ac:dyDescent="0.2">
      <c r="A231" s="3"/>
      <c r="B231" s="3"/>
      <c r="C231" s="3"/>
      <c r="D231" s="3"/>
    </row>
    <row r="232" spans="1:4" x14ac:dyDescent="0.2">
      <c r="A232" s="3"/>
      <c r="B232" s="3"/>
      <c r="C232" s="3"/>
      <c r="D232" s="3"/>
    </row>
    <row r="233" spans="1:4" x14ac:dyDescent="0.2">
      <c r="A233" s="3"/>
      <c r="B233" s="3"/>
      <c r="C233" s="3"/>
      <c r="D233" s="3"/>
    </row>
    <row r="234" spans="1:4" x14ac:dyDescent="0.2">
      <c r="A234" s="3"/>
      <c r="B234" s="3"/>
      <c r="C234" s="3"/>
      <c r="D234" s="3"/>
    </row>
    <row r="235" spans="1:4" x14ac:dyDescent="0.2">
      <c r="A235" s="3"/>
      <c r="B235" s="3"/>
      <c r="C235" s="3"/>
      <c r="D235" s="3"/>
    </row>
    <row r="236" spans="1:4" x14ac:dyDescent="0.2">
      <c r="A236" s="3"/>
      <c r="B236" s="3"/>
      <c r="C236" s="3"/>
      <c r="D236" s="3"/>
    </row>
    <row r="237" spans="1:4" x14ac:dyDescent="0.2">
      <c r="A237" s="3"/>
      <c r="B237" s="3"/>
      <c r="C237" s="3"/>
      <c r="D237" s="3"/>
    </row>
    <row r="238" spans="1:4" x14ac:dyDescent="0.2">
      <c r="A238" s="3"/>
      <c r="B238" s="3"/>
      <c r="C238" s="3"/>
      <c r="D238" s="3"/>
    </row>
    <row r="239" spans="1:4" x14ac:dyDescent="0.2">
      <c r="A239" s="3"/>
      <c r="B239" s="3"/>
      <c r="C239" s="3"/>
      <c r="D239" s="3"/>
    </row>
    <row r="240" spans="1:4" x14ac:dyDescent="0.2">
      <c r="A240" s="3"/>
      <c r="B240" s="3"/>
      <c r="C240" s="3"/>
      <c r="D240" s="3"/>
    </row>
    <row r="241" spans="1:4" x14ac:dyDescent="0.2">
      <c r="A241" s="3"/>
      <c r="B241" s="3"/>
      <c r="C241" s="3"/>
      <c r="D241" s="3"/>
    </row>
    <row r="242" spans="1:4" x14ac:dyDescent="0.2">
      <c r="A242" s="3"/>
      <c r="B242" s="3"/>
      <c r="C242" s="3"/>
      <c r="D242" s="3"/>
    </row>
    <row r="243" spans="1:4" x14ac:dyDescent="0.2">
      <c r="A243" s="3"/>
      <c r="B243" s="3"/>
      <c r="C243" s="3"/>
      <c r="D243" s="3"/>
    </row>
    <row r="244" spans="1:4" x14ac:dyDescent="0.2">
      <c r="A244" s="3"/>
      <c r="B244" s="3"/>
      <c r="C244" s="3"/>
      <c r="D244" s="3"/>
    </row>
    <row r="245" spans="1:4" x14ac:dyDescent="0.2">
      <c r="A245" s="3"/>
      <c r="B245" s="3"/>
      <c r="C245" s="3"/>
      <c r="D245" s="3"/>
    </row>
    <row r="246" spans="1:4" x14ac:dyDescent="0.2">
      <c r="A246" s="3"/>
      <c r="B246" s="3"/>
      <c r="C246" s="3"/>
      <c r="D246" s="3"/>
    </row>
    <row r="247" spans="1:4" x14ac:dyDescent="0.2">
      <c r="A247" s="3"/>
      <c r="B247" s="3"/>
      <c r="C247" s="3"/>
      <c r="D247" s="3"/>
    </row>
    <row r="248" spans="1:4" x14ac:dyDescent="0.2">
      <c r="A248" s="3"/>
      <c r="B248" s="3"/>
      <c r="C248" s="3"/>
      <c r="D248" s="3"/>
    </row>
    <row r="249" spans="1:4" x14ac:dyDescent="0.2">
      <c r="A249" s="3"/>
      <c r="B249" s="3"/>
      <c r="C249" s="3"/>
      <c r="D249" s="3"/>
    </row>
    <row r="250" spans="1:4" x14ac:dyDescent="0.2">
      <c r="A250" s="3"/>
      <c r="B250" s="3"/>
      <c r="C250" s="3"/>
      <c r="D250" s="3"/>
    </row>
    <row r="251" spans="1:4" x14ac:dyDescent="0.2">
      <c r="A251" s="3"/>
      <c r="B251" s="3"/>
      <c r="C251" s="3"/>
      <c r="D251" s="3"/>
    </row>
    <row r="252" spans="1:4" x14ac:dyDescent="0.2">
      <c r="A252" s="3"/>
      <c r="B252" s="3"/>
      <c r="C252" s="3"/>
      <c r="D252" s="3"/>
    </row>
    <row r="253" spans="1:4" x14ac:dyDescent="0.2">
      <c r="A253" s="3"/>
      <c r="B253" s="3"/>
      <c r="C253" s="3"/>
      <c r="D253" s="3"/>
    </row>
    <row r="254" spans="1:4" x14ac:dyDescent="0.2">
      <c r="A254" s="3"/>
      <c r="B254" s="3"/>
      <c r="C254" s="3"/>
      <c r="D254" s="3"/>
    </row>
    <row r="255" spans="1:4" x14ac:dyDescent="0.2">
      <c r="A255" s="3"/>
      <c r="B255" s="3"/>
      <c r="C255" s="3"/>
      <c r="D255" s="3"/>
    </row>
    <row r="256" spans="1:4" x14ac:dyDescent="0.2">
      <c r="A256" s="3"/>
      <c r="B256" s="3"/>
      <c r="C256" s="3"/>
      <c r="D256" s="3"/>
    </row>
    <row r="257" spans="1:4" x14ac:dyDescent="0.2">
      <c r="A257" s="3"/>
      <c r="B257" s="3"/>
      <c r="C257" s="3"/>
      <c r="D257" s="3"/>
    </row>
    <row r="258" spans="1:4" x14ac:dyDescent="0.2">
      <c r="A258" s="3"/>
      <c r="B258" s="3"/>
      <c r="C258" s="3"/>
      <c r="D258" s="3"/>
    </row>
    <row r="259" spans="1:4" x14ac:dyDescent="0.2">
      <c r="A259" s="3"/>
      <c r="B259" s="3"/>
      <c r="C259" s="3"/>
      <c r="D259" s="3"/>
    </row>
    <row r="260" spans="1:4" x14ac:dyDescent="0.2">
      <c r="A260" s="3"/>
      <c r="B260" s="3"/>
      <c r="C260" s="3"/>
      <c r="D260" s="3"/>
    </row>
    <row r="261" spans="1:4" x14ac:dyDescent="0.2">
      <c r="A261" s="3"/>
      <c r="B261" s="3"/>
      <c r="C261" s="3"/>
      <c r="D261" s="3"/>
    </row>
    <row r="262" spans="1:4" x14ac:dyDescent="0.2">
      <c r="A262" s="3"/>
      <c r="B262" s="3"/>
      <c r="C262" s="3"/>
      <c r="D262" s="3"/>
    </row>
    <row r="263" spans="1:4" x14ac:dyDescent="0.2">
      <c r="A263" s="3"/>
      <c r="B263" s="3"/>
      <c r="C263" s="3"/>
      <c r="D263" s="3"/>
    </row>
    <row r="264" spans="1:4" x14ac:dyDescent="0.2">
      <c r="A264" s="3"/>
      <c r="B264" s="3"/>
      <c r="C264" s="3"/>
      <c r="D264" s="3"/>
    </row>
    <row r="265" spans="1:4" x14ac:dyDescent="0.2">
      <c r="A265" s="3"/>
      <c r="B265" s="3"/>
      <c r="C265" s="3"/>
      <c r="D265" s="3"/>
    </row>
    <row r="266" spans="1:4" x14ac:dyDescent="0.2">
      <c r="A266" s="3"/>
      <c r="B266" s="3"/>
      <c r="C266" s="3"/>
      <c r="D266" s="3"/>
    </row>
    <row r="267" spans="1:4" x14ac:dyDescent="0.2">
      <c r="A267" s="3"/>
      <c r="B267" s="3"/>
      <c r="C267" s="3"/>
      <c r="D267" s="3"/>
    </row>
    <row r="268" spans="1:4" x14ac:dyDescent="0.2">
      <c r="A268" s="3"/>
      <c r="B268" s="3"/>
      <c r="C268" s="3"/>
      <c r="D268" s="3"/>
    </row>
    <row r="269" spans="1:4" x14ac:dyDescent="0.2">
      <c r="A269" s="3"/>
      <c r="B269" s="3"/>
      <c r="C269" s="3"/>
      <c r="D269" s="3"/>
    </row>
    <row r="270" spans="1:4" x14ac:dyDescent="0.2">
      <c r="A270" s="3"/>
      <c r="B270" s="3"/>
      <c r="C270" s="3"/>
      <c r="D270" s="3"/>
    </row>
    <row r="271" spans="1:4" x14ac:dyDescent="0.2">
      <c r="A271" s="3"/>
      <c r="B271" s="3"/>
      <c r="C271" s="3"/>
      <c r="D271" s="3"/>
    </row>
    <row r="272" spans="1:4" x14ac:dyDescent="0.2">
      <c r="A272" s="3"/>
      <c r="B272" s="3"/>
      <c r="C272" s="3"/>
      <c r="D272" s="3"/>
    </row>
    <row r="273" spans="1:4" x14ac:dyDescent="0.2">
      <c r="A273" s="3"/>
      <c r="B273" s="3"/>
      <c r="C273" s="3"/>
      <c r="D273" s="3"/>
    </row>
    <row r="274" spans="1:4" x14ac:dyDescent="0.2">
      <c r="A274" s="3"/>
      <c r="B274" s="3"/>
      <c r="C274" s="3"/>
      <c r="D274" s="3"/>
    </row>
    <row r="275" spans="1:4" x14ac:dyDescent="0.2">
      <c r="A275" s="3"/>
      <c r="B275" s="3"/>
      <c r="C275" s="3"/>
      <c r="D275" s="3"/>
    </row>
    <row r="276" spans="1:4" x14ac:dyDescent="0.2">
      <c r="A276" s="3"/>
      <c r="B276" s="3"/>
      <c r="C276" s="3"/>
      <c r="D276" s="3"/>
    </row>
    <row r="277" spans="1:4" x14ac:dyDescent="0.2">
      <c r="A277" s="3"/>
      <c r="B277" s="3"/>
      <c r="C277" s="3"/>
      <c r="D277" s="3"/>
    </row>
    <row r="278" spans="1:4" x14ac:dyDescent="0.2">
      <c r="A278" s="3"/>
      <c r="B278" s="3"/>
      <c r="C278" s="3"/>
      <c r="D278" s="3"/>
    </row>
    <row r="279" spans="1:4" x14ac:dyDescent="0.2">
      <c r="A279" s="3"/>
      <c r="B279" s="3"/>
      <c r="C279" s="3"/>
      <c r="D279" s="3"/>
    </row>
    <row r="280" spans="1:4" x14ac:dyDescent="0.2">
      <c r="A280" s="3"/>
      <c r="B280" s="3"/>
      <c r="C280" s="3"/>
      <c r="D280" s="3"/>
    </row>
    <row r="281" spans="1:4" x14ac:dyDescent="0.2">
      <c r="A281" s="3"/>
      <c r="B281" s="3"/>
      <c r="C281" s="3"/>
      <c r="D281" s="3"/>
    </row>
    <row r="282" spans="1:4" x14ac:dyDescent="0.2">
      <c r="A282" s="3"/>
      <c r="B282" s="3"/>
      <c r="C282" s="3"/>
      <c r="D282" s="3"/>
    </row>
    <row r="283" spans="1:4" x14ac:dyDescent="0.2">
      <c r="A283" s="3"/>
      <c r="B283" s="3"/>
      <c r="C283" s="3"/>
      <c r="D283" s="3"/>
    </row>
    <row r="284" spans="1:4" x14ac:dyDescent="0.2">
      <c r="A284" s="3"/>
      <c r="B284" s="3"/>
      <c r="C284" s="3"/>
      <c r="D284" s="3"/>
    </row>
    <row r="285" spans="1:4" x14ac:dyDescent="0.2">
      <c r="A285" s="3"/>
      <c r="B285" s="3"/>
      <c r="C285" s="3"/>
      <c r="D285" s="3"/>
    </row>
    <row r="286" spans="1:4" x14ac:dyDescent="0.2">
      <c r="A286" s="3"/>
      <c r="B286" s="3"/>
      <c r="C286" s="3"/>
      <c r="D286" s="3"/>
    </row>
    <row r="287" spans="1:4" x14ac:dyDescent="0.2">
      <c r="A287" s="3"/>
      <c r="B287" s="3"/>
      <c r="C287" s="3"/>
      <c r="D287" s="3"/>
    </row>
    <row r="288" spans="1:4" x14ac:dyDescent="0.2">
      <c r="A288" s="3"/>
      <c r="B288" s="3"/>
      <c r="C288" s="3"/>
      <c r="D288" s="3"/>
    </row>
    <row r="289" spans="1:4" x14ac:dyDescent="0.2">
      <c r="A289" s="3"/>
      <c r="B289" s="3"/>
      <c r="C289" s="3"/>
      <c r="D289" s="3"/>
    </row>
    <row r="290" spans="1:4" x14ac:dyDescent="0.2">
      <c r="A290" s="3"/>
      <c r="B290" s="3"/>
      <c r="C290" s="3"/>
      <c r="D290" s="3"/>
    </row>
    <row r="291" spans="1:4" x14ac:dyDescent="0.2">
      <c r="A291" s="3"/>
      <c r="B291" s="3"/>
      <c r="C291" s="3"/>
      <c r="D291" s="3"/>
    </row>
    <row r="292" spans="1:4" x14ac:dyDescent="0.2">
      <c r="A292" s="3"/>
      <c r="B292" s="3"/>
      <c r="C292" s="3"/>
      <c r="D292" s="3"/>
    </row>
    <row r="293" spans="1:4" x14ac:dyDescent="0.2">
      <c r="A293" s="3"/>
      <c r="B293" s="3"/>
      <c r="C293" s="3"/>
      <c r="D293" s="3"/>
    </row>
    <row r="294" spans="1:4" x14ac:dyDescent="0.2">
      <c r="A294" s="3"/>
      <c r="B294" s="3"/>
      <c r="C294" s="3"/>
      <c r="D294" s="3"/>
    </row>
    <row r="295" spans="1:4" x14ac:dyDescent="0.2">
      <c r="A295" s="3"/>
      <c r="B295" s="3"/>
      <c r="C295" s="3"/>
      <c r="D295" s="3"/>
    </row>
    <row r="296" spans="1:4" x14ac:dyDescent="0.2">
      <c r="A296" s="3"/>
      <c r="B296" s="3"/>
      <c r="C296" s="3"/>
      <c r="D296" s="3"/>
    </row>
    <row r="297" spans="1:4" x14ac:dyDescent="0.2">
      <c r="A297" s="3"/>
      <c r="B297" s="3"/>
      <c r="C297" s="3"/>
      <c r="D297" s="3"/>
    </row>
    <row r="298" spans="1:4" x14ac:dyDescent="0.2">
      <c r="A298" s="3"/>
      <c r="B298" s="3"/>
      <c r="C298" s="3"/>
      <c r="D298" s="3"/>
    </row>
    <row r="299" spans="1:4" x14ac:dyDescent="0.2">
      <c r="A299" s="3"/>
      <c r="B299" s="3"/>
      <c r="C299" s="3"/>
      <c r="D299" s="3"/>
    </row>
    <row r="300" spans="1:4" x14ac:dyDescent="0.2">
      <c r="A300" s="3"/>
      <c r="B300" s="3"/>
      <c r="C300" s="3"/>
      <c r="D300" s="3"/>
    </row>
    <row r="301" spans="1:4" x14ac:dyDescent="0.2">
      <c r="A301" s="3"/>
      <c r="B301" s="3"/>
      <c r="C301" s="3"/>
      <c r="D301" s="3"/>
    </row>
    <row r="302" spans="1:4" x14ac:dyDescent="0.2">
      <c r="A302" s="3"/>
      <c r="B302" s="3"/>
      <c r="C302" s="3"/>
      <c r="D302" s="3"/>
    </row>
    <row r="303" spans="1:4" x14ac:dyDescent="0.2">
      <c r="A303" s="3"/>
      <c r="B303" s="3"/>
      <c r="C303" s="3"/>
      <c r="D303" s="3"/>
    </row>
    <row r="304" spans="1:4" x14ac:dyDescent="0.2">
      <c r="A304" s="3"/>
      <c r="B304" s="3"/>
      <c r="C304" s="3"/>
      <c r="D304" s="3"/>
    </row>
    <row r="305" spans="1:4" x14ac:dyDescent="0.2">
      <c r="A305" s="3"/>
      <c r="B305" s="3"/>
      <c r="C305" s="3"/>
      <c r="D305" s="3"/>
    </row>
    <row r="306" spans="1:4" x14ac:dyDescent="0.2">
      <c r="A306" s="3"/>
      <c r="B306" s="3"/>
      <c r="C306" s="3"/>
      <c r="D306" s="3"/>
    </row>
    <row r="307" spans="1:4" x14ac:dyDescent="0.2">
      <c r="A307" s="3"/>
      <c r="B307" s="3"/>
      <c r="C307" s="3"/>
      <c r="D307" s="3"/>
    </row>
    <row r="308" spans="1:4" x14ac:dyDescent="0.2">
      <c r="A308" s="3"/>
      <c r="B308" s="3"/>
      <c r="C308" s="3"/>
      <c r="D308" s="3"/>
    </row>
    <row r="309" spans="1:4" x14ac:dyDescent="0.2">
      <c r="A309" s="3"/>
      <c r="B309" s="3"/>
      <c r="C309" s="3"/>
      <c r="D309" s="3"/>
    </row>
    <row r="310" spans="1:4" x14ac:dyDescent="0.2">
      <c r="A310" s="3"/>
      <c r="B310" s="3"/>
      <c r="C310" s="3"/>
      <c r="D310" s="3"/>
    </row>
    <row r="311" spans="1:4" x14ac:dyDescent="0.2">
      <c r="A311" s="3"/>
      <c r="B311" s="3"/>
      <c r="C311" s="3"/>
      <c r="D311" s="3"/>
    </row>
    <row r="312" spans="1:4" x14ac:dyDescent="0.2">
      <c r="A312" s="3"/>
      <c r="B312" s="3"/>
      <c r="C312" s="3"/>
      <c r="D312" s="3"/>
    </row>
    <row r="313" spans="1:4" x14ac:dyDescent="0.2">
      <c r="A313" s="3"/>
      <c r="B313" s="3"/>
      <c r="C313" s="3"/>
      <c r="D313" s="3"/>
    </row>
    <row r="314" spans="1:4" x14ac:dyDescent="0.2">
      <c r="A314" s="3"/>
      <c r="B314" s="3"/>
      <c r="C314" s="3"/>
      <c r="D314" s="3"/>
    </row>
    <row r="315" spans="1:4" x14ac:dyDescent="0.2">
      <c r="A315" s="3"/>
      <c r="B315" s="3"/>
      <c r="C315" s="3"/>
      <c r="D315" s="3"/>
    </row>
    <row r="316" spans="1:4" x14ac:dyDescent="0.2">
      <c r="A316" s="3"/>
      <c r="B316" s="3"/>
      <c r="C316" s="3"/>
      <c r="D316" s="3"/>
    </row>
    <row r="317" spans="1:4" x14ac:dyDescent="0.2">
      <c r="A317" s="3"/>
      <c r="B317" s="3"/>
      <c r="C317" s="3"/>
      <c r="D317" s="3"/>
    </row>
    <row r="318" spans="1:4" x14ac:dyDescent="0.2">
      <c r="A318" s="3"/>
      <c r="B318" s="3"/>
      <c r="C318" s="3"/>
      <c r="D318" s="3"/>
    </row>
    <row r="319" spans="1:4" x14ac:dyDescent="0.2">
      <c r="A319" s="3"/>
      <c r="B319" s="3"/>
      <c r="C319" s="3"/>
      <c r="D319" s="3"/>
    </row>
    <row r="320" spans="1:4" x14ac:dyDescent="0.2">
      <c r="A320" s="3"/>
      <c r="B320" s="3"/>
      <c r="C320" s="3"/>
      <c r="D320" s="3"/>
    </row>
    <row r="321" spans="1:4" x14ac:dyDescent="0.2">
      <c r="A321" s="3"/>
      <c r="B321" s="3"/>
      <c r="C321" s="3"/>
      <c r="D321" s="3"/>
    </row>
    <row r="322" spans="1:4" x14ac:dyDescent="0.2">
      <c r="A322" s="3"/>
      <c r="B322" s="3"/>
      <c r="C322" s="3"/>
      <c r="D322" s="3"/>
    </row>
    <row r="323" spans="1:4" x14ac:dyDescent="0.2">
      <c r="A323" s="3"/>
      <c r="B323" s="3"/>
      <c r="C323" s="3"/>
      <c r="D323" s="3"/>
    </row>
    <row r="324" spans="1:4" x14ac:dyDescent="0.2">
      <c r="A324" s="3"/>
      <c r="B324" s="3"/>
      <c r="C324" s="3"/>
      <c r="D324" s="3"/>
    </row>
    <row r="325" spans="1:4" x14ac:dyDescent="0.2">
      <c r="A325" s="3"/>
      <c r="B325" s="3"/>
      <c r="C325" s="3"/>
      <c r="D325" s="3"/>
    </row>
    <row r="326" spans="1:4" x14ac:dyDescent="0.2">
      <c r="A326" s="3"/>
      <c r="B326" s="3"/>
      <c r="C326" s="3"/>
      <c r="D326" s="3"/>
    </row>
    <row r="327" spans="1:4" x14ac:dyDescent="0.2">
      <c r="A327" s="3"/>
      <c r="B327" s="3"/>
      <c r="C327" s="3"/>
      <c r="D327" s="3"/>
    </row>
    <row r="328" spans="1:4" x14ac:dyDescent="0.2">
      <c r="A328" s="3"/>
      <c r="B328" s="3"/>
      <c r="C328" s="3"/>
      <c r="D328" s="3"/>
    </row>
    <row r="329" spans="1:4" x14ac:dyDescent="0.2">
      <c r="A329" s="3"/>
      <c r="B329" s="3"/>
      <c r="C329" s="3"/>
      <c r="D329" s="3"/>
    </row>
    <row r="330" spans="1:4" x14ac:dyDescent="0.2">
      <c r="A330" s="3"/>
      <c r="B330" s="3"/>
      <c r="C330" s="3"/>
      <c r="D330" s="3"/>
    </row>
    <row r="331" spans="1:4" x14ac:dyDescent="0.2">
      <c r="A331" s="3"/>
      <c r="B331" s="3"/>
      <c r="C331" s="3"/>
      <c r="D331" s="3"/>
    </row>
    <row r="332" spans="1:4" x14ac:dyDescent="0.2">
      <c r="A332" s="3"/>
      <c r="B332" s="3"/>
      <c r="C332" s="3"/>
      <c r="D332" s="3"/>
    </row>
    <row r="333" spans="1:4" x14ac:dyDescent="0.2">
      <c r="A333" s="3"/>
      <c r="B333" s="3"/>
      <c r="C333" s="3"/>
      <c r="D333" s="3"/>
    </row>
    <row r="334" spans="1:4" x14ac:dyDescent="0.2">
      <c r="A334" s="3"/>
      <c r="B334" s="3"/>
      <c r="C334" s="3"/>
      <c r="D334" s="3"/>
    </row>
    <row r="335" spans="1:4" x14ac:dyDescent="0.2">
      <c r="A335" s="3"/>
      <c r="B335" s="3"/>
      <c r="C335" s="3"/>
      <c r="D335" s="3"/>
    </row>
    <row r="336" spans="1:4" x14ac:dyDescent="0.2">
      <c r="A336" s="3"/>
      <c r="B336" s="3"/>
      <c r="C336" s="3"/>
      <c r="D336" s="3"/>
    </row>
    <row r="337" spans="1:4" x14ac:dyDescent="0.2">
      <c r="A337" s="3"/>
      <c r="B337" s="3"/>
      <c r="C337" s="3"/>
      <c r="D337" s="3"/>
    </row>
    <row r="338" spans="1:4" x14ac:dyDescent="0.2">
      <c r="A338" s="3"/>
      <c r="B338" s="3"/>
      <c r="C338" s="3"/>
      <c r="D338" s="3"/>
    </row>
    <row r="339" spans="1:4" x14ac:dyDescent="0.2">
      <c r="A339" s="3"/>
      <c r="B339" s="3"/>
      <c r="C339" s="3"/>
      <c r="D339" s="3"/>
    </row>
    <row r="340" spans="1:4" x14ac:dyDescent="0.2">
      <c r="A340" s="3"/>
      <c r="B340" s="3"/>
      <c r="C340" s="3"/>
      <c r="D340" s="3"/>
    </row>
    <row r="341" spans="1:4" x14ac:dyDescent="0.2">
      <c r="A341" s="3"/>
      <c r="B341" s="3"/>
      <c r="C341" s="3"/>
      <c r="D341" s="3"/>
    </row>
    <row r="342" spans="1:4" x14ac:dyDescent="0.2">
      <c r="A342" s="3"/>
      <c r="B342" s="3"/>
      <c r="C342" s="3"/>
      <c r="D342" s="3"/>
    </row>
    <row r="343" spans="1:4" x14ac:dyDescent="0.2">
      <c r="A343" s="3"/>
      <c r="B343" s="3"/>
      <c r="C343" s="3"/>
      <c r="D343" s="3"/>
    </row>
    <row r="344" spans="1:4" x14ac:dyDescent="0.2">
      <c r="A344" s="3"/>
      <c r="B344" s="3"/>
      <c r="C344" s="3"/>
      <c r="D344" s="3"/>
    </row>
    <row r="345" spans="1:4" x14ac:dyDescent="0.2">
      <c r="A345" s="3"/>
      <c r="B345" s="3"/>
      <c r="C345" s="3"/>
      <c r="D345" s="3"/>
    </row>
    <row r="346" spans="1:4" x14ac:dyDescent="0.2">
      <c r="A346" s="3"/>
      <c r="B346" s="3"/>
      <c r="C346" s="3"/>
      <c r="D346" s="3"/>
    </row>
    <row r="347" spans="1:4" x14ac:dyDescent="0.2">
      <c r="A347" s="3"/>
      <c r="B347" s="3"/>
      <c r="C347" s="3"/>
      <c r="D347" s="3"/>
    </row>
    <row r="348" spans="1:4" x14ac:dyDescent="0.2">
      <c r="A348" s="3"/>
      <c r="B348" s="3"/>
      <c r="C348" s="3"/>
      <c r="D348" s="3"/>
    </row>
    <row r="349" spans="1:4" x14ac:dyDescent="0.2">
      <c r="A349" s="3"/>
      <c r="B349" s="3"/>
      <c r="C349" s="3"/>
      <c r="D349" s="3"/>
    </row>
    <row r="350" spans="1:4" x14ac:dyDescent="0.2">
      <c r="A350" s="3"/>
      <c r="B350" s="3"/>
      <c r="C350" s="3"/>
      <c r="D350" s="3"/>
    </row>
    <row r="351" spans="1:4" x14ac:dyDescent="0.2">
      <c r="A351" s="3"/>
      <c r="B351" s="3"/>
      <c r="C351" s="3"/>
      <c r="D351" s="3"/>
    </row>
    <row r="352" spans="1:4" x14ac:dyDescent="0.2">
      <c r="A352" s="3"/>
      <c r="B352" s="3"/>
      <c r="C352" s="3"/>
      <c r="D352" s="3"/>
    </row>
    <row r="353" spans="1:4" x14ac:dyDescent="0.2">
      <c r="A353" s="3"/>
      <c r="B353" s="3"/>
      <c r="C353" s="3"/>
      <c r="D353" s="3"/>
    </row>
    <row r="354" spans="1:4" x14ac:dyDescent="0.2">
      <c r="A354" s="3"/>
      <c r="B354" s="3"/>
      <c r="C354" s="3"/>
      <c r="D354" s="3"/>
    </row>
    <row r="355" spans="1:4" x14ac:dyDescent="0.2">
      <c r="A355" s="3"/>
      <c r="B355" s="3"/>
      <c r="C355" s="3"/>
      <c r="D355" s="3"/>
    </row>
    <row r="356" spans="1:4" x14ac:dyDescent="0.2">
      <c r="A356" s="3"/>
      <c r="B356" s="3"/>
      <c r="C356" s="3"/>
      <c r="D356" s="3"/>
    </row>
    <row r="357" spans="1:4" x14ac:dyDescent="0.2">
      <c r="A357" s="3"/>
      <c r="B357" s="3"/>
      <c r="C357" s="3"/>
      <c r="D357" s="3"/>
    </row>
    <row r="358" spans="1:4" x14ac:dyDescent="0.2">
      <c r="A358" s="3"/>
      <c r="B358" s="3"/>
      <c r="C358" s="3"/>
      <c r="D358" s="3"/>
    </row>
    <row r="359" spans="1:4" x14ac:dyDescent="0.2">
      <c r="A359" s="3"/>
      <c r="B359" s="3"/>
      <c r="C359" s="3"/>
      <c r="D359" s="3"/>
    </row>
    <row r="360" spans="1:4" x14ac:dyDescent="0.2">
      <c r="A360" s="3"/>
      <c r="B360" s="3"/>
      <c r="C360" s="3"/>
      <c r="D360" s="3"/>
    </row>
    <row r="361" spans="1:4" x14ac:dyDescent="0.2">
      <c r="A361" s="3"/>
      <c r="B361" s="3"/>
      <c r="C361" s="3"/>
      <c r="D361" s="3"/>
    </row>
    <row r="362" spans="1:4" x14ac:dyDescent="0.2">
      <c r="A362" s="3"/>
      <c r="B362" s="3"/>
      <c r="C362" s="3"/>
      <c r="D362" s="3"/>
    </row>
    <row r="363" spans="1:4" x14ac:dyDescent="0.2">
      <c r="A363" s="3"/>
      <c r="B363" s="3"/>
      <c r="C363" s="3"/>
      <c r="D363" s="3"/>
    </row>
    <row r="364" spans="1:4" x14ac:dyDescent="0.2">
      <c r="A364" s="3"/>
      <c r="B364" s="3"/>
      <c r="C364" s="3"/>
      <c r="D364" s="3"/>
    </row>
    <row r="365" spans="1:4" x14ac:dyDescent="0.2">
      <c r="A365" s="3"/>
      <c r="B365" s="3"/>
      <c r="C365" s="3"/>
      <c r="D365" s="3"/>
    </row>
    <row r="366" spans="1:4" x14ac:dyDescent="0.2">
      <c r="A366" s="3"/>
      <c r="B366" s="3"/>
      <c r="C366" s="3"/>
      <c r="D366" s="3"/>
    </row>
    <row r="367" spans="1:4" x14ac:dyDescent="0.2">
      <c r="A367" s="3"/>
      <c r="B367" s="3"/>
      <c r="C367" s="3"/>
      <c r="D367" s="3"/>
    </row>
    <row r="368" spans="1:4" x14ac:dyDescent="0.2">
      <c r="A368" s="3"/>
      <c r="B368" s="3"/>
      <c r="C368" s="3"/>
      <c r="D368" s="3"/>
    </row>
    <row r="369" spans="1:4" x14ac:dyDescent="0.2">
      <c r="A369" s="3"/>
      <c r="B369" s="3"/>
      <c r="C369" s="3"/>
      <c r="D369" s="3"/>
    </row>
    <row r="370" spans="1:4" x14ac:dyDescent="0.2">
      <c r="A370" s="3"/>
      <c r="B370" s="3"/>
      <c r="C370" s="3"/>
      <c r="D370" s="3"/>
    </row>
    <row r="371" spans="1:4" x14ac:dyDescent="0.2">
      <c r="A371" s="3"/>
      <c r="B371" s="3"/>
      <c r="C371" s="3"/>
      <c r="D371" s="3"/>
    </row>
    <row r="372" spans="1:4" x14ac:dyDescent="0.2">
      <c r="A372" s="3"/>
      <c r="B372" s="3"/>
      <c r="C372" s="3"/>
      <c r="D372" s="3"/>
    </row>
    <row r="373" spans="1:4" x14ac:dyDescent="0.2">
      <c r="A373" s="3"/>
      <c r="B373" s="3"/>
      <c r="C373" s="3"/>
      <c r="D373" s="3"/>
    </row>
    <row r="374" spans="1:4" x14ac:dyDescent="0.2">
      <c r="A374" s="3"/>
      <c r="B374" s="3"/>
      <c r="C374" s="3"/>
      <c r="D374" s="3"/>
    </row>
    <row r="375" spans="1:4" x14ac:dyDescent="0.2">
      <c r="A375" s="3"/>
      <c r="B375" s="3"/>
      <c r="C375" s="3"/>
      <c r="D375" s="3"/>
    </row>
    <row r="376" spans="1:4" x14ac:dyDescent="0.2">
      <c r="A376" s="3"/>
      <c r="B376" s="3"/>
      <c r="C376" s="3"/>
      <c r="D376" s="3"/>
    </row>
    <row r="377" spans="1:4" x14ac:dyDescent="0.2">
      <c r="A377" s="3"/>
      <c r="B377" s="3"/>
      <c r="C377" s="3"/>
      <c r="D377" s="3"/>
    </row>
    <row r="378" spans="1:4" x14ac:dyDescent="0.2">
      <c r="A378" s="3"/>
      <c r="B378" s="3"/>
      <c r="C378" s="3"/>
      <c r="D378" s="3"/>
    </row>
    <row r="379" spans="1:4" x14ac:dyDescent="0.2">
      <c r="A379" s="3"/>
      <c r="B379" s="3"/>
      <c r="C379" s="3"/>
      <c r="D379" s="3"/>
    </row>
    <row r="380" spans="1:4" x14ac:dyDescent="0.2">
      <c r="A380" s="3"/>
      <c r="B380" s="3"/>
      <c r="C380" s="3"/>
      <c r="D380" s="3"/>
    </row>
    <row r="381" spans="1:4" x14ac:dyDescent="0.2">
      <c r="A381" s="3"/>
      <c r="B381" s="3"/>
      <c r="C381" s="3"/>
      <c r="D381" s="3"/>
    </row>
    <row r="382" spans="1:4" x14ac:dyDescent="0.2">
      <c r="A382" s="3"/>
      <c r="B382" s="3"/>
      <c r="C382" s="3"/>
      <c r="D382" s="3"/>
    </row>
    <row r="383" spans="1:4" x14ac:dyDescent="0.2">
      <c r="A383" s="3"/>
      <c r="B383" s="3"/>
      <c r="C383" s="3"/>
      <c r="D383" s="3"/>
    </row>
    <row r="384" spans="1:4" x14ac:dyDescent="0.2">
      <c r="A384" s="3"/>
      <c r="B384" s="3"/>
      <c r="C384" s="3"/>
      <c r="D384" s="3"/>
    </row>
    <row r="385" spans="1:4" x14ac:dyDescent="0.2">
      <c r="A385" s="3"/>
      <c r="B385" s="3"/>
      <c r="C385" s="3"/>
      <c r="D385" s="3"/>
    </row>
    <row r="386" spans="1:4" x14ac:dyDescent="0.2">
      <c r="A386" s="3"/>
      <c r="B386" s="3"/>
      <c r="C386" s="3"/>
      <c r="D386" s="3"/>
    </row>
    <row r="387" spans="1:4" x14ac:dyDescent="0.2">
      <c r="A387" s="3"/>
      <c r="B387" s="3"/>
      <c r="C387" s="3"/>
      <c r="D387" s="3"/>
    </row>
    <row r="388" spans="1:4" x14ac:dyDescent="0.2">
      <c r="A388" s="3"/>
      <c r="B388" s="3"/>
      <c r="C388" s="3"/>
      <c r="D388" s="3"/>
    </row>
    <row r="389" spans="1:4" x14ac:dyDescent="0.2">
      <c r="A389" s="3"/>
      <c r="B389" s="3"/>
      <c r="C389" s="3"/>
      <c r="D389" s="3"/>
    </row>
    <row r="390" spans="1:4" x14ac:dyDescent="0.2">
      <c r="A390" s="3"/>
      <c r="B390" s="3"/>
      <c r="C390" s="3"/>
      <c r="D390" s="3"/>
    </row>
    <row r="391" spans="1:4" x14ac:dyDescent="0.2">
      <c r="A391" s="3"/>
      <c r="B391" s="3"/>
      <c r="C391" s="3"/>
      <c r="D391" s="3"/>
    </row>
    <row r="392" spans="1:4" x14ac:dyDescent="0.2">
      <c r="A392" s="3"/>
      <c r="B392" s="3"/>
      <c r="C392" s="3"/>
      <c r="D392" s="3"/>
    </row>
    <row r="393" spans="1:4" x14ac:dyDescent="0.2">
      <c r="A393" s="3"/>
      <c r="B393" s="3"/>
      <c r="C393" s="3"/>
      <c r="D393" s="3"/>
    </row>
    <row r="394" spans="1:4" x14ac:dyDescent="0.2">
      <c r="A394" s="3"/>
      <c r="B394" s="3"/>
      <c r="C394" s="3"/>
      <c r="D394" s="3"/>
    </row>
    <row r="395" spans="1:4" x14ac:dyDescent="0.2">
      <c r="A395" s="3"/>
      <c r="B395" s="3"/>
      <c r="C395" s="3"/>
      <c r="D395" s="3"/>
    </row>
    <row r="396" spans="1:4" x14ac:dyDescent="0.2">
      <c r="A396" s="3"/>
      <c r="B396" s="3"/>
      <c r="C396" s="3"/>
      <c r="D396" s="3"/>
    </row>
    <row r="397" spans="1:4" x14ac:dyDescent="0.2">
      <c r="A397" s="3"/>
      <c r="B397" s="3"/>
      <c r="C397" s="3"/>
      <c r="D397" s="3"/>
    </row>
    <row r="398" spans="1:4" x14ac:dyDescent="0.2">
      <c r="A398" s="3"/>
      <c r="B398" s="3"/>
      <c r="C398" s="3"/>
      <c r="D398" s="3"/>
    </row>
    <row r="399" spans="1:4" x14ac:dyDescent="0.2">
      <c r="A399" s="3"/>
      <c r="B399" s="3"/>
      <c r="C399" s="3"/>
      <c r="D399" s="3"/>
    </row>
    <row r="400" spans="1:4" x14ac:dyDescent="0.2">
      <c r="A400" s="3"/>
      <c r="B400" s="3"/>
      <c r="C400" s="3"/>
      <c r="D400" s="3"/>
    </row>
    <row r="401" spans="1:4" x14ac:dyDescent="0.2">
      <c r="A401" s="3"/>
      <c r="B401" s="3"/>
      <c r="C401" s="3"/>
      <c r="D401" s="3"/>
    </row>
    <row r="402" spans="1:4" x14ac:dyDescent="0.2">
      <c r="A402" s="3"/>
      <c r="B402" s="3"/>
      <c r="C402" s="3"/>
      <c r="D402" s="3"/>
    </row>
    <row r="403" spans="1:4" x14ac:dyDescent="0.2">
      <c r="A403" s="3"/>
      <c r="B403" s="3"/>
      <c r="C403" s="3"/>
      <c r="D403" s="3"/>
    </row>
    <row r="404" spans="1:4" x14ac:dyDescent="0.2">
      <c r="A404" s="3"/>
      <c r="B404" s="3"/>
      <c r="C404" s="3"/>
      <c r="D404" s="3"/>
    </row>
    <row r="405" spans="1:4" x14ac:dyDescent="0.2">
      <c r="A405" s="3"/>
      <c r="B405" s="3"/>
      <c r="C405" s="3"/>
      <c r="D405" s="3"/>
    </row>
    <row r="406" spans="1:4" x14ac:dyDescent="0.2">
      <c r="A406" s="3"/>
      <c r="B406" s="3"/>
      <c r="C406" s="3"/>
      <c r="D406" s="3"/>
    </row>
    <row r="407" spans="1:4" x14ac:dyDescent="0.2">
      <c r="A407" s="3"/>
      <c r="B407" s="3"/>
      <c r="C407" s="3"/>
      <c r="D407" s="3"/>
    </row>
    <row r="408" spans="1:4" x14ac:dyDescent="0.2">
      <c r="A408" s="3"/>
      <c r="B408" s="3"/>
      <c r="C408" s="3"/>
      <c r="D408" s="3"/>
    </row>
    <row r="409" spans="1:4" x14ac:dyDescent="0.2">
      <c r="A409" s="3"/>
      <c r="B409" s="3"/>
      <c r="C409" s="3"/>
      <c r="D409" s="3"/>
    </row>
    <row r="410" spans="1:4" x14ac:dyDescent="0.2">
      <c r="A410" s="3"/>
      <c r="B410" s="3"/>
      <c r="C410" s="3"/>
      <c r="D410" s="3"/>
    </row>
    <row r="411" spans="1:4" x14ac:dyDescent="0.2">
      <c r="A411" s="3"/>
      <c r="B411" s="3"/>
      <c r="C411" s="3"/>
      <c r="D411" s="3"/>
    </row>
    <row r="412" spans="1:4" x14ac:dyDescent="0.2">
      <c r="A412" s="3"/>
      <c r="B412" s="3"/>
      <c r="C412" s="3"/>
      <c r="D412" s="3"/>
    </row>
    <row r="413" spans="1:4" x14ac:dyDescent="0.2">
      <c r="A413" s="3"/>
      <c r="B413" s="3"/>
      <c r="C413" s="3"/>
      <c r="D413" s="3"/>
    </row>
    <row r="414" spans="1:4" x14ac:dyDescent="0.2">
      <c r="A414" s="3"/>
      <c r="B414" s="3"/>
      <c r="C414" s="3"/>
      <c r="D414" s="3"/>
    </row>
    <row r="415" spans="1:4" x14ac:dyDescent="0.2">
      <c r="A415" s="3"/>
      <c r="B415" s="3"/>
      <c r="C415" s="3"/>
      <c r="D415" s="3"/>
    </row>
    <row r="416" spans="1:4" x14ac:dyDescent="0.2">
      <c r="A416" s="3"/>
      <c r="B416" s="3"/>
      <c r="C416" s="3"/>
      <c r="D416" s="3"/>
    </row>
    <row r="417" spans="1:4" x14ac:dyDescent="0.2">
      <c r="A417" s="3"/>
      <c r="B417" s="3"/>
      <c r="C417" s="3"/>
      <c r="D417" s="3"/>
    </row>
    <row r="418" spans="1:4" x14ac:dyDescent="0.2">
      <c r="A418" s="3"/>
      <c r="B418" s="3"/>
      <c r="C418" s="3"/>
      <c r="D418" s="3"/>
    </row>
    <row r="419" spans="1:4" x14ac:dyDescent="0.2">
      <c r="A419" s="3"/>
      <c r="B419" s="3"/>
      <c r="C419" s="3"/>
      <c r="D419" s="3"/>
    </row>
    <row r="420" spans="1:4" x14ac:dyDescent="0.2">
      <c r="A420" s="3"/>
      <c r="B420" s="3"/>
      <c r="C420" s="3"/>
      <c r="D420" s="3"/>
    </row>
    <row r="421" spans="1:4" x14ac:dyDescent="0.2">
      <c r="A421" s="3"/>
      <c r="B421" s="3"/>
      <c r="C421" s="3"/>
      <c r="D421" s="3"/>
    </row>
    <row r="422" spans="1:4" x14ac:dyDescent="0.2">
      <c r="A422" s="3"/>
      <c r="B422" s="3"/>
      <c r="C422" s="3"/>
      <c r="D422" s="3"/>
    </row>
    <row r="423" spans="1:4" x14ac:dyDescent="0.2">
      <c r="A423" s="3"/>
      <c r="B423" s="3"/>
      <c r="C423" s="3"/>
      <c r="D423" s="3"/>
    </row>
    <row r="424" spans="1:4" x14ac:dyDescent="0.2">
      <c r="A424" s="3"/>
      <c r="B424" s="3"/>
      <c r="C424" s="3"/>
      <c r="D424" s="3"/>
    </row>
    <row r="425" spans="1:4" x14ac:dyDescent="0.2">
      <c r="A425" s="3"/>
      <c r="B425" s="3"/>
      <c r="C425" s="3"/>
      <c r="D425" s="3"/>
    </row>
    <row r="426" spans="1:4" x14ac:dyDescent="0.2">
      <c r="A426" s="3"/>
      <c r="B426" s="3"/>
      <c r="C426" s="3"/>
      <c r="D426" s="3"/>
    </row>
    <row r="427" spans="1:4" x14ac:dyDescent="0.2">
      <c r="A427" s="3"/>
      <c r="B427" s="3"/>
      <c r="C427" s="3"/>
      <c r="D427" s="3"/>
    </row>
    <row r="428" spans="1:4" x14ac:dyDescent="0.2">
      <c r="A428" s="3"/>
      <c r="B428" s="3"/>
      <c r="C428" s="3"/>
      <c r="D428" s="3"/>
    </row>
    <row r="429" spans="1:4" x14ac:dyDescent="0.2">
      <c r="A429" s="3"/>
      <c r="B429" s="3"/>
      <c r="C429" s="3"/>
      <c r="D429" s="3"/>
    </row>
    <row r="430" spans="1:4" x14ac:dyDescent="0.2">
      <c r="A430" s="3"/>
      <c r="B430" s="3"/>
      <c r="C430" s="3"/>
      <c r="D430" s="3"/>
    </row>
    <row r="431" spans="1:4" x14ac:dyDescent="0.2">
      <c r="A431" s="3"/>
      <c r="B431" s="3"/>
      <c r="C431" s="3"/>
      <c r="D431" s="3"/>
    </row>
    <row r="432" spans="1:4" x14ac:dyDescent="0.2">
      <c r="A432" s="3"/>
      <c r="B432" s="3"/>
      <c r="C432" s="3"/>
      <c r="D432" s="3"/>
    </row>
    <row r="433" spans="1:4" x14ac:dyDescent="0.2">
      <c r="A433" s="3"/>
      <c r="B433" s="3"/>
      <c r="C433" s="3"/>
      <c r="D433" s="3"/>
    </row>
    <row r="434" spans="1:4" x14ac:dyDescent="0.2">
      <c r="A434" s="3"/>
      <c r="B434" s="3"/>
      <c r="C434" s="3"/>
      <c r="D434" s="3"/>
    </row>
    <row r="435" spans="1:4" x14ac:dyDescent="0.2">
      <c r="A435" s="3"/>
      <c r="B435" s="3"/>
      <c r="C435" s="3"/>
      <c r="D435" s="3"/>
    </row>
    <row r="436" spans="1:4" x14ac:dyDescent="0.2">
      <c r="A436" s="3"/>
      <c r="B436" s="3"/>
      <c r="C436" s="3"/>
      <c r="D436" s="3"/>
    </row>
    <row r="437" spans="1:4" x14ac:dyDescent="0.2">
      <c r="A437" s="3"/>
      <c r="B437" s="3"/>
      <c r="C437" s="3"/>
      <c r="D437" s="3"/>
    </row>
    <row r="438" spans="1:4" x14ac:dyDescent="0.2">
      <c r="A438" s="3"/>
      <c r="B438" s="3"/>
      <c r="C438" s="3"/>
      <c r="D438" s="3"/>
    </row>
    <row r="439" spans="1:4" x14ac:dyDescent="0.2">
      <c r="A439" s="3"/>
      <c r="B439" s="3"/>
      <c r="C439" s="3"/>
      <c r="D439" s="3"/>
    </row>
    <row r="440" spans="1:4" x14ac:dyDescent="0.2">
      <c r="A440" s="3"/>
      <c r="B440" s="3"/>
      <c r="C440" s="3"/>
      <c r="D440" s="3"/>
    </row>
    <row r="441" spans="1:4" x14ac:dyDescent="0.2">
      <c r="A441" s="3"/>
      <c r="B441" s="3"/>
      <c r="C441" s="3"/>
      <c r="D441" s="3"/>
    </row>
    <row r="442" spans="1:4" x14ac:dyDescent="0.2">
      <c r="A442" s="3"/>
      <c r="B442" s="3"/>
      <c r="C442" s="3"/>
      <c r="D442" s="3"/>
    </row>
    <row r="443" spans="1:4" x14ac:dyDescent="0.2">
      <c r="A443" s="3"/>
      <c r="B443" s="3"/>
      <c r="C443" s="3"/>
      <c r="D443" s="3"/>
    </row>
    <row r="444" spans="1:4" x14ac:dyDescent="0.2">
      <c r="A444" s="3"/>
      <c r="B444" s="3"/>
      <c r="C444" s="3"/>
      <c r="D444" s="3"/>
    </row>
    <row r="445" spans="1:4" x14ac:dyDescent="0.2">
      <c r="A445" s="3"/>
      <c r="B445" s="3"/>
      <c r="C445" s="3"/>
      <c r="D445" s="3"/>
    </row>
    <row r="446" spans="1:4" x14ac:dyDescent="0.2">
      <c r="A446" s="3"/>
      <c r="B446" s="3"/>
      <c r="C446" s="3"/>
      <c r="D446" s="3"/>
    </row>
    <row r="447" spans="1:4" x14ac:dyDescent="0.2">
      <c r="A447" s="3"/>
      <c r="B447" s="3"/>
      <c r="C447" s="3"/>
      <c r="D447" s="3"/>
    </row>
    <row r="448" spans="1:4" x14ac:dyDescent="0.2">
      <c r="A448" s="3"/>
      <c r="B448" s="3"/>
      <c r="C448" s="3"/>
      <c r="D448" s="3"/>
    </row>
    <row r="449" spans="1:4" x14ac:dyDescent="0.2">
      <c r="A449" s="3"/>
      <c r="B449" s="3"/>
      <c r="C449" s="3"/>
      <c r="D449" s="3"/>
    </row>
    <row r="450" spans="1:4" x14ac:dyDescent="0.2">
      <c r="A450" s="3"/>
      <c r="B450" s="3"/>
      <c r="C450" s="3"/>
      <c r="D450" s="3"/>
    </row>
    <row r="451" spans="1:4" x14ac:dyDescent="0.2">
      <c r="A451" s="3"/>
      <c r="B451" s="3"/>
      <c r="C451" s="3"/>
      <c r="D451" s="3"/>
    </row>
    <row r="452" spans="1:4" x14ac:dyDescent="0.2">
      <c r="A452" s="3"/>
      <c r="B452" s="3"/>
      <c r="C452" s="3"/>
      <c r="D452" s="3"/>
    </row>
    <row r="453" spans="1:4" x14ac:dyDescent="0.2">
      <c r="A453" s="3"/>
      <c r="B453" s="3"/>
      <c r="C453" s="3"/>
      <c r="D453" s="3"/>
    </row>
    <row r="454" spans="1:4" x14ac:dyDescent="0.2">
      <c r="A454" s="3"/>
      <c r="B454" s="3"/>
      <c r="C454" s="3"/>
      <c r="D454" s="3"/>
    </row>
    <row r="455" spans="1:4" x14ac:dyDescent="0.2">
      <c r="A455" s="3"/>
      <c r="B455" s="3"/>
      <c r="C455" s="3"/>
      <c r="D455" s="3"/>
    </row>
    <row r="456" spans="1:4" x14ac:dyDescent="0.2">
      <c r="A456" s="3"/>
      <c r="B456" s="3"/>
      <c r="C456" s="3"/>
      <c r="D456" s="3"/>
    </row>
    <row r="457" spans="1:4" x14ac:dyDescent="0.2">
      <c r="A457" s="3"/>
      <c r="B457" s="3"/>
      <c r="C457" s="3"/>
      <c r="D457" s="3"/>
    </row>
    <row r="458" spans="1:4" x14ac:dyDescent="0.2">
      <c r="A458" s="3"/>
      <c r="B458" s="3"/>
      <c r="C458" s="3"/>
      <c r="D458" s="3"/>
    </row>
    <row r="459" spans="1:4" x14ac:dyDescent="0.2">
      <c r="A459" s="3"/>
      <c r="B459" s="3"/>
      <c r="C459" s="3"/>
      <c r="D459" s="3"/>
    </row>
    <row r="460" spans="1:4" x14ac:dyDescent="0.2">
      <c r="A460" s="3"/>
      <c r="B460" s="3"/>
      <c r="C460" s="3"/>
      <c r="D460" s="3"/>
    </row>
    <row r="461" spans="1:4" x14ac:dyDescent="0.2">
      <c r="A461" s="3"/>
      <c r="B461" s="3"/>
      <c r="C461" s="3"/>
      <c r="D461" s="3"/>
    </row>
    <row r="462" spans="1:4" x14ac:dyDescent="0.2">
      <c r="A462" s="3"/>
      <c r="B462" s="3"/>
      <c r="C462" s="3"/>
      <c r="D462" s="3"/>
    </row>
    <row r="463" spans="1:4" x14ac:dyDescent="0.2">
      <c r="A463" s="3"/>
      <c r="B463" s="3"/>
      <c r="C463" s="3"/>
      <c r="D463" s="3"/>
    </row>
    <row r="464" spans="1:4" x14ac:dyDescent="0.2">
      <c r="A464" s="3"/>
      <c r="B464" s="3"/>
      <c r="C464" s="3"/>
      <c r="D464" s="3"/>
    </row>
    <row r="465" spans="1:4" x14ac:dyDescent="0.2">
      <c r="A465" s="3"/>
      <c r="B465" s="3"/>
      <c r="C465" s="3"/>
      <c r="D465" s="3"/>
    </row>
    <row r="466" spans="1:4" x14ac:dyDescent="0.2">
      <c r="A466" s="3"/>
      <c r="B466" s="3"/>
      <c r="C466" s="3"/>
      <c r="D466" s="3"/>
    </row>
    <row r="467" spans="1:4" x14ac:dyDescent="0.2">
      <c r="A467" s="3"/>
      <c r="B467" s="3"/>
      <c r="C467" s="3"/>
      <c r="D467" s="3"/>
    </row>
    <row r="468" spans="1:4" x14ac:dyDescent="0.2">
      <c r="A468" s="3"/>
      <c r="B468" s="3"/>
      <c r="C468" s="3"/>
      <c r="D468" s="3"/>
    </row>
    <row r="469" spans="1:4" x14ac:dyDescent="0.2">
      <c r="A469" s="3"/>
      <c r="B469" s="3"/>
      <c r="C469" s="3"/>
      <c r="D469" s="3"/>
    </row>
    <row r="470" spans="1:4" x14ac:dyDescent="0.2">
      <c r="A470" s="3"/>
      <c r="B470" s="3"/>
      <c r="C470" s="3"/>
      <c r="D470" s="3"/>
    </row>
    <row r="471" spans="1:4" x14ac:dyDescent="0.2">
      <c r="A471" s="3"/>
      <c r="B471" s="3"/>
      <c r="C471" s="3"/>
      <c r="D471" s="3"/>
    </row>
    <row r="472" spans="1:4" x14ac:dyDescent="0.2">
      <c r="A472" s="3"/>
      <c r="B472" s="3"/>
      <c r="C472" s="3"/>
      <c r="D472" s="3"/>
    </row>
    <row r="473" spans="1:4" x14ac:dyDescent="0.2">
      <c r="A473" s="3"/>
      <c r="B473" s="3"/>
      <c r="C473" s="3"/>
      <c r="D473" s="3"/>
    </row>
    <row r="474" spans="1:4" x14ac:dyDescent="0.2">
      <c r="A474" s="3"/>
      <c r="B474" s="3"/>
      <c r="C474" s="3"/>
      <c r="D474" s="3"/>
    </row>
    <row r="475" spans="1:4" x14ac:dyDescent="0.2">
      <c r="A475" s="3"/>
      <c r="B475" s="3"/>
      <c r="C475" s="3"/>
      <c r="D475" s="3"/>
    </row>
    <row r="476" spans="1:4" x14ac:dyDescent="0.2">
      <c r="A476" s="3"/>
      <c r="B476" s="3"/>
      <c r="C476" s="3"/>
      <c r="D476" s="3"/>
    </row>
    <row r="477" spans="1:4" x14ac:dyDescent="0.2">
      <c r="A477" s="3"/>
      <c r="B477" s="3"/>
      <c r="C477" s="3"/>
      <c r="D477" s="3"/>
    </row>
    <row r="478" spans="1:4" x14ac:dyDescent="0.2">
      <c r="A478" s="3"/>
      <c r="B478" s="3"/>
      <c r="C478" s="3"/>
      <c r="D478" s="3"/>
    </row>
    <row r="479" spans="1:4" x14ac:dyDescent="0.2">
      <c r="A479" s="3"/>
      <c r="B479" s="3"/>
      <c r="C479" s="3"/>
      <c r="D479" s="3"/>
    </row>
    <row r="480" spans="1:4" x14ac:dyDescent="0.2">
      <c r="A480" s="3"/>
      <c r="B480" s="3"/>
      <c r="C480" s="3"/>
      <c r="D480" s="3"/>
    </row>
    <row r="481" spans="1:4" x14ac:dyDescent="0.2">
      <c r="A481" s="3"/>
      <c r="B481" s="3"/>
      <c r="C481" s="3"/>
      <c r="D481" s="3"/>
    </row>
    <row r="482" spans="1:4" x14ac:dyDescent="0.2">
      <c r="A482" s="3"/>
      <c r="B482" s="3"/>
      <c r="C482" s="3"/>
      <c r="D482" s="3"/>
    </row>
    <row r="483" spans="1:4" x14ac:dyDescent="0.2">
      <c r="A483" s="3"/>
      <c r="B483" s="3"/>
      <c r="C483" s="3"/>
      <c r="D483" s="3"/>
    </row>
    <row r="484" spans="1:4" x14ac:dyDescent="0.2">
      <c r="A484" s="3"/>
      <c r="B484" s="3"/>
      <c r="C484" s="3"/>
      <c r="D484" s="3"/>
    </row>
    <row r="485" spans="1:4" x14ac:dyDescent="0.2">
      <c r="A485" s="3"/>
      <c r="B485" s="3"/>
      <c r="C485" s="3"/>
      <c r="D485" s="3"/>
    </row>
    <row r="486" spans="1:4" x14ac:dyDescent="0.2">
      <c r="A486" s="3"/>
      <c r="B486" s="3"/>
      <c r="C486" s="3"/>
      <c r="D486" s="3"/>
    </row>
    <row r="487" spans="1:4" x14ac:dyDescent="0.2">
      <c r="A487" s="3"/>
      <c r="B487" s="3"/>
      <c r="C487" s="3"/>
      <c r="D487" s="3"/>
    </row>
    <row r="488" spans="1:4" x14ac:dyDescent="0.2">
      <c r="A488" s="3"/>
      <c r="B488" s="3"/>
      <c r="C488" s="3"/>
      <c r="D488" s="3"/>
    </row>
    <row r="489" spans="1:4" x14ac:dyDescent="0.2">
      <c r="A489" s="3"/>
      <c r="B489" s="3"/>
      <c r="C489" s="3"/>
      <c r="D489" s="3"/>
    </row>
    <row r="490" spans="1:4" x14ac:dyDescent="0.2">
      <c r="A490" s="3"/>
      <c r="B490" s="3"/>
      <c r="C490" s="3"/>
      <c r="D490" s="3"/>
    </row>
    <row r="491" spans="1:4" x14ac:dyDescent="0.2">
      <c r="A491" s="3"/>
      <c r="B491" s="3"/>
      <c r="C491" s="3"/>
      <c r="D491" s="3"/>
    </row>
    <row r="492" spans="1:4" x14ac:dyDescent="0.2">
      <c r="A492" s="3"/>
      <c r="B492" s="3"/>
      <c r="C492" s="3"/>
      <c r="D492" s="3"/>
    </row>
    <row r="493" spans="1:4" x14ac:dyDescent="0.2">
      <c r="A493" s="3"/>
      <c r="B493" s="3"/>
      <c r="C493" s="3"/>
      <c r="D493" s="3"/>
    </row>
    <row r="494" spans="1:4" x14ac:dyDescent="0.2">
      <c r="A494" s="3"/>
      <c r="B494" s="3"/>
      <c r="C494" s="3"/>
      <c r="D494" s="3"/>
    </row>
    <row r="495" spans="1:4" x14ac:dyDescent="0.2">
      <c r="A495" s="3"/>
      <c r="B495" s="3"/>
      <c r="C495" s="3"/>
      <c r="D495" s="3"/>
    </row>
    <row r="496" spans="1:4" x14ac:dyDescent="0.2">
      <c r="A496" s="3"/>
      <c r="B496" s="3"/>
      <c r="C496" s="3"/>
      <c r="D496" s="3"/>
    </row>
    <row r="497" spans="1:4" x14ac:dyDescent="0.2">
      <c r="A497" s="3"/>
      <c r="B497" s="3"/>
      <c r="C497" s="3"/>
      <c r="D497" s="3"/>
    </row>
    <row r="498" spans="1:4" x14ac:dyDescent="0.2">
      <c r="A498" s="3"/>
      <c r="B498" s="3"/>
      <c r="C498" s="3"/>
      <c r="D498" s="3"/>
    </row>
    <row r="499" spans="1:4" x14ac:dyDescent="0.2">
      <c r="A499" s="3"/>
      <c r="B499" s="3"/>
      <c r="C499" s="3"/>
      <c r="D499" s="3"/>
    </row>
    <row r="500" spans="1:4" x14ac:dyDescent="0.2">
      <c r="A500" s="3"/>
      <c r="B500" s="3"/>
      <c r="C500" s="3"/>
      <c r="D500" s="3"/>
    </row>
    <row r="501" spans="1:4" x14ac:dyDescent="0.2">
      <c r="A501" s="3"/>
      <c r="B501" s="3"/>
      <c r="C501" s="3"/>
      <c r="D501" s="3"/>
    </row>
    <row r="502" spans="1:4" x14ac:dyDescent="0.2">
      <c r="A502" s="3"/>
      <c r="B502" s="3"/>
      <c r="C502" s="3"/>
      <c r="D502" s="3"/>
    </row>
    <row r="503" spans="1:4" x14ac:dyDescent="0.2">
      <c r="A503" s="3"/>
      <c r="B503" s="3"/>
      <c r="C503" s="3"/>
      <c r="D503" s="3"/>
    </row>
    <row r="504" spans="1:4" x14ac:dyDescent="0.2">
      <c r="A504" s="3"/>
      <c r="B504" s="3"/>
      <c r="C504" s="3"/>
      <c r="D504" s="3"/>
    </row>
    <row r="505" spans="1:4" x14ac:dyDescent="0.2">
      <c r="A505" s="3"/>
      <c r="B505" s="3"/>
      <c r="C505" s="3"/>
      <c r="D505" s="3"/>
    </row>
    <row r="506" spans="1:4" x14ac:dyDescent="0.2">
      <c r="A506" s="3"/>
      <c r="B506" s="3"/>
      <c r="C506" s="3"/>
      <c r="D506" s="3"/>
    </row>
    <row r="507" spans="1:4" x14ac:dyDescent="0.2">
      <c r="A507" s="3"/>
      <c r="B507" s="3"/>
      <c r="C507" s="3"/>
      <c r="D507" s="3"/>
    </row>
    <row r="508" spans="1:4" x14ac:dyDescent="0.2">
      <c r="A508" s="3"/>
      <c r="B508" s="3"/>
      <c r="C508" s="3"/>
      <c r="D508" s="3"/>
    </row>
    <row r="509" spans="1:4" x14ac:dyDescent="0.2">
      <c r="A509" s="3"/>
      <c r="B509" s="3"/>
      <c r="C509" s="3"/>
      <c r="D509" s="3"/>
    </row>
    <row r="510" spans="1:4" x14ac:dyDescent="0.2">
      <c r="A510" s="3"/>
      <c r="B510" s="3"/>
      <c r="C510" s="3"/>
      <c r="D510" s="3"/>
    </row>
    <row r="511" spans="1:4" x14ac:dyDescent="0.2">
      <c r="A511" s="3"/>
      <c r="B511" s="3"/>
      <c r="C511" s="3"/>
      <c r="D511" s="3"/>
    </row>
    <row r="512" spans="1:4" x14ac:dyDescent="0.2">
      <c r="A512" s="3"/>
      <c r="B512" s="3"/>
      <c r="C512" s="3"/>
      <c r="D512" s="3"/>
    </row>
    <row r="513" spans="1:4" x14ac:dyDescent="0.2">
      <c r="A513" s="3"/>
      <c r="B513" s="3"/>
      <c r="C513" s="3"/>
      <c r="D513" s="3"/>
    </row>
    <row r="514" spans="1:4" x14ac:dyDescent="0.2">
      <c r="A514" s="3"/>
      <c r="B514" s="3"/>
      <c r="C514" s="3"/>
      <c r="D514" s="3"/>
    </row>
    <row r="515" spans="1:4" x14ac:dyDescent="0.2">
      <c r="A515" s="3"/>
      <c r="B515" s="3"/>
      <c r="C515" s="3"/>
      <c r="D515" s="3"/>
    </row>
    <row r="516" spans="1:4" x14ac:dyDescent="0.2">
      <c r="A516" s="3"/>
      <c r="B516" s="3"/>
      <c r="C516" s="3"/>
      <c r="D516" s="3"/>
    </row>
    <row r="517" spans="1:4" x14ac:dyDescent="0.2">
      <c r="A517" s="3"/>
      <c r="B517" s="3"/>
      <c r="C517" s="3"/>
      <c r="D517" s="3"/>
    </row>
    <row r="518" spans="1:4" x14ac:dyDescent="0.2">
      <c r="A518" s="3"/>
      <c r="B518" s="3"/>
      <c r="C518" s="3"/>
      <c r="D518" s="3"/>
    </row>
    <row r="519" spans="1:4" x14ac:dyDescent="0.2">
      <c r="A519" s="3"/>
      <c r="B519" s="3"/>
      <c r="C519" s="3"/>
      <c r="D519" s="3"/>
    </row>
    <row r="520" spans="1:4" x14ac:dyDescent="0.2">
      <c r="A520" s="3"/>
      <c r="B520" s="3"/>
      <c r="C520" s="3"/>
      <c r="D520" s="3"/>
    </row>
    <row r="521" spans="1:4" x14ac:dyDescent="0.2">
      <c r="A521" s="3"/>
      <c r="B521" s="3"/>
      <c r="C521" s="3"/>
      <c r="D521" s="3"/>
    </row>
    <row r="522" spans="1:4" x14ac:dyDescent="0.2">
      <c r="A522" s="3"/>
      <c r="B522" s="3"/>
      <c r="C522" s="3"/>
      <c r="D522" s="3"/>
    </row>
    <row r="523" spans="1:4" x14ac:dyDescent="0.2">
      <c r="A523" s="3"/>
      <c r="B523" s="3"/>
      <c r="C523" s="3"/>
      <c r="D523" s="3"/>
    </row>
    <row r="524" spans="1:4" x14ac:dyDescent="0.2">
      <c r="A524" s="3"/>
      <c r="B524" s="3"/>
      <c r="C524" s="3"/>
      <c r="D524" s="3"/>
    </row>
    <row r="525" spans="1:4" x14ac:dyDescent="0.2">
      <c r="A525" s="3"/>
      <c r="B525" s="3"/>
      <c r="C525" s="3"/>
      <c r="D525" s="3"/>
    </row>
    <row r="526" spans="1:4" x14ac:dyDescent="0.2">
      <c r="A526" s="3"/>
      <c r="B526" s="3"/>
      <c r="C526" s="3"/>
      <c r="D526" s="3"/>
    </row>
    <row r="527" spans="1:4" x14ac:dyDescent="0.2">
      <c r="A527" s="3"/>
      <c r="B527" s="3"/>
      <c r="C527" s="3"/>
      <c r="D527" s="3"/>
    </row>
    <row r="528" spans="1:4" x14ac:dyDescent="0.2">
      <c r="A528" s="3"/>
      <c r="B528" s="3"/>
      <c r="C528" s="3"/>
      <c r="D528" s="3"/>
    </row>
    <row r="529" spans="1:4" x14ac:dyDescent="0.2">
      <c r="A529" s="3"/>
      <c r="B529" s="3"/>
      <c r="C529" s="3"/>
      <c r="D529" s="3"/>
    </row>
    <row r="530" spans="1:4" x14ac:dyDescent="0.2">
      <c r="A530" s="3"/>
      <c r="B530" s="3"/>
      <c r="C530" s="3"/>
      <c r="D530" s="3"/>
    </row>
    <row r="531" spans="1:4" x14ac:dyDescent="0.2">
      <c r="A531" s="3"/>
      <c r="B531" s="3"/>
      <c r="C531" s="3"/>
      <c r="D531" s="3"/>
    </row>
    <row r="532" spans="1:4" x14ac:dyDescent="0.2">
      <c r="A532" s="3"/>
      <c r="B532" s="3"/>
      <c r="C532" s="3"/>
      <c r="D532" s="3"/>
    </row>
    <row r="533" spans="1:4" x14ac:dyDescent="0.2">
      <c r="A533" s="3"/>
      <c r="B533" s="3"/>
      <c r="C533" s="3"/>
      <c r="D533" s="3"/>
    </row>
    <row r="534" spans="1:4" x14ac:dyDescent="0.2">
      <c r="A534" s="3"/>
      <c r="B534" s="3"/>
      <c r="C534" s="3"/>
      <c r="D534" s="3"/>
    </row>
    <row r="535" spans="1:4" x14ac:dyDescent="0.2">
      <c r="A535" s="3"/>
      <c r="B535" s="3"/>
      <c r="C535" s="3"/>
      <c r="D535" s="3"/>
    </row>
    <row r="536" spans="1:4" x14ac:dyDescent="0.2">
      <c r="A536" s="3"/>
      <c r="B536" s="3"/>
      <c r="C536" s="3"/>
      <c r="D536" s="3"/>
    </row>
    <row r="537" spans="1:4" x14ac:dyDescent="0.2">
      <c r="A537" s="3"/>
      <c r="B537" s="3"/>
      <c r="C537" s="3"/>
      <c r="D537" s="3"/>
    </row>
    <row r="538" spans="1:4" x14ac:dyDescent="0.2">
      <c r="A538" s="3"/>
      <c r="B538" s="3"/>
      <c r="C538" s="3"/>
      <c r="D538" s="3"/>
    </row>
    <row r="539" spans="1:4" x14ac:dyDescent="0.2">
      <c r="A539" s="3"/>
      <c r="B539" s="3"/>
      <c r="C539" s="3"/>
      <c r="D539" s="3"/>
    </row>
    <row r="540" spans="1:4" x14ac:dyDescent="0.2">
      <c r="A540" s="3"/>
      <c r="B540" s="3"/>
      <c r="C540" s="3"/>
      <c r="D540" s="3"/>
    </row>
    <row r="541" spans="1:4" x14ac:dyDescent="0.2">
      <c r="A541" s="3"/>
      <c r="B541" s="3"/>
      <c r="C541" s="3"/>
      <c r="D541" s="3"/>
    </row>
    <row r="542" spans="1:4" x14ac:dyDescent="0.2">
      <c r="A542" s="3"/>
      <c r="B542" s="3"/>
      <c r="C542" s="3"/>
      <c r="D542" s="3"/>
    </row>
    <row r="543" spans="1:4" x14ac:dyDescent="0.2">
      <c r="A543" s="3"/>
      <c r="B543" s="3"/>
      <c r="C543" s="3"/>
      <c r="D543" s="3"/>
    </row>
    <row r="544" spans="1:4" x14ac:dyDescent="0.2">
      <c r="A544" s="3"/>
      <c r="B544" s="3"/>
      <c r="C544" s="3"/>
      <c r="D544" s="3"/>
    </row>
    <row r="545" spans="1:4" x14ac:dyDescent="0.2">
      <c r="A545" s="3"/>
      <c r="B545" s="3"/>
      <c r="C545" s="3"/>
      <c r="D545" s="3"/>
    </row>
    <row r="546" spans="1:4" x14ac:dyDescent="0.2">
      <c r="A546" s="3"/>
      <c r="B546" s="3"/>
      <c r="C546" s="3"/>
      <c r="D546" s="3"/>
    </row>
    <row r="547" spans="1:4" x14ac:dyDescent="0.2">
      <c r="A547" s="3"/>
      <c r="B547" s="3"/>
      <c r="C547" s="3"/>
      <c r="D547" s="3"/>
    </row>
    <row r="548" spans="1:4" x14ac:dyDescent="0.2">
      <c r="A548" s="3"/>
      <c r="B548" s="3"/>
      <c r="C548" s="3"/>
      <c r="D548" s="3"/>
    </row>
    <row r="549" spans="1:4" x14ac:dyDescent="0.2">
      <c r="A549" s="3"/>
      <c r="B549" s="3"/>
      <c r="C549" s="3"/>
      <c r="D549" s="3"/>
    </row>
    <row r="550" spans="1:4" x14ac:dyDescent="0.2">
      <c r="A550" s="3"/>
      <c r="B550" s="3"/>
      <c r="C550" s="3"/>
      <c r="D550" s="3"/>
    </row>
    <row r="551" spans="1:4" x14ac:dyDescent="0.2">
      <c r="A551" s="3"/>
      <c r="B551" s="3"/>
      <c r="C551" s="3"/>
      <c r="D551" s="3"/>
    </row>
    <row r="552" spans="1:4" x14ac:dyDescent="0.2">
      <c r="A552" s="3"/>
      <c r="B552" s="3"/>
      <c r="C552" s="3"/>
      <c r="D552" s="3"/>
    </row>
    <row r="553" spans="1:4" x14ac:dyDescent="0.2">
      <c r="A553" s="3"/>
      <c r="B553" s="3"/>
      <c r="C553" s="3"/>
      <c r="D553" s="3"/>
    </row>
    <row r="554" spans="1:4" x14ac:dyDescent="0.2">
      <c r="A554" s="3"/>
      <c r="B554" s="3"/>
      <c r="C554" s="3"/>
      <c r="D554" s="3"/>
    </row>
    <row r="555" spans="1:4" x14ac:dyDescent="0.2">
      <c r="A555" s="3"/>
      <c r="B555" s="3"/>
      <c r="C555" s="3"/>
      <c r="D555" s="3"/>
    </row>
    <row r="556" spans="1:4" x14ac:dyDescent="0.2">
      <c r="A556" s="3"/>
      <c r="B556" s="3"/>
      <c r="C556" s="3"/>
      <c r="D556" s="3"/>
    </row>
    <row r="557" spans="1:4" x14ac:dyDescent="0.2">
      <c r="A557" s="3"/>
      <c r="B557" s="3"/>
      <c r="C557" s="3"/>
      <c r="D557" s="3"/>
    </row>
    <row r="558" spans="1:4" x14ac:dyDescent="0.2">
      <c r="A558" s="3"/>
      <c r="B558" s="3"/>
      <c r="C558" s="3"/>
      <c r="D558" s="3"/>
    </row>
    <row r="559" spans="1:4" x14ac:dyDescent="0.2">
      <c r="A559" s="3"/>
      <c r="B559" s="3"/>
      <c r="C559" s="3"/>
      <c r="D559" s="3"/>
    </row>
    <row r="560" spans="1:4" x14ac:dyDescent="0.2">
      <c r="A560" s="3"/>
      <c r="B560" s="3"/>
      <c r="C560" s="3"/>
      <c r="D560" s="3"/>
    </row>
    <row r="561" spans="1:4" x14ac:dyDescent="0.2">
      <c r="A561" s="3"/>
      <c r="B561" s="3"/>
      <c r="C561" s="3"/>
      <c r="D561" s="3"/>
    </row>
    <row r="562" spans="1:4" x14ac:dyDescent="0.2">
      <c r="A562" s="3"/>
      <c r="B562" s="3"/>
      <c r="C562" s="3"/>
      <c r="D562" s="3"/>
    </row>
    <row r="563" spans="1:4" x14ac:dyDescent="0.2">
      <c r="A563" s="3"/>
      <c r="B563" s="3"/>
      <c r="C563" s="3"/>
      <c r="D563" s="3"/>
    </row>
    <row r="564" spans="1:4" x14ac:dyDescent="0.2">
      <c r="A564" s="3"/>
      <c r="B564" s="3"/>
      <c r="C564" s="3"/>
      <c r="D564" s="3"/>
    </row>
    <row r="565" spans="1:4" x14ac:dyDescent="0.2">
      <c r="A565" s="3"/>
      <c r="B565" s="3"/>
      <c r="C565" s="3"/>
      <c r="D565" s="3"/>
    </row>
    <row r="566" spans="1:4" x14ac:dyDescent="0.2">
      <c r="A566" s="3"/>
      <c r="B566" s="3"/>
      <c r="C566" s="3"/>
      <c r="D566" s="3"/>
    </row>
    <row r="567" spans="1:4" x14ac:dyDescent="0.2">
      <c r="A567" s="3"/>
      <c r="B567" s="3"/>
      <c r="C567" s="3"/>
      <c r="D567" s="3"/>
    </row>
    <row r="568" spans="1:4" x14ac:dyDescent="0.2">
      <c r="A568" s="3"/>
      <c r="B568" s="3"/>
      <c r="C568" s="3"/>
      <c r="D568" s="3"/>
    </row>
    <row r="569" spans="1:4" x14ac:dyDescent="0.2">
      <c r="A569" s="3"/>
      <c r="B569" s="3"/>
      <c r="C569" s="3"/>
      <c r="D569" s="3"/>
    </row>
    <row r="570" spans="1:4" x14ac:dyDescent="0.2">
      <c r="A570" s="3"/>
      <c r="B570" s="3"/>
      <c r="C570" s="3"/>
      <c r="D570" s="3"/>
    </row>
    <row r="571" spans="1:4" x14ac:dyDescent="0.2">
      <c r="A571" s="3"/>
      <c r="B571" s="3"/>
      <c r="C571" s="3"/>
      <c r="D571" s="3"/>
    </row>
    <row r="572" spans="1:4" x14ac:dyDescent="0.2">
      <c r="A572" s="3"/>
      <c r="B572" s="3"/>
      <c r="C572" s="3"/>
      <c r="D572" s="3"/>
    </row>
    <row r="573" spans="1:4" x14ac:dyDescent="0.2">
      <c r="A573" s="3"/>
      <c r="B573" s="3"/>
      <c r="C573" s="3"/>
      <c r="D573" s="3"/>
    </row>
    <row r="574" spans="1:4" x14ac:dyDescent="0.2">
      <c r="A574" s="3"/>
      <c r="B574" s="3"/>
      <c r="C574" s="3"/>
      <c r="D574" s="3"/>
    </row>
    <row r="575" spans="1:4" x14ac:dyDescent="0.2">
      <c r="A575" s="3"/>
      <c r="B575" s="3"/>
      <c r="C575" s="3"/>
      <c r="D575" s="3"/>
    </row>
    <row r="576" spans="1:4" x14ac:dyDescent="0.2">
      <c r="A576" s="3"/>
      <c r="B576" s="3"/>
      <c r="C576" s="3"/>
      <c r="D576" s="3"/>
    </row>
    <row r="577" spans="1:4" x14ac:dyDescent="0.2">
      <c r="A577" s="3"/>
      <c r="B577" s="3"/>
      <c r="C577" s="3"/>
      <c r="D577" s="3"/>
    </row>
    <row r="578" spans="1:4" x14ac:dyDescent="0.2">
      <c r="A578" s="3"/>
      <c r="B578" s="3"/>
      <c r="C578" s="3"/>
      <c r="D578" s="3"/>
    </row>
    <row r="579" spans="1:4" x14ac:dyDescent="0.2">
      <c r="A579" s="3"/>
      <c r="B579" s="3"/>
      <c r="C579" s="3"/>
      <c r="D579" s="3"/>
    </row>
    <row r="580" spans="1:4" x14ac:dyDescent="0.2">
      <c r="A580" s="3"/>
      <c r="B580" s="3"/>
      <c r="C580" s="3"/>
      <c r="D580" s="3"/>
    </row>
    <row r="581" spans="1:4" x14ac:dyDescent="0.2">
      <c r="A581" s="3"/>
      <c r="B581" s="3"/>
      <c r="C581" s="3"/>
      <c r="D581" s="3"/>
    </row>
    <row r="582" spans="1:4" x14ac:dyDescent="0.2">
      <c r="A582" s="3"/>
      <c r="B582" s="3"/>
      <c r="C582" s="3"/>
      <c r="D582" s="3"/>
    </row>
    <row r="583" spans="1:4" x14ac:dyDescent="0.2">
      <c r="A583" s="3"/>
      <c r="B583" s="3"/>
      <c r="C583" s="3"/>
      <c r="D583" s="3"/>
    </row>
    <row r="584" spans="1:4" x14ac:dyDescent="0.2">
      <c r="A584" s="3"/>
      <c r="B584" s="3"/>
      <c r="C584" s="3"/>
      <c r="D584" s="3"/>
    </row>
    <row r="585" spans="1:4" x14ac:dyDescent="0.2">
      <c r="A585" s="3"/>
      <c r="B585" s="3"/>
      <c r="C585" s="3"/>
      <c r="D585" s="3"/>
    </row>
    <row r="586" spans="1:4" x14ac:dyDescent="0.2">
      <c r="A586" s="3"/>
      <c r="B586" s="3"/>
      <c r="C586" s="3"/>
      <c r="D586" s="3"/>
    </row>
    <row r="587" spans="1:4" x14ac:dyDescent="0.2">
      <c r="A587" s="3"/>
      <c r="B587" s="3"/>
      <c r="C587" s="3"/>
      <c r="D587" s="3"/>
    </row>
    <row r="588" spans="1:4" x14ac:dyDescent="0.2">
      <c r="A588" s="3"/>
      <c r="B588" s="3"/>
      <c r="C588" s="3"/>
      <c r="D588" s="3"/>
    </row>
    <row r="589" spans="1:4" x14ac:dyDescent="0.2">
      <c r="A589" s="3"/>
      <c r="B589" s="3"/>
      <c r="C589" s="3"/>
      <c r="D589" s="3"/>
    </row>
    <row r="590" spans="1:4" x14ac:dyDescent="0.2">
      <c r="A590" s="3"/>
      <c r="B590" s="3"/>
      <c r="C590" s="3"/>
      <c r="D590" s="3"/>
    </row>
    <row r="591" spans="1:4" x14ac:dyDescent="0.2">
      <c r="A591" s="3"/>
      <c r="B591" s="3"/>
      <c r="C591" s="3"/>
      <c r="D591" s="3"/>
    </row>
    <row r="592" spans="1:4" x14ac:dyDescent="0.2">
      <c r="A592" s="3"/>
      <c r="B592" s="3"/>
      <c r="C592" s="3"/>
      <c r="D592" s="3"/>
    </row>
    <row r="593" spans="1:4" x14ac:dyDescent="0.2">
      <c r="A593" s="3"/>
      <c r="B593" s="3"/>
      <c r="C593" s="3"/>
      <c r="D593" s="3"/>
    </row>
    <row r="594" spans="1:4" x14ac:dyDescent="0.2">
      <c r="A594" s="3"/>
      <c r="B594" s="3"/>
      <c r="C594" s="3"/>
      <c r="D594" s="3"/>
    </row>
    <row r="595" spans="1:4" x14ac:dyDescent="0.2">
      <c r="A595" s="3"/>
      <c r="B595" s="3"/>
      <c r="C595" s="3"/>
      <c r="D595" s="3"/>
    </row>
    <row r="596" spans="1:4" x14ac:dyDescent="0.2">
      <c r="A596" s="3"/>
      <c r="B596" s="3"/>
      <c r="C596" s="3"/>
      <c r="D596" s="3"/>
    </row>
    <row r="597" spans="1:4" x14ac:dyDescent="0.2">
      <c r="A597" s="3"/>
      <c r="B597" s="3"/>
      <c r="C597" s="3"/>
      <c r="D597" s="3"/>
    </row>
    <row r="598" spans="1:4" x14ac:dyDescent="0.2">
      <c r="A598" s="3"/>
      <c r="B598" s="3"/>
      <c r="C598" s="3"/>
      <c r="D598" s="3"/>
    </row>
    <row r="599" spans="1:4" x14ac:dyDescent="0.2">
      <c r="A599" s="3"/>
      <c r="B599" s="3"/>
      <c r="C599" s="3"/>
      <c r="D599" s="3"/>
    </row>
    <row r="600" spans="1:4" x14ac:dyDescent="0.2">
      <c r="A600" s="3"/>
      <c r="B600" s="3"/>
      <c r="C600" s="3"/>
      <c r="D600" s="3"/>
    </row>
    <row r="601" spans="1:4" x14ac:dyDescent="0.2">
      <c r="A601" s="3"/>
      <c r="B601" s="3"/>
      <c r="C601" s="3"/>
      <c r="D601" s="3"/>
    </row>
    <row r="602" spans="1:4" x14ac:dyDescent="0.2">
      <c r="A602" s="3"/>
      <c r="B602" s="3"/>
      <c r="C602" s="3"/>
      <c r="D602" s="3"/>
    </row>
    <row r="603" spans="1:4" x14ac:dyDescent="0.2">
      <c r="A603" s="3"/>
      <c r="B603" s="3"/>
      <c r="C603" s="3"/>
      <c r="D603" s="3"/>
    </row>
    <row r="604" spans="1:4" x14ac:dyDescent="0.2">
      <c r="A604" s="3"/>
      <c r="B604" s="3"/>
      <c r="C604" s="3"/>
      <c r="D604" s="3"/>
    </row>
    <row r="605" spans="1:4" x14ac:dyDescent="0.2">
      <c r="A605" s="3"/>
      <c r="B605" s="3"/>
      <c r="C605" s="3"/>
      <c r="D605" s="3"/>
    </row>
    <row r="606" spans="1:4" x14ac:dyDescent="0.2">
      <c r="A606" s="3"/>
      <c r="B606" s="3"/>
      <c r="C606" s="3"/>
      <c r="D606" s="3"/>
    </row>
    <row r="607" spans="1:4" x14ac:dyDescent="0.2">
      <c r="A607" s="3"/>
      <c r="B607" s="3"/>
      <c r="C607" s="3"/>
      <c r="D607" s="3"/>
    </row>
    <row r="608" spans="1:4" x14ac:dyDescent="0.2">
      <c r="A608" s="3"/>
      <c r="B608" s="3"/>
      <c r="C608" s="3"/>
      <c r="D608" s="3"/>
    </row>
    <row r="609" spans="1:4" x14ac:dyDescent="0.2">
      <c r="A609" s="3"/>
      <c r="B609" s="3"/>
      <c r="C609" s="3"/>
      <c r="D609" s="3"/>
    </row>
    <row r="610" spans="1:4" x14ac:dyDescent="0.2">
      <c r="A610" s="3"/>
      <c r="B610" s="3"/>
      <c r="C610" s="3"/>
      <c r="D610" s="3"/>
    </row>
    <row r="611" spans="1:4" x14ac:dyDescent="0.2">
      <c r="A611" s="3"/>
      <c r="B611" s="3"/>
      <c r="C611" s="3"/>
      <c r="D611" s="3"/>
    </row>
    <row r="612" spans="1:4" x14ac:dyDescent="0.2">
      <c r="A612" s="3"/>
      <c r="B612" s="3"/>
      <c r="C612" s="3"/>
      <c r="D612" s="3"/>
    </row>
    <row r="613" spans="1:4" x14ac:dyDescent="0.2">
      <c r="A613" s="3"/>
      <c r="B613" s="3"/>
      <c r="C613" s="3"/>
      <c r="D613" s="3"/>
    </row>
    <row r="614" spans="1:4" x14ac:dyDescent="0.2">
      <c r="A614" s="3"/>
      <c r="B614" s="3"/>
      <c r="C614" s="3"/>
      <c r="D614" s="3"/>
    </row>
    <row r="615" spans="1:4" x14ac:dyDescent="0.2">
      <c r="A615" s="3"/>
      <c r="B615" s="3"/>
      <c r="C615" s="3"/>
      <c r="D615" s="3"/>
    </row>
    <row r="616" spans="1:4" x14ac:dyDescent="0.2">
      <c r="A616" s="3"/>
      <c r="B616" s="3"/>
      <c r="C616" s="3"/>
      <c r="D616" s="3"/>
    </row>
    <row r="617" spans="1:4" x14ac:dyDescent="0.2">
      <c r="A617" s="3"/>
      <c r="B617" s="3"/>
      <c r="C617" s="3"/>
      <c r="D617" s="3"/>
    </row>
    <row r="618" spans="1:4" x14ac:dyDescent="0.2">
      <c r="A618" s="3"/>
      <c r="B618" s="3"/>
      <c r="C618" s="3"/>
      <c r="D618" s="3"/>
    </row>
    <row r="619" spans="1:4" x14ac:dyDescent="0.2">
      <c r="A619" s="3"/>
      <c r="B619" s="3"/>
      <c r="C619" s="3"/>
      <c r="D619" s="3"/>
    </row>
    <row r="620" spans="1:4" x14ac:dyDescent="0.2">
      <c r="A620" s="3"/>
      <c r="B620" s="3"/>
      <c r="C620" s="3"/>
      <c r="D620" s="3"/>
    </row>
    <row r="621" spans="1:4" x14ac:dyDescent="0.2">
      <c r="A621" s="3"/>
      <c r="B621" s="3"/>
      <c r="C621" s="3"/>
      <c r="D621" s="3"/>
    </row>
    <row r="622" spans="1:4" x14ac:dyDescent="0.2">
      <c r="A622" s="3"/>
      <c r="B622" s="3"/>
      <c r="C622" s="3"/>
      <c r="D622" s="3"/>
    </row>
    <row r="623" spans="1:4" x14ac:dyDescent="0.2">
      <c r="A623" s="3"/>
      <c r="B623" s="3"/>
      <c r="C623" s="3"/>
      <c r="D623" s="3"/>
    </row>
    <row r="624" spans="1:4" x14ac:dyDescent="0.2">
      <c r="A624" s="3"/>
      <c r="B624" s="3"/>
      <c r="C624" s="3"/>
      <c r="D624" s="3"/>
    </row>
    <row r="625" spans="1:4" x14ac:dyDescent="0.2">
      <c r="A625" s="3"/>
      <c r="B625" s="3"/>
      <c r="C625" s="3"/>
      <c r="D625" s="3"/>
    </row>
    <row r="626" spans="1:4" x14ac:dyDescent="0.2">
      <c r="A626" s="3"/>
      <c r="B626" s="3"/>
      <c r="C626" s="3"/>
      <c r="D626" s="3"/>
    </row>
    <row r="627" spans="1:4" x14ac:dyDescent="0.2">
      <c r="A627" s="3"/>
      <c r="B627" s="3"/>
      <c r="C627" s="3"/>
      <c r="D627" s="3"/>
    </row>
    <row r="628" spans="1:4" x14ac:dyDescent="0.2">
      <c r="A628" s="3"/>
      <c r="B628" s="3"/>
      <c r="C628" s="3"/>
      <c r="D628" s="3"/>
    </row>
    <row r="629" spans="1:4" x14ac:dyDescent="0.2">
      <c r="A629" s="3"/>
      <c r="B629" s="3"/>
      <c r="C629" s="3"/>
      <c r="D629" s="3"/>
    </row>
    <row r="630" spans="1:4" x14ac:dyDescent="0.2">
      <c r="A630" s="3"/>
      <c r="B630" s="3"/>
      <c r="C630" s="3"/>
      <c r="D630" s="3"/>
    </row>
    <row r="631" spans="1:4" x14ac:dyDescent="0.2">
      <c r="A631" s="3"/>
      <c r="B631" s="3"/>
      <c r="C631" s="3"/>
      <c r="D631" s="3"/>
    </row>
    <row r="632" spans="1:4" x14ac:dyDescent="0.2">
      <c r="A632" s="3"/>
      <c r="B632" s="3"/>
      <c r="C632" s="3"/>
      <c r="D632" s="3"/>
    </row>
    <row r="633" spans="1:4" x14ac:dyDescent="0.2">
      <c r="A633" s="3"/>
      <c r="B633" s="3"/>
      <c r="C633" s="3"/>
      <c r="D633" s="3"/>
    </row>
    <row r="634" spans="1:4" x14ac:dyDescent="0.2">
      <c r="A634" s="3"/>
      <c r="B634" s="3"/>
      <c r="C634" s="3"/>
      <c r="D634" s="3"/>
    </row>
    <row r="635" spans="1:4" x14ac:dyDescent="0.2">
      <c r="A635" s="3"/>
      <c r="B635" s="3"/>
      <c r="C635" s="3"/>
      <c r="D635" s="3"/>
    </row>
    <row r="636" spans="1:4" x14ac:dyDescent="0.2">
      <c r="A636" s="3"/>
      <c r="B636" s="3"/>
      <c r="C636" s="3"/>
      <c r="D636" s="3"/>
    </row>
    <row r="637" spans="1:4" x14ac:dyDescent="0.2">
      <c r="A637" s="3"/>
      <c r="B637" s="3"/>
      <c r="C637" s="3"/>
      <c r="D637" s="3"/>
    </row>
    <row r="638" spans="1:4" x14ac:dyDescent="0.2">
      <c r="A638" s="3"/>
      <c r="B638" s="3"/>
      <c r="C638" s="3"/>
      <c r="D638" s="3"/>
    </row>
    <row r="639" spans="1:4" x14ac:dyDescent="0.2">
      <c r="A639" s="3"/>
      <c r="B639" s="3"/>
      <c r="C639" s="3"/>
      <c r="D639" s="3"/>
    </row>
    <row r="640" spans="1:4" x14ac:dyDescent="0.2">
      <c r="A640" s="3"/>
      <c r="B640" s="3"/>
      <c r="C640" s="3"/>
      <c r="D640" s="3"/>
    </row>
    <row r="641" spans="1:4" x14ac:dyDescent="0.2">
      <c r="A641" s="3"/>
      <c r="B641" s="3"/>
      <c r="C641" s="3"/>
      <c r="D641" s="3"/>
    </row>
    <row r="642" spans="1:4" x14ac:dyDescent="0.2">
      <c r="A642" s="3"/>
      <c r="B642" s="3"/>
      <c r="C642" s="3"/>
      <c r="D642" s="3"/>
    </row>
    <row r="643" spans="1:4" x14ac:dyDescent="0.2">
      <c r="A643" s="3"/>
      <c r="B643" s="3"/>
      <c r="C643" s="3"/>
      <c r="D643" s="3"/>
    </row>
    <row r="644" spans="1:4" x14ac:dyDescent="0.2">
      <c r="A644" s="3"/>
      <c r="B644" s="3"/>
      <c r="C644" s="3"/>
      <c r="D644" s="3"/>
    </row>
    <row r="645" spans="1:4" x14ac:dyDescent="0.2">
      <c r="A645" s="3"/>
      <c r="B645" s="3"/>
      <c r="C645" s="3"/>
      <c r="D645" s="3"/>
    </row>
    <row r="646" spans="1:4" x14ac:dyDescent="0.2">
      <c r="A646" s="3"/>
      <c r="B646" s="3"/>
      <c r="C646" s="3"/>
      <c r="D646" s="3"/>
    </row>
    <row r="647" spans="1:4" x14ac:dyDescent="0.2">
      <c r="A647" s="3"/>
      <c r="B647" s="3"/>
      <c r="C647" s="3"/>
      <c r="D647" s="3"/>
    </row>
    <row r="648" spans="1:4" x14ac:dyDescent="0.2">
      <c r="A648" s="3"/>
      <c r="B648" s="3"/>
      <c r="C648" s="3"/>
      <c r="D648" s="3"/>
    </row>
    <row r="649" spans="1:4" x14ac:dyDescent="0.2">
      <c r="A649" s="3"/>
      <c r="B649" s="3"/>
      <c r="C649" s="3"/>
      <c r="D649" s="3"/>
    </row>
    <row r="650" spans="1:4" x14ac:dyDescent="0.2">
      <c r="A650" s="3"/>
      <c r="B650" s="3"/>
      <c r="C650" s="3"/>
      <c r="D650" s="3"/>
    </row>
    <row r="651" spans="1:4" x14ac:dyDescent="0.2">
      <c r="A651" s="3"/>
      <c r="B651" s="3"/>
      <c r="C651" s="3"/>
      <c r="D651" s="3"/>
    </row>
    <row r="652" spans="1:4" x14ac:dyDescent="0.2">
      <c r="A652" s="3"/>
      <c r="B652" s="3"/>
      <c r="C652" s="3"/>
      <c r="D652" s="3"/>
    </row>
    <row r="653" spans="1:4" x14ac:dyDescent="0.2">
      <c r="A653" s="3"/>
      <c r="B653" s="3"/>
      <c r="C653" s="3"/>
      <c r="D653" s="3"/>
    </row>
    <row r="654" spans="1:4" x14ac:dyDescent="0.2">
      <c r="A654" s="3"/>
      <c r="B654" s="3"/>
      <c r="C654" s="3"/>
      <c r="D654" s="3"/>
    </row>
    <row r="655" spans="1:4" x14ac:dyDescent="0.2">
      <c r="A655" s="3"/>
      <c r="B655" s="3"/>
      <c r="C655" s="3"/>
      <c r="D655" s="3"/>
    </row>
    <row r="656" spans="1:4" x14ac:dyDescent="0.2">
      <c r="A656" s="3"/>
      <c r="B656" s="3"/>
      <c r="C656" s="3"/>
      <c r="D656" s="3"/>
    </row>
    <row r="657" spans="1:4" x14ac:dyDescent="0.2">
      <c r="A657" s="3"/>
      <c r="B657" s="3"/>
      <c r="C657" s="3"/>
      <c r="D657" s="3"/>
    </row>
    <row r="658" spans="1:4" x14ac:dyDescent="0.2">
      <c r="A658" s="3"/>
      <c r="B658" s="3"/>
      <c r="C658" s="3"/>
      <c r="D658" s="3"/>
    </row>
    <row r="659" spans="1:4" x14ac:dyDescent="0.2">
      <c r="A659" s="3"/>
      <c r="B659" s="3"/>
      <c r="C659" s="3"/>
      <c r="D659" s="3"/>
    </row>
    <row r="660" spans="1:4" x14ac:dyDescent="0.2">
      <c r="A660" s="3"/>
      <c r="B660" s="3"/>
      <c r="C660" s="3"/>
      <c r="D660" s="3"/>
    </row>
    <row r="661" spans="1:4" x14ac:dyDescent="0.2">
      <c r="A661" s="3"/>
      <c r="B661" s="3"/>
      <c r="C661" s="3"/>
      <c r="D661" s="3"/>
    </row>
    <row r="662" spans="1:4" x14ac:dyDescent="0.2">
      <c r="A662" s="3"/>
      <c r="B662" s="3"/>
      <c r="C662" s="3"/>
      <c r="D662" s="3"/>
    </row>
    <row r="663" spans="1:4" x14ac:dyDescent="0.2">
      <c r="A663" s="3"/>
      <c r="B663" s="3"/>
      <c r="C663" s="3"/>
      <c r="D663" s="3"/>
    </row>
    <row r="664" spans="1:4" x14ac:dyDescent="0.2">
      <c r="A664" s="3"/>
      <c r="B664" s="3"/>
      <c r="C664" s="3"/>
      <c r="D664" s="3"/>
    </row>
    <row r="665" spans="1:4" x14ac:dyDescent="0.2">
      <c r="A665" s="3"/>
      <c r="B665" s="3"/>
      <c r="C665" s="3"/>
      <c r="D665" s="3"/>
    </row>
    <row r="666" spans="1:4" x14ac:dyDescent="0.2">
      <c r="A666" s="3"/>
      <c r="B666" s="3"/>
      <c r="C666" s="3"/>
      <c r="D666" s="3"/>
    </row>
    <row r="667" spans="1:4" x14ac:dyDescent="0.2">
      <c r="A667" s="3"/>
      <c r="B667" s="3"/>
      <c r="C667" s="3"/>
      <c r="D667" s="3"/>
    </row>
    <row r="668" spans="1:4" x14ac:dyDescent="0.2">
      <c r="A668" s="3"/>
      <c r="B668" s="3"/>
      <c r="C668" s="3"/>
      <c r="D668" s="3"/>
    </row>
    <row r="669" spans="1:4" x14ac:dyDescent="0.2">
      <c r="A669" s="3"/>
      <c r="B669" s="3"/>
      <c r="C669" s="3"/>
      <c r="D669" s="3"/>
    </row>
    <row r="670" spans="1:4" x14ac:dyDescent="0.2">
      <c r="A670" s="3"/>
      <c r="B670" s="3"/>
      <c r="C670" s="3"/>
      <c r="D670" s="3"/>
    </row>
    <row r="671" spans="1:4" x14ac:dyDescent="0.2">
      <c r="A671" s="3"/>
      <c r="B671" s="3"/>
      <c r="C671" s="3"/>
      <c r="D671" s="3"/>
    </row>
    <row r="672" spans="1:4" x14ac:dyDescent="0.2">
      <c r="A672" s="3"/>
      <c r="B672" s="3"/>
      <c r="C672" s="3"/>
      <c r="D672" s="3"/>
    </row>
    <row r="673" spans="1:4" x14ac:dyDescent="0.2">
      <c r="A673" s="3"/>
      <c r="B673" s="3"/>
      <c r="C673" s="3"/>
      <c r="D673" s="3"/>
    </row>
    <row r="674" spans="1:4" x14ac:dyDescent="0.2">
      <c r="A674" s="3"/>
      <c r="B674" s="3"/>
      <c r="C674" s="3"/>
      <c r="D674" s="3"/>
    </row>
    <row r="675" spans="1:4" x14ac:dyDescent="0.2">
      <c r="A675" s="3"/>
      <c r="B675" s="3"/>
      <c r="C675" s="3"/>
      <c r="D675" s="3"/>
    </row>
    <row r="676" spans="1:4" x14ac:dyDescent="0.2">
      <c r="A676" s="3"/>
      <c r="B676" s="3"/>
      <c r="C676" s="3"/>
      <c r="D676" s="3"/>
    </row>
    <row r="677" spans="1:4" x14ac:dyDescent="0.2">
      <c r="A677" s="3"/>
      <c r="B677" s="3"/>
      <c r="C677" s="3"/>
      <c r="D677" s="3"/>
    </row>
    <row r="678" spans="1:4" x14ac:dyDescent="0.2">
      <c r="A678" s="3"/>
      <c r="B678" s="3"/>
      <c r="C678" s="3"/>
      <c r="D678" s="3"/>
    </row>
    <row r="679" spans="1:4" x14ac:dyDescent="0.2">
      <c r="A679" s="3"/>
      <c r="B679" s="3"/>
      <c r="C679" s="3"/>
      <c r="D679" s="3"/>
    </row>
    <row r="680" spans="1:4" x14ac:dyDescent="0.2">
      <c r="A680" s="3"/>
      <c r="B680" s="3"/>
      <c r="C680" s="3"/>
      <c r="D680" s="3"/>
    </row>
    <row r="681" spans="1:4" x14ac:dyDescent="0.2">
      <c r="A681" s="3"/>
      <c r="B681" s="3"/>
      <c r="C681" s="3"/>
      <c r="D681" s="3"/>
    </row>
    <row r="682" spans="1:4" x14ac:dyDescent="0.2">
      <c r="A682" s="3"/>
      <c r="B682" s="3"/>
      <c r="C682" s="3"/>
      <c r="D682" s="3"/>
    </row>
    <row r="683" spans="1:4" x14ac:dyDescent="0.2">
      <c r="A683" s="3"/>
      <c r="B683" s="3"/>
      <c r="C683" s="3"/>
      <c r="D683" s="3"/>
    </row>
    <row r="684" spans="1:4" x14ac:dyDescent="0.2">
      <c r="A684" s="3"/>
      <c r="B684" s="3"/>
      <c r="C684" s="3"/>
      <c r="D684" s="3"/>
    </row>
    <row r="685" spans="1:4" x14ac:dyDescent="0.2">
      <c r="A685" s="3"/>
      <c r="B685" s="3"/>
      <c r="C685" s="3"/>
      <c r="D685" s="3"/>
    </row>
    <row r="686" spans="1:4" x14ac:dyDescent="0.2">
      <c r="A686" s="3"/>
      <c r="B686" s="3"/>
      <c r="C686" s="3"/>
      <c r="D686" s="3"/>
    </row>
    <row r="687" spans="1:4" x14ac:dyDescent="0.2">
      <c r="A687" s="3"/>
      <c r="B687" s="3"/>
      <c r="C687" s="3"/>
      <c r="D687" s="3"/>
    </row>
    <row r="688" spans="1:4" x14ac:dyDescent="0.2">
      <c r="A688" s="3"/>
      <c r="B688" s="3"/>
      <c r="C688" s="3"/>
      <c r="D688" s="3"/>
    </row>
    <row r="689" spans="1:4" x14ac:dyDescent="0.2">
      <c r="A689" s="3"/>
      <c r="B689" s="3"/>
      <c r="C689" s="3"/>
      <c r="D689" s="3"/>
    </row>
    <row r="690" spans="1:4" x14ac:dyDescent="0.2">
      <c r="A690" s="3"/>
      <c r="B690" s="3"/>
      <c r="C690" s="3"/>
      <c r="D690" s="3"/>
    </row>
    <row r="691" spans="1:4" x14ac:dyDescent="0.2">
      <c r="A691" s="3"/>
      <c r="B691" s="3"/>
      <c r="C691" s="3"/>
      <c r="D691" s="3"/>
    </row>
    <row r="692" spans="1:4" x14ac:dyDescent="0.2">
      <c r="A692" s="3"/>
      <c r="B692" s="3"/>
      <c r="C692" s="3"/>
      <c r="D692" s="3"/>
    </row>
    <row r="693" spans="1:4" x14ac:dyDescent="0.2">
      <c r="A693" s="3"/>
      <c r="B693" s="3"/>
      <c r="C693" s="3"/>
      <c r="D693" s="3"/>
    </row>
    <row r="694" spans="1:4" x14ac:dyDescent="0.2">
      <c r="A694" s="3"/>
      <c r="B694" s="3"/>
      <c r="C694" s="3"/>
      <c r="D694" s="3"/>
    </row>
    <row r="695" spans="1:4" x14ac:dyDescent="0.2">
      <c r="A695" s="3"/>
      <c r="B695" s="3"/>
      <c r="C695" s="3"/>
      <c r="D695" s="3"/>
    </row>
    <row r="696" spans="1:4" x14ac:dyDescent="0.2">
      <c r="A696" s="3"/>
      <c r="B696" s="3"/>
      <c r="C696" s="3"/>
      <c r="D696" s="3"/>
    </row>
    <row r="697" spans="1:4" x14ac:dyDescent="0.2">
      <c r="A697" s="3"/>
      <c r="B697" s="3"/>
      <c r="C697" s="3"/>
      <c r="D697" s="3"/>
    </row>
    <row r="698" spans="1:4" x14ac:dyDescent="0.2">
      <c r="A698" s="3"/>
      <c r="B698" s="3"/>
      <c r="C698" s="3"/>
      <c r="D698" s="3"/>
    </row>
    <row r="699" spans="1:4" x14ac:dyDescent="0.2">
      <c r="A699" s="3"/>
      <c r="B699" s="3"/>
      <c r="C699" s="3"/>
      <c r="D699" s="3"/>
    </row>
    <row r="700" spans="1:4" x14ac:dyDescent="0.2">
      <c r="A700" s="3"/>
      <c r="B700" s="3"/>
      <c r="C700" s="3"/>
      <c r="D700" s="3"/>
    </row>
    <row r="701" spans="1:4" x14ac:dyDescent="0.2">
      <c r="A701" s="3"/>
      <c r="B701" s="3"/>
      <c r="C701" s="3"/>
      <c r="D701" s="3"/>
    </row>
    <row r="702" spans="1:4" x14ac:dyDescent="0.2">
      <c r="A702" s="3"/>
      <c r="B702" s="3"/>
      <c r="C702" s="3"/>
      <c r="D702" s="3"/>
    </row>
    <row r="703" spans="1:4" x14ac:dyDescent="0.2">
      <c r="A703" s="3"/>
      <c r="B703" s="3"/>
      <c r="C703" s="3"/>
      <c r="D703" s="3"/>
    </row>
    <row r="704" spans="1:4" x14ac:dyDescent="0.2">
      <c r="A704" s="3"/>
      <c r="B704" s="3"/>
      <c r="C704" s="3"/>
      <c r="D704" s="3"/>
    </row>
    <row r="705" spans="1:4" x14ac:dyDescent="0.2">
      <c r="A705" s="3"/>
      <c r="B705" s="3"/>
      <c r="C705" s="3"/>
      <c r="D705" s="3"/>
    </row>
    <row r="706" spans="1:4" x14ac:dyDescent="0.2">
      <c r="A706" s="3"/>
      <c r="B706" s="3"/>
      <c r="C706" s="3"/>
      <c r="D706" s="3"/>
    </row>
    <row r="707" spans="1:4" x14ac:dyDescent="0.2">
      <c r="A707" s="3"/>
      <c r="B707" s="3"/>
      <c r="C707" s="3"/>
      <c r="D707" s="3"/>
    </row>
    <row r="708" spans="1:4" x14ac:dyDescent="0.2">
      <c r="A708" s="3"/>
      <c r="B708" s="3"/>
      <c r="C708" s="3"/>
      <c r="D708" s="3"/>
    </row>
    <row r="709" spans="1:4" x14ac:dyDescent="0.2">
      <c r="A709" s="3"/>
      <c r="B709" s="3"/>
      <c r="C709" s="3"/>
      <c r="D709" s="3"/>
    </row>
    <row r="710" spans="1:4" x14ac:dyDescent="0.2">
      <c r="A710" s="3"/>
      <c r="B710" s="3"/>
      <c r="C710" s="3"/>
      <c r="D710" s="3"/>
    </row>
    <row r="711" spans="1:4" x14ac:dyDescent="0.2">
      <c r="A711" s="3"/>
      <c r="B711" s="3"/>
      <c r="C711" s="3"/>
      <c r="D711" s="3"/>
    </row>
    <row r="712" spans="1:4" x14ac:dyDescent="0.2">
      <c r="A712" s="3"/>
      <c r="B712" s="3"/>
      <c r="C712" s="3"/>
      <c r="D712" s="3"/>
    </row>
    <row r="713" spans="1:4" x14ac:dyDescent="0.2">
      <c r="A713" s="3"/>
      <c r="B713" s="3"/>
      <c r="C713" s="3"/>
      <c r="D713" s="3"/>
    </row>
    <row r="714" spans="1:4" x14ac:dyDescent="0.2">
      <c r="A714" s="3"/>
      <c r="B714" s="3"/>
      <c r="C714" s="3"/>
      <c r="D714" s="3"/>
    </row>
    <row r="715" spans="1:4" x14ac:dyDescent="0.2">
      <c r="A715" s="3"/>
      <c r="B715" s="3"/>
      <c r="C715" s="3"/>
      <c r="D715" s="3"/>
    </row>
    <row r="716" spans="1:4" x14ac:dyDescent="0.2">
      <c r="A716" s="3"/>
      <c r="B716" s="3"/>
      <c r="C716" s="3"/>
      <c r="D716" s="3"/>
    </row>
    <row r="717" spans="1:4" x14ac:dyDescent="0.2">
      <c r="A717" s="3"/>
      <c r="B717" s="3"/>
      <c r="C717" s="3"/>
      <c r="D717" s="3"/>
    </row>
    <row r="718" spans="1:4" x14ac:dyDescent="0.2">
      <c r="A718" s="3"/>
      <c r="B718" s="3"/>
      <c r="C718" s="3"/>
      <c r="D718" s="3"/>
    </row>
    <row r="719" spans="1:4" x14ac:dyDescent="0.2">
      <c r="A719" s="3"/>
      <c r="B719" s="3"/>
      <c r="C719" s="3"/>
      <c r="D719" s="3"/>
    </row>
    <row r="720" spans="1:4" x14ac:dyDescent="0.2">
      <c r="A720" s="3"/>
      <c r="B720" s="3"/>
      <c r="C720" s="3"/>
      <c r="D720" s="3"/>
    </row>
    <row r="721" spans="1:4" x14ac:dyDescent="0.2">
      <c r="A721" s="3"/>
      <c r="B721" s="3"/>
      <c r="C721" s="3"/>
      <c r="D721" s="3"/>
    </row>
    <row r="722" spans="1:4" x14ac:dyDescent="0.2">
      <c r="A722" s="3"/>
      <c r="B722" s="3"/>
      <c r="C722" s="3"/>
      <c r="D722" s="3"/>
    </row>
    <row r="723" spans="1:4" x14ac:dyDescent="0.2">
      <c r="A723" s="3"/>
      <c r="B723" s="3"/>
      <c r="C723" s="3"/>
      <c r="D723" s="3"/>
    </row>
    <row r="724" spans="1:4" x14ac:dyDescent="0.2">
      <c r="A724" s="3"/>
      <c r="B724" s="3"/>
      <c r="C724" s="3"/>
      <c r="D724" s="3"/>
    </row>
    <row r="725" spans="1:4" x14ac:dyDescent="0.2">
      <c r="A725" s="3"/>
      <c r="B725" s="3"/>
      <c r="C725" s="3"/>
      <c r="D725" s="3"/>
    </row>
    <row r="726" spans="1:4" x14ac:dyDescent="0.2">
      <c r="A726" s="3"/>
      <c r="B726" s="3"/>
      <c r="C726" s="3"/>
      <c r="D726" s="3"/>
    </row>
    <row r="727" spans="1:4" x14ac:dyDescent="0.2">
      <c r="A727" s="3"/>
      <c r="B727" s="3"/>
      <c r="C727" s="3"/>
      <c r="D727" s="3"/>
    </row>
    <row r="728" spans="1:4" x14ac:dyDescent="0.2">
      <c r="A728" s="3"/>
      <c r="B728" s="3"/>
      <c r="C728" s="3"/>
      <c r="D728" s="3"/>
    </row>
    <row r="729" spans="1:4" x14ac:dyDescent="0.2">
      <c r="A729" s="3"/>
      <c r="B729" s="3"/>
      <c r="C729" s="3"/>
      <c r="D729" s="3"/>
    </row>
    <row r="730" spans="1:4" x14ac:dyDescent="0.2">
      <c r="A730" s="3"/>
      <c r="B730" s="3"/>
      <c r="C730" s="3"/>
      <c r="D730" s="3"/>
    </row>
    <row r="731" spans="1:4" x14ac:dyDescent="0.2">
      <c r="A731" s="3"/>
      <c r="B731" s="3"/>
      <c r="C731" s="3"/>
      <c r="D731" s="3"/>
    </row>
    <row r="732" spans="1:4" x14ac:dyDescent="0.2">
      <c r="A732" s="3"/>
      <c r="B732" s="3"/>
      <c r="C732" s="3"/>
      <c r="D732" s="3"/>
    </row>
    <row r="733" spans="1:4" x14ac:dyDescent="0.2">
      <c r="A733" s="3"/>
      <c r="B733" s="3"/>
      <c r="C733" s="3"/>
      <c r="D733" s="3"/>
    </row>
    <row r="734" spans="1:4" x14ac:dyDescent="0.2">
      <c r="A734" s="3"/>
      <c r="B734" s="3"/>
      <c r="C734" s="3"/>
      <c r="D734" s="3"/>
    </row>
    <row r="735" spans="1:4" x14ac:dyDescent="0.2">
      <c r="A735" s="3"/>
      <c r="B735" s="3"/>
      <c r="C735" s="3"/>
      <c r="D735" s="3"/>
    </row>
    <row r="736" spans="1:4" x14ac:dyDescent="0.2">
      <c r="A736" s="3"/>
      <c r="B736" s="3"/>
      <c r="C736" s="3"/>
      <c r="D736" s="3"/>
    </row>
    <row r="737" spans="1:4" x14ac:dyDescent="0.2">
      <c r="A737" s="3"/>
      <c r="B737" s="3"/>
      <c r="C737" s="3"/>
      <c r="D737" s="3"/>
    </row>
    <row r="738" spans="1:4" x14ac:dyDescent="0.2">
      <c r="A738" s="3"/>
      <c r="B738" s="3"/>
      <c r="C738" s="3"/>
      <c r="D738" s="3"/>
    </row>
    <row r="739" spans="1:4" x14ac:dyDescent="0.2">
      <c r="A739" s="3"/>
      <c r="B739" s="3"/>
      <c r="C739" s="3"/>
      <c r="D739" s="3"/>
    </row>
    <row r="740" spans="1:4" x14ac:dyDescent="0.2">
      <c r="A740" s="3"/>
      <c r="B740" s="3"/>
      <c r="C740" s="3"/>
      <c r="D740" s="3"/>
    </row>
    <row r="741" spans="1:4" x14ac:dyDescent="0.2">
      <c r="A741" s="3"/>
      <c r="B741" s="3"/>
      <c r="C741" s="3"/>
      <c r="D741" s="3"/>
    </row>
    <row r="742" spans="1:4" x14ac:dyDescent="0.2">
      <c r="A742" s="3"/>
      <c r="B742" s="3"/>
      <c r="C742" s="3"/>
      <c r="D742" s="3"/>
    </row>
    <row r="743" spans="1:4" x14ac:dyDescent="0.2">
      <c r="A743" s="3"/>
      <c r="B743" s="3"/>
      <c r="C743" s="3"/>
      <c r="D743" s="3"/>
    </row>
    <row r="744" spans="1:4" x14ac:dyDescent="0.2">
      <c r="A744" s="3"/>
      <c r="B744" s="3"/>
      <c r="C744" s="3"/>
      <c r="D744" s="3"/>
    </row>
    <row r="745" spans="1:4" x14ac:dyDescent="0.2">
      <c r="A745" s="3"/>
      <c r="B745" s="3"/>
      <c r="C745" s="3"/>
      <c r="D745" s="3"/>
    </row>
    <row r="746" spans="1:4" x14ac:dyDescent="0.2">
      <c r="A746" s="3"/>
      <c r="B746" s="3"/>
      <c r="C746" s="3"/>
      <c r="D746" s="3"/>
    </row>
    <row r="747" spans="1:4" x14ac:dyDescent="0.2">
      <c r="A747" s="3"/>
      <c r="B747" s="3"/>
      <c r="C747" s="3"/>
      <c r="D747" s="3"/>
    </row>
    <row r="748" spans="1:4" x14ac:dyDescent="0.2">
      <c r="A748" s="3"/>
      <c r="B748" s="3"/>
      <c r="C748" s="3"/>
      <c r="D748" s="3"/>
    </row>
    <row r="749" spans="1:4" x14ac:dyDescent="0.2">
      <c r="A749" s="3"/>
      <c r="B749" s="3"/>
      <c r="C749" s="3"/>
      <c r="D749" s="3"/>
    </row>
    <row r="750" spans="1:4" x14ac:dyDescent="0.2">
      <c r="A750" s="3"/>
      <c r="B750" s="3"/>
      <c r="C750" s="3"/>
      <c r="D750" s="3"/>
    </row>
    <row r="751" spans="1:4" x14ac:dyDescent="0.2">
      <c r="A751" s="3"/>
      <c r="B751" s="3"/>
      <c r="C751" s="3"/>
      <c r="D751" s="3"/>
    </row>
    <row r="752" spans="1:4" x14ac:dyDescent="0.2">
      <c r="A752" s="3"/>
      <c r="B752" s="3"/>
      <c r="C752" s="3"/>
      <c r="D752" s="3"/>
    </row>
    <row r="753" spans="1:4" x14ac:dyDescent="0.2">
      <c r="A753" s="3"/>
      <c r="B753" s="3"/>
      <c r="C753" s="3"/>
      <c r="D753" s="3"/>
    </row>
    <row r="754" spans="1:4" x14ac:dyDescent="0.2">
      <c r="A754" s="3"/>
      <c r="B754" s="3"/>
      <c r="C754" s="3"/>
      <c r="D754" s="3"/>
    </row>
    <row r="755" spans="1:4" x14ac:dyDescent="0.2">
      <c r="A755" s="3"/>
      <c r="B755" s="3"/>
      <c r="C755" s="3"/>
      <c r="D755" s="3"/>
    </row>
    <row r="756" spans="1:4" x14ac:dyDescent="0.2">
      <c r="A756" s="3"/>
      <c r="B756" s="3"/>
      <c r="C756" s="3"/>
      <c r="D756" s="3"/>
    </row>
    <row r="757" spans="1:4" x14ac:dyDescent="0.2">
      <c r="A757" s="3"/>
      <c r="B757" s="3"/>
      <c r="C757" s="3"/>
      <c r="D757" s="3"/>
    </row>
    <row r="758" spans="1:4" x14ac:dyDescent="0.2">
      <c r="A758" s="3"/>
      <c r="B758" s="3"/>
      <c r="C758" s="3"/>
      <c r="D758" s="3"/>
    </row>
    <row r="759" spans="1:4" x14ac:dyDescent="0.2">
      <c r="A759" s="3"/>
      <c r="B759" s="3"/>
      <c r="C759" s="3"/>
      <c r="D759" s="3"/>
    </row>
    <row r="760" spans="1:4" x14ac:dyDescent="0.2">
      <c r="A760" s="3"/>
      <c r="B760" s="3"/>
      <c r="C760" s="3"/>
      <c r="D760" s="3"/>
    </row>
    <row r="761" spans="1:4" x14ac:dyDescent="0.2">
      <c r="A761" s="3"/>
      <c r="B761" s="3"/>
      <c r="C761" s="3"/>
      <c r="D761" s="3"/>
    </row>
    <row r="762" spans="1:4" x14ac:dyDescent="0.2">
      <c r="A762" s="3"/>
      <c r="B762" s="3"/>
      <c r="C762" s="3"/>
      <c r="D762" s="3"/>
    </row>
    <row r="763" spans="1:4" x14ac:dyDescent="0.2">
      <c r="A763" s="3"/>
      <c r="B763" s="3"/>
      <c r="C763" s="3"/>
      <c r="D763" s="3"/>
    </row>
    <row r="764" spans="1:4" x14ac:dyDescent="0.2">
      <c r="A764" s="3"/>
      <c r="B764" s="3"/>
      <c r="C764" s="3"/>
      <c r="D764" s="3"/>
    </row>
    <row r="765" spans="1:4" x14ac:dyDescent="0.2">
      <c r="A765" s="3"/>
      <c r="B765" s="3"/>
      <c r="C765" s="3"/>
      <c r="D765" s="3"/>
    </row>
    <row r="766" spans="1:4" x14ac:dyDescent="0.2">
      <c r="A766" s="3"/>
      <c r="B766" s="3"/>
      <c r="C766" s="3"/>
      <c r="D766" s="3"/>
    </row>
    <row r="767" spans="1:4" x14ac:dyDescent="0.2">
      <c r="A767" s="3"/>
      <c r="B767" s="3"/>
      <c r="C767" s="3"/>
      <c r="D767" s="3"/>
    </row>
    <row r="768" spans="1:4" x14ac:dyDescent="0.2">
      <c r="A768" s="3"/>
      <c r="B768" s="3"/>
      <c r="C768" s="3"/>
      <c r="D768" s="3"/>
    </row>
    <row r="769" spans="1:4" x14ac:dyDescent="0.2">
      <c r="A769" s="3"/>
      <c r="B769" s="3"/>
      <c r="C769" s="3"/>
      <c r="D769" s="3"/>
    </row>
    <row r="770" spans="1:4" x14ac:dyDescent="0.2">
      <c r="A770" s="3"/>
      <c r="B770" s="3"/>
      <c r="C770" s="3"/>
      <c r="D770" s="3"/>
    </row>
    <row r="771" spans="1:4" x14ac:dyDescent="0.2">
      <c r="A771" s="3"/>
      <c r="B771" s="3"/>
      <c r="C771" s="3"/>
      <c r="D771" s="3"/>
    </row>
    <row r="772" spans="1:4" x14ac:dyDescent="0.2">
      <c r="A772" s="3"/>
      <c r="B772" s="3"/>
      <c r="C772" s="3"/>
      <c r="D772" s="3"/>
    </row>
    <row r="773" spans="1:4" x14ac:dyDescent="0.2">
      <c r="A773" s="3"/>
      <c r="B773" s="3"/>
      <c r="C773" s="3"/>
      <c r="D773" s="3"/>
    </row>
    <row r="774" spans="1:4" x14ac:dyDescent="0.2">
      <c r="A774" s="3"/>
      <c r="B774" s="3"/>
      <c r="C774" s="3"/>
      <c r="D774" s="3"/>
    </row>
    <row r="775" spans="1:4" x14ac:dyDescent="0.2">
      <c r="A775" s="3"/>
      <c r="B775" s="3"/>
      <c r="C775" s="3"/>
      <c r="D775" s="3"/>
    </row>
    <row r="776" spans="1:4" x14ac:dyDescent="0.2">
      <c r="A776" s="3"/>
      <c r="B776" s="3"/>
      <c r="C776" s="3"/>
      <c r="D776" s="3"/>
    </row>
    <row r="777" spans="1:4" x14ac:dyDescent="0.2">
      <c r="A777" s="3"/>
      <c r="B777" s="3"/>
      <c r="C777" s="3"/>
      <c r="D777" s="3"/>
    </row>
    <row r="778" spans="1:4" x14ac:dyDescent="0.2">
      <c r="A778" s="3"/>
      <c r="B778" s="3"/>
      <c r="C778" s="3"/>
      <c r="D778" s="3"/>
    </row>
    <row r="779" spans="1:4" x14ac:dyDescent="0.2">
      <c r="A779" s="3"/>
      <c r="B779" s="3"/>
      <c r="C779" s="3"/>
      <c r="D779" s="3"/>
    </row>
    <row r="780" spans="1:4" x14ac:dyDescent="0.2">
      <c r="A780" s="3"/>
      <c r="B780" s="3"/>
      <c r="C780" s="3"/>
      <c r="D780" s="3"/>
    </row>
    <row r="781" spans="1:4" x14ac:dyDescent="0.2">
      <c r="A781" s="3"/>
      <c r="B781" s="3"/>
      <c r="C781" s="3"/>
      <c r="D781" s="3"/>
    </row>
    <row r="782" spans="1:4" x14ac:dyDescent="0.2">
      <c r="A782" s="3"/>
      <c r="B782" s="3"/>
      <c r="C782" s="3"/>
      <c r="D782" s="3"/>
    </row>
    <row r="783" spans="1:4" x14ac:dyDescent="0.2">
      <c r="A783" s="3"/>
      <c r="B783" s="3"/>
      <c r="C783" s="3"/>
      <c r="D783" s="3"/>
    </row>
    <row r="784" spans="1:4" x14ac:dyDescent="0.2">
      <c r="A784" s="3"/>
      <c r="B784" s="3"/>
      <c r="C784" s="3"/>
      <c r="D784" s="3"/>
    </row>
    <row r="785" spans="1:4" x14ac:dyDescent="0.2">
      <c r="A785" s="3"/>
      <c r="B785" s="3"/>
      <c r="C785" s="3"/>
      <c r="D785" s="3"/>
    </row>
    <row r="786" spans="1:4" x14ac:dyDescent="0.2">
      <c r="A786" s="3"/>
      <c r="B786" s="3"/>
      <c r="C786" s="3"/>
      <c r="D786" s="3"/>
    </row>
    <row r="787" spans="1:4" x14ac:dyDescent="0.2">
      <c r="A787" s="3"/>
      <c r="B787" s="3"/>
      <c r="C787" s="3"/>
      <c r="D787" s="3"/>
    </row>
    <row r="788" spans="1:4" x14ac:dyDescent="0.2">
      <c r="A788" s="3"/>
      <c r="B788" s="3"/>
      <c r="C788" s="3"/>
      <c r="D788" s="3"/>
    </row>
    <row r="789" spans="1:4" x14ac:dyDescent="0.2">
      <c r="A789" s="3"/>
      <c r="B789" s="3"/>
      <c r="C789" s="3"/>
      <c r="D789" s="3"/>
    </row>
    <row r="790" spans="1:4" x14ac:dyDescent="0.2">
      <c r="A790" s="3"/>
      <c r="B790" s="3"/>
      <c r="C790" s="3"/>
      <c r="D790" s="3"/>
    </row>
    <row r="791" spans="1:4" x14ac:dyDescent="0.2">
      <c r="A791" s="3"/>
      <c r="B791" s="3"/>
      <c r="C791" s="3"/>
      <c r="D791" s="3"/>
    </row>
    <row r="792" spans="1:4" x14ac:dyDescent="0.2">
      <c r="A792" s="3"/>
      <c r="B792" s="3"/>
      <c r="C792" s="3"/>
      <c r="D792" s="3"/>
    </row>
    <row r="793" spans="1:4" x14ac:dyDescent="0.2">
      <c r="A793" s="3"/>
      <c r="B793" s="3"/>
      <c r="C793" s="3"/>
      <c r="D793" s="3"/>
    </row>
    <row r="794" spans="1:4" x14ac:dyDescent="0.2">
      <c r="A794" s="3"/>
      <c r="B794" s="3"/>
      <c r="C794" s="3"/>
      <c r="D794" s="3"/>
    </row>
    <row r="795" spans="1:4" x14ac:dyDescent="0.2">
      <c r="A795" s="3"/>
      <c r="B795" s="3"/>
      <c r="C795" s="3"/>
      <c r="D795" s="3"/>
    </row>
    <row r="796" spans="1:4" x14ac:dyDescent="0.2">
      <c r="A796" s="3"/>
      <c r="B796" s="3"/>
      <c r="C796" s="3"/>
      <c r="D796" s="3"/>
    </row>
    <row r="797" spans="1:4" x14ac:dyDescent="0.2">
      <c r="A797" s="3"/>
      <c r="B797" s="3"/>
      <c r="C797" s="3"/>
      <c r="D797" s="3"/>
    </row>
    <row r="798" spans="1:4" x14ac:dyDescent="0.2">
      <c r="A798" s="3"/>
      <c r="B798" s="3"/>
      <c r="C798" s="3"/>
      <c r="D798" s="3"/>
    </row>
    <row r="799" spans="1:4" x14ac:dyDescent="0.2">
      <c r="A799" s="3"/>
      <c r="B799" s="3"/>
      <c r="C799" s="3"/>
      <c r="D799" s="3"/>
    </row>
    <row r="800" spans="1:4" x14ac:dyDescent="0.2">
      <c r="A800" s="3"/>
      <c r="B800" s="3"/>
      <c r="C800" s="3"/>
      <c r="D800" s="3"/>
    </row>
    <row r="801" spans="1:4" x14ac:dyDescent="0.2">
      <c r="A801" s="3"/>
      <c r="B801" s="3"/>
      <c r="C801" s="3"/>
      <c r="D801" s="3"/>
    </row>
    <row r="802" spans="1:4" x14ac:dyDescent="0.2">
      <c r="A802" s="3"/>
      <c r="B802" s="3"/>
      <c r="C802" s="3"/>
      <c r="D802" s="3"/>
    </row>
    <row r="803" spans="1:4" x14ac:dyDescent="0.2">
      <c r="A803" s="3"/>
      <c r="B803" s="3"/>
      <c r="C803" s="3"/>
      <c r="D803" s="3"/>
    </row>
    <row r="804" spans="1:4" x14ac:dyDescent="0.2">
      <c r="A804" s="3"/>
      <c r="B804" s="3"/>
      <c r="C804" s="3"/>
      <c r="D804" s="3"/>
    </row>
    <row r="805" spans="1:4" x14ac:dyDescent="0.2">
      <c r="A805" s="3"/>
      <c r="B805" s="3"/>
      <c r="C805" s="3"/>
      <c r="D805" s="3"/>
    </row>
    <row r="806" spans="1:4" x14ac:dyDescent="0.2">
      <c r="A806" s="3"/>
      <c r="B806" s="3"/>
      <c r="C806" s="3"/>
      <c r="D806" s="3"/>
    </row>
    <row r="807" spans="1:4" x14ac:dyDescent="0.2">
      <c r="A807" s="3"/>
      <c r="B807" s="3"/>
      <c r="C807" s="3"/>
      <c r="D807" s="3"/>
    </row>
    <row r="808" spans="1:4" x14ac:dyDescent="0.2">
      <c r="A808" s="3"/>
      <c r="B808" s="3"/>
      <c r="C808" s="3"/>
      <c r="D808" s="3"/>
    </row>
    <row r="809" spans="1:4" x14ac:dyDescent="0.2">
      <c r="A809" s="3"/>
      <c r="B809" s="3"/>
      <c r="C809" s="3"/>
      <c r="D809" s="3"/>
    </row>
    <row r="810" spans="1:4" x14ac:dyDescent="0.2">
      <c r="A810" s="3"/>
      <c r="B810" s="3"/>
      <c r="C810" s="3"/>
      <c r="D810" s="3"/>
    </row>
    <row r="811" spans="1:4" x14ac:dyDescent="0.2">
      <c r="A811" s="3"/>
      <c r="B811" s="3"/>
      <c r="C811" s="3"/>
      <c r="D811" s="3"/>
    </row>
    <row r="812" spans="1:4" x14ac:dyDescent="0.2">
      <c r="A812" s="3"/>
      <c r="B812" s="3"/>
      <c r="C812" s="3"/>
      <c r="D812" s="3"/>
    </row>
    <row r="813" spans="1:4" x14ac:dyDescent="0.2">
      <c r="A813" s="3"/>
      <c r="B813" s="3"/>
      <c r="C813" s="3"/>
      <c r="D813" s="3"/>
    </row>
    <row r="814" spans="1:4" x14ac:dyDescent="0.2">
      <c r="A814" s="3"/>
      <c r="B814" s="3"/>
      <c r="C814" s="3"/>
      <c r="D814" s="3"/>
    </row>
    <row r="815" spans="1:4" x14ac:dyDescent="0.2">
      <c r="A815" s="3"/>
      <c r="B815" s="3"/>
      <c r="C815" s="3"/>
      <c r="D815" s="3"/>
    </row>
    <row r="816" spans="1:4" x14ac:dyDescent="0.2">
      <c r="A816" s="3"/>
      <c r="B816" s="3"/>
      <c r="C816" s="3"/>
      <c r="D816" s="3"/>
    </row>
    <row r="817" spans="1:4" x14ac:dyDescent="0.2">
      <c r="A817" s="3"/>
      <c r="B817" s="3"/>
      <c r="C817" s="3"/>
      <c r="D817" s="3"/>
    </row>
    <row r="818" spans="1:4" x14ac:dyDescent="0.2">
      <c r="A818" s="3"/>
      <c r="B818" s="3"/>
      <c r="C818" s="3"/>
      <c r="D818" s="3"/>
    </row>
    <row r="819" spans="1:4" x14ac:dyDescent="0.2">
      <c r="A819" s="3"/>
      <c r="B819" s="3"/>
      <c r="C819" s="3"/>
      <c r="D819" s="3"/>
    </row>
    <row r="820" spans="1:4" x14ac:dyDescent="0.2">
      <c r="A820" s="3"/>
      <c r="B820" s="3"/>
      <c r="C820" s="3"/>
      <c r="D820" s="3"/>
    </row>
    <row r="821" spans="1:4" x14ac:dyDescent="0.2">
      <c r="A821" s="3"/>
      <c r="B821" s="3"/>
      <c r="C821" s="3"/>
      <c r="D821" s="3"/>
    </row>
    <row r="822" spans="1:4" x14ac:dyDescent="0.2">
      <c r="A822" s="3"/>
      <c r="B822" s="3"/>
      <c r="C822" s="3"/>
      <c r="D822" s="3"/>
    </row>
    <row r="823" spans="1:4" x14ac:dyDescent="0.2">
      <c r="A823" s="3"/>
      <c r="B823" s="3"/>
      <c r="C823" s="3"/>
      <c r="D823" s="3"/>
    </row>
    <row r="824" spans="1:4" x14ac:dyDescent="0.2">
      <c r="A824" s="3"/>
      <c r="B824" s="3"/>
      <c r="C824" s="3"/>
      <c r="D824" s="3"/>
    </row>
    <row r="825" spans="1:4" x14ac:dyDescent="0.2">
      <c r="A825" s="3"/>
      <c r="B825" s="3"/>
      <c r="C825" s="3"/>
      <c r="D825" s="3"/>
    </row>
    <row r="826" spans="1:4" x14ac:dyDescent="0.2">
      <c r="A826" s="3"/>
      <c r="B826" s="3"/>
      <c r="C826" s="3"/>
      <c r="D826" s="3"/>
    </row>
    <row r="827" spans="1:4" x14ac:dyDescent="0.2">
      <c r="A827" s="3"/>
      <c r="B827" s="3"/>
      <c r="C827" s="3"/>
      <c r="D827" s="3"/>
    </row>
    <row r="828" spans="1:4" x14ac:dyDescent="0.2">
      <c r="A828" s="3"/>
      <c r="B828" s="3"/>
      <c r="C828" s="3"/>
      <c r="D828" s="3"/>
    </row>
    <row r="829" spans="1:4" x14ac:dyDescent="0.2">
      <c r="A829" s="3"/>
      <c r="B829" s="3"/>
      <c r="C829" s="3"/>
      <c r="D829" s="3"/>
    </row>
    <row r="830" spans="1:4" x14ac:dyDescent="0.2">
      <c r="A830" s="3"/>
      <c r="B830" s="3"/>
      <c r="C830" s="3"/>
      <c r="D830" s="3"/>
    </row>
    <row r="831" spans="1:4" x14ac:dyDescent="0.2">
      <c r="A831" s="3"/>
      <c r="B831" s="3"/>
      <c r="C831" s="3"/>
      <c r="D831" s="3"/>
    </row>
    <row r="832" spans="1:4" x14ac:dyDescent="0.2">
      <c r="A832" s="3"/>
      <c r="B832" s="3"/>
      <c r="C832" s="3"/>
      <c r="D832" s="3"/>
    </row>
    <row r="833" spans="1:4" x14ac:dyDescent="0.2">
      <c r="A833" s="3"/>
      <c r="B833" s="3"/>
      <c r="C833" s="3"/>
      <c r="D833" s="3"/>
    </row>
    <row r="834" spans="1:4" x14ac:dyDescent="0.2">
      <c r="A834" s="3"/>
      <c r="B834" s="3"/>
      <c r="C834" s="3"/>
      <c r="D834" s="3"/>
    </row>
    <row r="835" spans="1:4" x14ac:dyDescent="0.2">
      <c r="A835" s="3"/>
      <c r="B835" s="3"/>
      <c r="C835" s="3"/>
      <c r="D835" s="3"/>
    </row>
    <row r="836" spans="1:4" x14ac:dyDescent="0.2">
      <c r="A836" s="3"/>
      <c r="B836" s="3"/>
      <c r="C836" s="3"/>
      <c r="D836" s="3"/>
    </row>
    <row r="837" spans="1:4" x14ac:dyDescent="0.2">
      <c r="A837" s="3"/>
      <c r="B837" s="3"/>
      <c r="C837" s="3"/>
      <c r="D837" s="3"/>
    </row>
    <row r="838" spans="1:4" x14ac:dyDescent="0.2">
      <c r="A838" s="3"/>
      <c r="B838" s="3"/>
      <c r="C838" s="3"/>
      <c r="D838" s="3"/>
    </row>
    <row r="839" spans="1:4" x14ac:dyDescent="0.2">
      <c r="A839" s="3"/>
      <c r="B839" s="3"/>
      <c r="C839" s="3"/>
      <c r="D839" s="3"/>
    </row>
    <row r="840" spans="1:4" x14ac:dyDescent="0.2">
      <c r="A840" s="3"/>
      <c r="B840" s="3"/>
      <c r="C840" s="3"/>
      <c r="D840" s="3"/>
    </row>
    <row r="841" spans="1:4" x14ac:dyDescent="0.2">
      <c r="A841" s="3"/>
      <c r="B841" s="3"/>
      <c r="C841" s="3"/>
      <c r="D841" s="3"/>
    </row>
    <row r="842" spans="1:4" x14ac:dyDescent="0.2">
      <c r="A842" s="3"/>
      <c r="B842" s="3"/>
      <c r="C842" s="3"/>
      <c r="D842" s="3"/>
    </row>
    <row r="843" spans="1:4" x14ac:dyDescent="0.2">
      <c r="A843" s="3"/>
      <c r="B843" s="3"/>
      <c r="C843" s="3"/>
      <c r="D843" s="3"/>
    </row>
    <row r="844" spans="1:4" x14ac:dyDescent="0.2">
      <c r="A844" s="3"/>
      <c r="B844" s="3"/>
      <c r="C844" s="3"/>
      <c r="D844" s="3"/>
    </row>
    <row r="845" spans="1:4" x14ac:dyDescent="0.2">
      <c r="A845" s="3"/>
      <c r="B845" s="3"/>
      <c r="C845" s="3"/>
      <c r="D845" s="3"/>
    </row>
    <row r="846" spans="1:4" x14ac:dyDescent="0.2">
      <c r="A846" s="3"/>
      <c r="B846" s="3"/>
      <c r="C846" s="3"/>
      <c r="D846" s="3"/>
    </row>
    <row r="847" spans="1:4" x14ac:dyDescent="0.2">
      <c r="A847" s="3"/>
      <c r="B847" s="3"/>
      <c r="C847" s="3"/>
      <c r="D847" s="3"/>
    </row>
    <row r="848" spans="1:4" x14ac:dyDescent="0.2">
      <c r="A848" s="3"/>
      <c r="B848" s="3"/>
      <c r="C848" s="3"/>
      <c r="D848" s="3"/>
    </row>
    <row r="849" spans="1:4" x14ac:dyDescent="0.2">
      <c r="A849" s="3"/>
      <c r="B849" s="3"/>
      <c r="C849" s="3"/>
      <c r="D849" s="3"/>
    </row>
    <row r="850" spans="1:4" x14ac:dyDescent="0.2">
      <c r="A850" s="3"/>
      <c r="B850" s="3"/>
      <c r="C850" s="3"/>
      <c r="D850" s="3"/>
    </row>
    <row r="851" spans="1:4" x14ac:dyDescent="0.2">
      <c r="A851" s="3"/>
      <c r="B851" s="3"/>
      <c r="C851" s="3"/>
      <c r="D851" s="3"/>
    </row>
    <row r="852" spans="1:4" x14ac:dyDescent="0.2">
      <c r="A852" s="3"/>
      <c r="B852" s="3"/>
      <c r="C852" s="3"/>
      <c r="D852" s="3"/>
    </row>
    <row r="853" spans="1:4" x14ac:dyDescent="0.2">
      <c r="A853" s="3"/>
      <c r="B853" s="3"/>
      <c r="C853" s="3"/>
      <c r="D853" s="3"/>
    </row>
    <row r="854" spans="1:4" x14ac:dyDescent="0.2">
      <c r="A854" s="3"/>
      <c r="B854" s="3"/>
      <c r="C854" s="3"/>
      <c r="D854" s="3"/>
    </row>
    <row r="855" spans="1:4" x14ac:dyDescent="0.2">
      <c r="A855" s="3"/>
      <c r="B855" s="3"/>
      <c r="C855" s="3"/>
      <c r="D855" s="3"/>
    </row>
    <row r="856" spans="1:4" x14ac:dyDescent="0.2">
      <c r="A856" s="3"/>
      <c r="B856" s="3"/>
      <c r="C856" s="3"/>
      <c r="D856" s="3"/>
    </row>
    <row r="857" spans="1:4" x14ac:dyDescent="0.2">
      <c r="A857" s="3"/>
      <c r="B857" s="3"/>
      <c r="C857" s="3"/>
      <c r="D857" s="3"/>
    </row>
    <row r="858" spans="1:4" x14ac:dyDescent="0.2">
      <c r="A858" s="3"/>
      <c r="B858" s="3"/>
      <c r="C858" s="3"/>
      <c r="D858" s="3"/>
    </row>
    <row r="859" spans="1:4" x14ac:dyDescent="0.2">
      <c r="A859" s="3"/>
      <c r="B859" s="3"/>
      <c r="C859" s="3"/>
      <c r="D859" s="3"/>
    </row>
    <row r="860" spans="1:4" x14ac:dyDescent="0.2">
      <c r="A860" s="3"/>
      <c r="B860" s="3"/>
      <c r="C860" s="3"/>
      <c r="D860" s="3"/>
    </row>
    <row r="861" spans="1:4" x14ac:dyDescent="0.2">
      <c r="A861" s="3"/>
      <c r="B861" s="3"/>
      <c r="C861" s="3"/>
      <c r="D861" s="3"/>
    </row>
    <row r="862" spans="1:4" x14ac:dyDescent="0.2">
      <c r="A862" s="3"/>
      <c r="B862" s="3"/>
      <c r="C862" s="3"/>
      <c r="D862" s="3"/>
    </row>
    <row r="863" spans="1:4" x14ac:dyDescent="0.2">
      <c r="A863" s="3"/>
      <c r="B863" s="3"/>
      <c r="C863" s="3"/>
      <c r="D863" s="3"/>
    </row>
    <row r="864" spans="1:4" x14ac:dyDescent="0.2">
      <c r="A864" s="3"/>
      <c r="B864" s="3"/>
      <c r="C864" s="3"/>
      <c r="D864" s="3"/>
    </row>
    <row r="865" spans="1:4" x14ac:dyDescent="0.2">
      <c r="A865" s="3"/>
      <c r="B865" s="3"/>
      <c r="C865" s="3"/>
      <c r="D865" s="3"/>
    </row>
    <row r="866" spans="1:4" x14ac:dyDescent="0.2">
      <c r="A866" s="3"/>
      <c r="B866" s="3"/>
      <c r="C866" s="3"/>
      <c r="D866" s="3"/>
    </row>
    <row r="867" spans="1:4" x14ac:dyDescent="0.2">
      <c r="A867" s="3"/>
      <c r="B867" s="3"/>
      <c r="C867" s="3"/>
      <c r="D867" s="3"/>
    </row>
    <row r="868" spans="1:4" x14ac:dyDescent="0.2">
      <c r="A868" s="3"/>
      <c r="B868" s="3"/>
      <c r="C868" s="3"/>
      <c r="D868" s="3"/>
    </row>
    <row r="869" spans="1:4" x14ac:dyDescent="0.2">
      <c r="A869" s="3"/>
      <c r="B869" s="3"/>
      <c r="C869" s="3"/>
      <c r="D869" s="3"/>
    </row>
    <row r="870" spans="1:4" x14ac:dyDescent="0.2">
      <c r="A870" s="3"/>
      <c r="B870" s="3"/>
      <c r="C870" s="3"/>
      <c r="D870" s="3"/>
    </row>
    <row r="871" spans="1:4" x14ac:dyDescent="0.2">
      <c r="A871" s="3"/>
      <c r="B871" s="3"/>
      <c r="C871" s="3"/>
      <c r="D871" s="3"/>
    </row>
    <row r="872" spans="1:4" x14ac:dyDescent="0.2">
      <c r="A872" s="3"/>
      <c r="B872" s="3"/>
      <c r="C872" s="3"/>
      <c r="D872" s="3"/>
    </row>
    <row r="873" spans="1:4" x14ac:dyDescent="0.2">
      <c r="A873" s="3"/>
      <c r="B873" s="3"/>
      <c r="C873" s="3"/>
      <c r="D873" s="3"/>
    </row>
    <row r="874" spans="1:4" x14ac:dyDescent="0.2">
      <c r="A874" s="3"/>
      <c r="B874" s="3"/>
      <c r="C874" s="3"/>
      <c r="D874" s="3"/>
    </row>
    <row r="875" spans="1:4" x14ac:dyDescent="0.2">
      <c r="A875" s="3"/>
      <c r="B875" s="3"/>
      <c r="C875" s="3"/>
      <c r="D875" s="3"/>
    </row>
    <row r="876" spans="1:4" x14ac:dyDescent="0.2">
      <c r="A876" s="3"/>
      <c r="B876" s="3"/>
      <c r="C876" s="3"/>
      <c r="D876" s="3"/>
    </row>
    <row r="877" spans="1:4" x14ac:dyDescent="0.2">
      <c r="A877" s="3"/>
      <c r="B877" s="3"/>
      <c r="C877" s="3"/>
      <c r="D877" s="3"/>
    </row>
    <row r="878" spans="1:4" x14ac:dyDescent="0.2">
      <c r="A878" s="3"/>
      <c r="B878" s="3"/>
      <c r="C878" s="3"/>
      <c r="D878" s="3"/>
    </row>
    <row r="879" spans="1:4" x14ac:dyDescent="0.2">
      <c r="A879" s="3"/>
      <c r="B879" s="3"/>
      <c r="C879" s="3"/>
      <c r="D879" s="3"/>
    </row>
    <row r="880" spans="1:4" x14ac:dyDescent="0.2">
      <c r="A880" s="3"/>
      <c r="B880" s="3"/>
      <c r="C880" s="3"/>
      <c r="D880" s="3"/>
    </row>
    <row r="881" spans="1:4" x14ac:dyDescent="0.2">
      <c r="A881" s="3"/>
      <c r="B881" s="3"/>
      <c r="C881" s="3"/>
      <c r="D881" s="3"/>
    </row>
    <row r="882" spans="1:4" x14ac:dyDescent="0.2">
      <c r="A882" s="3"/>
      <c r="B882" s="3"/>
      <c r="C882" s="3"/>
      <c r="D882" s="3"/>
    </row>
    <row r="883" spans="1:4" x14ac:dyDescent="0.2">
      <c r="A883" s="3"/>
      <c r="B883" s="3"/>
      <c r="C883" s="3"/>
      <c r="D883" s="3"/>
    </row>
    <row r="884" spans="1:4" x14ac:dyDescent="0.2">
      <c r="A884" s="3"/>
      <c r="B884" s="3"/>
      <c r="C884" s="3"/>
      <c r="D884" s="3"/>
    </row>
    <row r="885" spans="1:4" x14ac:dyDescent="0.2">
      <c r="A885" s="3"/>
      <c r="B885" s="3"/>
      <c r="C885" s="3"/>
      <c r="D885" s="3"/>
    </row>
    <row r="886" spans="1:4" x14ac:dyDescent="0.2">
      <c r="A886" s="3"/>
      <c r="B886" s="3"/>
      <c r="C886" s="3"/>
      <c r="D886" s="3"/>
    </row>
    <row r="887" spans="1:4" x14ac:dyDescent="0.2">
      <c r="A887" s="3"/>
      <c r="B887" s="3"/>
      <c r="C887" s="3"/>
      <c r="D887" s="3"/>
    </row>
    <row r="888" spans="1:4" x14ac:dyDescent="0.2">
      <c r="A888" s="3"/>
      <c r="B888" s="3"/>
      <c r="C888" s="3"/>
      <c r="D888" s="3"/>
    </row>
    <row r="889" spans="1:4" x14ac:dyDescent="0.2">
      <c r="A889" s="3"/>
      <c r="B889" s="3"/>
      <c r="C889" s="3"/>
      <c r="D889" s="3"/>
    </row>
    <row r="890" spans="1:4" x14ac:dyDescent="0.2">
      <c r="A890" s="3"/>
      <c r="B890" s="3"/>
      <c r="C890" s="3"/>
      <c r="D890" s="3"/>
    </row>
    <row r="891" spans="1:4" x14ac:dyDescent="0.2">
      <c r="A891" s="3"/>
      <c r="B891" s="3"/>
      <c r="C891" s="3"/>
      <c r="D891" s="3"/>
    </row>
    <row r="892" spans="1:4" x14ac:dyDescent="0.2">
      <c r="A892" s="3"/>
      <c r="B892" s="3"/>
      <c r="C892" s="3"/>
      <c r="D892" s="3"/>
    </row>
    <row r="893" spans="1:4" x14ac:dyDescent="0.2">
      <c r="A893" s="3"/>
      <c r="B893" s="3"/>
      <c r="C893" s="3"/>
      <c r="D893" s="3"/>
    </row>
    <row r="894" spans="1:4" x14ac:dyDescent="0.2">
      <c r="A894" s="3"/>
      <c r="B894" s="3"/>
      <c r="C894" s="3"/>
      <c r="D894" s="3"/>
    </row>
    <row r="895" spans="1:4" x14ac:dyDescent="0.2">
      <c r="A895" s="3"/>
      <c r="B895" s="3"/>
      <c r="C895" s="3"/>
      <c r="D895" s="3"/>
    </row>
    <row r="896" spans="1:4" x14ac:dyDescent="0.2">
      <c r="A896" s="3"/>
      <c r="B896" s="3"/>
      <c r="C896" s="3"/>
      <c r="D896" s="3"/>
    </row>
    <row r="897" spans="1:4" x14ac:dyDescent="0.2">
      <c r="A897" s="3"/>
      <c r="B897" s="3"/>
      <c r="C897" s="3"/>
      <c r="D897" s="3"/>
    </row>
    <row r="898" spans="1:4" x14ac:dyDescent="0.2">
      <c r="A898" s="3"/>
      <c r="B898" s="3"/>
      <c r="C898" s="3"/>
      <c r="D898" s="3"/>
    </row>
    <row r="899" spans="1:4" x14ac:dyDescent="0.2">
      <c r="A899" s="3"/>
      <c r="B899" s="3"/>
      <c r="C899" s="3"/>
      <c r="D899" s="3"/>
    </row>
    <row r="900" spans="1:4" x14ac:dyDescent="0.2">
      <c r="A900" s="3"/>
      <c r="B900" s="3"/>
      <c r="C900" s="3"/>
      <c r="D900" s="3"/>
    </row>
    <row r="901" spans="1:4" x14ac:dyDescent="0.2">
      <c r="A901" s="3"/>
      <c r="B901" s="3"/>
      <c r="C901" s="3"/>
      <c r="D901" s="3"/>
    </row>
    <row r="902" spans="1:4" x14ac:dyDescent="0.2">
      <c r="A902" s="3"/>
      <c r="B902" s="3"/>
      <c r="C902" s="3"/>
      <c r="D902" s="3"/>
    </row>
    <row r="903" spans="1:4" x14ac:dyDescent="0.2">
      <c r="A903" s="3"/>
      <c r="B903" s="3"/>
      <c r="C903" s="3"/>
      <c r="D903" s="3"/>
    </row>
    <row r="904" spans="1:4" x14ac:dyDescent="0.2">
      <c r="A904" s="3"/>
      <c r="B904" s="3"/>
      <c r="C904" s="3"/>
      <c r="D904" s="3"/>
    </row>
    <row r="905" spans="1:4" x14ac:dyDescent="0.2">
      <c r="A905" s="3"/>
      <c r="B905" s="3"/>
      <c r="C905" s="3"/>
      <c r="D905" s="3"/>
    </row>
    <row r="906" spans="1:4" x14ac:dyDescent="0.2">
      <c r="A906" s="3"/>
      <c r="B906" s="3"/>
      <c r="C906" s="3"/>
      <c r="D906" s="3"/>
    </row>
    <row r="907" spans="1:4" x14ac:dyDescent="0.2">
      <c r="A907" s="3"/>
      <c r="B907" s="3"/>
      <c r="C907" s="3"/>
      <c r="D907" s="3"/>
    </row>
    <row r="908" spans="1:4" x14ac:dyDescent="0.2">
      <c r="A908" s="3"/>
      <c r="B908" s="3"/>
      <c r="C908" s="3"/>
      <c r="D908" s="3"/>
    </row>
    <row r="909" spans="1:4" x14ac:dyDescent="0.2">
      <c r="A909" s="3"/>
      <c r="B909" s="3"/>
      <c r="C909" s="3"/>
      <c r="D909" s="3"/>
    </row>
    <row r="910" spans="1:4" x14ac:dyDescent="0.2">
      <c r="A910" s="3"/>
      <c r="B910" s="3"/>
      <c r="C910" s="3"/>
      <c r="D910" s="3"/>
    </row>
    <row r="911" spans="1:4" x14ac:dyDescent="0.2">
      <c r="A911" s="3"/>
      <c r="B911" s="3"/>
      <c r="C911" s="3"/>
      <c r="D911" s="3"/>
    </row>
    <row r="912" spans="1:4" x14ac:dyDescent="0.2">
      <c r="A912" s="3"/>
      <c r="B912" s="3"/>
      <c r="C912" s="3"/>
      <c r="D912" s="3"/>
    </row>
    <row r="913" spans="1:4" x14ac:dyDescent="0.2">
      <c r="A913" s="3"/>
      <c r="B913" s="3"/>
      <c r="C913" s="3"/>
      <c r="D913" s="3"/>
    </row>
    <row r="914" spans="1:4" x14ac:dyDescent="0.2">
      <c r="A914" s="3"/>
      <c r="B914" s="3"/>
      <c r="C914" s="3"/>
      <c r="D914" s="3"/>
    </row>
    <row r="915" spans="1:4" x14ac:dyDescent="0.2">
      <c r="A915" s="3"/>
      <c r="B915" s="3"/>
      <c r="C915" s="3"/>
      <c r="D915" s="3"/>
    </row>
    <row r="916" spans="1:4" x14ac:dyDescent="0.2">
      <c r="A916" s="3"/>
      <c r="B916" s="3"/>
      <c r="C916" s="3"/>
      <c r="D916" s="3"/>
    </row>
    <row r="917" spans="1:4" x14ac:dyDescent="0.2">
      <c r="A917" s="3"/>
      <c r="B917" s="3"/>
      <c r="C917" s="3"/>
      <c r="D917" s="3"/>
    </row>
    <row r="918" spans="1:4" x14ac:dyDescent="0.2">
      <c r="A918" s="3"/>
      <c r="B918" s="3"/>
      <c r="C918" s="3"/>
      <c r="D918" s="3"/>
    </row>
    <row r="919" spans="1:4" x14ac:dyDescent="0.2">
      <c r="A919" s="3"/>
      <c r="B919" s="3"/>
      <c r="C919" s="3"/>
      <c r="D919" s="3"/>
    </row>
    <row r="920" spans="1:4" x14ac:dyDescent="0.2">
      <c r="A920" s="3"/>
      <c r="B920" s="3"/>
      <c r="C920" s="3"/>
      <c r="D920" s="3"/>
    </row>
    <row r="921" spans="1:4" x14ac:dyDescent="0.2">
      <c r="A921" s="3"/>
      <c r="B921" s="3"/>
      <c r="C921" s="3"/>
      <c r="D921" s="3"/>
    </row>
    <row r="922" spans="1:4" x14ac:dyDescent="0.2">
      <c r="A922" s="3"/>
      <c r="B922" s="3"/>
      <c r="C922" s="3"/>
      <c r="D922" s="3"/>
    </row>
    <row r="923" spans="1:4" x14ac:dyDescent="0.2">
      <c r="A923" s="3"/>
      <c r="B923" s="3"/>
      <c r="C923" s="3"/>
      <c r="D923" s="3"/>
    </row>
    <row r="924" spans="1:4" x14ac:dyDescent="0.2">
      <c r="A924" s="3"/>
      <c r="B924" s="3"/>
      <c r="C924" s="3"/>
      <c r="D924" s="3"/>
    </row>
    <row r="925" spans="1:4" x14ac:dyDescent="0.2">
      <c r="A925" s="3"/>
      <c r="B925" s="3"/>
      <c r="C925" s="3"/>
      <c r="D925" s="3"/>
    </row>
    <row r="926" spans="1:4" x14ac:dyDescent="0.2">
      <c r="A926" s="3"/>
      <c r="B926" s="3"/>
      <c r="C926" s="3"/>
      <c r="D926" s="3"/>
    </row>
    <row r="927" spans="1:4" x14ac:dyDescent="0.2">
      <c r="A927" s="3"/>
      <c r="B927" s="3"/>
      <c r="C927" s="3"/>
      <c r="D927" s="3"/>
    </row>
    <row r="928" spans="1:4" x14ac:dyDescent="0.2">
      <c r="A928" s="3"/>
      <c r="B928" s="3"/>
      <c r="C928" s="3"/>
      <c r="D928" s="3"/>
    </row>
    <row r="929" spans="1:4" x14ac:dyDescent="0.2">
      <c r="A929" s="3"/>
      <c r="B929" s="3"/>
      <c r="C929" s="3"/>
      <c r="D929" s="3"/>
    </row>
    <row r="930" spans="1:4" x14ac:dyDescent="0.2">
      <c r="A930" s="3"/>
      <c r="B930" s="3"/>
      <c r="C930" s="3"/>
      <c r="D930" s="3"/>
    </row>
    <row r="931" spans="1:4" x14ac:dyDescent="0.2">
      <c r="A931" s="3"/>
      <c r="B931" s="3"/>
      <c r="C931" s="3"/>
      <c r="D931" s="3"/>
    </row>
    <row r="932" spans="1:4" x14ac:dyDescent="0.2">
      <c r="A932" s="3"/>
      <c r="B932" s="3"/>
      <c r="C932" s="3"/>
      <c r="D932" s="3"/>
    </row>
    <row r="933" spans="1:4" x14ac:dyDescent="0.2">
      <c r="A933" s="3"/>
      <c r="B933" s="3"/>
      <c r="C933" s="3"/>
      <c r="D933" s="3"/>
    </row>
    <row r="934" spans="1:4" x14ac:dyDescent="0.2">
      <c r="A934" s="3"/>
      <c r="B934" s="3"/>
      <c r="C934" s="3"/>
      <c r="D934" s="3"/>
    </row>
    <row r="935" spans="1:4" x14ac:dyDescent="0.2">
      <c r="A935" s="3"/>
      <c r="B935" s="3"/>
      <c r="C935" s="3"/>
      <c r="D935" s="3"/>
    </row>
    <row r="936" spans="1:4" x14ac:dyDescent="0.2">
      <c r="A936" s="3"/>
      <c r="B936" s="3"/>
      <c r="C936" s="3"/>
      <c r="D936" s="3"/>
    </row>
    <row r="937" spans="1:4" x14ac:dyDescent="0.2">
      <c r="A937" s="3"/>
      <c r="B937" s="3"/>
      <c r="C937" s="3"/>
      <c r="D937" s="3"/>
    </row>
    <row r="938" spans="1:4" x14ac:dyDescent="0.2">
      <c r="A938" s="3"/>
      <c r="B938" s="3"/>
      <c r="C938" s="3"/>
      <c r="D938" s="3"/>
    </row>
    <row r="939" spans="1:4" x14ac:dyDescent="0.2">
      <c r="A939" s="3"/>
      <c r="B939" s="3"/>
      <c r="C939" s="3"/>
      <c r="D939" s="3"/>
    </row>
    <row r="940" spans="1:4" x14ac:dyDescent="0.2">
      <c r="A940" s="3"/>
      <c r="B940" s="3"/>
      <c r="C940" s="3"/>
      <c r="D940" s="3"/>
    </row>
    <row r="941" spans="1:4" x14ac:dyDescent="0.2">
      <c r="A941" s="3"/>
      <c r="B941" s="3"/>
      <c r="C941" s="3"/>
      <c r="D941" s="3"/>
    </row>
    <row r="942" spans="1:4" x14ac:dyDescent="0.2">
      <c r="A942" s="3"/>
      <c r="B942" s="3"/>
      <c r="C942" s="3"/>
      <c r="D942" s="3"/>
    </row>
    <row r="943" spans="1:4" x14ac:dyDescent="0.2">
      <c r="A943" s="3"/>
      <c r="B943" s="3"/>
      <c r="C943" s="3"/>
      <c r="D943" s="3"/>
    </row>
    <row r="944" spans="1:4" x14ac:dyDescent="0.2">
      <c r="A944" s="3"/>
      <c r="B944" s="3"/>
      <c r="C944" s="3"/>
      <c r="D944" s="3"/>
    </row>
    <row r="945" spans="1:4" x14ac:dyDescent="0.2">
      <c r="A945" s="3"/>
      <c r="B945" s="3"/>
      <c r="C945" s="3"/>
      <c r="D945" s="3"/>
    </row>
    <row r="946" spans="1:4" x14ac:dyDescent="0.2">
      <c r="A946" s="3"/>
      <c r="B946" s="3"/>
      <c r="C946" s="3"/>
      <c r="D946" s="3"/>
    </row>
    <row r="947" spans="1:4" x14ac:dyDescent="0.2">
      <c r="A947" s="3"/>
      <c r="B947" s="3"/>
      <c r="C947" s="3"/>
      <c r="D947" s="3"/>
    </row>
    <row r="948" spans="1:4" x14ac:dyDescent="0.2">
      <c r="A948" s="3"/>
      <c r="B948" s="3"/>
      <c r="C948" s="3"/>
      <c r="D948" s="3"/>
    </row>
    <row r="949" spans="1:4" x14ac:dyDescent="0.2">
      <c r="A949" s="3"/>
      <c r="B949" s="3"/>
      <c r="C949" s="3"/>
      <c r="D949" s="3"/>
    </row>
    <row r="950" spans="1:4" x14ac:dyDescent="0.2">
      <c r="A950" s="3"/>
      <c r="B950" s="3"/>
      <c r="C950" s="3"/>
      <c r="D950" s="3"/>
    </row>
    <row r="951" spans="1:4" x14ac:dyDescent="0.2">
      <c r="A951" s="3"/>
      <c r="B951" s="3"/>
      <c r="C951" s="3"/>
      <c r="D951" s="3"/>
    </row>
    <row r="952" spans="1:4" x14ac:dyDescent="0.2">
      <c r="A952" s="3"/>
      <c r="B952" s="3"/>
      <c r="C952" s="3"/>
      <c r="D952" s="3"/>
    </row>
    <row r="953" spans="1:4" x14ac:dyDescent="0.2">
      <c r="A953" s="3"/>
      <c r="B953" s="3"/>
      <c r="C953" s="3"/>
      <c r="D953" s="3"/>
    </row>
    <row r="954" spans="1:4" x14ac:dyDescent="0.2">
      <c r="A954" s="3"/>
      <c r="B954" s="3"/>
      <c r="C954" s="3"/>
      <c r="D954" s="3"/>
    </row>
    <row r="955" spans="1:4" x14ac:dyDescent="0.2">
      <c r="A955" s="3"/>
      <c r="B955" s="3"/>
      <c r="C955" s="3"/>
      <c r="D955" s="3"/>
    </row>
    <row r="956" spans="1:4" x14ac:dyDescent="0.2">
      <c r="A956" s="3"/>
      <c r="B956" s="3"/>
      <c r="C956" s="3"/>
      <c r="D956" s="3"/>
    </row>
    <row r="957" spans="1:4" x14ac:dyDescent="0.2">
      <c r="A957" s="3"/>
      <c r="B957" s="3"/>
      <c r="C957" s="3"/>
      <c r="D957" s="3"/>
    </row>
    <row r="958" spans="1:4" x14ac:dyDescent="0.2">
      <c r="A958" s="3"/>
      <c r="B958" s="3"/>
      <c r="C958" s="3"/>
      <c r="D958" s="3"/>
    </row>
    <row r="959" spans="1:4" x14ac:dyDescent="0.2">
      <c r="A959" s="3"/>
      <c r="B959" s="3"/>
      <c r="C959" s="3"/>
      <c r="D959" s="3"/>
    </row>
    <row r="960" spans="1:4" x14ac:dyDescent="0.2">
      <c r="A960" s="3"/>
      <c r="B960" s="3"/>
      <c r="C960" s="3"/>
      <c r="D960" s="3"/>
    </row>
    <row r="961" spans="1:4" x14ac:dyDescent="0.2">
      <c r="A961" s="3"/>
      <c r="B961" s="3"/>
      <c r="C961" s="3"/>
      <c r="D961" s="3"/>
    </row>
    <row r="962" spans="1:4" x14ac:dyDescent="0.2">
      <c r="A962" s="3"/>
      <c r="B962" s="3"/>
      <c r="C962" s="3"/>
      <c r="D962" s="3"/>
    </row>
    <row r="963" spans="1:4" x14ac:dyDescent="0.2">
      <c r="A963" s="3"/>
      <c r="B963" s="3"/>
      <c r="C963" s="3"/>
      <c r="D963" s="3"/>
    </row>
    <row r="964" spans="1:4" x14ac:dyDescent="0.2">
      <c r="A964" s="3"/>
      <c r="B964" s="3"/>
      <c r="C964" s="3"/>
      <c r="D964" s="3"/>
    </row>
    <row r="965" spans="1:4" x14ac:dyDescent="0.2">
      <c r="A965" s="3"/>
      <c r="B965" s="3"/>
      <c r="C965" s="3"/>
      <c r="D965" s="3"/>
    </row>
    <row r="966" spans="1:4" x14ac:dyDescent="0.2">
      <c r="A966" s="3"/>
      <c r="B966" s="3"/>
      <c r="C966" s="3"/>
      <c r="D966" s="3"/>
    </row>
    <row r="967" spans="1:4" x14ac:dyDescent="0.2">
      <c r="A967" s="3"/>
      <c r="B967" s="3"/>
      <c r="C967" s="3"/>
      <c r="D967" s="3"/>
    </row>
    <row r="968" spans="1:4" x14ac:dyDescent="0.2">
      <c r="A968" s="3"/>
      <c r="B968" s="3"/>
      <c r="C968" s="3"/>
      <c r="D968" s="3"/>
    </row>
    <row r="969" spans="1:4" x14ac:dyDescent="0.2">
      <c r="A969" s="3"/>
      <c r="B969" s="3"/>
      <c r="C969" s="3"/>
      <c r="D969" s="3"/>
    </row>
    <row r="970" spans="1:4" x14ac:dyDescent="0.2">
      <c r="A970" s="3"/>
      <c r="B970" s="3"/>
      <c r="C970" s="3"/>
      <c r="D970" s="3"/>
    </row>
    <row r="971" spans="1:4" x14ac:dyDescent="0.2">
      <c r="A971" s="3"/>
      <c r="B971" s="3"/>
      <c r="C971" s="3"/>
      <c r="D971" s="3"/>
    </row>
    <row r="972" spans="1:4" x14ac:dyDescent="0.2">
      <c r="A972" s="3"/>
      <c r="B972" s="3"/>
      <c r="C972" s="3"/>
      <c r="D972" s="3"/>
    </row>
    <row r="973" spans="1:4" x14ac:dyDescent="0.2">
      <c r="A973" s="3"/>
      <c r="B973" s="3"/>
      <c r="C973" s="3"/>
      <c r="D973" s="3"/>
    </row>
    <row r="974" spans="1:4" x14ac:dyDescent="0.2">
      <c r="A974" s="3"/>
      <c r="B974" s="3"/>
      <c r="C974" s="3"/>
      <c r="D974" s="3"/>
    </row>
    <row r="975" spans="1:4" x14ac:dyDescent="0.2">
      <c r="A975" s="3"/>
      <c r="B975" s="3"/>
      <c r="C975" s="3"/>
      <c r="D975" s="3"/>
    </row>
    <row r="976" spans="1:4" x14ac:dyDescent="0.2">
      <c r="A976" s="3"/>
      <c r="B976" s="3"/>
      <c r="C976" s="3"/>
      <c r="D976" s="3"/>
    </row>
    <row r="977" spans="1:4" x14ac:dyDescent="0.2">
      <c r="A977" s="3"/>
      <c r="B977" s="3"/>
      <c r="C977" s="3"/>
      <c r="D977" s="3"/>
    </row>
    <row r="978" spans="1:4" x14ac:dyDescent="0.2">
      <c r="A978" s="3"/>
      <c r="B978" s="3"/>
      <c r="C978" s="3"/>
      <c r="D978" s="3"/>
    </row>
    <row r="979" spans="1:4" x14ac:dyDescent="0.2">
      <c r="A979" s="3"/>
      <c r="B979" s="3"/>
      <c r="C979" s="3"/>
      <c r="D979" s="3"/>
    </row>
    <row r="980" spans="1:4" x14ac:dyDescent="0.2">
      <c r="A980" s="3"/>
      <c r="B980" s="3"/>
      <c r="C980" s="3"/>
      <c r="D980" s="3"/>
    </row>
    <row r="981" spans="1:4" x14ac:dyDescent="0.2">
      <c r="A981" s="3"/>
      <c r="B981" s="3"/>
      <c r="C981" s="3"/>
      <c r="D981" s="3"/>
    </row>
    <row r="982" spans="1:4" x14ac:dyDescent="0.2">
      <c r="A982" s="3"/>
      <c r="B982" s="3"/>
      <c r="C982" s="3"/>
      <c r="D982" s="3"/>
    </row>
    <row r="983" spans="1:4" x14ac:dyDescent="0.2">
      <c r="A983" s="3"/>
      <c r="B983" s="3"/>
      <c r="C983" s="3"/>
      <c r="D983" s="3"/>
    </row>
    <row r="984" spans="1:4" x14ac:dyDescent="0.2">
      <c r="A984" s="3"/>
      <c r="B984" s="3"/>
      <c r="C984" s="3"/>
      <c r="D984" s="3"/>
    </row>
    <row r="985" spans="1:4" x14ac:dyDescent="0.2">
      <c r="A985" s="3"/>
      <c r="B985" s="3"/>
      <c r="C985" s="3"/>
      <c r="D985" s="3"/>
    </row>
    <row r="986" spans="1:4" x14ac:dyDescent="0.2">
      <c r="A986" s="3"/>
      <c r="B986" s="3"/>
      <c r="C986" s="3"/>
      <c r="D986" s="3"/>
    </row>
    <row r="987" spans="1:4" x14ac:dyDescent="0.2">
      <c r="A987" s="3"/>
      <c r="B987" s="3"/>
      <c r="C987" s="3"/>
      <c r="D987" s="3"/>
    </row>
    <row r="988" spans="1:4" x14ac:dyDescent="0.2">
      <c r="A988" s="3"/>
      <c r="B988" s="3"/>
      <c r="C988" s="3"/>
      <c r="D988" s="3"/>
    </row>
    <row r="989" spans="1:4" x14ac:dyDescent="0.2">
      <c r="A989" s="3"/>
      <c r="B989" s="3"/>
      <c r="C989" s="3"/>
      <c r="D989" s="3"/>
    </row>
    <row r="990" spans="1:4" x14ac:dyDescent="0.2">
      <c r="A990" s="3"/>
      <c r="B990" s="3"/>
      <c r="C990" s="3"/>
      <c r="D990" s="3"/>
    </row>
    <row r="991" spans="1:4" x14ac:dyDescent="0.2">
      <c r="A991" s="3"/>
      <c r="B991" s="3"/>
      <c r="C991" s="3"/>
      <c r="D991" s="3"/>
    </row>
    <row r="992" spans="1:4" x14ac:dyDescent="0.2">
      <c r="A992" s="3"/>
      <c r="B992" s="3"/>
      <c r="C992" s="3"/>
      <c r="D992" s="3"/>
    </row>
    <row r="993" spans="1:4" x14ac:dyDescent="0.2">
      <c r="A993" s="3"/>
      <c r="B993" s="3"/>
      <c r="C993" s="3"/>
      <c r="D993" s="3"/>
    </row>
    <row r="994" spans="1:4" x14ac:dyDescent="0.2">
      <c r="A994" s="3"/>
      <c r="B994" s="3"/>
      <c r="C994" s="3"/>
      <c r="D994" s="3"/>
    </row>
    <row r="995" spans="1:4" x14ac:dyDescent="0.2">
      <c r="A995" s="3"/>
      <c r="B995" s="3"/>
      <c r="C995" s="3"/>
      <c r="D995" s="3"/>
    </row>
    <row r="996" spans="1:4" x14ac:dyDescent="0.2">
      <c r="A996" s="3"/>
      <c r="B996" s="3"/>
      <c r="C996" s="3"/>
      <c r="D996" s="3"/>
    </row>
    <row r="997" spans="1:4" x14ac:dyDescent="0.2">
      <c r="A997" s="3"/>
      <c r="B997" s="3"/>
      <c r="C997" s="3"/>
      <c r="D997" s="3"/>
    </row>
    <row r="998" spans="1:4" x14ac:dyDescent="0.2">
      <c r="A998" s="3"/>
      <c r="B998" s="3"/>
      <c r="C998" s="3"/>
      <c r="D998" s="3"/>
    </row>
    <row r="999" spans="1:4" x14ac:dyDescent="0.2">
      <c r="A999" s="3"/>
      <c r="B999" s="3"/>
      <c r="C999" s="3"/>
      <c r="D999" s="3"/>
    </row>
    <row r="1000" spans="1:4" x14ac:dyDescent="0.2">
      <c r="A1000" s="3"/>
      <c r="B1000" s="3"/>
      <c r="C1000" s="3"/>
      <c r="D1000" s="3"/>
    </row>
  </sheetData>
  <sortState xmlns:xlrd2="http://schemas.microsoft.com/office/spreadsheetml/2017/richdata2" ref="A2:BP42">
    <sortCondition ref="B2:B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9714-C15F-C141-BF09-8E99B7411879}">
  <dimension ref="A1:V42"/>
  <sheetViews>
    <sheetView topLeftCell="B1" workbookViewId="0">
      <selection activeCell="Q1" sqref="Q1:V1"/>
    </sheetView>
  </sheetViews>
  <sheetFormatPr baseColWidth="10" defaultRowHeight="15" x14ac:dyDescent="0.2"/>
  <sheetData>
    <row r="1" spans="1:22" x14ac:dyDescent="0.2">
      <c r="A1" s="6"/>
      <c r="B1" s="6" t="s">
        <v>25</v>
      </c>
      <c r="C1" s="6" t="s">
        <v>26</v>
      </c>
      <c r="D1" s="6" t="s">
        <v>27</v>
      </c>
      <c r="E1" s="6" t="s">
        <v>28</v>
      </c>
      <c r="F1" s="6" t="s">
        <v>0</v>
      </c>
      <c r="G1" s="6" t="s">
        <v>1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129</v>
      </c>
      <c r="M1" s="6" t="s">
        <v>19</v>
      </c>
      <c r="N1" s="6" t="s">
        <v>20</v>
      </c>
      <c r="O1" s="6" t="s">
        <v>21</v>
      </c>
      <c r="P1" s="6" t="s">
        <v>130</v>
      </c>
      <c r="Q1" s="6" t="s">
        <v>131</v>
      </c>
      <c r="R1" s="6" t="s">
        <v>132</v>
      </c>
      <c r="S1" s="6" t="s">
        <v>133</v>
      </c>
      <c r="T1" s="6" t="s">
        <v>134</v>
      </c>
      <c r="U1" s="6" t="s">
        <v>135</v>
      </c>
      <c r="V1" s="6" t="s">
        <v>136</v>
      </c>
    </row>
    <row r="2" spans="1:22" x14ac:dyDescent="0.2">
      <c r="A2" s="7">
        <v>14</v>
      </c>
      <c r="B2" s="7">
        <v>15</v>
      </c>
      <c r="C2" s="7" t="s">
        <v>47</v>
      </c>
      <c r="D2" s="7" t="s">
        <v>48</v>
      </c>
      <c r="E2" s="7">
        <v>2</v>
      </c>
      <c r="F2" s="7">
        <v>741636</v>
      </c>
      <c r="G2" s="7">
        <v>219.3</v>
      </c>
      <c r="H2" s="7">
        <v>0</v>
      </c>
      <c r="I2" s="7">
        <v>4</v>
      </c>
      <c r="J2" s="7">
        <v>4.9889999999999997E-2</v>
      </c>
      <c r="K2" s="7">
        <v>2245.0366490000001</v>
      </c>
      <c r="L2" s="7" t="s">
        <v>129</v>
      </c>
      <c r="M2" s="7">
        <v>0.17</v>
      </c>
      <c r="N2" s="7">
        <v>0.32</v>
      </c>
      <c r="O2" s="7">
        <v>0.31</v>
      </c>
      <c r="P2" s="7">
        <v>0</v>
      </c>
      <c r="Q2" s="7">
        <v>191</v>
      </c>
      <c r="R2" s="7">
        <v>79</v>
      </c>
      <c r="S2" s="7">
        <v>2021</v>
      </c>
      <c r="T2" s="7">
        <v>8121</v>
      </c>
      <c r="U2" s="7">
        <v>34452</v>
      </c>
      <c r="V2" s="7">
        <v>6962</v>
      </c>
    </row>
    <row r="3" spans="1:22" x14ac:dyDescent="0.2">
      <c r="A3" s="7">
        <v>9</v>
      </c>
      <c r="B3" s="7">
        <v>10</v>
      </c>
      <c r="C3" s="7" t="s">
        <v>40</v>
      </c>
      <c r="D3" s="7" t="s">
        <v>37</v>
      </c>
      <c r="E3" s="7">
        <v>1</v>
      </c>
      <c r="F3" s="7">
        <v>1621537</v>
      </c>
      <c r="G3" s="7">
        <v>101.9</v>
      </c>
      <c r="H3" s="7">
        <v>7.857977</v>
      </c>
      <c r="I3" s="7">
        <v>5</v>
      </c>
      <c r="J3" s="7">
        <v>0.31204999999999999</v>
      </c>
      <c r="K3" s="7">
        <v>5360.9630859999997</v>
      </c>
      <c r="L3" s="7" t="s">
        <v>129</v>
      </c>
      <c r="M3" s="7">
        <v>0.39</v>
      </c>
      <c r="N3" s="7">
        <v>0.02</v>
      </c>
      <c r="O3" s="7">
        <v>0.32</v>
      </c>
      <c r="P3" s="7">
        <v>4</v>
      </c>
      <c r="Q3" s="7">
        <v>85</v>
      </c>
      <c r="R3" s="7">
        <v>215</v>
      </c>
      <c r="S3" s="7">
        <v>5094</v>
      </c>
      <c r="T3" s="7">
        <v>6157</v>
      </c>
      <c r="U3" s="7">
        <v>22340</v>
      </c>
      <c r="V3" s="7">
        <v>6047</v>
      </c>
    </row>
    <row r="4" spans="1:22" x14ac:dyDescent="0.2">
      <c r="A4" s="7">
        <v>32</v>
      </c>
      <c r="B4" s="7">
        <v>33</v>
      </c>
      <c r="C4" s="7" t="s">
        <v>79</v>
      </c>
      <c r="D4" s="7" t="s">
        <v>78</v>
      </c>
      <c r="E4" s="7">
        <v>4</v>
      </c>
      <c r="F4" s="7">
        <v>164488</v>
      </c>
      <c r="G4" s="7">
        <v>23.91</v>
      </c>
      <c r="H4" s="7">
        <v>9.3482760000000003</v>
      </c>
      <c r="I4" s="7">
        <v>2</v>
      </c>
      <c r="J4" s="7">
        <v>1.734755</v>
      </c>
      <c r="K4" s="7">
        <v>2127.8147949999998</v>
      </c>
      <c r="L4" s="7" t="s">
        <v>129</v>
      </c>
      <c r="M4" s="7">
        <v>0.27</v>
      </c>
      <c r="N4" s="7">
        <v>0.17</v>
      </c>
      <c r="O4" s="7">
        <v>0.33</v>
      </c>
      <c r="P4" s="7">
        <v>2</v>
      </c>
      <c r="Q4" s="7">
        <v>42</v>
      </c>
      <c r="R4" s="7">
        <v>17</v>
      </c>
      <c r="S4" s="7">
        <v>767</v>
      </c>
      <c r="T4" s="7">
        <v>708</v>
      </c>
      <c r="U4" s="7">
        <v>3410</v>
      </c>
      <c r="V4" s="7">
        <v>2106</v>
      </c>
    </row>
    <row r="5" spans="1:22" x14ac:dyDescent="0.2">
      <c r="A5" s="7">
        <v>25</v>
      </c>
      <c r="B5" s="7">
        <v>26</v>
      </c>
      <c r="C5" s="7" t="s">
        <v>68</v>
      </c>
      <c r="D5" s="7" t="s">
        <v>69</v>
      </c>
      <c r="E5" s="7">
        <v>4</v>
      </c>
      <c r="F5" s="7">
        <v>3426354</v>
      </c>
      <c r="G5" s="7">
        <v>891.8</v>
      </c>
      <c r="H5" s="7">
        <v>0.92372200000000004</v>
      </c>
      <c r="I5" s="7">
        <v>10</v>
      </c>
      <c r="J5" s="7">
        <v>9.3394000000000005E-2</v>
      </c>
      <c r="K5" s="7">
        <v>1069.3582739999999</v>
      </c>
      <c r="L5" s="7" t="s">
        <v>129</v>
      </c>
      <c r="M5" s="7">
        <v>0.27</v>
      </c>
      <c r="N5" s="7">
        <v>0.13</v>
      </c>
      <c r="O5" s="7">
        <v>0.31</v>
      </c>
      <c r="P5" s="7">
        <v>0</v>
      </c>
      <c r="Q5" s="7">
        <v>395</v>
      </c>
      <c r="R5" s="7">
        <v>1000</v>
      </c>
      <c r="S5" s="7">
        <v>13328</v>
      </c>
      <c r="T5" s="7">
        <v>21017</v>
      </c>
      <c r="U5" s="7">
        <v>238149</v>
      </c>
      <c r="V5" s="7">
        <v>47382</v>
      </c>
    </row>
    <row r="6" spans="1:22" x14ac:dyDescent="0.2">
      <c r="A6" s="7">
        <v>33</v>
      </c>
      <c r="B6" s="7">
        <v>34</v>
      </c>
      <c r="C6" s="7" t="s">
        <v>80</v>
      </c>
      <c r="D6" s="7" t="s">
        <v>78</v>
      </c>
      <c r="E6" s="7">
        <v>4</v>
      </c>
      <c r="F6" s="7">
        <v>133115</v>
      </c>
      <c r="G6" s="7">
        <v>51.6</v>
      </c>
      <c r="H6" s="7">
        <v>18.794550999999998</v>
      </c>
      <c r="I6" s="7">
        <v>3</v>
      </c>
      <c r="J6" s="7">
        <v>1.734755</v>
      </c>
      <c r="K6" s="7">
        <v>10803.16696</v>
      </c>
      <c r="L6" s="7" t="s">
        <v>129</v>
      </c>
      <c r="M6" s="7">
        <v>0.32</v>
      </c>
      <c r="N6" s="7">
        <v>0.15</v>
      </c>
      <c r="O6" s="7">
        <v>0.3</v>
      </c>
      <c r="P6" s="7">
        <v>2</v>
      </c>
      <c r="Q6" s="7">
        <v>33</v>
      </c>
      <c r="R6" s="7">
        <v>54</v>
      </c>
      <c r="S6" s="7">
        <v>705</v>
      </c>
      <c r="T6" s="7">
        <v>1404</v>
      </c>
      <c r="U6" s="7">
        <v>15810</v>
      </c>
      <c r="V6" s="7">
        <v>2959</v>
      </c>
    </row>
    <row r="7" spans="1:22" x14ac:dyDescent="0.2">
      <c r="A7" s="7">
        <v>1</v>
      </c>
      <c r="B7" s="7">
        <v>2</v>
      </c>
      <c r="C7" s="7" t="s">
        <v>31</v>
      </c>
      <c r="D7" s="7" t="s">
        <v>30</v>
      </c>
      <c r="E7" s="7">
        <v>1</v>
      </c>
      <c r="F7" s="7">
        <v>366133</v>
      </c>
      <c r="G7" s="7">
        <v>140.9</v>
      </c>
      <c r="H7" s="7">
        <v>8.1627290000000006</v>
      </c>
      <c r="I7" s="7">
        <v>1</v>
      </c>
      <c r="J7" s="7">
        <v>0.54625000000000001</v>
      </c>
      <c r="K7" s="7">
        <v>6991.9947119999997</v>
      </c>
      <c r="L7" s="7" t="s">
        <v>129</v>
      </c>
      <c r="M7" s="7">
        <v>0.19</v>
      </c>
      <c r="N7" s="7">
        <v>0.05</v>
      </c>
      <c r="O7" s="7">
        <v>0.15</v>
      </c>
      <c r="P7" s="7">
        <v>1</v>
      </c>
      <c r="Q7" s="7">
        <v>32</v>
      </c>
      <c r="R7" s="7">
        <v>90</v>
      </c>
      <c r="S7" s="7">
        <v>2675</v>
      </c>
      <c r="T7" s="7">
        <v>1726</v>
      </c>
      <c r="U7" s="7">
        <v>93693</v>
      </c>
      <c r="V7" s="7">
        <v>1708</v>
      </c>
    </row>
    <row r="8" spans="1:22" x14ac:dyDescent="0.2">
      <c r="A8" s="7">
        <v>35</v>
      </c>
      <c r="B8" s="7">
        <v>36</v>
      </c>
      <c r="C8" s="7" t="s">
        <v>83</v>
      </c>
      <c r="D8" s="7" t="s">
        <v>82</v>
      </c>
      <c r="E8" s="7">
        <v>4</v>
      </c>
      <c r="F8" s="7">
        <v>369559</v>
      </c>
      <c r="G8" s="7">
        <v>230.2</v>
      </c>
      <c r="H8" s="7">
        <v>1.334022</v>
      </c>
      <c r="I8" s="7">
        <v>3</v>
      </c>
      <c r="J8" s="7">
        <v>0.45730199999999999</v>
      </c>
      <c r="K8" s="7">
        <v>97.683995999999993</v>
      </c>
      <c r="L8" s="7" t="s">
        <v>129</v>
      </c>
      <c r="M8" s="7">
        <v>0.56999999999999995</v>
      </c>
      <c r="N8" s="7">
        <v>0.02</v>
      </c>
      <c r="O8" s="7">
        <v>0.05</v>
      </c>
      <c r="P8" s="7">
        <v>1</v>
      </c>
      <c r="Q8" s="7">
        <v>78</v>
      </c>
      <c r="R8" s="7">
        <v>145</v>
      </c>
      <c r="S8" s="7">
        <v>1518</v>
      </c>
      <c r="T8" s="7">
        <v>5787</v>
      </c>
      <c r="U8" s="7">
        <v>2201</v>
      </c>
      <c r="V8" s="7">
        <v>7969</v>
      </c>
    </row>
    <row r="9" spans="1:22" x14ac:dyDescent="0.2">
      <c r="A9" s="7">
        <v>15</v>
      </c>
      <c r="B9" s="7">
        <v>16</v>
      </c>
      <c r="C9" s="7" t="s">
        <v>49</v>
      </c>
      <c r="D9" s="7" t="s">
        <v>50</v>
      </c>
      <c r="E9" s="7">
        <v>2</v>
      </c>
      <c r="F9" s="7">
        <v>1019022</v>
      </c>
      <c r="G9" s="7">
        <v>161.4</v>
      </c>
      <c r="H9" s="7">
        <v>8.1627290000000006</v>
      </c>
      <c r="I9" s="7">
        <v>3</v>
      </c>
      <c r="J9" s="7">
        <v>0.34248499999999998</v>
      </c>
      <c r="K9" s="7">
        <v>5675.0492139999997</v>
      </c>
      <c r="L9" s="7" t="s">
        <v>129</v>
      </c>
      <c r="M9" s="7">
        <v>0.28000000000000003</v>
      </c>
      <c r="N9" s="7">
        <v>0.03</v>
      </c>
      <c r="O9" s="7">
        <v>0.25</v>
      </c>
      <c r="P9" s="7">
        <v>1</v>
      </c>
      <c r="Q9" s="7">
        <v>25</v>
      </c>
      <c r="R9" s="7">
        <v>27</v>
      </c>
      <c r="S9" s="7">
        <v>760</v>
      </c>
      <c r="T9" s="7">
        <v>1637</v>
      </c>
      <c r="U9" s="7">
        <v>14983</v>
      </c>
      <c r="V9" s="7">
        <v>4817</v>
      </c>
    </row>
    <row r="10" spans="1:22" x14ac:dyDescent="0.2">
      <c r="A10" s="7">
        <v>30</v>
      </c>
      <c r="B10" s="7">
        <v>31</v>
      </c>
      <c r="C10" s="7" t="s">
        <v>75</v>
      </c>
      <c r="D10" s="7" t="s">
        <v>76</v>
      </c>
      <c r="E10" s="7">
        <v>4</v>
      </c>
      <c r="F10" s="7">
        <v>1741041</v>
      </c>
      <c r="G10" s="7">
        <v>525.20000000000005</v>
      </c>
      <c r="H10" s="7">
        <v>1.76159</v>
      </c>
      <c r="I10" s="7">
        <v>2</v>
      </c>
      <c r="J10" s="7">
        <v>8.7877999999999998E-2</v>
      </c>
      <c r="K10" s="7">
        <v>435.371712</v>
      </c>
      <c r="L10" s="7" t="s">
        <v>129</v>
      </c>
      <c r="M10" s="7">
        <v>0.48</v>
      </c>
      <c r="N10" s="7">
        <v>0.02</v>
      </c>
      <c r="O10" s="7">
        <v>0.19</v>
      </c>
      <c r="P10" s="7">
        <v>0</v>
      </c>
      <c r="Q10" s="7">
        <v>145</v>
      </c>
      <c r="R10" s="7">
        <v>698</v>
      </c>
      <c r="S10" s="7">
        <v>6550</v>
      </c>
      <c r="T10" s="7">
        <v>9031</v>
      </c>
      <c r="U10" s="7">
        <v>23040</v>
      </c>
      <c r="V10" s="7">
        <v>19640</v>
      </c>
    </row>
    <row r="11" spans="1:22" x14ac:dyDescent="0.2">
      <c r="A11" s="7">
        <v>40</v>
      </c>
      <c r="B11" s="7">
        <v>41</v>
      </c>
      <c r="C11" s="7" t="s">
        <v>91</v>
      </c>
      <c r="D11" s="7" t="s">
        <v>92</v>
      </c>
      <c r="E11" s="7">
        <v>5</v>
      </c>
      <c r="F11" s="7">
        <v>303399</v>
      </c>
      <c r="G11" s="7">
        <v>124.9</v>
      </c>
      <c r="H11" s="7">
        <v>1.7967139999999999</v>
      </c>
      <c r="I11" s="7">
        <v>0</v>
      </c>
      <c r="J11" s="7">
        <v>0.16955100000000001</v>
      </c>
      <c r="K11" s="7">
        <v>4107.0894539999999</v>
      </c>
      <c r="L11" s="7" t="s">
        <v>129</v>
      </c>
      <c r="M11" s="7">
        <v>0.37909999999999999</v>
      </c>
      <c r="N11" s="7">
        <v>5.7999999999999996E-3</v>
      </c>
      <c r="O11" s="7">
        <v>0.26490000000000002</v>
      </c>
      <c r="P11" s="7">
        <v>1</v>
      </c>
      <c r="Q11" s="7">
        <v>4</v>
      </c>
      <c r="R11" s="7">
        <v>65</v>
      </c>
      <c r="S11" s="7">
        <v>387</v>
      </c>
      <c r="T11" s="7">
        <v>890</v>
      </c>
      <c r="U11" s="7">
        <v>257</v>
      </c>
      <c r="V11" s="7">
        <v>444</v>
      </c>
    </row>
    <row r="12" spans="1:22" x14ac:dyDescent="0.2">
      <c r="A12" s="7">
        <v>22</v>
      </c>
      <c r="B12" s="7">
        <v>23</v>
      </c>
      <c r="C12" s="7" t="s">
        <v>62</v>
      </c>
      <c r="D12" s="7" t="s">
        <v>63</v>
      </c>
      <c r="E12" s="7">
        <v>3</v>
      </c>
      <c r="F12" s="7">
        <v>1153615</v>
      </c>
      <c r="G12" s="7">
        <v>88.25</v>
      </c>
      <c r="H12" s="7">
        <v>0.32333099999999998</v>
      </c>
      <c r="I12" s="7">
        <v>2</v>
      </c>
      <c r="J12" s="7">
        <v>2.0899519999999998</v>
      </c>
      <c r="K12" s="7">
        <v>4107.0894539999999</v>
      </c>
      <c r="L12" s="7" t="s">
        <v>129</v>
      </c>
      <c r="M12" s="7">
        <v>0.18</v>
      </c>
      <c r="N12" s="7">
        <v>0.28999999999999998</v>
      </c>
      <c r="O12" s="7">
        <v>0.19</v>
      </c>
      <c r="P12" s="7">
        <v>2</v>
      </c>
      <c r="Q12" s="7">
        <v>196</v>
      </c>
      <c r="R12" s="7">
        <v>49</v>
      </c>
      <c r="S12" s="7">
        <v>1421</v>
      </c>
      <c r="T12" s="7">
        <v>3410</v>
      </c>
      <c r="U12" s="7">
        <v>19081</v>
      </c>
      <c r="V12" s="7">
        <v>5037</v>
      </c>
    </row>
    <row r="13" spans="1:22" x14ac:dyDescent="0.2">
      <c r="A13" s="7">
        <v>16</v>
      </c>
      <c r="B13" s="7">
        <v>17</v>
      </c>
      <c r="C13" s="7" t="s">
        <v>51</v>
      </c>
      <c r="D13" s="7" t="s">
        <v>52</v>
      </c>
      <c r="E13" s="7">
        <v>2</v>
      </c>
      <c r="F13" s="7">
        <v>1024027</v>
      </c>
      <c r="G13" s="7">
        <v>117.8</v>
      </c>
      <c r="H13" s="7">
        <v>3.374911</v>
      </c>
      <c r="I13" s="7">
        <v>4</v>
      </c>
      <c r="J13" s="7">
        <v>0.106443</v>
      </c>
      <c r="K13" s="7">
        <v>2695.241434</v>
      </c>
      <c r="L13" s="7" t="s">
        <v>129</v>
      </c>
      <c r="M13" s="7">
        <v>0.215</v>
      </c>
      <c r="N13" s="7">
        <v>7.5999999999999998E-2</v>
      </c>
      <c r="O13" s="7">
        <v>0.13200000000000001</v>
      </c>
      <c r="P13" s="7">
        <v>0</v>
      </c>
      <c r="Q13" s="7">
        <v>54</v>
      </c>
      <c r="R13" s="7">
        <v>260</v>
      </c>
      <c r="S13" s="7">
        <v>2155</v>
      </c>
      <c r="T13" s="7">
        <v>2458</v>
      </c>
      <c r="U13" s="7">
        <v>15081</v>
      </c>
      <c r="V13" s="7">
        <v>2803</v>
      </c>
    </row>
    <row r="14" spans="1:22" x14ac:dyDescent="0.2">
      <c r="A14" s="7">
        <v>37</v>
      </c>
      <c r="B14" s="7">
        <v>38</v>
      </c>
      <c r="C14" s="7" t="s">
        <v>86</v>
      </c>
      <c r="D14" s="7" t="s">
        <v>85</v>
      </c>
      <c r="E14" s="7">
        <v>4</v>
      </c>
      <c r="F14" s="7">
        <v>461865</v>
      </c>
      <c r="G14" s="7">
        <v>263.39999999999998</v>
      </c>
      <c r="H14" s="7">
        <v>7.857977</v>
      </c>
      <c r="I14" s="7">
        <v>1</v>
      </c>
      <c r="J14" s="7">
        <v>0.368313</v>
      </c>
      <c r="K14" s="7">
        <v>9621.0003880000004</v>
      </c>
      <c r="L14" s="7" t="s">
        <v>129</v>
      </c>
      <c r="M14" s="7">
        <v>0.32100000000000001</v>
      </c>
      <c r="N14" s="7">
        <v>5.8999999999999997E-2</v>
      </c>
      <c r="O14" s="7">
        <v>0.20799999999999999</v>
      </c>
      <c r="P14" s="7">
        <v>1</v>
      </c>
      <c r="Q14" s="7">
        <v>38</v>
      </c>
      <c r="R14" s="7">
        <v>213</v>
      </c>
      <c r="S14" s="7">
        <v>1485</v>
      </c>
      <c r="T14" s="7">
        <v>3196</v>
      </c>
      <c r="U14" s="7">
        <v>7449</v>
      </c>
      <c r="V14" s="7">
        <v>9198</v>
      </c>
    </row>
    <row r="15" spans="1:22" x14ac:dyDescent="0.2">
      <c r="A15" s="7">
        <v>28</v>
      </c>
      <c r="B15" s="7">
        <v>29</v>
      </c>
      <c r="C15" s="7" t="s">
        <v>72</v>
      </c>
      <c r="D15" s="7" t="s">
        <v>69</v>
      </c>
      <c r="E15" s="7">
        <v>4</v>
      </c>
      <c r="F15" s="7">
        <v>1739117</v>
      </c>
      <c r="G15" s="7">
        <v>755.3</v>
      </c>
      <c r="H15" s="7">
        <v>0</v>
      </c>
      <c r="I15" s="7">
        <v>6</v>
      </c>
      <c r="J15" s="7">
        <v>0.14662600000000001</v>
      </c>
      <c r="K15" s="7">
        <v>2289.667688</v>
      </c>
      <c r="L15" s="7" t="s">
        <v>129</v>
      </c>
      <c r="M15" s="7">
        <v>0.18</v>
      </c>
      <c r="N15" s="7">
        <v>0.12</v>
      </c>
      <c r="O15" s="7">
        <v>0.28000000000000003</v>
      </c>
      <c r="P15" s="7">
        <v>0</v>
      </c>
      <c r="Q15" s="7">
        <v>156</v>
      </c>
      <c r="R15" s="7">
        <v>536</v>
      </c>
      <c r="S15" s="7">
        <v>4696</v>
      </c>
      <c r="T15" s="7">
        <v>9382</v>
      </c>
      <c r="U15" s="7">
        <v>262112</v>
      </c>
      <c r="V15" s="7">
        <v>16099</v>
      </c>
    </row>
    <row r="16" spans="1:22" x14ac:dyDescent="0.2">
      <c r="A16" s="7">
        <v>21</v>
      </c>
      <c r="B16" s="7">
        <v>22</v>
      </c>
      <c r="C16" s="7" t="s">
        <v>61</v>
      </c>
      <c r="D16" s="7" t="s">
        <v>60</v>
      </c>
      <c r="E16" s="7">
        <v>3</v>
      </c>
      <c r="F16" s="7">
        <v>558457</v>
      </c>
      <c r="G16" s="7">
        <v>213.8</v>
      </c>
      <c r="H16" s="7">
        <v>4.0146329999999999</v>
      </c>
      <c r="I16" s="7">
        <v>2</v>
      </c>
      <c r="J16" s="7">
        <v>0.26859699999999997</v>
      </c>
      <c r="K16" s="7">
        <v>3402.2315060000001</v>
      </c>
      <c r="L16" s="7" t="s">
        <v>129</v>
      </c>
      <c r="M16" s="7">
        <v>0.22</v>
      </c>
      <c r="N16" s="7">
        <v>0.09</v>
      </c>
      <c r="O16" s="7">
        <v>0.28999999999999998</v>
      </c>
      <c r="P16" s="7">
        <v>0</v>
      </c>
      <c r="Q16" s="7">
        <v>56</v>
      </c>
      <c r="R16" s="7">
        <v>164</v>
      </c>
      <c r="S16" s="7">
        <v>4067</v>
      </c>
      <c r="T16" s="7">
        <v>5870</v>
      </c>
      <c r="U16" s="7">
        <v>34437</v>
      </c>
      <c r="V16" s="7">
        <v>8197</v>
      </c>
    </row>
    <row r="17" spans="1:22" x14ac:dyDescent="0.2">
      <c r="A17" s="7">
        <v>19</v>
      </c>
      <c r="B17" s="7">
        <v>20</v>
      </c>
      <c r="C17" s="7" t="s">
        <v>57</v>
      </c>
      <c r="D17" s="7" t="s">
        <v>58</v>
      </c>
      <c r="E17" s="7">
        <v>3</v>
      </c>
      <c r="F17" s="7">
        <v>192307</v>
      </c>
      <c r="G17" s="7">
        <v>98</v>
      </c>
      <c r="H17" s="7">
        <v>0</v>
      </c>
      <c r="I17" s="7">
        <v>1</v>
      </c>
      <c r="J17" s="7">
        <v>0.140401</v>
      </c>
      <c r="K17" s="7">
        <v>364.00130999999999</v>
      </c>
      <c r="L17" s="7" t="s">
        <v>129</v>
      </c>
      <c r="M17" s="7">
        <v>0.3</v>
      </c>
      <c r="N17" s="7">
        <v>0.03</v>
      </c>
      <c r="O17" s="7">
        <v>0.31</v>
      </c>
      <c r="P17" s="7">
        <v>3</v>
      </c>
      <c r="Q17" s="7">
        <v>8</v>
      </c>
      <c r="R17" s="7">
        <v>70</v>
      </c>
      <c r="S17" s="7">
        <v>354</v>
      </c>
      <c r="T17" s="7">
        <v>324</v>
      </c>
      <c r="U17" s="7">
        <v>460</v>
      </c>
      <c r="V17" s="7">
        <v>138</v>
      </c>
    </row>
    <row r="18" spans="1:22" x14ac:dyDescent="0.2">
      <c r="A18" s="7">
        <v>12</v>
      </c>
      <c r="B18" s="7">
        <v>13</v>
      </c>
      <c r="C18" s="7" t="s">
        <v>44</v>
      </c>
      <c r="D18" s="7" t="s">
        <v>43</v>
      </c>
      <c r="E18" s="7">
        <v>1</v>
      </c>
      <c r="F18" s="7">
        <v>517802</v>
      </c>
      <c r="G18" s="7">
        <v>100.05</v>
      </c>
      <c r="H18" s="7">
        <v>1.76159</v>
      </c>
      <c r="I18" s="7">
        <v>2</v>
      </c>
      <c r="J18" s="7">
        <v>0.16222400000000001</v>
      </c>
      <c r="K18" s="7">
        <v>3244.4834129999999</v>
      </c>
      <c r="L18" s="7" t="s">
        <v>129</v>
      </c>
      <c r="M18" s="7">
        <v>0.25</v>
      </c>
      <c r="N18" s="7">
        <v>4.0000000000000001E-3</v>
      </c>
      <c r="O18" s="7">
        <v>0.316</v>
      </c>
      <c r="P18" s="7">
        <v>3</v>
      </c>
      <c r="Q18" s="7">
        <v>38</v>
      </c>
      <c r="R18" s="7">
        <v>226</v>
      </c>
      <c r="S18" s="7">
        <v>2457</v>
      </c>
      <c r="T18" s="7">
        <v>2982</v>
      </c>
      <c r="U18" s="7">
        <v>10889</v>
      </c>
      <c r="V18" s="7">
        <v>2182</v>
      </c>
    </row>
    <row r="19" spans="1:22" x14ac:dyDescent="0.2">
      <c r="A19" s="7">
        <v>17</v>
      </c>
      <c r="B19" s="7">
        <v>18</v>
      </c>
      <c r="C19" s="7" t="s">
        <v>53</v>
      </c>
      <c r="D19" s="7" t="s">
        <v>54</v>
      </c>
      <c r="E19" s="7">
        <v>2</v>
      </c>
      <c r="F19" s="7">
        <v>7556900</v>
      </c>
      <c r="G19" s="7">
        <v>1572</v>
      </c>
      <c r="H19" s="7">
        <v>2.7237360000000002</v>
      </c>
      <c r="I19" s="7">
        <v>2</v>
      </c>
      <c r="J19" s="7">
        <v>0.104408</v>
      </c>
      <c r="K19" s="7">
        <v>1736.161654</v>
      </c>
      <c r="L19" s="7" t="s">
        <v>129</v>
      </c>
      <c r="M19" s="7">
        <v>0.37</v>
      </c>
      <c r="N19" s="7">
        <v>0.02</v>
      </c>
      <c r="O19" s="7">
        <v>0.24</v>
      </c>
      <c r="P19" s="7">
        <v>0</v>
      </c>
      <c r="Q19" s="7">
        <v>310</v>
      </c>
      <c r="R19" s="7">
        <v>1436</v>
      </c>
      <c r="S19" s="7">
        <v>21585</v>
      </c>
      <c r="T19" s="7">
        <v>39741</v>
      </c>
      <c r="U19" s="7">
        <v>174977</v>
      </c>
      <c r="V19" s="7">
        <v>36067</v>
      </c>
    </row>
    <row r="20" spans="1:22" x14ac:dyDescent="0.2">
      <c r="A20" s="7">
        <v>10</v>
      </c>
      <c r="B20" s="7">
        <v>11</v>
      </c>
      <c r="C20" s="7" t="s">
        <v>41</v>
      </c>
      <c r="D20" s="7" t="s">
        <v>37</v>
      </c>
      <c r="E20" s="7">
        <v>1</v>
      </c>
      <c r="F20" s="7">
        <v>3255944</v>
      </c>
      <c r="G20" s="7">
        <v>604.29999999999995</v>
      </c>
      <c r="H20" s="7">
        <v>1.7967139999999999</v>
      </c>
      <c r="I20" s="7">
        <v>3</v>
      </c>
      <c r="J20" s="7">
        <v>8.0160999999999996E-2</v>
      </c>
      <c r="K20" s="7">
        <v>915.86341800000002</v>
      </c>
      <c r="L20" s="7" t="s">
        <v>129</v>
      </c>
      <c r="M20" s="7">
        <v>0.24</v>
      </c>
      <c r="N20" s="7">
        <v>5.0000000000000001E-3</v>
      </c>
      <c r="O20" s="7">
        <v>0.34</v>
      </c>
      <c r="P20" s="7">
        <v>1</v>
      </c>
      <c r="Q20" s="7">
        <v>76</v>
      </c>
      <c r="R20" s="7">
        <v>520</v>
      </c>
      <c r="S20" s="7">
        <v>5428</v>
      </c>
      <c r="T20" s="7">
        <v>24310</v>
      </c>
      <c r="U20" s="7">
        <v>38381</v>
      </c>
      <c r="V20" s="7">
        <v>10218</v>
      </c>
    </row>
    <row r="21" spans="1:22" x14ac:dyDescent="0.2">
      <c r="A21" s="7">
        <v>6</v>
      </c>
      <c r="B21" s="7">
        <v>7</v>
      </c>
      <c r="C21" s="7" t="s">
        <v>36</v>
      </c>
      <c r="D21" s="7" t="s">
        <v>37</v>
      </c>
      <c r="E21" s="7">
        <v>1</v>
      </c>
      <c r="F21" s="7">
        <v>568305</v>
      </c>
      <c r="G21" s="7">
        <v>398.2</v>
      </c>
      <c r="H21" s="7">
        <v>1.055771</v>
      </c>
      <c r="I21" s="7">
        <v>1</v>
      </c>
      <c r="J21" s="7">
        <v>3.8712000000000003E-2</v>
      </c>
      <c r="K21" s="7">
        <v>703.84740599999998</v>
      </c>
      <c r="L21" s="7" t="s">
        <v>129</v>
      </c>
      <c r="M21" s="7">
        <v>0.27</v>
      </c>
      <c r="N21" s="7">
        <v>0.09</v>
      </c>
      <c r="O21" s="7">
        <v>0.22</v>
      </c>
      <c r="P21" s="7">
        <v>3</v>
      </c>
      <c r="Q21" s="7">
        <v>35</v>
      </c>
      <c r="R21" s="7">
        <v>80</v>
      </c>
      <c r="S21" s="7">
        <v>1261</v>
      </c>
      <c r="T21" s="7">
        <v>15979</v>
      </c>
      <c r="U21" s="7">
        <v>38838</v>
      </c>
      <c r="V21" s="7">
        <v>3700</v>
      </c>
    </row>
    <row r="22" spans="1:22" x14ac:dyDescent="0.2">
      <c r="A22" s="7">
        <v>4</v>
      </c>
      <c r="B22" s="7">
        <v>5</v>
      </c>
      <c r="C22" s="7" t="s">
        <v>34</v>
      </c>
      <c r="D22" s="7" t="s">
        <v>30</v>
      </c>
      <c r="E22" s="7">
        <v>1</v>
      </c>
      <c r="F22" s="7">
        <v>1236837</v>
      </c>
      <c r="G22" s="7">
        <v>181.76</v>
      </c>
      <c r="H22" s="7">
        <v>7.2790509999999999</v>
      </c>
      <c r="I22" s="7">
        <v>3</v>
      </c>
      <c r="J22" s="7">
        <v>0.25791599999999998</v>
      </c>
      <c r="K22" s="7">
        <v>6234.451266</v>
      </c>
      <c r="L22" s="7" t="s">
        <v>129</v>
      </c>
      <c r="M22" s="7">
        <v>0.41</v>
      </c>
      <c r="N22" s="7">
        <v>0.06</v>
      </c>
      <c r="O22" s="7">
        <v>0.17</v>
      </c>
      <c r="P22" s="7">
        <v>1</v>
      </c>
      <c r="Q22" s="7">
        <v>80</v>
      </c>
      <c r="R22" s="7">
        <v>359</v>
      </c>
      <c r="S22" s="7">
        <v>6155</v>
      </c>
      <c r="T22" s="7">
        <v>4463</v>
      </c>
      <c r="U22" s="7">
        <v>19178</v>
      </c>
      <c r="V22" s="7">
        <v>8813</v>
      </c>
    </row>
    <row r="23" spans="1:22" x14ac:dyDescent="0.2">
      <c r="A23" s="7">
        <v>38</v>
      </c>
      <c r="B23" s="7">
        <v>39</v>
      </c>
      <c r="C23" s="7" t="s">
        <v>87</v>
      </c>
      <c r="D23" s="7" t="s">
        <v>88</v>
      </c>
      <c r="E23" s="7">
        <v>5</v>
      </c>
      <c r="F23" s="7">
        <v>1742124</v>
      </c>
      <c r="G23" s="7">
        <v>348.8</v>
      </c>
      <c r="H23" s="7">
        <v>3.368277</v>
      </c>
      <c r="I23" s="7">
        <v>1</v>
      </c>
      <c r="J23" s="7">
        <v>8.0160999999999996E-2</v>
      </c>
      <c r="K23" s="7">
        <v>1388.5924110000001</v>
      </c>
      <c r="L23" s="7" t="s">
        <v>129</v>
      </c>
      <c r="M23" s="7">
        <v>0.63</v>
      </c>
      <c r="N23" s="7">
        <v>0.01</v>
      </c>
      <c r="O23" s="7">
        <v>0.13</v>
      </c>
      <c r="P23" s="7">
        <v>1</v>
      </c>
      <c r="Q23" s="7">
        <v>67</v>
      </c>
      <c r="R23" s="7">
        <v>1216</v>
      </c>
      <c r="S23" s="7">
        <v>2295</v>
      </c>
      <c r="T23" s="7">
        <v>5051</v>
      </c>
      <c r="U23" s="7">
        <v>5077</v>
      </c>
      <c r="V23" s="7">
        <v>6949</v>
      </c>
    </row>
    <row r="24" spans="1:22" x14ac:dyDescent="0.2">
      <c r="A24" s="7">
        <v>26</v>
      </c>
      <c r="B24" s="7">
        <v>27</v>
      </c>
      <c r="C24" s="7" t="s">
        <v>70</v>
      </c>
      <c r="D24" s="7" t="s">
        <v>69</v>
      </c>
      <c r="E24" s="7">
        <v>4</v>
      </c>
      <c r="F24" s="7">
        <v>1260391</v>
      </c>
      <c r="G24" s="7">
        <v>310.7</v>
      </c>
      <c r="H24" s="7">
        <v>1.6510750000000001</v>
      </c>
      <c r="I24" s="7">
        <v>5</v>
      </c>
      <c r="J24" s="7">
        <v>0.23722799999999999</v>
      </c>
      <c r="K24" s="7">
        <v>2559.5231960000001</v>
      </c>
      <c r="L24" s="7" t="s">
        <v>129</v>
      </c>
      <c r="M24" s="7">
        <v>0.23</v>
      </c>
      <c r="N24" s="7">
        <v>0.17</v>
      </c>
      <c r="O24" s="7">
        <v>0.27</v>
      </c>
      <c r="P24" s="7">
        <v>0</v>
      </c>
      <c r="Q24" s="7">
        <v>165</v>
      </c>
      <c r="R24" s="7">
        <v>423</v>
      </c>
      <c r="S24" s="7">
        <v>3700</v>
      </c>
      <c r="T24" s="7">
        <v>8232</v>
      </c>
      <c r="U24" s="7">
        <v>42253</v>
      </c>
      <c r="V24" s="7">
        <v>18917</v>
      </c>
    </row>
    <row r="25" spans="1:22" x14ac:dyDescent="0.2">
      <c r="A25" s="7">
        <v>23</v>
      </c>
      <c r="B25" s="7">
        <v>24</v>
      </c>
      <c r="C25" s="7" t="s">
        <v>64</v>
      </c>
      <c r="D25" s="7" t="s">
        <v>65</v>
      </c>
      <c r="E25" s="7">
        <v>3</v>
      </c>
      <c r="F25" s="7">
        <v>580000</v>
      </c>
      <c r="G25" s="7">
        <v>454</v>
      </c>
      <c r="H25" s="7">
        <v>9.3482760000000003</v>
      </c>
      <c r="I25" s="7">
        <v>2</v>
      </c>
      <c r="J25" s="7">
        <v>0.42586200000000002</v>
      </c>
      <c r="K25" s="7">
        <v>4536.206897</v>
      </c>
      <c r="L25" s="7" t="s">
        <v>129</v>
      </c>
      <c r="M25" s="7">
        <v>0.32</v>
      </c>
      <c r="N25" s="7">
        <v>7.0000000000000007E-2</v>
      </c>
      <c r="O25" s="7">
        <v>0.28000000000000003</v>
      </c>
      <c r="P25" s="7">
        <v>1</v>
      </c>
      <c r="Q25" s="7">
        <v>54</v>
      </c>
      <c r="R25" s="7">
        <v>102</v>
      </c>
      <c r="S25" s="7">
        <v>3381</v>
      </c>
      <c r="T25" s="7">
        <v>5920</v>
      </c>
      <c r="U25" s="7">
        <v>45788</v>
      </c>
      <c r="V25" s="7">
        <v>5250</v>
      </c>
    </row>
    <row r="26" spans="1:22" x14ac:dyDescent="0.2">
      <c r="A26" s="7">
        <v>2</v>
      </c>
      <c r="B26" s="7">
        <v>3</v>
      </c>
      <c r="C26" s="7" t="s">
        <v>32</v>
      </c>
      <c r="D26" s="7" t="s">
        <v>30</v>
      </c>
      <c r="E26" s="7">
        <v>1</v>
      </c>
      <c r="F26" s="7">
        <v>648260</v>
      </c>
      <c r="G26" s="7">
        <v>158.9</v>
      </c>
      <c r="H26" s="7">
        <v>0.46277699999999999</v>
      </c>
      <c r="I26" s="7">
        <v>1</v>
      </c>
      <c r="J26" s="7">
        <v>5.7076000000000002E-2</v>
      </c>
      <c r="K26" s="7">
        <v>647.888193</v>
      </c>
      <c r="L26" s="7" t="s">
        <v>129</v>
      </c>
      <c r="M26" s="7">
        <v>7.0000000000000007E-2</v>
      </c>
      <c r="N26" s="7">
        <v>0.02</v>
      </c>
      <c r="O26" s="7">
        <v>0.15</v>
      </c>
      <c r="P26" s="7">
        <v>3</v>
      </c>
      <c r="Q26" s="7">
        <v>20</v>
      </c>
      <c r="R26" s="7">
        <v>103</v>
      </c>
      <c r="S26" s="7">
        <v>1284</v>
      </c>
      <c r="T26" s="7">
        <v>1126</v>
      </c>
      <c r="U26" s="7">
        <v>720</v>
      </c>
      <c r="V26" s="7">
        <v>525</v>
      </c>
    </row>
    <row r="27" spans="1:22" x14ac:dyDescent="0.2">
      <c r="A27" s="7">
        <v>18</v>
      </c>
      <c r="B27" s="7">
        <v>19</v>
      </c>
      <c r="C27" s="7" t="s">
        <v>55</v>
      </c>
      <c r="D27" s="7" t="s">
        <v>56</v>
      </c>
      <c r="E27" s="7">
        <v>2</v>
      </c>
      <c r="F27" s="7">
        <v>2138551</v>
      </c>
      <c r="G27" s="7">
        <v>105.4</v>
      </c>
      <c r="H27" s="7">
        <v>19.524902999999998</v>
      </c>
      <c r="I27" s="7">
        <v>4</v>
      </c>
      <c r="J27" s="7">
        <v>0.63921799999999995</v>
      </c>
      <c r="K27" s="7">
        <v>9621.0003880000004</v>
      </c>
      <c r="L27" s="7" t="s">
        <v>129</v>
      </c>
      <c r="M27" s="7">
        <v>0.4</v>
      </c>
      <c r="N27" s="7">
        <v>0.03</v>
      </c>
      <c r="O27" s="7">
        <v>0.41</v>
      </c>
      <c r="P27" s="7">
        <v>4</v>
      </c>
      <c r="Q27" s="7">
        <v>251</v>
      </c>
      <c r="R27" s="7">
        <v>312</v>
      </c>
      <c r="S27" s="7">
        <v>3420</v>
      </c>
      <c r="T27" s="7">
        <v>5674</v>
      </c>
      <c r="U27" s="7">
        <v>156344</v>
      </c>
      <c r="V27" s="7">
        <v>19117</v>
      </c>
    </row>
    <row r="28" spans="1:22" x14ac:dyDescent="0.2">
      <c r="A28" s="7">
        <v>11</v>
      </c>
      <c r="B28" s="7">
        <v>12</v>
      </c>
      <c r="C28" s="7" t="s">
        <v>42</v>
      </c>
      <c r="D28" s="7" t="s">
        <v>43</v>
      </c>
      <c r="E28" s="7">
        <v>1</v>
      </c>
      <c r="F28" s="7">
        <v>249633</v>
      </c>
      <c r="G28" s="7">
        <v>41.42</v>
      </c>
      <c r="H28" s="7">
        <v>1.6510750000000001</v>
      </c>
      <c r="I28" s="7">
        <v>3</v>
      </c>
      <c r="J28" s="7">
        <v>0.520764</v>
      </c>
      <c r="K28" s="7">
        <v>703.84740599999998</v>
      </c>
      <c r="L28" s="7" t="s">
        <v>129</v>
      </c>
      <c r="M28" s="7">
        <v>0.16</v>
      </c>
      <c r="N28" s="7">
        <v>0.01</v>
      </c>
      <c r="O28" s="7">
        <v>0.23</v>
      </c>
      <c r="P28" s="7">
        <v>3</v>
      </c>
      <c r="Q28" s="7">
        <v>14</v>
      </c>
      <c r="R28" s="7">
        <v>106</v>
      </c>
      <c r="S28" s="7">
        <v>1041</v>
      </c>
      <c r="T28" s="7">
        <v>7678</v>
      </c>
      <c r="U28" s="7">
        <v>8994</v>
      </c>
      <c r="V28" s="7">
        <v>867</v>
      </c>
    </row>
    <row r="29" spans="1:22" x14ac:dyDescent="0.2">
      <c r="A29" s="7">
        <v>34</v>
      </c>
      <c r="B29" s="7">
        <v>35</v>
      </c>
      <c r="C29" s="7" t="s">
        <v>81</v>
      </c>
      <c r="D29" s="7" t="s">
        <v>82</v>
      </c>
      <c r="E29" s="7">
        <v>4</v>
      </c>
      <c r="F29" s="7">
        <v>1165581</v>
      </c>
      <c r="G29" s="7">
        <v>496</v>
      </c>
      <c r="H29" s="7">
        <v>3.368277</v>
      </c>
      <c r="I29" s="7">
        <v>6</v>
      </c>
      <c r="J29" s="7">
        <v>0.357761</v>
      </c>
      <c r="K29" s="7">
        <v>610.85415799999998</v>
      </c>
      <c r="L29" s="7" t="s">
        <v>129</v>
      </c>
      <c r="M29" s="7">
        <v>0.52</v>
      </c>
      <c r="N29" s="7">
        <v>4.0000000000000001E-3</v>
      </c>
      <c r="O29" s="7">
        <v>0.22</v>
      </c>
      <c r="P29" s="7">
        <v>1</v>
      </c>
      <c r="Q29" s="7">
        <v>114</v>
      </c>
      <c r="R29" s="7">
        <v>382</v>
      </c>
      <c r="S29" s="7">
        <v>4976</v>
      </c>
      <c r="T29" s="7">
        <v>17219</v>
      </c>
      <c r="U29" s="7">
        <v>10057</v>
      </c>
      <c r="V29" s="7">
        <v>17211</v>
      </c>
    </row>
    <row r="30" spans="1:22" x14ac:dyDescent="0.2">
      <c r="A30" s="7">
        <v>5</v>
      </c>
      <c r="B30" s="7">
        <v>6</v>
      </c>
      <c r="C30" s="7" t="s">
        <v>35</v>
      </c>
      <c r="D30" s="7" t="s">
        <v>30</v>
      </c>
      <c r="E30" s="7">
        <v>1</v>
      </c>
      <c r="F30" s="7">
        <v>2318895</v>
      </c>
      <c r="G30" s="7">
        <v>1285</v>
      </c>
      <c r="H30" s="7">
        <v>0</v>
      </c>
      <c r="I30" s="7">
        <v>2</v>
      </c>
      <c r="J30" s="7">
        <v>0</v>
      </c>
      <c r="K30" s="7">
        <v>1388.5924110000001</v>
      </c>
      <c r="L30" s="7" t="s">
        <v>129</v>
      </c>
      <c r="M30" s="7">
        <v>0.28999999999999998</v>
      </c>
      <c r="N30" s="7">
        <v>0.01</v>
      </c>
      <c r="O30" s="7">
        <v>0.06</v>
      </c>
      <c r="P30" s="7">
        <v>1</v>
      </c>
      <c r="Q30" s="7">
        <v>100</v>
      </c>
      <c r="R30" s="7">
        <v>494</v>
      </c>
      <c r="S30" s="7">
        <v>9094</v>
      </c>
      <c r="T30" s="7">
        <v>12436</v>
      </c>
      <c r="U30" s="7">
        <v>32911</v>
      </c>
      <c r="V30" s="7">
        <v>6138</v>
      </c>
    </row>
    <row r="31" spans="1:22" x14ac:dyDescent="0.2">
      <c r="A31" s="7">
        <v>39</v>
      </c>
      <c r="B31" s="7">
        <v>40</v>
      </c>
      <c r="C31" s="7" t="s">
        <v>89</v>
      </c>
      <c r="D31" s="7" t="s">
        <v>90</v>
      </c>
      <c r="E31" s="7">
        <v>5</v>
      </c>
      <c r="F31" s="7">
        <v>156238</v>
      </c>
      <c r="G31" s="7">
        <v>127.1</v>
      </c>
      <c r="H31" s="7">
        <v>2.7237360000000002</v>
      </c>
      <c r="I31" s="7">
        <v>0</v>
      </c>
      <c r="J31" s="7">
        <v>0.21678600000000001</v>
      </c>
      <c r="K31" s="7">
        <v>915.86341800000002</v>
      </c>
      <c r="L31" s="7" t="s">
        <v>129</v>
      </c>
      <c r="M31" s="7">
        <v>0.21</v>
      </c>
      <c r="N31" s="7">
        <v>0.02</v>
      </c>
      <c r="O31" s="7">
        <v>0.44</v>
      </c>
      <c r="P31" s="7">
        <v>3</v>
      </c>
      <c r="Q31" s="7">
        <v>1</v>
      </c>
      <c r="R31" s="7">
        <v>55</v>
      </c>
      <c r="S31" s="7">
        <v>253</v>
      </c>
      <c r="T31" s="7">
        <v>376</v>
      </c>
      <c r="U31" s="7">
        <v>474</v>
      </c>
      <c r="V31" s="7">
        <v>16</v>
      </c>
    </row>
    <row r="32" spans="1:22" x14ac:dyDescent="0.2">
      <c r="A32" s="7">
        <v>7</v>
      </c>
      <c r="B32" s="7">
        <v>8</v>
      </c>
      <c r="C32" s="7" t="s">
        <v>38</v>
      </c>
      <c r="D32" s="7" t="s">
        <v>37</v>
      </c>
      <c r="E32" s="7">
        <v>1</v>
      </c>
      <c r="F32" s="7">
        <v>703206</v>
      </c>
      <c r="G32" s="7">
        <v>140.80000000000001</v>
      </c>
      <c r="H32" s="7">
        <v>7.1941930000000003</v>
      </c>
      <c r="I32" s="7">
        <v>1</v>
      </c>
      <c r="J32" s="7">
        <v>0.368313</v>
      </c>
      <c r="K32" s="7">
        <v>3555.1460029999998</v>
      </c>
      <c r="L32" s="7" t="s">
        <v>129</v>
      </c>
      <c r="M32" s="7">
        <v>0.2</v>
      </c>
      <c r="N32" s="7">
        <v>0.03</v>
      </c>
      <c r="O32" s="7">
        <v>0.37</v>
      </c>
      <c r="P32" s="7">
        <v>3</v>
      </c>
      <c r="Q32" s="7">
        <v>32</v>
      </c>
      <c r="R32" s="7">
        <v>94</v>
      </c>
      <c r="S32" s="7">
        <v>1115</v>
      </c>
      <c r="T32" s="7">
        <v>3514</v>
      </c>
      <c r="U32" s="7">
        <v>15618</v>
      </c>
      <c r="V32" s="7">
        <v>1980</v>
      </c>
    </row>
    <row r="33" spans="1:22" x14ac:dyDescent="0.2">
      <c r="A33" s="7">
        <v>13</v>
      </c>
      <c r="B33" s="7">
        <v>14</v>
      </c>
      <c r="C33" s="7" t="s">
        <v>45</v>
      </c>
      <c r="D33" s="7" t="s">
        <v>46</v>
      </c>
      <c r="E33" s="7">
        <v>1</v>
      </c>
      <c r="F33" s="7">
        <v>474889</v>
      </c>
      <c r="G33" s="7">
        <v>571.5</v>
      </c>
      <c r="H33" s="7">
        <v>0</v>
      </c>
      <c r="I33" s="7">
        <v>0</v>
      </c>
      <c r="J33" s="7">
        <v>0</v>
      </c>
      <c r="K33" s="7">
        <v>0</v>
      </c>
      <c r="L33" s="7" t="s">
        <v>129</v>
      </c>
      <c r="M33" s="7">
        <v>0.34</v>
      </c>
      <c r="N33" s="7">
        <v>0.04</v>
      </c>
      <c r="O33" s="7">
        <v>0.33500000000000002</v>
      </c>
      <c r="P33" s="7">
        <v>3</v>
      </c>
      <c r="Q33" s="7">
        <v>17</v>
      </c>
      <c r="R33" s="7">
        <v>82</v>
      </c>
      <c r="S33" s="7">
        <v>386</v>
      </c>
      <c r="T33" s="7">
        <v>563</v>
      </c>
      <c r="U33" s="7">
        <v>419</v>
      </c>
      <c r="V33" s="7">
        <v>263</v>
      </c>
    </row>
    <row r="34" spans="1:22" x14ac:dyDescent="0.2">
      <c r="A34" s="7">
        <v>24</v>
      </c>
      <c r="B34" s="7">
        <v>25</v>
      </c>
      <c r="C34" s="7" t="s">
        <v>66</v>
      </c>
      <c r="D34" s="7" t="s">
        <v>67</v>
      </c>
      <c r="E34" s="7">
        <v>3</v>
      </c>
      <c r="F34" s="7">
        <v>1515017</v>
      </c>
      <c r="G34" s="7">
        <v>188</v>
      </c>
      <c r="H34" s="7">
        <v>0</v>
      </c>
      <c r="I34" s="7">
        <v>2</v>
      </c>
      <c r="J34" s="7">
        <v>8.5810000000000001E-3</v>
      </c>
      <c r="K34" s="7">
        <v>1056.09376</v>
      </c>
      <c r="L34" s="7" t="s">
        <v>129</v>
      </c>
      <c r="M34" s="7">
        <v>0.24</v>
      </c>
      <c r="N34" s="7">
        <v>0.03</v>
      </c>
      <c r="O34" s="7">
        <v>0.28999999999999998</v>
      </c>
      <c r="P34" s="7">
        <v>0</v>
      </c>
      <c r="Q34" s="7">
        <v>72</v>
      </c>
      <c r="R34" s="7">
        <v>224</v>
      </c>
      <c r="S34" s="7">
        <v>2438</v>
      </c>
      <c r="T34" s="7">
        <v>4588</v>
      </c>
      <c r="U34" s="7">
        <v>4395</v>
      </c>
      <c r="V34" s="7">
        <v>5242</v>
      </c>
    </row>
    <row r="35" spans="1:22" x14ac:dyDescent="0.2">
      <c r="A35" s="7">
        <v>27</v>
      </c>
      <c r="B35" s="7">
        <v>28</v>
      </c>
      <c r="C35" s="7" t="s">
        <v>71</v>
      </c>
      <c r="D35" s="7" t="s">
        <v>69</v>
      </c>
      <c r="E35" s="7">
        <v>4</v>
      </c>
      <c r="F35" s="7">
        <v>589793</v>
      </c>
      <c r="G35" s="7">
        <v>207.4</v>
      </c>
      <c r="H35" s="7">
        <v>3.374911</v>
      </c>
      <c r="I35" s="7">
        <v>1</v>
      </c>
      <c r="J35" s="7">
        <v>0.16955100000000001</v>
      </c>
      <c r="K35" s="7">
        <v>1644.644816</v>
      </c>
      <c r="L35" s="7" t="s">
        <v>129</v>
      </c>
      <c r="M35" s="7">
        <v>0.23</v>
      </c>
      <c r="N35" s="7">
        <v>0.08</v>
      </c>
      <c r="O35" s="7">
        <v>0.28999999999999998</v>
      </c>
      <c r="P35" s="7">
        <v>3</v>
      </c>
      <c r="Q35" s="7">
        <v>49</v>
      </c>
      <c r="R35" s="7">
        <v>185</v>
      </c>
      <c r="S35" s="7">
        <v>1581</v>
      </c>
      <c r="T35" s="7">
        <v>3447</v>
      </c>
      <c r="U35" s="7">
        <v>20978</v>
      </c>
      <c r="V35" s="7">
        <v>8775</v>
      </c>
    </row>
    <row r="36" spans="1:22" x14ac:dyDescent="0.2">
      <c r="A36" s="7">
        <v>0</v>
      </c>
      <c r="B36" s="7">
        <v>1</v>
      </c>
      <c r="C36" s="7" t="s">
        <v>29</v>
      </c>
      <c r="D36" s="7" t="s">
        <v>30</v>
      </c>
      <c r="E36" s="7">
        <v>1</v>
      </c>
      <c r="F36" s="7">
        <v>187056</v>
      </c>
      <c r="G36" s="7">
        <v>84.5</v>
      </c>
      <c r="H36" s="7">
        <v>0</v>
      </c>
      <c r="I36" s="7">
        <v>1</v>
      </c>
      <c r="J36" s="7">
        <v>5.3460000000000001E-2</v>
      </c>
      <c r="K36" s="7">
        <v>855.35882300000003</v>
      </c>
      <c r="L36" s="7" t="s">
        <v>129</v>
      </c>
      <c r="M36" s="7">
        <v>0.20580000000000001</v>
      </c>
      <c r="N36" s="7">
        <v>1.03E-2</v>
      </c>
      <c r="O36" s="7">
        <v>0.19220000000000001</v>
      </c>
      <c r="P36" s="7">
        <v>1</v>
      </c>
      <c r="Q36" s="7">
        <v>8</v>
      </c>
      <c r="R36" s="7">
        <v>32</v>
      </c>
      <c r="S36" s="7">
        <v>1002</v>
      </c>
      <c r="T36" s="7">
        <v>812</v>
      </c>
      <c r="U36" s="7">
        <v>1267</v>
      </c>
      <c r="V36" s="7">
        <v>726</v>
      </c>
    </row>
    <row r="37" spans="1:22" x14ac:dyDescent="0.2">
      <c r="A37" s="7">
        <v>3</v>
      </c>
      <c r="B37" s="7">
        <v>4</v>
      </c>
      <c r="C37" s="7" t="s">
        <v>33</v>
      </c>
      <c r="D37" s="7" t="s">
        <v>30</v>
      </c>
      <c r="E37" s="7">
        <v>1</v>
      </c>
      <c r="F37" s="7">
        <v>870456</v>
      </c>
      <c r="G37" s="7">
        <v>130.19999999999999</v>
      </c>
      <c r="H37" s="7">
        <v>0.51926799999999995</v>
      </c>
      <c r="I37" s="7">
        <v>3</v>
      </c>
      <c r="J37" s="7">
        <v>4.5953000000000001E-2</v>
      </c>
      <c r="K37" s="7">
        <v>5220.2523730000003</v>
      </c>
      <c r="L37" s="7" t="s">
        <v>129</v>
      </c>
      <c r="M37" s="7">
        <v>0.26</v>
      </c>
      <c r="N37" s="7">
        <v>0.03</v>
      </c>
      <c r="O37" s="7">
        <v>0.13</v>
      </c>
      <c r="P37" s="7">
        <v>1</v>
      </c>
      <c r="Q37" s="7">
        <v>50</v>
      </c>
      <c r="R37" s="7">
        <v>199</v>
      </c>
      <c r="S37" s="7">
        <v>2456</v>
      </c>
      <c r="T37" s="7">
        <v>2427</v>
      </c>
      <c r="U37" s="7">
        <v>3687</v>
      </c>
      <c r="V37" s="7">
        <v>2932</v>
      </c>
    </row>
    <row r="38" spans="1:22" x14ac:dyDescent="0.2">
      <c r="A38" s="7">
        <v>20</v>
      </c>
      <c r="B38" s="7">
        <v>21</v>
      </c>
      <c r="C38" s="7" t="s">
        <v>59</v>
      </c>
      <c r="D38" s="7" t="s">
        <v>60</v>
      </c>
      <c r="E38" s="7">
        <v>3</v>
      </c>
      <c r="F38" s="7">
        <v>175945</v>
      </c>
      <c r="G38" s="7">
        <v>306.39999999999998</v>
      </c>
      <c r="H38" s="7">
        <v>4.0921880000000002</v>
      </c>
      <c r="I38" s="7">
        <v>1</v>
      </c>
      <c r="J38" s="7">
        <v>0.22734399999999999</v>
      </c>
      <c r="K38" s="7">
        <v>1705.0782919999999</v>
      </c>
      <c r="L38" s="7" t="s">
        <v>129</v>
      </c>
      <c r="M38" s="7">
        <v>0.09</v>
      </c>
      <c r="N38" s="7">
        <v>0.13</v>
      </c>
      <c r="O38" s="7">
        <v>0.3</v>
      </c>
      <c r="P38" s="7">
        <v>3</v>
      </c>
      <c r="Q38" s="7">
        <v>22</v>
      </c>
      <c r="R38" s="7">
        <v>72</v>
      </c>
      <c r="S38" s="7">
        <v>2042</v>
      </c>
      <c r="T38" s="7">
        <v>2325</v>
      </c>
      <c r="U38" s="7">
        <v>15922</v>
      </c>
      <c r="V38" s="7">
        <v>1700</v>
      </c>
    </row>
    <row r="39" spans="1:22" x14ac:dyDescent="0.2">
      <c r="A39" s="7">
        <v>8</v>
      </c>
      <c r="B39" s="7">
        <v>9</v>
      </c>
      <c r="C39" s="7" t="s">
        <v>39</v>
      </c>
      <c r="D39" s="7" t="s">
        <v>37</v>
      </c>
      <c r="E39" s="7">
        <v>1</v>
      </c>
      <c r="F39" s="7">
        <v>814208</v>
      </c>
      <c r="G39" s="7">
        <v>134.6</v>
      </c>
      <c r="H39" s="7">
        <v>6.6715140000000002</v>
      </c>
      <c r="I39" s="7">
        <v>1</v>
      </c>
      <c r="J39" s="7">
        <v>0.337752</v>
      </c>
      <c r="K39" s="7">
        <v>3377.515328</v>
      </c>
      <c r="L39" s="7" t="s">
        <v>129</v>
      </c>
      <c r="M39" s="7">
        <v>0.154</v>
      </c>
      <c r="N39" s="7">
        <v>2.4E-2</v>
      </c>
      <c r="O39" s="7">
        <v>0.40899999999999997</v>
      </c>
      <c r="P39" s="7">
        <v>3</v>
      </c>
      <c r="Q39" s="7">
        <v>48</v>
      </c>
      <c r="R39" s="7">
        <v>123</v>
      </c>
      <c r="S39" s="7">
        <v>1426</v>
      </c>
      <c r="T39" s="7">
        <v>3737</v>
      </c>
      <c r="U39" s="7">
        <v>60056</v>
      </c>
      <c r="V39" s="7">
        <v>1736</v>
      </c>
    </row>
    <row r="40" spans="1:22" x14ac:dyDescent="0.2">
      <c r="A40" s="7">
        <v>29</v>
      </c>
      <c r="B40" s="7">
        <v>30</v>
      </c>
      <c r="C40" s="7" t="s">
        <v>73</v>
      </c>
      <c r="D40" s="7" t="s">
        <v>74</v>
      </c>
      <c r="E40" s="7">
        <v>4</v>
      </c>
      <c r="F40" s="7">
        <v>1691468</v>
      </c>
      <c r="G40" s="7">
        <v>414.6</v>
      </c>
      <c r="H40" s="7">
        <v>1.777155</v>
      </c>
      <c r="I40" s="7">
        <v>6</v>
      </c>
      <c r="J40" s="7">
        <v>7.0352999999999999E-2</v>
      </c>
      <c r="K40" s="7">
        <v>812.31214499999999</v>
      </c>
      <c r="L40" s="7" t="s">
        <v>129</v>
      </c>
      <c r="M40" s="7">
        <v>0.39</v>
      </c>
      <c r="N40" s="7">
        <v>7.0000000000000007E-2</v>
      </c>
      <c r="O40" s="7">
        <v>0.27</v>
      </c>
      <c r="P40" s="7">
        <v>0</v>
      </c>
      <c r="Q40" s="7">
        <v>179</v>
      </c>
      <c r="R40" s="7">
        <v>428</v>
      </c>
      <c r="S40" s="7">
        <v>6031</v>
      </c>
      <c r="T40" s="7">
        <v>18051</v>
      </c>
      <c r="U40" s="7">
        <v>153402</v>
      </c>
      <c r="V40" s="7">
        <v>24448</v>
      </c>
    </row>
    <row r="41" spans="1:22" x14ac:dyDescent="0.2">
      <c r="A41" s="7">
        <v>36</v>
      </c>
      <c r="B41" s="7">
        <v>37</v>
      </c>
      <c r="C41" s="7" t="s">
        <v>84</v>
      </c>
      <c r="D41" s="7" t="s">
        <v>85</v>
      </c>
      <c r="E41" s="7">
        <v>4</v>
      </c>
      <c r="F41" s="7">
        <v>1702139</v>
      </c>
      <c r="G41" s="7">
        <v>517.20000000000005</v>
      </c>
      <c r="H41" s="7">
        <v>4.4620329999999999</v>
      </c>
      <c r="I41" s="7">
        <v>3</v>
      </c>
      <c r="J41" s="7">
        <v>0.21678600000000001</v>
      </c>
      <c r="K41" s="7">
        <v>2694.2570500000002</v>
      </c>
      <c r="L41" s="7" t="s">
        <v>129</v>
      </c>
      <c r="M41" s="7">
        <v>0.47</v>
      </c>
      <c r="N41" s="7">
        <v>0.03</v>
      </c>
      <c r="O41" s="7">
        <v>0.18</v>
      </c>
      <c r="P41" s="7">
        <v>1</v>
      </c>
      <c r="Q41" s="7">
        <v>143</v>
      </c>
      <c r="R41" s="7">
        <v>670</v>
      </c>
      <c r="S41" s="7">
        <v>4684</v>
      </c>
      <c r="T41" s="7">
        <v>14694</v>
      </c>
      <c r="U41" s="7">
        <v>66648</v>
      </c>
      <c r="V41" s="7">
        <v>25759</v>
      </c>
    </row>
    <row r="42" spans="1:22" x14ac:dyDescent="0.2">
      <c r="A42" s="7">
        <v>31</v>
      </c>
      <c r="B42" s="7">
        <v>32</v>
      </c>
      <c r="C42" s="7" t="s">
        <v>77</v>
      </c>
      <c r="D42" s="7" t="s">
        <v>78</v>
      </c>
      <c r="E42" s="7">
        <v>4</v>
      </c>
      <c r="F42" s="7">
        <v>341730</v>
      </c>
      <c r="G42" s="7">
        <v>87.88</v>
      </c>
      <c r="H42" s="7">
        <v>5.83209</v>
      </c>
      <c r="I42" s="7">
        <v>4</v>
      </c>
      <c r="J42" s="7">
        <v>0.5121</v>
      </c>
      <c r="K42" s="7">
        <v>3874.403769</v>
      </c>
      <c r="L42" s="7" t="s">
        <v>129</v>
      </c>
      <c r="M42" s="7">
        <v>0.4</v>
      </c>
      <c r="N42" s="7">
        <v>0.08</v>
      </c>
      <c r="O42" s="7">
        <v>0.27</v>
      </c>
      <c r="P42" s="7">
        <v>2</v>
      </c>
      <c r="Q42" s="7">
        <v>91</v>
      </c>
      <c r="R42" s="7">
        <v>128</v>
      </c>
      <c r="S42" s="7">
        <v>1584</v>
      </c>
      <c r="T42" s="7">
        <v>4554</v>
      </c>
      <c r="U42" s="7">
        <v>18345</v>
      </c>
      <c r="V42" s="7">
        <v>11400</v>
      </c>
    </row>
  </sheetData>
  <sortState xmlns:xlrd2="http://schemas.microsoft.com/office/spreadsheetml/2017/richdata2" ref="A2:V42">
    <sortCondition ref="C2:C4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Miguel Nobre da Costa</cp:lastModifiedBy>
  <dcterms:created xsi:type="dcterms:W3CDTF">2022-06-14T12:49:40Z</dcterms:created>
  <dcterms:modified xsi:type="dcterms:W3CDTF">2024-07-11T19:36:43Z</dcterms:modified>
</cp:coreProperties>
</file>