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r. Gurpreet-3BHK -Green Panel "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<sst xmlns="http://schemas.openxmlformats.org/spreadsheetml/2006/main" count="365" uniqueCount="296">
  <si>
    <t xml:space="preserve">S.No.</t>
  </si>
  <si>
    <t xml:space="preserve">Product &amp; Description</t>
  </si>
  <si>
    <t xml:space="preserve">Hardware Details</t>
  </si>
  <si>
    <t xml:space="preserve">Width
(In ft.)</t>
  </si>
  <si>
    <t xml:space="preserve">Height
(In ft.)</t>
  </si>
  <si>
    <t xml:space="preserve">Sq.ft.
Area</t>
  </si>
  <si>
    <t xml:space="preserve">Rate
(per sq.ft)</t>
  </si>
  <si>
    <t xml:space="preserve">Price</t>
  </si>
  <si>
    <t xml:space="preserve">Hardware Cost
 (if applicable)</t>
  </si>
  <si>
    <t xml:space="preserve">Total</t>
  </si>
  <si>
    <t xml:space="preserve">HANDLELESS KITCHEN &amp; UTILITY (GLAKS &amp; Laminate Finish)</t>
  </si>
  <si>
    <t xml:space="preserve">Kitchen Base Unit 
 (With BWP Ply IS:710 Grade)
(GLAKS Finish)</t>
  </si>
  <si>
    <t xml:space="preserve">7 Blum 500 mm Tandem Box Plus
(7 x 5300 = Rs. 37,100/-)
 + 1 Blum Bottle Pullout (Rs. 6000/-)
+ With Hafele Anti Rust SS 304 Soft Close Hinges</t>
  </si>
  <si>
    <t xml:space="preserve">Kitchen Wall Unit - 1
(With MR Ply IS:303 Grade)
(Laminate Finish)</t>
  </si>
  <si>
    <t xml:space="preserve">"With Hafele Anti Rust SS 304 Soft Close Hinges
Normal Hydraulic are included"
With 8 Rose Gold Aluminium Profile Shutter 
(8x2500=Rs. 20000/-)</t>
  </si>
  <si>
    <t xml:space="preserve">Kitchen Wall Unit - 2
(With MR Ply IS:303 Grade)
(Laminate Finish)</t>
  </si>
  <si>
    <t xml:space="preserve">"With Hafele Anti Rust SS 304 Soft Close Hingess
Normal Hydraulic are included"
With 4 Rose Gold Aluminium Profile Shutter 
(4x2500=Rs. 10000/-)
With Ebco Towel Hanger(Price, will check with vendor)</t>
  </si>
  <si>
    <t xml:space="preserve">Kitchen Wall Unit - 3
(With MR Ply IS:303 Grade)
(GLAK's Finish)
Above Refrigerator</t>
  </si>
  <si>
    <t xml:space="preserve">With Hafele Anti Rust SS 304 Soft Close Hinges</t>
  </si>
  <si>
    <t xml:space="preserve">Loft Hinged
(With MR Ply IS:303 Grade)
(GLAK's Finish)</t>
  </si>
  <si>
    <t xml:space="preserve">With Hafele Normal Hinges
Frame &amp; Door only, no cuboid box</t>
  </si>
  <si>
    <t xml:space="preserve"> Kitchen Tall Unit 
 (With BWP Ply IS:710 Grade)
(Laminate Finish)</t>
  </si>
  <si>
    <t xml:space="preserve">With Hafele Anti Rust SS 304 Soft Close Hingess
With BuiltIn Oven &amp; Microwave provision
Appliances not included, Appliance 
depends upon your selection, approx : Rs. 80000
With Glaks Finish On Shutter 
(2x3.25x1600=Rs. 10400/-)
1 Blum 500 mm Tandem Box Plus
(1 x 5300 = Rs. 5,300/-)</t>
  </si>
  <si>
    <t xml:space="preserve"> Kitchen Pantry Unit 
(Blum Tandembox)
 (With BWP Ply IS:710 Grade)
(GLAK's Finish)</t>
  </si>
  <si>
    <t xml:space="preserve">With Hafele Anti Rust SS 304 Soft Close Hinges
With 5 Blum Tandembox Pantry Unit 150 KG Capacity
(5 X 7900 =Rs. 39500/-)</t>
  </si>
  <si>
    <t xml:space="preserve">Quartz Slab for Kitchen
Wall Dado not included
(Caesarstone Brand)</t>
  </si>
  <si>
    <t xml:space="preserve">Double Nosing 40 mm at front with 20 mm Quartz
Including material, transportation, loading, unloading
Model : Empira White</t>
  </si>
  <si>
    <t xml:space="preserve">Tiles Laying
Tiles cost is included
Dado Area</t>
  </si>
  <si>
    <t xml:space="preserve">This is the approx cost, 
price may vary as per the selection
Tiles Laying Charges (Rs.250/- per sqft)
Tiles Cost (Rs.100/- per sqft)
Nitco/Kajaria Tiles</t>
  </si>
  <si>
    <t xml:space="preserve">Kitchen Profile Lighting</t>
  </si>
  <si>
    <t xml:space="preserve">Profile Lighting under wall units
With GM LED Strip, 120 LED per meter</t>
  </si>
  <si>
    <t xml:space="preserve">Kitchen Entrance Panelling</t>
  </si>
  <si>
    <t xml:space="preserve">Veneer Panelling
With Profile Light (15x800=Rs. 12000/-)</t>
  </si>
  <si>
    <t xml:space="preserve">Utility Entrance Panelling</t>
  </si>
  <si>
    <t xml:space="preserve">Veneer Panelling
With Profile Light (10x800=Rs. 8000/-)</t>
  </si>
  <si>
    <t xml:space="preserve"> Utility Base Unit 
(With BWP Ply IS:710 Grade)
(Laminate Finish)</t>
  </si>
  <si>
    <t xml:space="preserve">With Hafele Anti Rust SS 304 Soft Close Hinges
(Rs. 1500/-)</t>
  </si>
  <si>
    <t xml:space="preserve"> Utility Wall Unit 
(With MR Ply IS:303 Grade)
(Laminate Finish)</t>
  </si>
  <si>
    <t xml:space="preserve">With Hafele Anti Rust SS 304 Soft Close Hinges
(Rs. 2000/-)</t>
  </si>
  <si>
    <t xml:space="preserve">Loft Hinged
(With MR Ply IS:303 Grade)
(Laminate Finish)</t>
  </si>
  <si>
    <t xml:space="preserve"> Utility Tall Unit &amp; Broom Unit
(With MR Ply IS:303 Grade)
(Laminate Finish)</t>
  </si>
  <si>
    <t xml:space="preserve">With Blum Unsprung Hinges (Rs. 3500/-)
With Normal Drawer Channel
With 2  Blum 500 mm Tandem Box Plus
(2 x 5300 = Rs.10,600/-)
With 4 Wicker Basket (4x5000=Rs. 20000/-)</t>
  </si>
  <si>
    <t xml:space="preserve">Gola Profile</t>
  </si>
  <si>
    <t xml:space="preserve">Rose Gold Finish</t>
  </si>
  <si>
    <t xml:space="preserve">Kitchen Ceiling Profile Light</t>
  </si>
  <si>
    <t xml:space="preserve">Brand: Hybec
Considering approx feet</t>
  </si>
  <si>
    <t xml:space="preserve">Electrician Wiring Charges for surface light
Kitchen &amp; Utility </t>
  </si>
  <si>
    <t xml:space="preserve">Rs. 1500 x 5 = Rs. 7500/-</t>
  </si>
  <si>
    <t xml:space="preserve">Havells 10W Ceiling Surface Light
Kitchen &amp; Utility </t>
  </si>
  <si>
    <t xml:space="preserve">Considered 5 Ceiling Lights</t>
  </si>
  <si>
    <t xml:space="preserve">Fly Hangers</t>
  </si>
  <si>
    <t xml:space="preserve">6 Rod each of 7 feet length</t>
  </si>
  <si>
    <t xml:space="preserve">Cutlery &amp; Detergent Holder</t>
  </si>
  <si>
    <t xml:space="preserve">Hettich Orga Tray 410 + 
Hettich Detergent Holder (Free of cost)</t>
  </si>
  <si>
    <t xml:space="preserve">PVC Auto-Lid Dustbin
 &amp; Plate Stand</t>
  </si>
  <si>
    <t xml:space="preserve">White PVC Auto Lid Dustbin &amp; 
SS Plate Stand (Free of Cost)</t>
  </si>
  <si>
    <t xml:space="preserve">BEDROOM - 1 GBR  (Laminate Finish)</t>
  </si>
  <si>
    <t xml:space="preserve">Lacquered Glass Wardrobe Sliding
With Soft Close
Floor to Ceiling Lacquered Shutter
Internal Carcass will be 
Wardrobe + Loft
(With MR Ply IS:303 Grade)</t>
  </si>
  <si>
    <t xml:space="preserve">Aristo Sliding with Soft Close with Lacquered Glass
With Hafele Normal Drawer channels
Carcass will be upto 7' height. 
Lacquered Sliding Shutters will be from floor to ceiling
Rs. 1550 per sq.ft. is additional cost for floor to ceiling
 sliding with Lacquered Mechanism
6.7 ft W x 9.71 ft H x 1550 = Rs. 1,00,838/-
With Iron Pull Out (Rs. 10000/-)
With 2 Quadro Drawer (2x2000=Rs. 4000/-)
With 6 Ebco Tandem Box with Glass Front 
(6x5500=Rs. 33000/-)
With Profile Light (11x800=Rs. 8800/-)
With Mirror On Side Panel</t>
  </si>
  <si>
    <t xml:space="preserve">King Size COT with Storage
With EBCO Electric Hydraulic with remote
(With MR Ply IS:303 Grade)
Mattress not included</t>
  </si>
  <si>
    <t xml:space="preserve">With Ebco Electric Hydraulic without side table
Only Laminated Headboard with cushioning, 
Rs. 10000/- for Cushioning with fabric is added
Ebco Electric Hydraulic Bed Lift : Rs. 15000/- 
Fabric Brand : DDecor, Headboard Height : 2 feet
Wall design will be extra
With Profile Light (15.5x800=Rs. 12,400/-)</t>
  </si>
  <si>
    <t xml:space="preserve">Two Side Tables</t>
  </si>
  <si>
    <t xml:space="preserve">With Hafele normal drawer channels
Max Side Table Size Allowed : Rs. 2 x 1.5 feet each</t>
  </si>
  <si>
    <t xml:space="preserve">Dressing Ledge Unit
(With MR Ply IS:303 Grade)</t>
  </si>
  <si>
    <t xml:space="preserve">Laminated Ledge</t>
  </si>
  <si>
    <t xml:space="preserve">Cot Seating Unit
(With MR Ply IS:303 Grade)</t>
  </si>
  <si>
    <t xml:space="preserve">With 2 Quadro Drawer (2x2000=Rs. 4000/-)
With Cushion (4.9x2x775=Rs. 7595/-)</t>
  </si>
  <si>
    <t xml:space="preserve">Cot Side Wall Decor</t>
  </si>
  <si>
    <t xml:space="preserve">With Ready Wave Panel 
With MDF Beading (16.8x400=Rs. 6720/-)</t>
  </si>
  <si>
    <t xml:space="preserve">Ceiling Profile Light</t>
  </si>
  <si>
    <t xml:space="preserve">False Ceiling </t>
  </si>
  <si>
    <t xml:space="preserve">Approximate Quotation. It will vary as per design
 &amp; light points. Doesn't  include Light Fixtures
Per Sq.ft. &amp; Rft. Rate : Rs. 85
 (without electrical wiring)
 for Saint Gobain Board &amp; normal channels</t>
  </si>
  <si>
    <t xml:space="preserve">Electrician Wiring Charges 
for false ceiling with extra switches
Light cost is not included in this</t>
  </si>
  <si>
    <r>
      <rPr>
        <sz val="11"/>
        <color theme="1"/>
        <rFont val="Arial"/>
        <family val="0"/>
        <charset val="1"/>
      </rPr>
      <t xml:space="preserve">Rs. 400 per light wiring, </t>
    </r>
    <r>
      <rPr>
        <strike val="true"/>
        <sz val="11"/>
        <color theme="1"/>
        <rFont val="Arial"/>
        <family val="0"/>
        <charset val="1"/>
      </rPr>
      <t xml:space="preserve">Rs. 50 per meter for Strip</t>
    </r>
    <r>
      <rPr>
        <sz val="11"/>
        <color theme="1"/>
        <rFont val="Arial"/>
        <family val="0"/>
        <charset val="1"/>
      </rPr>
      <t xml:space="preserve">
Considering 10 Lights + 25 meters strip 
Rs. 400 x 10 = Rs. 4,000
No Strip Light</t>
    </r>
  </si>
  <si>
    <t xml:space="preserve">False Ceiling Lights 
</t>
  </si>
  <si>
    <t xml:space="preserve">Considering Havells Brand
 10W Square/Round Panel LED Lighting, 
10 Lights x 500 = 5,000</t>
  </si>
  <si>
    <t xml:space="preserve">Half Fixed Bathroom Shower Partition</t>
  </si>
  <si>
    <t xml:space="preserve">10 mm Saint Gobain Toughned Glass 
Half Fixed with Ozone Hardware</t>
  </si>
  <si>
    <t xml:space="preserve">Bathroom Washbasin Base Unit
 (With BWP Ply IS:710 Grade)</t>
  </si>
  <si>
    <t xml:space="preserve">Granite is not included
With Hafele Anti-Rust SS Hinges (Rs.2400/-)</t>
  </si>
  <si>
    <t xml:space="preserve">Bathroom Accessories
Brand : Jaquar</t>
  </si>
  <si>
    <t xml:space="preserve">Corner Shelves, Towel Rod, Hook Behind Door</t>
  </si>
  <si>
    <t xml:space="preserve"> </t>
  </si>
  <si>
    <t xml:space="preserve">Living &amp; Dining Area &amp; Foyer (Laminate Finish)</t>
  </si>
  <si>
    <t xml:space="preserve">Entertainment Base Unit 
(With MR Ply IS:303 Grade)</t>
  </si>
  <si>
    <t xml:space="preserve">With Hafele Normal Channels &amp; Hafele Hinges 
With Flutted Panel With Duco Paint On Shutter 
(11.26x1x1275=Rs. 14356/-)
With 3 Black Aluminium Profile Shutter
 (3x2500=Rs. 7500/-)
With 3 Lamp Flap Down (3x2000=Rs. 6000/-)
With Laminated Back Panel On Top 
(11.26x1x1175=Rs. 13230.5/-)
With Cove Light (Rs. 2500/-)</t>
  </si>
  <si>
    <t xml:space="preserve">Entertainment Wall Panel &amp; Decor
(With MR Ply IS:303 Grade)</t>
  </si>
  <si>
    <t xml:space="preserve">With  Laminated Back Panelling 
With 6 PVD Gold T Profile On Panel (6x1500 = Rs. 9000/-)
With Euro Prathik Beading (108x400=Rs. 43200/-)</t>
  </si>
  <si>
    <t xml:space="preserve">Entertainment Tall Unit 
(With MR Ply IS:303 Grade)</t>
  </si>
  <si>
    <t xml:space="preserve">With Hafele Soft Close Hinges (Rs. 1000/-)
With 2 Black Aluminium Profile Shutter 
(2x4500=Rs. 9000/-)
With Open Unit
With 2 Spot Light (2x850=Rs. 1700/-)</t>
  </si>
  <si>
    <t xml:space="preserve">Crockery Base Unit
(With MR Ply IS:303 Grade)</t>
  </si>
  <si>
    <t xml:space="preserve">With Hafele Soft Close Hinges (Rs. 1000/-) 
With 2 Black Aluminium Profile Shutter(2x2500=Rs.5000/-)
With Profile Light (6.9x800=Rs. 5520/-)</t>
  </si>
  <si>
    <t xml:space="preserve">Crockery Wall Decor
(With MR Ply IS:303 Grade)</t>
  </si>
  <si>
    <t xml:space="preserve">With  Laminated Back Panelling
With Ready Made Panel (1.5x6.33x1275=Rs. 12106/-)
With Cove Light (Rs. 2000/-)
With Gold L Profile (Rs. 1000/-)</t>
  </si>
  <si>
    <t xml:space="preserve">Puja Base Unit
(With MR Ply IS:303 Grade)</t>
  </si>
  <si>
    <t xml:space="preserve">With Hafele Normal Drawer Channel</t>
  </si>
  <si>
    <t xml:space="preserve">Tiles Laying
Tiles cost is included
Puja Unit</t>
  </si>
  <si>
    <t xml:space="preserve">Puja Door Unit
(With MR Ply IS:303 Grade)</t>
  </si>
  <si>
    <t xml:space="preserve">With Hafele Soft Close Hinges (Rs. 2000/-) 
Laminated Shutter With Flutted Glass</t>
  </si>
  <si>
    <t xml:space="preserve">Puja Tall Unit - 1
(With MR Ply IS:303 Grade)</t>
  </si>
  <si>
    <t xml:space="preserve">With Hafele Soft Close Hinges (Rs. 1000/-)</t>
  </si>
  <si>
    <t xml:space="preserve">Puja Tall Unit - 2
(With MR Ply IS:303 Grade)</t>
  </si>
  <si>
    <t xml:space="preserve">Foyer Base Unit
(With MR Ply IS:303 Grade)</t>
  </si>
  <si>
    <t xml:space="preserve">With 3 Unsprung Hinges (3x1000=Rs. 3000/-)
With Laminated Dummy Box</t>
  </si>
  <si>
    <t xml:space="preserve">Foyer Tall Unit
(With MR Ply IS:303 Grade)
Right Side</t>
  </si>
  <si>
    <t xml:space="preserve">With 2 Unsprung Hinges (Rs. 2500/-)</t>
  </si>
  <si>
    <t xml:space="preserve">Foyer Mini Tall Unit - 1
(With MR Ply IS:303 Grade)
Left Side</t>
  </si>
  <si>
    <t xml:space="preserve">Foyer Mini Tall Unit - 2
(With MR Ply IS:303 Grade)
Middle Side</t>
  </si>
  <si>
    <t xml:space="preserve">With 2 Unsprung Hinges (Rs. 2000/-)
With Laminated Open Unit</t>
  </si>
  <si>
    <t xml:space="preserve">Foyer Wall Decor</t>
  </si>
  <si>
    <t xml:space="preserve">With Gray Tinted Mirror
With Profile Light (17x800=Rs. 13600/-)</t>
  </si>
  <si>
    <t xml:space="preserve">Stair Case Storage Unit
(With MR Ply IS:303 Grade)
Below Stair Case</t>
  </si>
  <si>
    <t xml:space="preserve">With Hafele Normal Hinges
Frame &amp; Door only, no cuboid box
With Rose Gold Gola Profile (Rs. 2000/-)</t>
  </si>
  <si>
    <t xml:space="preserve">Curtain For Pelmet</t>
  </si>
  <si>
    <t xml:space="preserve">POP on Ply</t>
  </si>
  <si>
    <t xml:space="preserve">Ceiling Profile Light
for Living &amp; Dining &amp; Foyer</t>
  </si>
  <si>
    <t xml:space="preserve">False Ceiling for Living &amp; 
Dining &amp; Foyer </t>
  </si>
  <si>
    <t xml:space="preserve">Electrician Wiring Charges 
for false ceiling with extra switches
for Living &amp; Dining &amp; Foyer 
Light cost is not included in this</t>
  </si>
  <si>
    <t xml:space="preserve">Rs. 400 per light wiring, Rs. 50 per meter for Strip
Considering 16 Lights + 40 meters strip 
Rs. 400 x 16 = Rs. 6,400
Rs. 50 x 40 = Rs. 2000</t>
  </si>
  <si>
    <t xml:space="preserve">False Ceiling Lights 
for Living &amp; Dining &amp; Foyer </t>
  </si>
  <si>
    <t xml:space="preserve">Considering Havells Brand
 5W Square/Round Panel LED Lighting, 
16 Lights x 500 = 8,000
Considering GM Brand, 60 Watt/5meter, 
 120 LEDs per metre LED Strip
40 Meters x 300 = 12000</t>
  </si>
  <si>
    <t xml:space="preserve">FIRST FLOOR</t>
  </si>
  <si>
    <t xml:space="preserve">FAMILY AREA (Laminate Finish)</t>
  </si>
  <si>
    <t xml:space="preserve">Entertainment  Wall Panel only
(With MR Ply IS:303 Grade)</t>
  </si>
  <si>
    <t xml:space="preserve">With  Laminated Wall Panelling (Rs.975/- sqft)
With Veneer Panelling (Rs.1075/- sqft)</t>
  </si>
  <si>
    <t xml:space="preserve">With Hafele Normal Channels &amp; Hafele Hinges 
Without Wall Panel &amp; Wall Units
1 Black Aluminium Frame Shutter
 (1xRs. 2500/- each) </t>
  </si>
  <si>
    <t xml:space="preserve">Rs. 400 per light wiring, Rs. 50 per meter for Strip
Considering 10 Lights + 25 meters strip 
Rs. 400 x 10 = Rs. 4,000
Rs. 50 x 25 = Rs. 1250</t>
  </si>
  <si>
    <t xml:space="preserve">Considering Havells Brand
 5W Square/Round Panel LED Lighting, 
10 Lights x 500 = 5,000
Considering GM Brand, 60 Watt/5meter, 
 120 LEDs per metre LED Strip
25 Meters x 300 = 7500</t>
  </si>
  <si>
    <t xml:space="preserve">BEDROOM - 2 MBR  (Laminate Finish)</t>
  </si>
  <si>
    <t xml:space="preserve">Lacquered Glass Wardrobe Sliding
With Soft Close
Floor to Ceiling Lacquered Shutter
Internal Carcass will be 
Wardrobe + Loft
(With MR Ply IS:303 Grade)
(Nova)</t>
  </si>
  <si>
    <t xml:space="preserve">Aristo Sliding with Soft Close with Lacquered Glass
With Hafele Normal Drawer channels
Carcass will be upto 7' height. 
Lacquered Sliding Shutters will be from floor to ceiling
Rs. 1950 per sq.ft. is additional cost for floor to ceiling
 sliding with Lacquered Mechanism
6.7 ft W x 9.9 ft H x 1950 = Rs. 1,29,343/-
With Iron Pull Out (Rs. 10000/-)
With 2 Organizer Tray (2x10000=Rs. 20000/-)
With 6 Ebco Tandem Box with Glass Front
(6x5500=Rs. 33000/-)
With Profile Light (11x800=Rs. 8800/-)</t>
  </si>
  <si>
    <t xml:space="preserve">With Ebco Electric Hydraulic without side table
Only Laminated Headboard with cushioning, 
Rs. 10000/- for Cushioning with fabric is added
Ebco Electric Hydraulic Bed Lift : Rs. 15000/- 
Fabric Brand : DDecor, Headboard Height : 2 feet
Wall design will be extra
With Profile Light (15.56x800=Rs. 12448/-)</t>
  </si>
  <si>
    <t xml:space="preserve">With Bronze Mirror</t>
  </si>
  <si>
    <t xml:space="preserve">D Decor Wallpaper
Cot Side Wall Decor</t>
  </si>
  <si>
    <t xml:space="preserve">Approximate Quotation price may vary as per the selection 
1 Roll : 50 Sq.ft. coverage
2 Rolls required :Rs.5500 x 2 = Rs.11,000/-
Rs.500 for per roll installation cost</t>
  </si>
  <si>
    <t xml:space="preserve">Cot Side Tall Unit
 (With MR Ply IS:303 Grade)
Left Side</t>
  </si>
  <si>
    <t xml:space="preserve">With Unsprung Hinges (Rs. 1500/-)
With Ready Made Wave Board On Shutter 
(1.73x9.73x1175=19,779/-)</t>
  </si>
  <si>
    <t xml:space="preserve">Cot Side Tall Unit
 (With MR Ply IS:303 Grade)
Right Side</t>
  </si>
  <si>
    <t xml:space="preserve">With Unsprung Hinges (Rs. 1500/-)
With Ready Made Wave Board On Shutter 
(1.73x9.73x1175=19,778/-)</t>
  </si>
  <si>
    <t xml:space="preserve">Dressing Unit
(With MR Ply IS:303 Grade)</t>
  </si>
  <si>
    <t xml:space="preserve">Laminated Back Panel 
With Laminated Ledge (4.33x1x1175=Rs. 5087.7/-)
With Mirror On Ply (3x9.9x775=Rs. 23,017.5/-)
With Profile Light (13.66x800=Rs. 10928/-)</t>
  </si>
  <si>
    <t xml:space="preserve">Study Base Unit
(With MR Ply IS:303 Grade)</t>
  </si>
  <si>
    <t xml:space="preserve">With Hafele Normal Hinges with two drawers</t>
  </si>
  <si>
    <t xml:space="preserve">Study Wall Unit
(With MR Ply IS:303 Grade)</t>
  </si>
  <si>
    <t xml:space="preserve">With Hafele Soft Close Hinges (3x500=Rs. 1500/-)
With Open Unit
With Profile Light (5x800=Rs. 4000/-)
With White Lacquered Glass Writing Board
(5x2.33x975=Rs. 11,358.7/-)
With T Profile (Rs. 500/-)</t>
  </si>
  <si>
    <t xml:space="preserve">Rs. 400 per light wiring, Rs. 50 per meter for Strip
Considering 18 Lights + 25 meters strip 
Rs. 400 x 18 = Rs. 7,200
Rs. 50 x 25 = Rs. 1250</t>
  </si>
  <si>
    <t xml:space="preserve">Considering Havells Brand
 10W Square/Round Panel LED Lighting, 
18 Lights x 500 = 9,000
Considering GM Brand, 60 Watt/5meter, 
 120 LEDs per metre LED Strip
25 Meters x 300 = 7500</t>
  </si>
  <si>
    <t xml:space="preserve">Granite is not included
With 2 Ebco Tandem Drawer (2x3500=Rs. 7000/-)</t>
  </si>
  <si>
    <t xml:space="preserve">Bathroom Mirror
(With MR Ply IS:303 Grade)</t>
  </si>
  <si>
    <t xml:space="preserve">With Mirror on Ply</t>
  </si>
  <si>
    <t xml:space="preserve">Bathroom Wall Decor
(With MR Ply IS:303 Grade)</t>
  </si>
  <si>
    <t xml:space="preserve">With Cove Light (Rs.2000)
With Ready Made Panel From Europratik
(3x5.33x1175=Rs. 18788/-)</t>
  </si>
  <si>
    <t xml:space="preserve">Bathroom Wall Unit
(With MR Ply IS:303 Grade)</t>
  </si>
  <si>
    <t xml:space="preserve">With Hafele Anti-Rust SS Hinges (Rs.1200/-)
With Black Aluminium Profile Shutter (2x2500=Rs. 5000/-)
With Profile Light (12x800=Rs. 9600/-)</t>
  </si>
  <si>
    <t xml:space="preserve">BEDROOM - 3 DBR  (Laminate Finish)</t>
  </si>
  <si>
    <t xml:space="preserve">Aristo Sliding with Soft Close with Lacquered Glass
With Hafele Normal Drawer channels
Carcass will be upto 7' height. 
Lacquered Sliding Shutters will be from floor to ceiling
Rs. 1550 per sq.ft. is additional cost for floor to ceiling
 sliding with Lacquered Mechanism
7.9 ft W x 9.9 ft H x 1550 = Rs. 1,21,225/-
With 1 Ebco Iron Pull Out (Rs. 10000/-)
With 3 Ebco Tandem Box with Glass Front
(3x5500=Rs. 16500/-)
With 1 Hettich Quadro Drawer (Rs. 2000/-)
With 1 Blum Unsprung Hinges For Locker (Rs. 1000/-)
With 2 PTO Drawer (2x500=Rs. 1000/-)
With Profile Light (11x800=Rs. 8800/-)</t>
  </si>
  <si>
    <t xml:space="preserve">With Ebco Electric Hydraulic without side table
Only Laminated Headboard with cushioning, 
Rs. 10000/- for Cushioning with fabric is added
Ebco Electric Hydraulic Bed Lift : Rs. 15000/- 
Fabric Brand : DDecor, Headboard Height : 2 feet
Wall design will be extra
With Profile light (15.56x800 =Rs. 12448/-)</t>
  </si>
  <si>
    <t xml:space="preserve">With Flutted Panel 
With Cove Light (Rs. 3000/-)</t>
  </si>
  <si>
    <t xml:space="preserve">D Decor Wallpaper
</t>
  </si>
  <si>
    <t xml:space="preserve">Approximate Quotation price may vary as per the selection 
1 Roll : 50 Sq.ft. coverage
1 Rolls required :Rs.5500 x 1 = Rs.5,500/-
Rs.500 for per roll installation cost</t>
  </si>
  <si>
    <t xml:space="preserve">With 2 Hettich Quadro Drawer (2x2000=Rs. 4000/-)
With Mirror on Ply (3x7.4x775 =Rs. 17205/-)
With Cove Light (Rs. 2500/-)</t>
  </si>
  <si>
    <t xml:space="preserve">With Normal Drawer Channel 
With Lacquered Glass Writing Board 
(6.7x2.3x975=Rs. 15024.8/-)
With Profile Light (5.1x800 =Rs. 4080/-)</t>
  </si>
  <si>
    <t xml:space="preserve">With Blum Tip On Hinges (3x1000=Rs. 3000/-)</t>
  </si>
  <si>
    <t xml:space="preserve">Study Loft Unit
(With MR Ply IS:303 Grade)</t>
  </si>
  <si>
    <t xml:space="preserve">Study Mini Tall Unit
(With MR Ply IS:303 Grade)</t>
  </si>
  <si>
    <t xml:space="preserve">With Hafele Soft Close Hinges (Rs. 1000/-)
2 Black Aluminium Frame Shutter (2x2500=Rs. 5000/-)</t>
  </si>
  <si>
    <r>
      <rPr>
        <sz val="11"/>
        <color theme="1"/>
        <rFont val="Arial"/>
        <family val="0"/>
        <charset val="1"/>
      </rPr>
      <t xml:space="preserve">Rs. 400 per light wiring,</t>
    </r>
    <r>
      <rPr>
        <strike val="true"/>
        <sz val="11"/>
        <color theme="1"/>
        <rFont val="Arial"/>
        <family val="0"/>
        <charset val="1"/>
      </rPr>
      <t xml:space="preserve"> Rs. 50 per meter for Strip</t>
    </r>
    <r>
      <rPr>
        <sz val="11"/>
        <color theme="1"/>
        <rFont val="Arial"/>
        <family val="0"/>
        <charset val="1"/>
      </rPr>
      <t xml:space="preserve">
Considering 14 Lights + 25 meters strip 
Rs. 400 x 14 = Rs. 5600
No Strip Light</t>
    </r>
  </si>
  <si>
    <t xml:space="preserve">Considering Havells Brand
 10W Square/Round Panel LED Lighting, 
14 Lights x 500 = 7,000</t>
  </si>
  <si>
    <t xml:space="preserve">Tall Unit
(With MR Ply IS:303 Grade)</t>
  </si>
  <si>
    <t xml:space="preserve">With Unsprung HInges (1500/-) 
With Unsprung Hinges for Loft Unit (1000/-)</t>
  </si>
  <si>
    <t xml:space="preserve">Granite is not included
With Hafele Anti-Rust SS Hinges (Rs.1200/-)</t>
  </si>
  <si>
    <t xml:space="preserve">Gypsum Covering For A/c &amp; Curtain</t>
  </si>
  <si>
    <t xml:space="preserve">SECOND FLOOR</t>
  </si>
  <si>
    <t xml:space="preserve">Storage Unit
(With MR Ply IS:303 Grade)</t>
  </si>
  <si>
    <t xml:space="preserve">With 6 Blum Tip-On(Rs.7000/-)
Open Unit 
With 2 Spot Light (2x850=Rs. 1700/-)
With 8 Tandem Box (8x5500=Rs. 44000/-)</t>
  </si>
  <si>
    <t xml:space="preserve">Electrician Wiring Charges for surface light</t>
  </si>
  <si>
    <t xml:space="preserve">Rs. 1500 x 2 = Rs. 3000/-</t>
  </si>
  <si>
    <t xml:space="preserve">Havells 10W Ceiling Surface Light</t>
  </si>
  <si>
    <t xml:space="preserve">Considered 2 Ceiling Lights</t>
  </si>
  <si>
    <t xml:space="preserve">MISCELLANEOUS</t>
  </si>
  <si>
    <t xml:space="preserve">Villa Interior House Painting Charges
If undulation are more,
 punning would be required,
painting team has to check &amp; update
Considered : PREMIUM EMULSION</t>
  </si>
  <si>
    <t xml:space="preserve">It will be per sq.ft. basis for paintable wall area
Asian Paints Royale Emulsion : Rs. 20 per sq.ft.
Asian Paints Premium Emulsion : Rs. 17 per sq.ft.
Asian Paints Tractor Emulsion : Rs. 14 per sq.ft.
Exterior painting charges will be seperate.
One Coat of Primer for wall &amp; ceiling,
 2 Coats of Paint for ceiling &amp; wall
Doors, Grills, Balcony not included
Final cost depends on paintable area &amp; paint selected.</t>
  </si>
  <si>
    <t xml:space="preserve">Floor Covering</t>
  </si>
  <si>
    <t xml:space="preserve">100 PP Sheets, 6 x 4 each sheet for floor covering</t>
  </si>
  <si>
    <t xml:space="preserve">Civil Work For Kitchen</t>
  </si>
  <si>
    <t xml:space="preserve">Approximate Cost
Cost may vary as per site Condition</t>
  </si>
  <si>
    <t xml:space="preserve">Electrical Modification Charges</t>
  </si>
  <si>
    <t xml:space="preserve">Electrical Point Modification
Rs. 1200 per switch box shifting
Rs. 800 per new point creation
Rs. 400 for old point shifting
For example : If switch box is 8 module &amp;
 getting shifted and becoming 12 module
we will be charging Rs.1200 for shifting
Rs. 800 x 4 for 4 new points : Total : Rs.4400/-</t>
  </si>
  <si>
    <t xml:space="preserve">Plumbing Charges
Modification or Kitchen/Utility Sink Connection</t>
  </si>
  <si>
    <t xml:space="preserve">Project Total</t>
  </si>
  <si>
    <t xml:space="preserve">GST 18%</t>
  </si>
  <si>
    <t xml:space="preserve">MATERIAL SPECIFICATION</t>
  </si>
  <si>
    <t xml:space="preserve">Greenpanel 21 yrs brand warranty ply BWP 710 Grade of 16mm thickness for Kitchen Base Unit &amp; Tall Unit, Wash Basin Unit Carcass &amp; 19mm BWP BlockBoard for Shutters</t>
  </si>
  <si>
    <t xml:space="preserve">Greenpanel 7 yrs brand warranty ply MR IS:303 Grade of 16mm thickness for Wardrobe, Study, Crockery, Pooja, Shoe Unit etc.. Carcass &amp; 19mm MR BlockBoard for Shutters</t>
  </si>
  <si>
    <t xml:space="preserve">Greenpanel 21 yrs brand warranty ply BWP 710 Grade of 6mm thickness for back ply of Kitchen Base Unit &amp; Tall Unit &amp; 16mm TandemBox Bottom</t>
  </si>
  <si>
    <t xml:space="preserve">Greenpanel 7 yrs brand warranty ply MR IS:303 Grade of 6mm thickness for back ply of Wardrobe, Study, Crockery, Pooja, Shoe Unit etc..</t>
  </si>
  <si>
    <t xml:space="preserve">Rehau 2 mm Edge Banding for Shutters as well as for Carcass.</t>
  </si>
  <si>
    <t xml:space="preserve">Drawers Systems(Blum &amp; Hettich), Aventos Lift-up system (Blum &amp; Kessebohmer) for Kitchen wherever mentioned along with product description. 
It is as per your selection. Hardware cost will be applied.</t>
  </si>
  <si>
    <t xml:space="preserve">Normal Hafele/Hettich Drawer Side Channels are not charged, Normal Hafele Hinges are not charged extra.
If Hafele/Hettich Soft Close Drawer Side Channels Rs. 700 extra per drawer / Hettich Quadro Under Mount Channel : Rs. 2000/- extra per drawer, 
Blum Tandem Runner Under Mount Channel : Rs. 3500/- + GST extra per drawer.
We recommend, Ebco Slim Drawer System similar like Blum Legrabox for bigger drawers in Wardrobe : Rs. 3500/- + GST extra per drawer.
Ebco Slim Drawer System similar like Blum Legrabox with front Glass for bigger drawers in Wardrobe : Rs. 4500/- + GST extra per drawer.
Hafele SS 304 Soft Closing Hinges Rs. 500 per pair extra wherever mentioned along with product description.</t>
  </si>
  <si>
    <t xml:space="preserve">Inner Laminate : Archidlam 0.8 mm Fabric Beige Color Laminate. Only 1 color for entire project for inner laminate. We don't use off white laminate inside.</t>
  </si>
  <si>
    <t xml:space="preserve">Outer Laminate : Greenlam, Merino, Century, Archidlam Laminates 1mm Color Laminates (Glossy/Matt/Textures) upto Rs.2000 per sheet. 
Each space (Kitchen, Bedroom, Living, Dining etc..) can have upto 2 different color laminates. More than 2 colors combination per space will cost extra.</t>
  </si>
  <si>
    <t xml:space="preserve">Laminate Inclusions &amp; Exclusions :</t>
  </si>
  <si>
    <t xml:space="preserve">SF finish, Matt Finish, Satin Finish, Merino HGL (High Gloss), Greenlam SGL (Super Gloss), Texture Laminates, Wooden laminates : All included</t>
  </si>
  <si>
    <t xml:space="preserve">Merino MR+ or Greenlam HDG or Royale Touch Laminates : + 100 sq.ft. extra</t>
  </si>
  <si>
    <t xml:space="preserve">Magnetic or Digital Printed Laminates or Metal Foil Laminates : + 400 sq.ft. extra</t>
  </si>
  <si>
    <t xml:space="preserve">Premium Finishes Upgrades:</t>
  </si>
  <si>
    <t xml:space="preserve">Senosan Austria, acrylic Shutters 0.8 mm one side on Birch Ply : + 500 per sq.ft.</t>
  </si>
  <si>
    <t xml:space="preserve">Maria Decor 0.8 mm acrylic shutters one side on Birch Ply : +500 per sq.ft.</t>
  </si>
  <si>
    <t xml:space="preserve">Maria Decor 1.3 mm acrylic shutters on both sides on Birch Ply : +900 per sq.ft.</t>
  </si>
  <si>
    <t xml:space="preserve">Euro Componenti from Italy, Glaks Shutters, Chamfered edges, on Birch Ply : +1600 per sq.ft.</t>
  </si>
  <si>
    <t xml:space="preserve">Senosan Austria, Glaks Shutters or Rehau Crystal Shutters : Straight cut edges, on Birch Ply : +1400 per sq.ft.</t>
  </si>
  <si>
    <t xml:space="preserve">Technomatt Italy or Merino Luvih India or Rehau Ace with thermal healing : Super Matt Anti Fingerprint  : + 600 per sq.ft.</t>
  </si>
  <si>
    <t xml:space="preserve">FENIX Italy, Super Matt Anti Fingerprint Shutters : +1000 per sq.ft.</t>
  </si>
  <si>
    <t xml:space="preserve">Hettich/Hettich/Europa/Doorset Locks for Drawers &amp; Wardrobes, Ebco Locks for Sliding Wardrobe.</t>
  </si>
  <si>
    <t xml:space="preserve">Doorset Biometric Lock for Drawer &amp; Wardrobe Doors will be charged extra Rs. 3000 per lock</t>
  </si>
  <si>
    <t xml:space="preserve">3 Years free service from Interazzo &amp; warranty of material as per the brand &amp; will be attended by brand technician. Interazzo will be Single point of contact.</t>
  </si>
  <si>
    <t xml:space="preserve">DELIVERY TERMS</t>
  </si>
  <si>
    <t xml:space="preserve">Due to covid period, our delivery timelines post design sign off are : 
a) For 5L to 10L project value : 60 working days
b) For 11L to 15L project value : 75 working days
c) For 16L to 20L project value : 90 working days
d) For 21L to 25L project value : 105 working days
e) For 26L to 30L project value : 120 working days
f) For 31L to 40L project value : 135 working days
g) For 41L to 50L project value : 150 working days</t>
  </si>
  <si>
    <t xml:space="preserve">We are happy to inform you that we strictly follow 150 working Days Delivery (post design sign-off) for every project considering that there shouldn't be any hindrance
in work due to builder, owner, payment. Due to unforeseen situation on our part, if we miss that, we will pay you back Rs. 500 per day after 150 working days. 
If any hindrance due to builder, owner &amp; payment occurs, pay back policy becomes null &amp; void.</t>
  </si>
  <si>
    <t xml:space="preserve">150 working days Delivery doesn't include Sundays, Bandh, or days when Builder, Owner doesn't allow to work due to public holidays, festivals, pooja or some other
reasons.</t>
  </si>
  <si>
    <t xml:space="preserve">PAYMENT TERMS</t>
  </si>
  <si>
    <t xml:space="preserve">Before starting the design.</t>
  </si>
  <si>
    <t xml:space="preserve">After the design is finalised. Before procuring the carcass material eg. plywood &amp; laminates.</t>
  </si>
  <si>
    <t xml:space="preserve">After the Carcass is ready. Before procuring the hardware eg. Hinges, Drawer Channels, Sliding Mechanism, Tandems.</t>
  </si>
  <si>
    <t xml:space="preserve">After completion of the work. Payment should be clear on the same day of handover.</t>
  </si>
  <si>
    <t xml:space="preserve">All payments has to be made in favour of Interazzo Decor and Furnishing Private Limited.</t>
  </si>
  <si>
    <t xml:space="preserve">DESIGN TERMS</t>
  </si>
  <si>
    <t xml:space="preserve">Post 5% payment i.e. design fees, Our techinician/designer will visit the site along with client for precise measurements &amp; to understand requirements.</t>
  </si>
  <si>
    <t xml:space="preserve">We will be sharing first set of designs in 5 working days which will include 3D views for the mentioned scope of work.</t>
  </si>
  <si>
    <t xml:space="preserve">After receiving review comments from client, each revision will take 3 working days. We don't have any restriction on number of revisions. </t>
  </si>
  <si>
    <t xml:space="preserve">After 3D designs are confirmed by client, our designer will start preparing 2D drawings for production measurments, which will take 4 working days.</t>
  </si>
  <si>
    <t xml:space="preserve">After 3D designs including color selection &amp; 2D designs are 100% confirmed by client, post that production measurements will be done. NO exception will be entertained, 
as due to continous changes post production measurements &amp; multiple final sets post production measurements leaded to mistakes in execution. 
Hence after finalising everything, it will be taken into production measurements &amp; production process. </t>
  </si>
  <si>
    <t xml:space="preserve">After production measurments are completed, no design changes will be entertained.</t>
  </si>
  <si>
    <t xml:space="preserve">REFUND POLICY</t>
  </si>
  <si>
    <t xml:space="preserve">After sign-up, 1st set 3D design is shared &amp; client don’t want to proceed : 75% refund will be given of initial 5% payment.</t>
  </si>
  <si>
    <t xml:space="preserve">After 1st revision of 3D design (ideally second set of 3D) shared with client : 50% refund will be given of initial 5% payment.</t>
  </si>
  <si>
    <t xml:space="preserve">After 2nd revision of 3D design till finalisation of 3D &amp; 2D design not shared : 25% refund will be given of initial 5% payment.</t>
  </si>
  <si>
    <t xml:space="preserve">After 1st of 2D designs, no refund will be given.</t>
  </si>
  <si>
    <t xml:space="preserve">Soon after first 45% payment, it will be taken into production. Carcass materials will be ordered as per the designs. No refund will be made at this stage.</t>
  </si>
  <si>
    <t xml:space="preserve">No further refunds will be possible in any stage of production &amp; execution process.</t>
  </si>
  <si>
    <t xml:space="preserve">SERVICE WARRANTY CONDITIONS</t>
  </si>
  <si>
    <r>
      <rPr>
        <b val="true"/>
        <sz val="11"/>
        <color theme="1"/>
        <rFont val="Verdana"/>
        <family val="0"/>
        <charset val="1"/>
      </rPr>
      <t xml:space="preserve">Service Warranty coverage
</t>
    </r>
    <r>
      <rPr>
        <sz val="11"/>
        <color theme="1"/>
        <rFont val="Verdana"/>
        <family val="0"/>
        <charset val="1"/>
      </rPr>
      <t xml:space="preserve">Interazzo offers a service warranty covering woodwork, false ceiling and electrical services, which are our primary areas of expertise. However, please note that this warranty does not extend to other civil works and plumbing services. These additional services have been provided to offer a comprehensive turnkey solution, streamlining our clients experience by eliminating the need to engage multiple vendors.</t>
    </r>
  </si>
  <si>
    <r>
      <rPr>
        <b val="true"/>
        <sz val="11"/>
        <color theme="1"/>
        <rFont val="Verdana"/>
        <family val="0"/>
        <charset val="1"/>
      </rPr>
      <t xml:space="preserve">Home appliances, Sinks and Faucet Warranty
</t>
    </r>
    <r>
      <rPr>
        <sz val="11"/>
        <color theme="1"/>
        <rFont val="Verdana"/>
        <family val="0"/>
        <charset val="1"/>
      </rPr>
      <t xml:space="preserve">Interazzo does not provide any warranty for home appliances, sinks and faucets. The warranty, if any, is solely offered by the brand directly as per their respective terms and conditions. We procure these products directly from the brand or authorized distributors to facilitate a seamless shopping experience for our customers, sparing them from visiting multiple retailers. For specific warranty details, customers should refer to the documentation provided by the brand.</t>
    </r>
  </si>
  <si>
    <r>
      <rPr>
        <b val="true"/>
        <sz val="11"/>
        <color theme="1"/>
        <rFont val="Verdana"/>
        <family val="0"/>
        <charset val="1"/>
      </rPr>
      <t xml:space="preserve">Warranty for Glass and Mirrors
</t>
    </r>
    <r>
      <rPr>
        <sz val="11"/>
        <color theme="1"/>
        <rFont val="Verdana"/>
        <family val="0"/>
        <charset val="1"/>
      </rPr>
      <t xml:space="preserve">Interazzo do not provide any warranty for glass and mirrors. Neither Saint Gobain, Asahi, Modiguard, nor any glass manufacturer covers any type of warranty concerning glass and mirror products. Customers are advised to inspect for any scratches or cracks during the handover process. We utilize high-quality mirrors that boast reduced corrosion properties from the mentioned brands. However, it is essential to note that rusting and spotting may persist, especially in bathroom environments characterized by moisture and dampness. The primary cause of mirror rusting is the silver nitrate coating applied on the back of the mirror. Silver nitrate has a tendency to degrade when exposed to moisture, air, heat, cold, and various cleaning products. As such, Interazzo shall not be held responsible for any issues arising from mirror rusting or damage related to glass and mirrors.</t>
    </r>
  </si>
  <si>
    <t xml:space="preserve">Interazzo provides warranty coverage for manufacturing defect like de- lamination, termite and borer applies if theproducts are properly maintained and used for normal domestic use.</t>
  </si>
  <si>
    <t xml:space="preserve">        
The warranty does not cover damages resulting from wear and tear incurred through normal use, including scratches, dents, and cuts, or damage caused by impacts or accidents.</t>
  </si>
  <si>
    <t xml:space="preserve">Rusting of channels, hinges, and other metallic parts is not covered under the warranty, as these could be damaged due to household chemicals and sprays. Users are advised to exercise caution while using such products around hardware and accessories.</t>
  </si>
  <si>
    <t xml:space="preserve">Water leakage and seepage within the building structure and continuous dampness of the surface beyond 72 hours for BWP grade plywood (IS710) are not covered under the warranty.</t>
  </si>
  <si>
    <t xml:space="preserve">The warranty does not extend to degradation, fading, or changes in color, grain, or texture of natural wood materials, laminates, and other covering materials due to sunlight or other environmental factors. It also does not cover fading, discoloration, or damage caused by exposure to intensive or excessive light, moisture, or heat.</t>
  </si>
  <si>
    <t xml:space="preserve">Any mistreatment, negligent use, misuse, insufficient or improper care (including exposure to harsh weather conditions) will void the warranty.</t>
  </si>
  <si>
    <t xml:space="preserve">Alterations, modifications, or use of products inconsistent with the supplied product instructions and not authorized by Interazzo.com are not covered under the warranty.</t>
  </si>
  <si>
    <t xml:space="preserve">Damages caused by force majeure events such as flooding, hurricane, earthquake, lightning, environmental conditions like air pollution, solvent exposure, mold, mildew, or staining from foreign substances such as dirt, grease, oils, and sprays are not covered under the warranty.</t>
  </si>
  <si>
    <t xml:space="preserve">WARRANTY PERIOD TERMS &amp; CONDITIONS</t>
  </si>
  <si>
    <t xml:space="preserve">Hardware Warranty is directly from the respective brands considered from the date of installation, subject to the brand's terms and conditions.</t>
  </si>
  <si>
    <t xml:space="preserve">Blum hardware: Warranty period of 15 years.</t>
  </si>
  <si>
    <t xml:space="preserve">Hafele SS-304 hinges: Warranty period of 5 years.</t>
  </si>
  <si>
    <t xml:space="preserve">Hafele normal hinges: Warranty period of 1 year.</t>
  </si>
  <si>
    <t xml:space="preserve">Hafele telescopic channel: Warranty period of 1 year.</t>
  </si>
  <si>
    <t xml:space="preserve">Hettich telescopic channel: Warranty period of 5 years.</t>
  </si>
  <si>
    <t xml:space="preserve">During the specified warranty periods, the respective brands will repair or replace, at their discretion, any hardware, hinges, telescopic channel, or appliances found to have material or workmanship defects, free of charge. The warranty does not cover damages resulting from misuse, improper installation, or unauthorized alterations to the products.</t>
  </si>
  <si>
    <t xml:space="preserve">Customers must follow the warranty claim procedures specified by the respective brands</t>
  </si>
  <si>
    <t xml:space="preserve">WHY INTERAZZO?</t>
  </si>
  <si>
    <t xml:space="preserve">Interazzo is standardized, branded, budget interior company.</t>
  </si>
  <si>
    <t xml:space="preserve">Interazzo doesn't charge extra for more shelves &amp; drawers during design phase. T&amp;C Apply.</t>
  </si>
  <si>
    <t xml:space="preserve">Interazzo uses imported Acrylic &amp; Glaks on Birch Ply whereas competitors uses on MDF/HDF substrate.</t>
  </si>
  <si>
    <t xml:space="preserve">Interazzo doesn't charge extra for Glossy Laminates for any product. Client is free to choose any matt &amp; gloss &amp; texture laminate for any product. 
Magnetic, Antifinger print, Aluminium Foil Laminate, Marker Board, Chalk Board Laminate are charged extra.</t>
  </si>
  <si>
    <t xml:space="preserve">Interazzo doesn't charge extra for outer laminate upto two colored laminates per product. </t>
  </si>
  <si>
    <t xml:space="preserve">Interazzo doesn't charge extra for inner laminate as color laminate. (Only one color laminate per project)</t>
  </si>
  <si>
    <t xml:space="preserve">Interazzo doesn't charge extra for Handle-less concept in Kitchen, Crockery Unit, TV Unit. 
Hettich Gola profile, G Profile, J profile is Free of Cost. Hafele Gola profile will be charged extra.</t>
  </si>
  <si>
    <t xml:space="preserve">We at Interazzo never use MDF/HDF/Particle Board in our products. We only use branded ply &amp; block board.</t>
  </si>
  <si>
    <t xml:space="preserve">We at Interazzo use Hettich OR Hettich/Hettich, we never mix hardware fittings. </t>
  </si>
  <si>
    <t xml:space="preserve">We at Interazzo use 2 mm Rehau edge banding for shutters as well as for carcass.</t>
  </si>
  <si>
    <t xml:space="preserve">We at Interazzo provides laminate catalogue for selection to our clients for a week time. 
This makes selection more promising as clients get enough time to do selection.</t>
  </si>
  <si>
    <t xml:space="preserve">IMPORTANT NOTES</t>
  </si>
  <si>
    <t xml:space="preserve">Chimney, Sink, Hob, Gas Piping, Granite, Tiles Laying along with the labour cost associated are not included in this quotation unless mentioned otherwise.</t>
  </si>
  <si>
    <t xml:space="preserve">Light Fittings, Geyser, Bathroom Fittings, Fans and any other electrical fittings are not included in this quotation unless mentioned otherwise.</t>
  </si>
  <si>
    <t xml:space="preserve">Removal of existing old kitchen, wardrobe, any kind of minor civil work like granite removal, tiles removal will be charged extra.</t>
  </si>
  <si>
    <t xml:space="preserve">Any major kind of civil work like wall removal, core cutting in beam etc.. will be at client's responsibility. Client has to take builder approval in written for the same.</t>
  </si>
  <si>
    <t xml:space="preserve">If Ceiling Fan point given by builder is not center, either we should design accordingly to fan position given by builder OR anchor bolt can be fixed on client's risk. 
While fixing anchor bolt our electrician can show that it can take a person's weight but life of anchor bolt can't be promised.</t>
  </si>
  <si>
    <t xml:space="preserve">Gola profile makes cabinetry look premium &amp; completely handless but consumes space in carcass which make storage space less vertically. 
If need more info, please clarify with our design team during design phase.</t>
  </si>
  <si>
    <t xml:space="preserve">Any product that is not added in this Quotation has to be assumed as Non Tendered Product, a revised quote will be provided for the same.</t>
  </si>
  <si>
    <t xml:space="preserve">Alteration of the existing electrical wiring/points and plumbing wiring/points will be charged extra. Approx : 15-25K for 2BHK, 20-35K for 3BHK, 25-40K for 4BHK
It varies as per the scope of work, it may reduce &amp; even go beyond the mentioned approx cost.</t>
  </si>
  <si>
    <t xml:space="preserve">False ceiling cost doesn't include wiring, light fixtures &amp; painting cost unless mentioned otherwise.</t>
  </si>
  <si>
    <t xml:space="preserve">Laminates (Archidlam, Greenlam, Century, Merino) &amp; Edge Banding (Rehau, E3) manufacturers are different. 
Hence for uncommon colors Laminates &amp; Edge banding doesn't match properly. Only imported Acrylic &amp; Glaks will have 95% matching edge banding. 
OR Customers should select laminate as per matching edge banding. </t>
  </si>
  <si>
    <t xml:space="preserve">Interazzo execution team takes the responsibility of moving debris to garbage room of the apartment/villa premises. 
Moving debris outside premises will be charged Rs. 2000 per truck load.</t>
  </si>
  <si>
    <t xml:space="preserve">Interazzo execution team takes the responsibility of cleaning floor &amp; interiors before moving out of the site.
Deep cleaning services will be charged extra as per vendors quote.</t>
  </si>
  <si>
    <t xml:space="preserve">Floor covering is not included as part of quotation, if required, it will be charged extra at Rs. 8 per sq.ft.</t>
  </si>
  <si>
    <t xml:space="preserve">Hettich Topline 22 / Hettich ST-18 fitting will bring 15 mm gap between the Inner Sliding Door and Loft. As we need that much gap during the maintenance.
Hettich Topline 22 / Hettich ST-18 fitting will bring 15 mm gap between the door overlapping. </t>
  </si>
  <si>
    <t xml:space="preserve">For Floor to Ceiling Wardrobes, Interazzo Custom Sliding by Ebco, Hettich Classic Duo, Hettich Topline XL Sliding fitting will bring 100 mm gap between 
ceiling &amp; shutter top edge as we need that much gap during the fresh fitment &amp; maintenance. 
If client needs lesser gap, Hettich Topline 22 / Hettich ST-18 fitting can also be used for Floor to Ceiling which will bring just 20 mm gap b/w ceiling &amp; shutter top edge</t>
  </si>
  <si>
    <t xml:space="preserve">In a villa or a individual house, for a double height ceiling scaffolding has be provided by the client/ builder.
If it has to be provided by interazzo it will be charged Rs.20000/- per month as rent as third party vendor charges the same.</t>
  </si>
  <si>
    <t xml:space="preserve">Product with glossy finish laminate on ply board / block board may have some unevenness look and feel.</t>
  </si>
  <si>
    <t xml:space="preserve">This quotation will be valid for 2 months.</t>
  </si>
  <si>
    <t xml:space="preserve">This quotation is inclusive of all taxes.</t>
  </si>
  <si>
    <t xml:space="preserve">During the specified warranty periods, the respective brands will repair or replace, at their discretion, any hardware, hinges, telescopic channel, or appliances found to have material or workmanship 
defects, free of charge. The warranty does not cover damages resulting from misuse, improper installation, or unauthorized alterations to the products.</t>
  </si>
  <si>
    <t xml:space="preserve">Customers must follow the warranty claim procedures specified by the respective brands.</t>
  </si>
  <si>
    <t xml:space="preserve">Our design &amp; quotation calculation works on Scale : 1 feet = 300 mm </t>
  </si>
</sst>
</file>

<file path=xl/styles.xml><?xml version="1.0" encoding="utf-8"?>
<styleSheet xmlns="http://schemas.openxmlformats.org/spreadsheetml/2006/main">
  <numFmts count="8">
    <numFmt numFmtId="164" formatCode="General"/>
    <numFmt numFmtId="165" formatCode="0.00"/>
    <numFmt numFmtId="166" formatCode="General"/>
    <numFmt numFmtId="167" formatCode="#,##0"/>
    <numFmt numFmtId="168" formatCode="0.0"/>
    <numFmt numFmtId="169" formatCode="0"/>
    <numFmt numFmtId="170" formatCode="@"/>
    <numFmt numFmtId="171" formatCode="0%"/>
  </numFmts>
  <fonts count="18">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b val="true"/>
      <sz val="10"/>
      <color theme="1"/>
      <name val="Arial"/>
      <family val="0"/>
      <charset val="1"/>
    </font>
    <font>
      <sz val="11"/>
      <color theme="1"/>
      <name val="Arial"/>
      <family val="0"/>
      <charset val="1"/>
    </font>
    <font>
      <sz val="11"/>
      <color rgb="FF000000"/>
      <name val="Arial"/>
      <family val="0"/>
      <charset val="1"/>
    </font>
    <font>
      <b val="true"/>
      <sz val="11"/>
      <color theme="1"/>
      <name val="arial,sans,sans-serif"/>
      <family val="0"/>
      <charset val="1"/>
    </font>
    <font>
      <strike val="true"/>
      <sz val="11"/>
      <color theme="1"/>
      <name val="Arial"/>
      <family val="0"/>
      <charset val="1"/>
    </font>
    <font>
      <b val="true"/>
      <strike val="true"/>
      <sz val="11"/>
      <color theme="1"/>
      <name val="arial,sans,sans-serif"/>
      <family val="0"/>
      <charset val="1"/>
    </font>
    <font>
      <b val="true"/>
      <strike val="true"/>
      <sz val="11"/>
      <color theme="1"/>
      <name val="Arial"/>
      <family val="0"/>
      <charset val="1"/>
    </font>
    <font>
      <sz val="11"/>
      <color theme="1"/>
      <name val="arial,sans,sans-serif"/>
      <family val="0"/>
      <charset val="1"/>
    </font>
    <font>
      <strike val="true"/>
      <sz val="11"/>
      <color rgb="FF000000"/>
      <name val="Arial"/>
      <family val="0"/>
      <charset val="1"/>
    </font>
    <font>
      <sz val="11"/>
      <color theme="1"/>
      <name val="Verdana"/>
      <family val="0"/>
      <charset val="1"/>
    </font>
    <font>
      <sz val="11"/>
      <color rgb="FF000000"/>
      <name val="Verdana"/>
      <family val="0"/>
      <charset val="1"/>
    </font>
    <font>
      <b val="true"/>
      <sz val="11"/>
      <color theme="1"/>
      <name val="Verdana"/>
      <family val="0"/>
      <charset val="1"/>
    </font>
    <font>
      <b val="true"/>
      <sz val="11"/>
      <color rgb="FF000000"/>
      <name val="Verdana"/>
      <family val="0"/>
      <charset val="1"/>
    </font>
  </fonts>
  <fills count="6">
    <fill>
      <patternFill patternType="none"/>
    </fill>
    <fill>
      <patternFill patternType="gray125"/>
    </fill>
    <fill>
      <patternFill patternType="solid">
        <fgColor rgb="FFCCCCCC"/>
        <bgColor rgb="FFCCCCFF"/>
      </patternFill>
    </fill>
    <fill>
      <patternFill patternType="solid">
        <fgColor rgb="FFBF9000"/>
        <bgColor rgb="FF808000"/>
      </patternFill>
    </fill>
    <fill>
      <patternFill patternType="solid">
        <fgColor rgb="FFFFFFFF"/>
        <bgColor rgb="FFFFFFCC"/>
      </patternFill>
    </fill>
    <fill>
      <patternFill patternType="solid">
        <fgColor rgb="FFF1C232"/>
        <bgColor rgb="FFFFCC9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right"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6" fontId="6" fillId="0" borderId="2"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6" fillId="4" borderId="4"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5" fontId="6" fillId="0" borderId="4" xfId="0" applyFont="true" applyBorder="true" applyAlignment="true" applyProtection="false">
      <alignment horizontal="center" vertical="bottom" textRotation="0" wrapText="false" indent="0" shrinkToFit="false"/>
      <protection locked="true" hidden="false"/>
    </xf>
    <xf numFmtId="166" fontId="6" fillId="0" borderId="4"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6" fillId="4" borderId="2" xfId="0" applyFont="true" applyBorder="true" applyAlignment="true" applyProtection="false">
      <alignment horizontal="center" vertical="bottom" textRotation="0" wrapText="false" indent="0" shrinkToFit="false"/>
      <protection locked="true" hidden="false"/>
    </xf>
    <xf numFmtId="166" fontId="6" fillId="4" borderId="2"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8" fillId="4" borderId="1" xfId="0" applyFont="true" applyBorder="true" applyAlignment="true" applyProtection="false">
      <alignment horizontal="center" vertical="bottom" textRotation="0" wrapText="true" indent="0" shrinkToFit="false"/>
      <protection locked="true" hidden="false"/>
    </xf>
    <xf numFmtId="166" fontId="6" fillId="0" borderId="1"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true" indent="0" shrinkToFit="false"/>
      <protection locked="true" hidden="false"/>
    </xf>
    <xf numFmtId="164" fontId="6" fillId="4"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6" fontId="4" fillId="0" borderId="1" xfId="0" applyFont="true" applyBorder="true" applyAlignment="true" applyProtection="false">
      <alignment horizontal="right"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7" fontId="6" fillId="0" borderId="4" xfId="0" applyFont="true" applyBorder="true" applyAlignment="true" applyProtection="false">
      <alignment horizontal="center" vertical="bottom" textRotation="0" wrapText="false" indent="0" shrinkToFit="false"/>
      <protection locked="true" hidden="false"/>
    </xf>
    <xf numFmtId="167" fontId="6" fillId="0" borderId="4" xfId="0" applyFont="true" applyBorder="true" applyAlignment="true" applyProtection="false">
      <alignment horizontal="right" vertical="bottom" textRotation="0" wrapText="false" indent="0" shrinkToFit="false"/>
      <protection locked="true" hidden="false"/>
    </xf>
    <xf numFmtId="167" fontId="6" fillId="0" borderId="2" xfId="0" applyFont="true" applyBorder="true" applyAlignment="true" applyProtection="false">
      <alignment horizontal="center" vertical="bottom" textRotation="0" wrapText="false" indent="0" shrinkToFit="false"/>
      <protection locked="true" hidden="false"/>
    </xf>
    <xf numFmtId="167" fontId="6" fillId="0" borderId="1" xfId="0" applyFont="true" applyBorder="true" applyAlignment="true" applyProtection="false">
      <alignment horizontal="right" vertical="bottom" textRotation="0" wrapText="fals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9" fillId="4" borderId="4" xfId="0" applyFont="true" applyBorder="true" applyAlignment="true" applyProtection="false">
      <alignment horizontal="center" vertical="bottom" textRotation="0" wrapText="tru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right"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8" fontId="9" fillId="0" borderId="4" xfId="0" applyFont="true" applyBorder="true" applyAlignment="true" applyProtection="false">
      <alignment horizontal="center" vertical="bottom" textRotation="0" wrapText="false" indent="0" shrinkToFit="false"/>
      <protection locked="true" hidden="false"/>
    </xf>
    <xf numFmtId="165" fontId="6" fillId="4" borderId="2" xfId="0" applyFont="true" applyBorder="true" applyAlignment="true" applyProtection="false">
      <alignment horizontal="center" vertical="bottom" textRotation="0" wrapText="false" indent="0" shrinkToFit="false"/>
      <protection locked="true" hidden="false"/>
    </xf>
    <xf numFmtId="169" fontId="6" fillId="0" borderId="2"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true" indent="0" shrinkToFit="false"/>
      <protection locked="true" hidden="false"/>
    </xf>
    <xf numFmtId="164" fontId="11" fillId="0" borderId="2" xfId="0" applyFont="true" applyBorder="true" applyAlignment="true" applyProtection="false">
      <alignment horizontal="center"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7" fontId="9"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7" fontId="9" fillId="0" borderId="4" xfId="0" applyFont="true" applyBorder="true" applyAlignment="true" applyProtection="false">
      <alignment horizontal="right" vertical="bottom" textRotation="0" wrapText="fals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general" vertical="bottom" textRotation="0" wrapText="false" indent="0" shrinkToFit="false"/>
      <protection locked="true" hidden="false"/>
    </xf>
    <xf numFmtId="166" fontId="6" fillId="4" borderId="4" xfId="0" applyFont="true" applyBorder="true" applyAlignment="true" applyProtection="false">
      <alignment horizontal="righ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9" fillId="4" borderId="2" xfId="0" applyFont="true" applyBorder="true" applyAlignment="true" applyProtection="false">
      <alignment horizontal="center" vertical="bottom" textRotation="0" wrapText="tru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5" fontId="9" fillId="0" borderId="2" xfId="0" applyFont="true" applyBorder="true" applyAlignment="true" applyProtection="false">
      <alignment horizontal="center" vertical="bottom" textRotation="0" wrapText="false" indent="0" shrinkToFit="false"/>
      <protection locked="true" hidden="false"/>
    </xf>
    <xf numFmtId="164" fontId="13" fillId="4" borderId="1" xfId="0" applyFont="true" applyBorder="true" applyAlignment="true" applyProtection="false">
      <alignment horizontal="center" vertical="bottom" textRotation="0" wrapText="tru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7" fillId="4" borderId="0" xfId="0" applyFont="true" applyBorder="fals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14" fillId="4" borderId="1" xfId="0" applyFont="true" applyBorder="true" applyAlignment="true" applyProtection="false">
      <alignment horizontal="center" vertical="center" textRotation="0" wrapText="false" indent="0" shrinkToFit="false"/>
      <protection locked="true" hidden="false"/>
    </xf>
    <xf numFmtId="170" fontId="4" fillId="0" borderId="1" xfId="0" applyFont="true" applyBorder="true" applyAlignment="true" applyProtection="false">
      <alignment horizontal="right"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4" xfId="0" applyFont="true" applyBorder="true" applyAlignment="true" applyProtection="false">
      <alignment horizontal="general" vertical="bottom" textRotation="0" wrapText="true" indent="0" shrinkToFit="false"/>
      <protection locked="true" hidden="false"/>
    </xf>
    <xf numFmtId="164" fontId="15" fillId="4" borderId="4" xfId="0" applyFont="true" applyBorder="true" applyAlignment="true" applyProtection="false">
      <alignment horizontal="general" vertical="bottom" textRotation="0" wrapText="true" indent="0" shrinkToFit="false"/>
      <protection locked="true" hidden="false"/>
    </xf>
    <xf numFmtId="164" fontId="16"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4" fillId="4" borderId="1" xfId="0" applyFont="true" applyBorder="true" applyAlignment="true" applyProtection="false">
      <alignment horizontal="center" vertical="bottom" textRotation="0" wrapText="false" indent="0" shrinkToFit="false"/>
      <protection locked="true" hidden="false"/>
    </xf>
    <xf numFmtId="164" fontId="14" fillId="4" borderId="4" xfId="0" applyFont="true" applyBorder="true" applyAlignment="true" applyProtection="false">
      <alignment horizontal="general" vertical="bottom" textRotation="0" wrapText="true" indent="0" shrinkToFit="false"/>
      <protection locked="true" hidden="false"/>
    </xf>
    <xf numFmtId="171" fontId="14" fillId="0" borderId="1" xfId="0" applyFont="true" applyBorder="true" applyAlignment="true" applyProtection="false">
      <alignment horizontal="center" vertical="bottom" textRotation="0" wrapText="false" indent="0" shrinkToFit="false"/>
      <protection locked="true" hidden="false"/>
    </xf>
    <xf numFmtId="164" fontId="17" fillId="4" borderId="4"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center" vertical="bottom" textRotation="0" wrapText="false" indent="0" shrinkToFit="false"/>
      <protection locked="true" hidden="false"/>
    </xf>
    <xf numFmtId="164" fontId="16" fillId="4" borderId="4"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14" fillId="0" borderId="5"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4" activeCellId="0" sqref="K4"/>
    </sheetView>
  </sheetViews>
  <sheetFormatPr defaultColWidth="12.6328125" defaultRowHeight="15.75" zeroHeight="false" outlineLevelRow="0" outlineLevelCol="0"/>
  <cols>
    <col collapsed="false" customWidth="true" hidden="false" outlineLevel="0" max="1" min="1" style="0" width="5.75"/>
    <col collapsed="false" customWidth="true" hidden="false" outlineLevel="0" max="2" min="2" style="1" width="36"/>
    <col collapsed="false" customWidth="true" hidden="false" outlineLevel="0" max="3" min="3" style="1" width="44"/>
    <col collapsed="false" customWidth="true" hidden="false" outlineLevel="0" max="4" min="4" style="0" width="5.25"/>
    <col collapsed="false" customWidth="true" hidden="false" outlineLevel="0" max="5" min="5" style="0" width="5.51"/>
    <col collapsed="false" customWidth="true" hidden="false" outlineLevel="0" max="6" min="6" style="0" width="6.12"/>
  </cols>
  <sheetData>
    <row r="1" customFormat="false" ht="15.75" hidden="false" customHeight="false" outlineLevel="0" collapsed="false">
      <c r="A1" s="2" t="s">
        <v>0</v>
      </c>
      <c r="B1" s="3" t="s">
        <v>1</v>
      </c>
      <c r="C1" s="3" t="s">
        <v>2</v>
      </c>
      <c r="D1" s="2" t="s">
        <v>3</v>
      </c>
      <c r="E1" s="2" t="s">
        <v>4</v>
      </c>
      <c r="F1" s="2" t="s">
        <v>5</v>
      </c>
      <c r="G1" s="2" t="s">
        <v>6</v>
      </c>
      <c r="H1" s="2" t="s">
        <v>7</v>
      </c>
      <c r="I1" s="2" t="s">
        <v>8</v>
      </c>
      <c r="J1" s="4" t="s">
        <v>9</v>
      </c>
    </row>
    <row r="2" customFormat="false" ht="15.75" hidden="false" customHeight="false" outlineLevel="0" collapsed="false">
      <c r="A2" s="5" t="s">
        <v>10</v>
      </c>
      <c r="B2" s="5"/>
      <c r="C2" s="5"/>
      <c r="D2" s="5"/>
      <c r="E2" s="5"/>
      <c r="F2" s="5"/>
      <c r="G2" s="5"/>
      <c r="H2" s="5"/>
      <c r="I2" s="5"/>
      <c r="J2" s="5"/>
    </row>
    <row r="3" customFormat="false" ht="37.3" hidden="false" customHeight="false" outlineLevel="0" collapsed="false">
      <c r="A3" s="6" t="n">
        <v>1</v>
      </c>
      <c r="B3" s="7" t="s">
        <v>11</v>
      </c>
      <c r="C3" s="8" t="s">
        <v>12</v>
      </c>
      <c r="D3" s="9" t="n">
        <v>15.2</v>
      </c>
      <c r="E3" s="9" t="n">
        <v>2.7</v>
      </c>
      <c r="F3" s="10" t="e">
        <f aca="false">multiply(D3,E3)</f>
        <v>#NAME?</v>
      </c>
      <c r="G3" s="9" t="n">
        <f aca="false">2275+1600-100-20</f>
        <v>3755</v>
      </c>
      <c r="H3" s="9" t="e">
        <f aca="false">multiply(F3,G3)</f>
        <v>#NAME?</v>
      </c>
      <c r="I3" s="9" t="n">
        <f aca="false">37100+6000</f>
        <v>43100</v>
      </c>
      <c r="J3" s="11" t="e">
        <f aca="false">SUM(H3,I3)</f>
        <v>#NAME?</v>
      </c>
    </row>
    <row r="4" customFormat="false" ht="37.3" hidden="false" customHeight="false" outlineLevel="0" collapsed="false">
      <c r="A4" s="12" t="n">
        <v>2</v>
      </c>
      <c r="B4" s="13" t="s">
        <v>13</v>
      </c>
      <c r="C4" s="14" t="s">
        <v>14</v>
      </c>
      <c r="D4" s="15" t="n">
        <v>6.4</v>
      </c>
      <c r="E4" s="15" t="n">
        <v>5.4</v>
      </c>
      <c r="F4" s="16" t="e">
        <f aca="false">multiply(D4,E4)</f>
        <v>#NAME?</v>
      </c>
      <c r="G4" s="15" t="n">
        <v>1955</v>
      </c>
      <c r="H4" s="15" t="e">
        <f aca="false">multiply(F4,G4)</f>
        <v>#NAME?</v>
      </c>
      <c r="I4" s="15" t="n">
        <v>20000</v>
      </c>
      <c r="J4" s="17" t="e">
        <f aca="false">SUM(H4,I4)</f>
        <v>#NAME?</v>
      </c>
      <c r="K4" s="1"/>
    </row>
    <row r="5" customFormat="false" ht="61.4" hidden="false" customHeight="false" outlineLevel="0" collapsed="false">
      <c r="A5" s="6" t="n">
        <v>3</v>
      </c>
      <c r="B5" s="13" t="s">
        <v>15</v>
      </c>
      <c r="C5" s="14" t="s">
        <v>16</v>
      </c>
      <c r="D5" s="15" t="n">
        <v>5.2</v>
      </c>
      <c r="E5" s="15" t="n">
        <v>2.2</v>
      </c>
      <c r="F5" s="16" t="e">
        <f aca="false">multiply(D5,E5)</f>
        <v>#NAME?</v>
      </c>
      <c r="G5" s="15" t="n">
        <v>1955</v>
      </c>
      <c r="H5" s="15" t="e">
        <f aca="false">multiply(F5,G5)</f>
        <v>#NAME?</v>
      </c>
      <c r="I5" s="15" t="n">
        <v>10000</v>
      </c>
      <c r="J5" s="17" t="e">
        <f aca="false">SUM(H5,I5)</f>
        <v>#NAME?</v>
      </c>
    </row>
    <row r="6" customFormat="false" ht="37.3" hidden="false" customHeight="false" outlineLevel="0" collapsed="false">
      <c r="A6" s="12" t="n">
        <v>4</v>
      </c>
      <c r="B6" s="13" t="s">
        <v>17</v>
      </c>
      <c r="C6" s="14" t="s">
        <v>18</v>
      </c>
      <c r="D6" s="15" t="n">
        <v>2.9</v>
      </c>
      <c r="E6" s="15" t="n">
        <v>2.8</v>
      </c>
      <c r="F6" s="16" t="e">
        <f aca="false">multiply(D6,E6)</f>
        <v>#NAME?</v>
      </c>
      <c r="G6" s="15" t="n">
        <v>3555</v>
      </c>
      <c r="H6" s="15" t="e">
        <f aca="false">multiply(F6,G6)</f>
        <v>#NAME?</v>
      </c>
      <c r="I6" s="15"/>
      <c r="J6" s="17" t="e">
        <f aca="false">SUM(H6,I6)</f>
        <v>#NAME?</v>
      </c>
    </row>
    <row r="7" customFormat="false" ht="25.3" hidden="false" customHeight="false" outlineLevel="0" collapsed="false">
      <c r="A7" s="6" t="n">
        <v>5</v>
      </c>
      <c r="B7" s="7" t="s">
        <v>19</v>
      </c>
      <c r="C7" s="8" t="s">
        <v>20</v>
      </c>
      <c r="D7" s="9" t="n">
        <v>13</v>
      </c>
      <c r="E7" s="9" t="n">
        <v>3.2</v>
      </c>
      <c r="F7" s="9" t="e">
        <f aca="false">multiply(D7,E7)</f>
        <v>#NAME?</v>
      </c>
      <c r="G7" s="9" t="n">
        <f aca="false">1175+1600</f>
        <v>2775</v>
      </c>
      <c r="H7" s="9" t="e">
        <f aca="false">multiply(F7,G7)</f>
        <v>#NAME?</v>
      </c>
      <c r="I7" s="9"/>
      <c r="J7" s="11" t="e">
        <f aca="false">SUM(H7,I7)</f>
        <v>#NAME?</v>
      </c>
    </row>
    <row r="8" customFormat="false" ht="85.5" hidden="false" customHeight="false" outlineLevel="0" collapsed="false">
      <c r="A8" s="12" t="n">
        <v>6</v>
      </c>
      <c r="B8" s="7" t="s">
        <v>21</v>
      </c>
      <c r="C8" s="8" t="s">
        <v>22</v>
      </c>
      <c r="D8" s="9" t="n">
        <v>2</v>
      </c>
      <c r="E8" s="9" t="n">
        <v>7</v>
      </c>
      <c r="F8" s="9" t="e">
        <f aca="false">multiply(D8,E8)</f>
        <v>#NAME?</v>
      </c>
      <c r="G8" s="9" t="n">
        <v>2155</v>
      </c>
      <c r="H8" s="9" t="e">
        <f aca="false">multiply(F8,G8)</f>
        <v>#NAME?</v>
      </c>
      <c r="I8" s="9" t="n">
        <v>15700</v>
      </c>
      <c r="J8" s="11" t="e">
        <f aca="false">SUM(H8,I8)</f>
        <v>#NAME?</v>
      </c>
    </row>
    <row r="9" customFormat="false" ht="37.3" hidden="false" customHeight="false" outlineLevel="0" collapsed="false">
      <c r="A9" s="6" t="n">
        <v>7</v>
      </c>
      <c r="B9" s="8" t="s">
        <v>23</v>
      </c>
      <c r="C9" s="18" t="s">
        <v>24</v>
      </c>
      <c r="D9" s="19" t="n">
        <v>2</v>
      </c>
      <c r="E9" s="19" t="n">
        <v>7</v>
      </c>
      <c r="F9" s="19" t="e">
        <f aca="false">multiply(D9,E9)</f>
        <v>#NAME?</v>
      </c>
      <c r="G9" s="20" t="n">
        <v>3755</v>
      </c>
      <c r="H9" s="19" t="e">
        <f aca="false">multiply(F9,G9)</f>
        <v>#NAME?</v>
      </c>
      <c r="I9" s="19" t="n">
        <v>39500</v>
      </c>
      <c r="J9" s="21" t="e">
        <f aca="false">SUM(H9,I9)</f>
        <v>#NAME?</v>
      </c>
    </row>
    <row r="10" customFormat="false" ht="37.3" hidden="false" customHeight="false" outlineLevel="0" collapsed="false">
      <c r="A10" s="12" t="n">
        <v>8</v>
      </c>
      <c r="B10" s="8" t="s">
        <v>25</v>
      </c>
      <c r="C10" s="8" t="s">
        <v>26</v>
      </c>
      <c r="D10" s="20"/>
      <c r="E10" s="20"/>
      <c r="F10" s="20" t="n">
        <v>1</v>
      </c>
      <c r="G10" s="20" t="n">
        <v>220000</v>
      </c>
      <c r="H10" s="19" t="e">
        <f aca="false">multiply(F10,G10)</f>
        <v>#NAME?</v>
      </c>
      <c r="I10" s="20"/>
      <c r="J10" s="21" t="e">
        <f aca="false">SUM(H10,I10)</f>
        <v>#NAME?</v>
      </c>
    </row>
    <row r="11" customFormat="false" ht="49.35" hidden="false" customHeight="false" outlineLevel="0" collapsed="false">
      <c r="A11" s="6" t="n">
        <v>9</v>
      </c>
      <c r="B11" s="22" t="s">
        <v>27</v>
      </c>
      <c r="C11" s="23" t="s">
        <v>28</v>
      </c>
      <c r="D11" s="6"/>
      <c r="E11" s="6"/>
      <c r="F11" s="6" t="n">
        <v>55</v>
      </c>
      <c r="G11" s="6" t="n">
        <v>350</v>
      </c>
      <c r="H11" s="6" t="n">
        <f aca="false">F11*G11</f>
        <v>19250</v>
      </c>
      <c r="I11" s="6"/>
      <c r="J11" s="24" t="n">
        <f aca="false">SUM(H11,I11)</f>
        <v>19250</v>
      </c>
      <c r="M11" s="1"/>
    </row>
    <row r="12" customFormat="false" ht="25.3" hidden="false" customHeight="false" outlineLevel="0" collapsed="false">
      <c r="A12" s="12" t="n">
        <v>10</v>
      </c>
      <c r="B12" s="7" t="s">
        <v>29</v>
      </c>
      <c r="C12" s="8" t="s">
        <v>30</v>
      </c>
      <c r="D12" s="9" t="n">
        <v>29.3</v>
      </c>
      <c r="E12" s="9" t="n">
        <v>1</v>
      </c>
      <c r="F12" s="9" t="e">
        <f aca="false">multiply(D12,E12)</f>
        <v>#NAME?</v>
      </c>
      <c r="G12" s="9" t="n">
        <v>800</v>
      </c>
      <c r="H12" s="9" t="e">
        <f aca="false">multiply(F12,G12)</f>
        <v>#NAME?</v>
      </c>
      <c r="I12" s="9"/>
      <c r="J12" s="11" t="e">
        <f aca="false">SUM(H12,I12)</f>
        <v>#NAME?</v>
      </c>
    </row>
    <row r="13" customFormat="false" ht="25.3" hidden="false" customHeight="false" outlineLevel="0" collapsed="false">
      <c r="A13" s="6" t="n">
        <v>11</v>
      </c>
      <c r="B13" s="7" t="s">
        <v>31</v>
      </c>
      <c r="C13" s="25" t="s">
        <v>32</v>
      </c>
      <c r="D13" s="9" t="n">
        <v>19.5</v>
      </c>
      <c r="E13" s="9" t="n">
        <v>1</v>
      </c>
      <c r="F13" s="9" t="e">
        <f aca="false">multiply(D13,E13)</f>
        <v>#NAME?</v>
      </c>
      <c r="G13" s="9" t="n">
        <v>1175</v>
      </c>
      <c r="H13" s="9" t="e">
        <f aca="false">multiply(F13,G13)</f>
        <v>#NAME?</v>
      </c>
      <c r="I13" s="9" t="n">
        <v>12000</v>
      </c>
      <c r="J13" s="11" t="e">
        <f aca="false">SUM(H13,I13)</f>
        <v>#NAME?</v>
      </c>
    </row>
    <row r="14" customFormat="false" ht="25.3" hidden="false" customHeight="false" outlineLevel="0" collapsed="false">
      <c r="A14" s="12" t="n">
        <v>12</v>
      </c>
      <c r="B14" s="7" t="s">
        <v>33</v>
      </c>
      <c r="C14" s="25" t="s">
        <v>34</v>
      </c>
      <c r="D14" s="9" t="n">
        <v>17.2</v>
      </c>
      <c r="E14" s="9" t="n">
        <v>1</v>
      </c>
      <c r="F14" s="9" t="e">
        <f aca="false">multiply(D14,E14)</f>
        <v>#NAME?</v>
      </c>
      <c r="G14" s="9" t="n">
        <v>1175</v>
      </c>
      <c r="H14" s="9" t="e">
        <f aca="false">multiply(F14,G14)</f>
        <v>#NAME?</v>
      </c>
      <c r="I14" s="9" t="n">
        <v>8000</v>
      </c>
      <c r="J14" s="11" t="e">
        <f aca="false">SUM(H14,I14)</f>
        <v>#NAME?</v>
      </c>
    </row>
    <row r="15" customFormat="false" ht="25.3" hidden="false" customHeight="false" outlineLevel="0" collapsed="false">
      <c r="A15" s="6" t="n">
        <v>13</v>
      </c>
      <c r="B15" s="7" t="s">
        <v>35</v>
      </c>
      <c r="C15" s="8" t="s">
        <v>36</v>
      </c>
      <c r="D15" s="9" t="n">
        <v>4.5</v>
      </c>
      <c r="E15" s="9" t="n">
        <v>2.8</v>
      </c>
      <c r="F15" s="9" t="e">
        <f aca="false">multiply(D15,E15)</f>
        <v>#NAME?</v>
      </c>
      <c r="G15" s="9" t="n">
        <f aca="false">2275-100-20</f>
        <v>2155</v>
      </c>
      <c r="H15" s="9" t="e">
        <f aca="false">multiply(F15,G15)</f>
        <v>#NAME?</v>
      </c>
      <c r="I15" s="9" t="n">
        <v>1500</v>
      </c>
      <c r="J15" s="11" t="e">
        <f aca="false">SUM(H15,I15)</f>
        <v>#NAME?</v>
      </c>
    </row>
    <row r="16" customFormat="false" ht="25.3" hidden="false" customHeight="false" outlineLevel="0" collapsed="false">
      <c r="A16" s="12" t="n">
        <v>14</v>
      </c>
      <c r="B16" s="7" t="s">
        <v>37</v>
      </c>
      <c r="C16" s="8" t="s">
        <v>38</v>
      </c>
      <c r="D16" s="9" t="n">
        <v>4.9</v>
      </c>
      <c r="E16" s="9" t="n">
        <v>2.3</v>
      </c>
      <c r="F16" s="10" t="e">
        <f aca="false">multiply(D16,E16)</f>
        <v>#NAME?</v>
      </c>
      <c r="G16" s="9" t="n">
        <f aca="false">2075-100-20</f>
        <v>1955</v>
      </c>
      <c r="H16" s="9" t="e">
        <f aca="false">multiply(F16,G16)</f>
        <v>#NAME?</v>
      </c>
      <c r="I16" s="9" t="n">
        <v>2000</v>
      </c>
      <c r="J16" s="11" t="e">
        <f aca="false">SUM(H16,I16)</f>
        <v>#NAME?</v>
      </c>
    </row>
    <row r="17" customFormat="false" ht="25.3" hidden="false" customHeight="false" outlineLevel="0" collapsed="false">
      <c r="A17" s="6" t="n">
        <v>15</v>
      </c>
      <c r="B17" s="7" t="s">
        <v>39</v>
      </c>
      <c r="C17" s="8" t="s">
        <v>20</v>
      </c>
      <c r="D17" s="9" t="n">
        <v>4.85</v>
      </c>
      <c r="E17" s="9" t="n">
        <v>2.78</v>
      </c>
      <c r="F17" s="10" t="e">
        <f aca="false">multiply(D17,E17)</f>
        <v>#NAME?</v>
      </c>
      <c r="G17" s="9" t="n">
        <v>1175</v>
      </c>
      <c r="H17" s="9" t="e">
        <f aca="false">multiply(F17,G17)</f>
        <v>#NAME?</v>
      </c>
      <c r="I17" s="9"/>
      <c r="J17" s="11" t="e">
        <f aca="false">SUM(H17,I17)</f>
        <v>#NAME?</v>
      </c>
    </row>
    <row r="18" customFormat="false" ht="49.35" hidden="false" customHeight="false" outlineLevel="0" collapsed="false">
      <c r="A18" s="12" t="n">
        <v>16</v>
      </c>
      <c r="B18" s="7" t="s">
        <v>40</v>
      </c>
      <c r="C18" s="8" t="s">
        <v>41</v>
      </c>
      <c r="D18" s="9" t="n">
        <v>4.83</v>
      </c>
      <c r="E18" s="9" t="n">
        <v>7</v>
      </c>
      <c r="F18" s="10" t="e">
        <f aca="false">multiply(D18,E18)</f>
        <v>#NAME?</v>
      </c>
      <c r="G18" s="9" t="n">
        <f aca="false">2075-100-20</f>
        <v>1955</v>
      </c>
      <c r="H18" s="9" t="e">
        <f aca="false">multiply(F18,G18)</f>
        <v>#NAME?</v>
      </c>
      <c r="I18" s="9" t="n">
        <v>34100</v>
      </c>
      <c r="J18" s="11" t="e">
        <f aca="false">SUM(H18,I18)</f>
        <v>#NAME?</v>
      </c>
    </row>
    <row r="19" customFormat="false" ht="15.75" hidden="false" customHeight="false" outlineLevel="0" collapsed="false">
      <c r="A19" s="6" t="n">
        <v>17</v>
      </c>
      <c r="B19" s="8" t="s">
        <v>42</v>
      </c>
      <c r="C19" s="8" t="s">
        <v>43</v>
      </c>
      <c r="D19" s="20"/>
      <c r="E19" s="20"/>
      <c r="F19" s="20" t="n">
        <v>4</v>
      </c>
      <c r="G19" s="20" t="n">
        <v>2000</v>
      </c>
      <c r="H19" s="20" t="e">
        <f aca="false">multiply(F19,G19)</f>
        <v>#NAME?</v>
      </c>
      <c r="I19" s="20"/>
      <c r="J19" s="21" t="e">
        <f aca="false">SUM(H19,I19)</f>
        <v>#NAME?</v>
      </c>
    </row>
    <row r="20" customFormat="false" ht="15.75" hidden="false" customHeight="false" outlineLevel="0" collapsed="false">
      <c r="A20" s="12" t="n">
        <v>18</v>
      </c>
      <c r="B20" s="22" t="s">
        <v>44</v>
      </c>
      <c r="C20" s="22" t="s">
        <v>45</v>
      </c>
      <c r="D20" s="6"/>
      <c r="E20" s="6"/>
      <c r="F20" s="6" t="n">
        <v>25</v>
      </c>
      <c r="G20" s="6" t="n">
        <v>1050</v>
      </c>
      <c r="H20" s="6" t="e">
        <f aca="false">multiply(F20,G20)</f>
        <v>#NAME?</v>
      </c>
      <c r="I20" s="6"/>
      <c r="J20" s="24" t="e">
        <f aca="false">SUM(H20,I20)</f>
        <v>#NAME?</v>
      </c>
    </row>
    <row r="21" customFormat="false" ht="25.3" hidden="false" customHeight="false" outlineLevel="0" collapsed="false">
      <c r="A21" s="6" t="n">
        <v>19</v>
      </c>
      <c r="B21" s="22" t="s">
        <v>46</v>
      </c>
      <c r="C21" s="26" t="s">
        <v>47</v>
      </c>
      <c r="D21" s="6"/>
      <c r="E21" s="27"/>
      <c r="F21" s="6" t="n">
        <v>5</v>
      </c>
      <c r="G21" s="6" t="n">
        <v>1500</v>
      </c>
      <c r="H21" s="6" t="e">
        <f aca="false">multiply(F21,G21)</f>
        <v>#NAME?</v>
      </c>
      <c r="I21" s="27"/>
      <c r="J21" s="24" t="e">
        <f aca="false">SUM(H21,I21)</f>
        <v>#NAME?</v>
      </c>
    </row>
    <row r="22" customFormat="false" ht="25.3" hidden="false" customHeight="false" outlineLevel="0" collapsed="false">
      <c r="A22" s="12" t="n">
        <v>20</v>
      </c>
      <c r="B22" s="22" t="s">
        <v>48</v>
      </c>
      <c r="C22" s="26" t="s">
        <v>49</v>
      </c>
      <c r="D22" s="6"/>
      <c r="E22" s="27"/>
      <c r="F22" s="6" t="n">
        <v>5</v>
      </c>
      <c r="G22" s="6" t="n">
        <v>1200</v>
      </c>
      <c r="H22" s="6" t="e">
        <f aca="false">multiply(F22,G22)</f>
        <v>#NAME?</v>
      </c>
      <c r="I22" s="27"/>
      <c r="J22" s="24" t="e">
        <f aca="false">SUM(H22,I22)</f>
        <v>#NAME?</v>
      </c>
    </row>
    <row r="23" customFormat="false" ht="15.75" hidden="false" customHeight="false" outlineLevel="0" collapsed="false">
      <c r="A23" s="6" t="n">
        <v>21</v>
      </c>
      <c r="B23" s="13" t="s">
        <v>50</v>
      </c>
      <c r="C23" s="14" t="s">
        <v>51</v>
      </c>
      <c r="D23" s="15" t="n">
        <v>5</v>
      </c>
      <c r="E23" s="15" t="n">
        <v>2</v>
      </c>
      <c r="F23" s="15" t="n">
        <f aca="false">multiply(D23,E23)</f>
        <v>10</v>
      </c>
      <c r="G23" s="15"/>
      <c r="H23" s="15" t="n">
        <v>6000</v>
      </c>
      <c r="I23" s="15"/>
      <c r="J23" s="17" t="n">
        <f aca="false">SUM(H23,I23)</f>
        <v>6000</v>
      </c>
    </row>
    <row r="24" customFormat="false" ht="25.3" hidden="false" customHeight="false" outlineLevel="0" collapsed="false">
      <c r="A24" s="12" t="n">
        <v>22</v>
      </c>
      <c r="B24" s="22" t="s">
        <v>52</v>
      </c>
      <c r="C24" s="26" t="s">
        <v>53</v>
      </c>
      <c r="D24" s="9"/>
      <c r="E24" s="6"/>
      <c r="F24" s="6"/>
      <c r="G24" s="6"/>
      <c r="H24" s="6" t="n">
        <v>0</v>
      </c>
      <c r="I24" s="6"/>
      <c r="J24" s="24" t="n">
        <f aca="false">SUM(H24,I24)</f>
        <v>0</v>
      </c>
    </row>
    <row r="25" customFormat="false" ht="25.3" hidden="false" customHeight="false" outlineLevel="0" collapsed="false">
      <c r="A25" s="6" t="n">
        <v>23</v>
      </c>
      <c r="B25" s="22" t="s">
        <v>54</v>
      </c>
      <c r="C25" s="26" t="s">
        <v>55</v>
      </c>
      <c r="D25" s="9"/>
      <c r="E25" s="6"/>
      <c r="F25" s="6"/>
      <c r="G25" s="6"/>
      <c r="H25" s="6" t="n">
        <f aca="false">multiply(F25,G25)</f>
        <v>0</v>
      </c>
      <c r="I25" s="6"/>
      <c r="J25" s="24" t="n">
        <f aca="false">SUM(H25,I25)</f>
        <v>0</v>
      </c>
    </row>
    <row r="26" customFormat="false" ht="15.75" hidden="false" customHeight="false" outlineLevel="0" collapsed="false">
      <c r="A26" s="6"/>
      <c r="B26" s="6"/>
      <c r="C26" s="6"/>
      <c r="D26" s="6"/>
      <c r="E26" s="6"/>
      <c r="F26" s="6"/>
      <c r="G26" s="6"/>
      <c r="H26" s="6"/>
      <c r="I26" s="28" t="s">
        <v>9</v>
      </c>
      <c r="J26" s="29" t="n">
        <f aca="false">SUM(J3:J25)</f>
        <v>1147671.225</v>
      </c>
    </row>
    <row r="27" customFormat="false" ht="15.75" hidden="false" customHeight="false" outlineLevel="0" collapsed="false">
      <c r="A27" s="30" t="s">
        <v>56</v>
      </c>
      <c r="B27" s="30"/>
      <c r="C27" s="30"/>
      <c r="D27" s="30"/>
      <c r="E27" s="30"/>
      <c r="F27" s="30"/>
      <c r="G27" s="30"/>
      <c r="H27" s="30"/>
      <c r="I27" s="30"/>
      <c r="J27" s="30"/>
    </row>
    <row r="28" customFormat="false" ht="133.7" hidden="false" customHeight="false" outlineLevel="0" collapsed="false">
      <c r="A28" s="6" t="n">
        <v>24</v>
      </c>
      <c r="B28" s="8" t="s">
        <v>57</v>
      </c>
      <c r="C28" s="8" t="s">
        <v>58</v>
      </c>
      <c r="D28" s="9" t="n">
        <v>6.7</v>
      </c>
      <c r="E28" s="9" t="n">
        <v>9.7</v>
      </c>
      <c r="F28" s="9" t="e">
        <f aca="false">multiply(D28,E28)</f>
        <v>#NAME?</v>
      </c>
      <c r="G28" s="9" t="n">
        <f aca="false">1875-100-20</f>
        <v>1755</v>
      </c>
      <c r="H28" s="9" t="e">
        <f aca="false">multiply(F28,G28)</f>
        <v>#NAME?</v>
      </c>
      <c r="I28" s="9" t="n">
        <v>156638</v>
      </c>
      <c r="J28" s="11" t="e">
        <f aca="false">SUM(H28,I28)</f>
        <v>#NAME?</v>
      </c>
    </row>
    <row r="29" customFormat="false" ht="85.5" hidden="false" customHeight="false" outlineLevel="0" collapsed="false">
      <c r="A29" s="6" t="n">
        <v>25</v>
      </c>
      <c r="B29" s="7" t="s">
        <v>59</v>
      </c>
      <c r="C29" s="8" t="s">
        <v>60</v>
      </c>
      <c r="D29" s="9" t="n">
        <v>6.2</v>
      </c>
      <c r="E29" s="9" t="n">
        <v>6.8</v>
      </c>
      <c r="F29" s="9" t="e">
        <f aca="false">multiply(D29,E29)</f>
        <v>#NAME?</v>
      </c>
      <c r="G29" s="9" t="n">
        <f aca="false">2000-100-20</f>
        <v>1880</v>
      </c>
      <c r="H29" s="9" t="e">
        <f aca="false">multiply(F29,G29)</f>
        <v>#NAME?</v>
      </c>
      <c r="I29" s="9" t="n">
        <v>37400</v>
      </c>
      <c r="J29" s="11" t="e">
        <f aca="false">SUM(H29,I29)</f>
        <v>#NAME?</v>
      </c>
    </row>
    <row r="30" customFormat="false" ht="25.3" hidden="false" customHeight="false" outlineLevel="0" collapsed="false">
      <c r="A30" s="6" t="n">
        <v>26</v>
      </c>
      <c r="B30" s="13" t="s">
        <v>61</v>
      </c>
      <c r="C30" s="14" t="s">
        <v>62</v>
      </c>
      <c r="D30" s="15"/>
      <c r="E30" s="15"/>
      <c r="F30" s="31"/>
      <c r="G30" s="15"/>
      <c r="H30" s="15" t="n">
        <v>10000</v>
      </c>
      <c r="I30" s="31"/>
      <c r="J30" s="17" t="n">
        <f aca="false">SUM(H30,I30)</f>
        <v>10000</v>
      </c>
    </row>
    <row r="31" customFormat="false" ht="25.3" hidden="false" customHeight="false" outlineLevel="0" collapsed="false">
      <c r="A31" s="6" t="n">
        <v>27</v>
      </c>
      <c r="B31" s="13" t="s">
        <v>63</v>
      </c>
      <c r="C31" s="14" t="s">
        <v>64</v>
      </c>
      <c r="D31" s="15" t="n">
        <v>4.33</v>
      </c>
      <c r="E31" s="15" t="n">
        <v>1</v>
      </c>
      <c r="F31" s="9" t="e">
        <f aca="false">multiply(D31,E31)</f>
        <v>#NAME?</v>
      </c>
      <c r="G31" s="15" t="n">
        <v>1175</v>
      </c>
      <c r="H31" s="9" t="e">
        <f aca="false">multiply(F31,G31)</f>
        <v>#NAME?</v>
      </c>
      <c r="I31" s="15"/>
      <c r="J31" s="11" t="e">
        <f aca="false">SUM(H31,I31)</f>
        <v>#NAME?</v>
      </c>
    </row>
    <row r="32" customFormat="false" ht="25.3" hidden="false" customHeight="false" outlineLevel="0" collapsed="false">
      <c r="A32" s="6" t="n">
        <v>28</v>
      </c>
      <c r="B32" s="13" t="s">
        <v>65</v>
      </c>
      <c r="C32" s="14" t="s">
        <v>66</v>
      </c>
      <c r="D32" s="15" t="n">
        <v>4.9</v>
      </c>
      <c r="E32" s="15" t="n">
        <v>1</v>
      </c>
      <c r="F32" s="9" t="e">
        <f aca="false">multiply(D32,E32)</f>
        <v>#NAME?</v>
      </c>
      <c r="G32" s="15" t="n">
        <v>1955</v>
      </c>
      <c r="H32" s="9" t="e">
        <f aca="false">multiply(F32,G32)</f>
        <v>#NAME?</v>
      </c>
      <c r="I32" s="15" t="n">
        <v>11595</v>
      </c>
      <c r="J32" s="17" t="e">
        <f aca="false">SUM(H32,I32)</f>
        <v>#NAME?</v>
      </c>
    </row>
    <row r="33" customFormat="false" ht="25.3" hidden="false" customHeight="false" outlineLevel="0" collapsed="false">
      <c r="A33" s="6" t="n">
        <v>29</v>
      </c>
      <c r="B33" s="13" t="s">
        <v>67</v>
      </c>
      <c r="C33" s="14" t="s">
        <v>68</v>
      </c>
      <c r="D33" s="15" t="n">
        <v>4.5</v>
      </c>
      <c r="E33" s="15" t="n">
        <v>9.7</v>
      </c>
      <c r="F33" s="16" t="e">
        <f aca="false">multiply(D33,E33)</f>
        <v>#NAME?</v>
      </c>
      <c r="G33" s="15" t="n">
        <v>1175</v>
      </c>
      <c r="H33" s="15" t="e">
        <f aca="false">multiply(F33,G33)</f>
        <v>#NAME?</v>
      </c>
      <c r="I33" s="15" t="n">
        <v>6720</v>
      </c>
      <c r="J33" s="17" t="e">
        <f aca="false">SUM(H33,I33)</f>
        <v>#NAME?</v>
      </c>
    </row>
    <row r="34" customFormat="false" ht="15.75" hidden="false" customHeight="false" outlineLevel="0" collapsed="false">
      <c r="A34" s="6" t="n">
        <v>30</v>
      </c>
      <c r="B34" s="22" t="s">
        <v>69</v>
      </c>
      <c r="C34" s="26" t="s">
        <v>45</v>
      </c>
      <c r="D34" s="6"/>
      <c r="E34" s="6"/>
      <c r="F34" s="6" t="n">
        <v>31.5</v>
      </c>
      <c r="G34" s="6" t="n">
        <v>1050</v>
      </c>
      <c r="H34" s="6" t="e">
        <f aca="false">multiply(F34,G34)</f>
        <v>#NAME?</v>
      </c>
      <c r="I34" s="6"/>
      <c r="J34" s="24" t="e">
        <f aca="false">SUM(H34,I34)</f>
        <v>#NAME?</v>
      </c>
    </row>
    <row r="35" customFormat="false" ht="49.35" hidden="false" customHeight="false" outlineLevel="0" collapsed="false">
      <c r="A35" s="6" t="n">
        <v>31</v>
      </c>
      <c r="B35" s="7" t="s">
        <v>70</v>
      </c>
      <c r="C35" s="8" t="s">
        <v>71</v>
      </c>
      <c r="D35" s="9"/>
      <c r="E35" s="9"/>
      <c r="F35" s="20" t="n">
        <v>325</v>
      </c>
      <c r="G35" s="9" t="n">
        <v>85</v>
      </c>
      <c r="H35" s="9" t="e">
        <f aca="false">multiply(F35,G35)</f>
        <v>#NAME?</v>
      </c>
      <c r="I35" s="9"/>
      <c r="J35" s="11" t="e">
        <f aca="false">SUM(H35,I35)</f>
        <v>#NAME?</v>
      </c>
    </row>
    <row r="36" customFormat="false" ht="37.3" hidden="false" customHeight="false" outlineLevel="0" collapsed="false">
      <c r="A36" s="6" t="n">
        <v>32</v>
      </c>
      <c r="B36" s="13" t="s">
        <v>72</v>
      </c>
      <c r="C36" s="14" t="s">
        <v>73</v>
      </c>
      <c r="D36" s="15"/>
      <c r="E36" s="15"/>
      <c r="F36" s="15"/>
      <c r="G36" s="15"/>
      <c r="H36" s="32" t="n">
        <v>4000</v>
      </c>
      <c r="I36" s="31"/>
      <c r="J36" s="33" t="n">
        <f aca="false">SUM(H36,I36)</f>
        <v>4000</v>
      </c>
    </row>
    <row r="37" customFormat="false" ht="25.3" hidden="false" customHeight="false" outlineLevel="0" collapsed="false">
      <c r="A37" s="6" t="n">
        <v>33</v>
      </c>
      <c r="B37" s="13" t="s">
        <v>74</v>
      </c>
      <c r="C37" s="14" t="s">
        <v>75</v>
      </c>
      <c r="D37" s="15"/>
      <c r="E37" s="15"/>
      <c r="F37" s="15"/>
      <c r="G37" s="15"/>
      <c r="H37" s="32" t="n">
        <v>5000</v>
      </c>
      <c r="I37" s="15"/>
      <c r="J37" s="33" t="n">
        <f aca="false">SUM(H37,I37)</f>
        <v>5000</v>
      </c>
    </row>
    <row r="38" customFormat="false" ht="25.3" hidden="false" customHeight="false" outlineLevel="0" collapsed="false">
      <c r="A38" s="6" t="n">
        <v>34</v>
      </c>
      <c r="B38" s="7" t="s">
        <v>76</v>
      </c>
      <c r="C38" s="7" t="s">
        <v>77</v>
      </c>
      <c r="D38" s="9" t="n">
        <v>3</v>
      </c>
      <c r="E38" s="9" t="n">
        <v>7</v>
      </c>
      <c r="F38" s="9" t="e">
        <f aca="false">multiply(D38,E38)</f>
        <v>#NAME?</v>
      </c>
      <c r="G38" s="9" t="n">
        <v>675</v>
      </c>
      <c r="H38" s="34" t="e">
        <f aca="false">multiply(F38,G38)</f>
        <v>#NAME?</v>
      </c>
      <c r="I38" s="9"/>
      <c r="J38" s="35" t="e">
        <f aca="false">SUM(H38,I38)</f>
        <v>#NAME?</v>
      </c>
    </row>
    <row r="39" customFormat="false" ht="25.3" hidden="false" customHeight="false" outlineLevel="0" collapsed="false">
      <c r="A39" s="6" t="n">
        <v>35</v>
      </c>
      <c r="B39" s="7" t="s">
        <v>78</v>
      </c>
      <c r="C39" s="8" t="s">
        <v>79</v>
      </c>
      <c r="D39" s="9" t="n">
        <v>6</v>
      </c>
      <c r="E39" s="9" t="n">
        <v>1.6</v>
      </c>
      <c r="F39" s="9" t="e">
        <f aca="false">multiply(D39,E39)</f>
        <v>#NAME?</v>
      </c>
      <c r="G39" s="9" t="n">
        <f aca="false">2275-100-20</f>
        <v>2155</v>
      </c>
      <c r="H39" s="9" t="e">
        <f aca="false">multiply(F39,G39)</f>
        <v>#NAME?</v>
      </c>
      <c r="I39" s="9" t="n">
        <v>2400</v>
      </c>
      <c r="J39" s="11" t="e">
        <f aca="false">SUM(H39,I39)</f>
        <v>#NAME?</v>
      </c>
    </row>
    <row r="40" customFormat="false" ht="15.75" hidden="false" customHeight="false" outlineLevel="0" collapsed="false">
      <c r="A40" s="6" t="n">
        <v>36</v>
      </c>
      <c r="B40" s="13" t="s">
        <v>80</v>
      </c>
      <c r="C40" s="14" t="s">
        <v>81</v>
      </c>
      <c r="D40" s="31"/>
      <c r="E40" s="31"/>
      <c r="F40" s="31"/>
      <c r="G40" s="31" t="s">
        <v>82</v>
      </c>
      <c r="H40" s="15" t="n">
        <v>5000</v>
      </c>
      <c r="I40" s="31"/>
      <c r="J40" s="17" t="n">
        <f aca="false">SUM(H40,I40)</f>
        <v>5000</v>
      </c>
    </row>
    <row r="41" customFormat="false" ht="15.75" hidden="false" customHeight="false" outlineLevel="0" collapsed="false">
      <c r="A41" s="6"/>
      <c r="B41" s="6"/>
      <c r="C41" s="6"/>
      <c r="D41" s="6"/>
      <c r="E41" s="6"/>
      <c r="F41" s="6"/>
      <c r="G41" s="6"/>
      <c r="H41" s="6"/>
      <c r="I41" s="28" t="s">
        <v>9</v>
      </c>
      <c r="J41" s="29" t="n">
        <f aca="false">SUM(J28:J40)</f>
        <v>593590.25</v>
      </c>
    </row>
    <row r="42" customFormat="false" ht="16.5" hidden="false" customHeight="true" outlineLevel="0" collapsed="false">
      <c r="A42" s="30" t="s">
        <v>83</v>
      </c>
      <c r="B42" s="30"/>
      <c r="C42" s="30"/>
      <c r="D42" s="30"/>
      <c r="E42" s="30"/>
      <c r="F42" s="30"/>
      <c r="G42" s="30"/>
      <c r="H42" s="30"/>
      <c r="I42" s="30"/>
      <c r="J42" s="30"/>
    </row>
    <row r="43" customFormat="false" ht="97.55" hidden="false" customHeight="false" outlineLevel="0" collapsed="false">
      <c r="A43" s="6" t="n">
        <v>37</v>
      </c>
      <c r="B43" s="7" t="s">
        <v>84</v>
      </c>
      <c r="C43" s="8" t="s">
        <v>85</v>
      </c>
      <c r="D43" s="9" t="n">
        <v>11.3</v>
      </c>
      <c r="E43" s="9" t="n">
        <v>1</v>
      </c>
      <c r="F43" s="9" t="e">
        <f aca="false">multiply(D43,E43)</f>
        <v>#NAME?</v>
      </c>
      <c r="G43" s="9" t="n">
        <f aca="false">2075-100-20</f>
        <v>1955</v>
      </c>
      <c r="H43" s="9" t="n">
        <f aca="false">G43*F43</f>
        <v>22091.5</v>
      </c>
      <c r="I43" s="9" t="n">
        <v>29230</v>
      </c>
      <c r="J43" s="11" t="n">
        <f aca="false">I43+H43</f>
        <v>51321.5</v>
      </c>
    </row>
    <row r="44" customFormat="false" ht="37.3" hidden="false" customHeight="false" outlineLevel="0" collapsed="false">
      <c r="A44" s="6" t="n">
        <v>38</v>
      </c>
      <c r="B44" s="7" t="s">
        <v>86</v>
      </c>
      <c r="C44" s="8" t="s">
        <v>87</v>
      </c>
      <c r="D44" s="20" t="n">
        <v>3.9</v>
      </c>
      <c r="E44" s="20" t="n">
        <v>9.5</v>
      </c>
      <c r="F44" s="20" t="e">
        <f aca="false">multiply(D44,E44)</f>
        <v>#NAME?</v>
      </c>
      <c r="G44" s="20" t="n">
        <v>1175</v>
      </c>
      <c r="H44" s="20" t="e">
        <f aca="false">multiply(F44,G44)</f>
        <v>#NAME?</v>
      </c>
      <c r="I44" s="20" t="n">
        <v>52200</v>
      </c>
      <c r="J44" s="11" t="e">
        <f aca="false">SUM(H44,I44)</f>
        <v>#NAME?</v>
      </c>
    </row>
    <row r="45" customFormat="false" ht="49.35" hidden="false" customHeight="false" outlineLevel="0" collapsed="false">
      <c r="A45" s="6" t="n">
        <v>39</v>
      </c>
      <c r="B45" s="7" t="s">
        <v>88</v>
      </c>
      <c r="C45" s="8" t="s">
        <v>89</v>
      </c>
      <c r="D45" s="9" t="n">
        <v>3.5</v>
      </c>
      <c r="E45" s="9" t="n">
        <v>9.5</v>
      </c>
      <c r="F45" s="9" t="e">
        <f aca="false">multiply(D45,E45)</f>
        <v>#NAME?</v>
      </c>
      <c r="G45" s="9" t="n">
        <v>1955</v>
      </c>
      <c r="H45" s="9" t="e">
        <f aca="false">multiply(F45,G45)</f>
        <v>#NAME?</v>
      </c>
      <c r="I45" s="9" t="n">
        <v>11700</v>
      </c>
      <c r="J45" s="11" t="e">
        <f aca="false">SUM(H45,I45)</f>
        <v>#NAME?</v>
      </c>
    </row>
    <row r="46" customFormat="false" ht="49.35" hidden="false" customHeight="false" outlineLevel="0" collapsed="false">
      <c r="A46" s="6" t="n">
        <v>40</v>
      </c>
      <c r="B46" s="8" t="s">
        <v>90</v>
      </c>
      <c r="C46" s="8" t="s">
        <v>91</v>
      </c>
      <c r="D46" s="20" t="n">
        <v>3.4</v>
      </c>
      <c r="E46" s="20" t="n">
        <v>2.3</v>
      </c>
      <c r="F46" s="10" t="e">
        <f aca="false">multiply(D46,E46)</f>
        <v>#NAME?</v>
      </c>
      <c r="G46" s="20" t="n">
        <v>1955</v>
      </c>
      <c r="H46" s="9" t="e">
        <f aca="false">multiply(F46,G46)</f>
        <v>#NAME?</v>
      </c>
      <c r="I46" s="20" t="n">
        <v>11520</v>
      </c>
      <c r="J46" s="11" t="e">
        <f aca="false">SUM(H46,I46)</f>
        <v>#NAME?</v>
      </c>
    </row>
    <row r="47" customFormat="false" ht="37.3" hidden="false" customHeight="false" outlineLevel="0" collapsed="false">
      <c r="A47" s="6" t="n">
        <v>41</v>
      </c>
      <c r="B47" s="7" t="s">
        <v>92</v>
      </c>
      <c r="C47" s="8" t="s">
        <v>93</v>
      </c>
      <c r="D47" s="9" t="n">
        <v>1.5</v>
      </c>
      <c r="E47" s="9" t="n">
        <v>9.3</v>
      </c>
      <c r="F47" s="9" t="e">
        <f aca="false">multiply(D47,E47)</f>
        <v>#NAME?</v>
      </c>
      <c r="G47" s="9" t="n">
        <v>1175</v>
      </c>
      <c r="H47" s="9" t="e">
        <f aca="false">multiply(F47,G47)</f>
        <v>#NAME?</v>
      </c>
      <c r="I47" s="20" t="n">
        <v>15106</v>
      </c>
      <c r="J47" s="11" t="e">
        <f aca="false">SUM(H47,I47)</f>
        <v>#NAME?</v>
      </c>
    </row>
    <row r="48" customFormat="false" ht="25.3" hidden="false" customHeight="false" outlineLevel="0" collapsed="false">
      <c r="A48" s="6" t="n">
        <v>42</v>
      </c>
      <c r="B48" s="36" t="s">
        <v>94</v>
      </c>
      <c r="C48" s="37" t="s">
        <v>95</v>
      </c>
      <c r="D48" s="38" t="n">
        <v>4.1</v>
      </c>
      <c r="E48" s="38" t="n">
        <v>1.16</v>
      </c>
      <c r="F48" s="38" t="e">
        <f aca="false">multiply(D48,E48)</f>
        <v>#NAME?</v>
      </c>
      <c r="G48" s="38" t="n">
        <f aca="false">2075-100-20</f>
        <v>1955</v>
      </c>
      <c r="H48" s="38" t="e">
        <f aca="false">multiply(F48,G48)</f>
        <v>#NAME?</v>
      </c>
      <c r="I48" s="38"/>
      <c r="J48" s="39" t="n">
        <v>0</v>
      </c>
    </row>
    <row r="49" customFormat="false" ht="49.35" hidden="false" customHeight="false" outlineLevel="0" collapsed="false">
      <c r="A49" s="6" t="n">
        <v>43</v>
      </c>
      <c r="B49" s="40" t="s">
        <v>96</v>
      </c>
      <c r="C49" s="41" t="s">
        <v>28</v>
      </c>
      <c r="D49" s="42" t="n">
        <v>5.26</v>
      </c>
      <c r="E49" s="42" t="n">
        <v>9.1</v>
      </c>
      <c r="F49" s="43" t="e">
        <f aca="false">multiply(D49,E49)</f>
        <v>#NAME?</v>
      </c>
      <c r="G49" s="42" t="n">
        <v>350</v>
      </c>
      <c r="H49" s="38" t="e">
        <f aca="false">multiply(F49,G49)</f>
        <v>#NAME?</v>
      </c>
      <c r="I49" s="42"/>
      <c r="J49" s="39" t="n">
        <v>0</v>
      </c>
    </row>
    <row r="50" customFormat="false" ht="25.3" hidden="false" customHeight="false" outlineLevel="0" collapsed="false">
      <c r="A50" s="6" t="n">
        <v>44</v>
      </c>
      <c r="B50" s="36" t="s">
        <v>97</v>
      </c>
      <c r="C50" s="37" t="s">
        <v>98</v>
      </c>
      <c r="D50" s="38" t="n">
        <v>3.73</v>
      </c>
      <c r="E50" s="38" t="n">
        <v>7</v>
      </c>
      <c r="F50" s="43" t="e">
        <f aca="false">multiply(D50,E50)</f>
        <v>#NAME?</v>
      </c>
      <c r="G50" s="38" t="n">
        <v>1400</v>
      </c>
      <c r="H50" s="38" t="e">
        <f aca="false">multiply(F50,G50)</f>
        <v>#NAME?</v>
      </c>
      <c r="I50" s="38" t="n">
        <v>2000</v>
      </c>
      <c r="J50" s="39" t="n">
        <v>0</v>
      </c>
    </row>
    <row r="51" customFormat="false" ht="25.3" hidden="false" customHeight="false" outlineLevel="0" collapsed="false">
      <c r="A51" s="6" t="n">
        <v>45</v>
      </c>
      <c r="B51" s="36" t="s">
        <v>99</v>
      </c>
      <c r="C51" s="37" t="s">
        <v>100</v>
      </c>
      <c r="D51" s="38" t="n">
        <v>2.13</v>
      </c>
      <c r="E51" s="38" t="n">
        <v>9.1</v>
      </c>
      <c r="F51" s="38" t="e">
        <f aca="false">multiply(D51,E51)</f>
        <v>#NAME?</v>
      </c>
      <c r="G51" s="38" t="n">
        <f aca="false">2075-100-20</f>
        <v>1955</v>
      </c>
      <c r="H51" s="38" t="e">
        <f aca="false">multiply(F51,G51)</f>
        <v>#NAME?</v>
      </c>
      <c r="I51" s="38" t="n">
        <v>1000</v>
      </c>
      <c r="J51" s="39" t="n">
        <v>0</v>
      </c>
    </row>
    <row r="52" customFormat="false" ht="25.3" hidden="false" customHeight="false" outlineLevel="0" collapsed="false">
      <c r="A52" s="6" t="n">
        <v>46</v>
      </c>
      <c r="B52" s="36" t="s">
        <v>101</v>
      </c>
      <c r="C52" s="37" t="s">
        <v>100</v>
      </c>
      <c r="D52" s="38" t="n">
        <v>2.13</v>
      </c>
      <c r="E52" s="38" t="n">
        <v>9.1</v>
      </c>
      <c r="F52" s="38" t="e">
        <f aca="false">multiply(D52,E52)</f>
        <v>#NAME?</v>
      </c>
      <c r="G52" s="38" t="n">
        <f aca="false">2075-100-20</f>
        <v>1955</v>
      </c>
      <c r="H52" s="38" t="e">
        <f aca="false">multiply(F52,G52)</f>
        <v>#NAME?</v>
      </c>
      <c r="I52" s="38" t="n">
        <v>1000</v>
      </c>
      <c r="J52" s="39" t="n">
        <v>0</v>
      </c>
    </row>
    <row r="53" customFormat="false" ht="25.3" hidden="false" customHeight="false" outlineLevel="0" collapsed="false">
      <c r="A53" s="6" t="n">
        <v>47</v>
      </c>
      <c r="B53" s="8" t="s">
        <v>102</v>
      </c>
      <c r="C53" s="8" t="s">
        <v>103</v>
      </c>
      <c r="D53" s="20" t="n">
        <v>6</v>
      </c>
      <c r="E53" s="20" t="n">
        <v>2.2</v>
      </c>
      <c r="F53" s="20" t="n">
        <f aca="false">multiply(D48:D63,E48:E63)</f>
        <v>13.2</v>
      </c>
      <c r="G53" s="20" t="n">
        <f aca="false">2075-100-20</f>
        <v>1955</v>
      </c>
      <c r="H53" s="20" t="e">
        <f aca="false">multiply(F53,G53)</f>
        <v>#NAME?</v>
      </c>
      <c r="I53" s="20" t="n">
        <v>3000</v>
      </c>
      <c r="J53" s="21" t="e">
        <f aca="false">SUM(H53,I53)</f>
        <v>#NAME?</v>
      </c>
    </row>
    <row r="54" customFormat="false" ht="25.3" hidden="false" customHeight="false" outlineLevel="0" collapsed="false">
      <c r="A54" s="6" t="n">
        <v>48</v>
      </c>
      <c r="B54" s="8" t="s">
        <v>104</v>
      </c>
      <c r="C54" s="8" t="s">
        <v>105</v>
      </c>
      <c r="D54" s="20" t="n">
        <v>1.5</v>
      </c>
      <c r="E54" s="20" t="n">
        <v>9.1</v>
      </c>
      <c r="F54" s="20" t="e">
        <f aca="false">multiply(D54,E54)</f>
        <v>#NAME?</v>
      </c>
      <c r="G54" s="20" t="n">
        <f aca="false">2075-100-20</f>
        <v>1955</v>
      </c>
      <c r="H54" s="20" t="e">
        <f aca="false">multiply(F54,G54)</f>
        <v>#NAME?</v>
      </c>
      <c r="I54" s="20" t="n">
        <v>2500</v>
      </c>
      <c r="J54" s="21" t="e">
        <f aca="false">SUM(H54,I54)</f>
        <v>#NAME?</v>
      </c>
    </row>
    <row r="55" customFormat="false" ht="25.3" hidden="false" customHeight="false" outlineLevel="0" collapsed="false">
      <c r="A55" s="6" t="n">
        <v>49</v>
      </c>
      <c r="B55" s="8" t="s">
        <v>106</v>
      </c>
      <c r="C55" s="8" t="s">
        <v>105</v>
      </c>
      <c r="D55" s="20" t="n">
        <v>1.5</v>
      </c>
      <c r="E55" s="20" t="n">
        <v>5.9</v>
      </c>
      <c r="F55" s="20" t="e">
        <f aca="false">multiply(D55,E55)</f>
        <v>#NAME?</v>
      </c>
      <c r="G55" s="20" t="n">
        <f aca="false">2075-100-20</f>
        <v>1955</v>
      </c>
      <c r="H55" s="20" t="e">
        <f aca="false">multiply(F55,G55)</f>
        <v>#NAME?</v>
      </c>
      <c r="I55" s="20" t="n">
        <v>2500</v>
      </c>
      <c r="J55" s="21" t="e">
        <f aca="false">SUM(H55,I55)</f>
        <v>#NAME?</v>
      </c>
    </row>
    <row r="56" customFormat="false" ht="25.3" hidden="false" customHeight="false" outlineLevel="0" collapsed="false">
      <c r="A56" s="6" t="n">
        <v>50</v>
      </c>
      <c r="B56" s="8" t="s">
        <v>107</v>
      </c>
      <c r="C56" s="8" t="s">
        <v>108</v>
      </c>
      <c r="D56" s="20" t="n">
        <v>3.31</v>
      </c>
      <c r="E56" s="20" t="n">
        <v>6.95</v>
      </c>
      <c r="F56" s="44" t="e">
        <f aca="false">multiply(D56,E56)</f>
        <v>#NAME?</v>
      </c>
      <c r="G56" s="20" t="n">
        <f aca="false">2075-100-20</f>
        <v>1955</v>
      </c>
      <c r="H56" s="20" t="e">
        <f aca="false">multiply(F56,G56)</f>
        <v>#NAME?</v>
      </c>
      <c r="I56" s="20" t="n">
        <v>2000</v>
      </c>
      <c r="J56" s="21" t="e">
        <f aca="false">SUM(H56,I56)</f>
        <v>#NAME?</v>
      </c>
    </row>
    <row r="57" customFormat="false" ht="25.3" hidden="false" customHeight="false" outlineLevel="0" collapsed="false">
      <c r="A57" s="6" t="n">
        <v>51</v>
      </c>
      <c r="B57" s="8" t="s">
        <v>109</v>
      </c>
      <c r="C57" s="8" t="s">
        <v>110</v>
      </c>
      <c r="D57" s="20" t="n">
        <v>1.2</v>
      </c>
      <c r="E57" s="20" t="n">
        <v>8.65</v>
      </c>
      <c r="F57" s="44" t="e">
        <f aca="false">multiply(D57,E57)</f>
        <v>#NAME?</v>
      </c>
      <c r="G57" s="20" t="n">
        <v>975</v>
      </c>
      <c r="H57" s="20" t="e">
        <f aca="false">multiply(F57,G57)</f>
        <v>#NAME?</v>
      </c>
      <c r="I57" s="20" t="n">
        <v>13600</v>
      </c>
      <c r="J57" s="21" t="e">
        <f aca="false">SUM(H57,I57)</f>
        <v>#NAME?</v>
      </c>
    </row>
    <row r="58" customFormat="false" ht="37.3" hidden="false" customHeight="false" outlineLevel="0" collapsed="false">
      <c r="A58" s="6" t="n">
        <v>52</v>
      </c>
      <c r="B58" s="7" t="s">
        <v>111</v>
      </c>
      <c r="C58" s="8" t="s">
        <v>112</v>
      </c>
      <c r="D58" s="20"/>
      <c r="E58" s="20"/>
      <c r="F58" s="45" t="n">
        <v>20</v>
      </c>
      <c r="G58" s="9" t="n">
        <v>1175</v>
      </c>
      <c r="H58" s="9" t="e">
        <f aca="false">multiply(F58,G58)</f>
        <v>#NAME?</v>
      </c>
      <c r="I58" s="9" t="n">
        <v>2000</v>
      </c>
      <c r="J58" s="11" t="e">
        <f aca="false">SUM(H58,I58)</f>
        <v>#NAME?</v>
      </c>
    </row>
    <row r="59" customFormat="false" ht="27" hidden="false" customHeight="true" outlineLevel="0" collapsed="false">
      <c r="A59" s="6" t="n">
        <v>53</v>
      </c>
      <c r="B59" s="7" t="s">
        <v>113</v>
      </c>
      <c r="C59" s="26" t="s">
        <v>114</v>
      </c>
      <c r="D59" s="6" t="n">
        <v>25.3</v>
      </c>
      <c r="E59" s="9" t="n">
        <v>1</v>
      </c>
      <c r="F59" s="9" t="n">
        <f aca="false">multiply(D59,E59)</f>
        <v>25.3</v>
      </c>
      <c r="G59" s="9" t="n">
        <v>775</v>
      </c>
      <c r="H59" s="9" t="e">
        <f aca="false">multiply(F59,G59)</f>
        <v>#NAME?</v>
      </c>
      <c r="I59" s="9"/>
      <c r="J59" s="11" t="e">
        <f aca="false">SUM(H59,I59)</f>
        <v>#NAME?</v>
      </c>
    </row>
    <row r="60" customFormat="false" ht="40.5" hidden="false" customHeight="true" outlineLevel="0" collapsed="false">
      <c r="A60" s="6" t="n">
        <v>54</v>
      </c>
      <c r="B60" s="22" t="s">
        <v>115</v>
      </c>
      <c r="C60" s="26" t="s">
        <v>45</v>
      </c>
      <c r="D60" s="6"/>
      <c r="E60" s="6"/>
      <c r="F60" s="19" t="n">
        <v>119.8</v>
      </c>
      <c r="G60" s="6" t="n">
        <v>1050</v>
      </c>
      <c r="H60" s="6" t="e">
        <f aca="false">multiply(F60,G60)</f>
        <v>#NAME?</v>
      </c>
      <c r="I60" s="6"/>
      <c r="J60" s="24" t="e">
        <f aca="false">SUM(H60,I60)</f>
        <v>#NAME?</v>
      </c>
    </row>
    <row r="61" customFormat="false" ht="49.35" hidden="false" customHeight="false" outlineLevel="0" collapsed="false">
      <c r="A61" s="6" t="n">
        <v>55</v>
      </c>
      <c r="B61" s="7" t="s">
        <v>116</v>
      </c>
      <c r="C61" s="8" t="s">
        <v>71</v>
      </c>
      <c r="D61" s="9"/>
      <c r="E61" s="9"/>
      <c r="F61" s="20" t="n">
        <v>478</v>
      </c>
      <c r="G61" s="9" t="n">
        <v>85</v>
      </c>
      <c r="H61" s="9" t="e">
        <f aca="false">multiply(F61,G61)</f>
        <v>#NAME?</v>
      </c>
      <c r="I61" s="9"/>
      <c r="J61" s="11" t="e">
        <f aca="false">SUM(H61,I61)</f>
        <v>#NAME?</v>
      </c>
    </row>
    <row r="62" customFormat="false" ht="49.35" hidden="false" customHeight="false" outlineLevel="0" collapsed="false">
      <c r="A62" s="6" t="n">
        <v>56</v>
      </c>
      <c r="B62" s="13" t="s">
        <v>117</v>
      </c>
      <c r="C62" s="14" t="s">
        <v>118</v>
      </c>
      <c r="D62" s="31"/>
      <c r="E62" s="31"/>
      <c r="F62" s="31"/>
      <c r="G62" s="31"/>
      <c r="H62" s="15" t="n">
        <v>8400</v>
      </c>
      <c r="I62" s="31"/>
      <c r="J62" s="17" t="n">
        <f aca="false">SUM(H62,I62)</f>
        <v>8400</v>
      </c>
    </row>
    <row r="63" customFormat="false" ht="61.4" hidden="false" customHeight="false" outlineLevel="0" collapsed="false">
      <c r="A63" s="6" t="n">
        <v>57</v>
      </c>
      <c r="B63" s="13" t="s">
        <v>119</v>
      </c>
      <c r="C63" s="14" t="s">
        <v>120</v>
      </c>
      <c r="D63" s="31"/>
      <c r="E63" s="31"/>
      <c r="F63" s="31"/>
      <c r="G63" s="31"/>
      <c r="H63" s="15" t="n">
        <v>20000</v>
      </c>
      <c r="I63" s="31"/>
      <c r="J63" s="17" t="n">
        <f aca="false">SUM(H63,I63)</f>
        <v>20000</v>
      </c>
    </row>
    <row r="64" customFormat="false" ht="14.25" hidden="false" customHeight="true" outlineLevel="0" collapsed="false">
      <c r="A64" s="6"/>
      <c r="B64" s="6"/>
      <c r="C64" s="6"/>
      <c r="D64" s="6"/>
      <c r="E64" s="6"/>
      <c r="F64" s="6"/>
      <c r="G64" s="6"/>
      <c r="H64" s="6"/>
      <c r="I64" s="28" t="s">
        <v>9</v>
      </c>
      <c r="J64" s="29" t="n">
        <f aca="false">SUM(J43:J63)</f>
        <v>670479.6475</v>
      </c>
    </row>
    <row r="65" customFormat="false" ht="15.75" hidden="false" customHeight="false" outlineLevel="0" collapsed="false">
      <c r="A65" s="46" t="s">
        <v>121</v>
      </c>
      <c r="B65" s="46"/>
      <c r="C65" s="46"/>
      <c r="D65" s="46"/>
      <c r="E65" s="46"/>
      <c r="F65" s="46"/>
      <c r="G65" s="46"/>
      <c r="H65" s="46"/>
      <c r="I65" s="46"/>
      <c r="J65" s="46"/>
    </row>
    <row r="66" customFormat="false" ht="15.75" hidden="false" customHeight="false" outlineLevel="0" collapsed="false">
      <c r="A66" s="30" t="s">
        <v>122</v>
      </c>
      <c r="B66" s="30"/>
      <c r="C66" s="30"/>
      <c r="D66" s="30"/>
      <c r="E66" s="30"/>
      <c r="F66" s="30"/>
      <c r="G66" s="30"/>
      <c r="H66" s="30"/>
      <c r="I66" s="30"/>
      <c r="J66" s="30"/>
    </row>
    <row r="67" customFormat="false" ht="25.3" hidden="false" customHeight="false" outlineLevel="0" collapsed="false">
      <c r="A67" s="42" t="n">
        <v>58</v>
      </c>
      <c r="B67" s="47" t="s">
        <v>123</v>
      </c>
      <c r="C67" s="48" t="s">
        <v>124</v>
      </c>
      <c r="D67" s="49" t="n">
        <v>7</v>
      </c>
      <c r="E67" s="49" t="n">
        <v>7</v>
      </c>
      <c r="F67" s="49" t="e">
        <f aca="false">multiply(D67,E67)</f>
        <v>#NAME?</v>
      </c>
      <c r="G67" s="49" t="n">
        <v>975</v>
      </c>
      <c r="H67" s="49" t="n">
        <f aca="false">multiply(F67,G67)</f>
        <v>47775</v>
      </c>
      <c r="I67" s="49"/>
      <c r="J67" s="39" t="n">
        <v>0</v>
      </c>
    </row>
    <row r="68" customFormat="false" ht="37.3" hidden="false" customHeight="false" outlineLevel="0" collapsed="false">
      <c r="A68" s="42" t="n">
        <v>59</v>
      </c>
      <c r="B68" s="47" t="s">
        <v>84</v>
      </c>
      <c r="C68" s="47" t="s">
        <v>125</v>
      </c>
      <c r="D68" s="49" t="n">
        <v>7</v>
      </c>
      <c r="E68" s="49" t="n">
        <v>1</v>
      </c>
      <c r="F68" s="49" t="e">
        <f aca="false">multiply(D68,E68)</f>
        <v>#NAME?</v>
      </c>
      <c r="G68" s="49" t="n">
        <f aca="false">2075-100-20</f>
        <v>1955</v>
      </c>
      <c r="H68" s="49" t="n">
        <f aca="false">G68*F68</f>
        <v>13685</v>
      </c>
      <c r="I68" s="49" t="n">
        <v>2500</v>
      </c>
      <c r="J68" s="39" t="n">
        <v>0</v>
      </c>
    </row>
    <row r="69" customFormat="false" ht="49.35" hidden="false" customHeight="false" outlineLevel="0" collapsed="false">
      <c r="A69" s="42" t="n">
        <v>60</v>
      </c>
      <c r="B69" s="47" t="s">
        <v>70</v>
      </c>
      <c r="C69" s="47" t="s">
        <v>71</v>
      </c>
      <c r="D69" s="49"/>
      <c r="E69" s="49"/>
      <c r="F69" s="49"/>
      <c r="G69" s="49"/>
      <c r="H69" s="49" t="n">
        <v>18000</v>
      </c>
      <c r="I69" s="49"/>
      <c r="J69" s="39" t="n">
        <v>0</v>
      </c>
    </row>
    <row r="70" customFormat="false" ht="37.3" hidden="false" customHeight="false" outlineLevel="0" collapsed="false">
      <c r="A70" s="42" t="n">
        <v>61</v>
      </c>
      <c r="B70" s="36" t="s">
        <v>72</v>
      </c>
      <c r="C70" s="36" t="s">
        <v>126</v>
      </c>
      <c r="D70" s="38"/>
      <c r="E70" s="38"/>
      <c r="F70" s="38"/>
      <c r="G70" s="38"/>
      <c r="H70" s="50" t="n">
        <v>5250</v>
      </c>
      <c r="I70" s="51"/>
      <c r="J70" s="52" t="n">
        <v>0</v>
      </c>
    </row>
    <row r="71" customFormat="false" ht="49.35" hidden="false" customHeight="false" outlineLevel="0" collapsed="false">
      <c r="A71" s="42" t="n">
        <v>62</v>
      </c>
      <c r="B71" s="36" t="s">
        <v>74</v>
      </c>
      <c r="C71" s="36" t="s">
        <v>127</v>
      </c>
      <c r="D71" s="38"/>
      <c r="E71" s="38"/>
      <c r="F71" s="38"/>
      <c r="G71" s="38"/>
      <c r="H71" s="50" t="n">
        <v>12500</v>
      </c>
      <c r="I71" s="38"/>
      <c r="J71" s="52" t="n">
        <v>0</v>
      </c>
    </row>
    <row r="72" customFormat="false" ht="15.75" hidden="false" customHeight="false" outlineLevel="0" collapsed="false">
      <c r="A72" s="6"/>
      <c r="B72" s="6"/>
      <c r="C72" s="6"/>
      <c r="D72" s="6"/>
      <c r="E72" s="6"/>
      <c r="F72" s="6"/>
      <c r="G72" s="6"/>
      <c r="H72" s="6"/>
      <c r="I72" s="28" t="s">
        <v>9</v>
      </c>
      <c r="J72" s="29" t="n">
        <f aca="false">SUM(J67:J71)</f>
        <v>0</v>
      </c>
    </row>
    <row r="73" customFormat="false" ht="15.75" hidden="false" customHeight="false" outlineLevel="0" collapsed="false">
      <c r="A73" s="30" t="s">
        <v>128</v>
      </c>
      <c r="B73" s="30"/>
      <c r="C73" s="30"/>
      <c r="D73" s="30"/>
      <c r="E73" s="30"/>
      <c r="F73" s="30"/>
      <c r="G73" s="30"/>
      <c r="H73" s="30"/>
      <c r="I73" s="30"/>
      <c r="J73" s="30"/>
    </row>
    <row r="74" customFormat="false" ht="133.7" hidden="false" customHeight="false" outlineLevel="0" collapsed="false">
      <c r="A74" s="19" t="n">
        <v>63</v>
      </c>
      <c r="B74" s="8" t="s">
        <v>129</v>
      </c>
      <c r="C74" s="8" t="s">
        <v>130</v>
      </c>
      <c r="D74" s="20" t="n">
        <v>6.7</v>
      </c>
      <c r="E74" s="20" t="n">
        <v>9.9</v>
      </c>
      <c r="F74" s="20" t="e">
        <f aca="false">multiply(D74,E74)</f>
        <v>#NAME?</v>
      </c>
      <c r="G74" s="20" t="n">
        <f aca="false">1875-100-20</f>
        <v>1755</v>
      </c>
      <c r="H74" s="20" t="e">
        <f aca="false">multiply(F74,G74)</f>
        <v>#NAME?</v>
      </c>
      <c r="I74" s="20" t="n">
        <v>201143</v>
      </c>
      <c r="J74" s="21" t="e">
        <f aca="false">SUM(H74,I74)</f>
        <v>#NAME?</v>
      </c>
    </row>
    <row r="75" customFormat="false" ht="85.5" hidden="false" customHeight="false" outlineLevel="0" collapsed="false">
      <c r="A75" s="6" t="n">
        <v>64</v>
      </c>
      <c r="B75" s="7" t="s">
        <v>59</v>
      </c>
      <c r="C75" s="8" t="s">
        <v>131</v>
      </c>
      <c r="D75" s="9" t="n">
        <v>6.2</v>
      </c>
      <c r="E75" s="9" t="n">
        <v>6.8</v>
      </c>
      <c r="F75" s="9" t="e">
        <f aca="false">multiply(D75,E75)</f>
        <v>#NAME?</v>
      </c>
      <c r="G75" s="9" t="n">
        <f aca="false">2000-100-20</f>
        <v>1880</v>
      </c>
      <c r="H75" s="9" t="e">
        <f aca="false">multiply(F75,G75)</f>
        <v>#NAME?</v>
      </c>
      <c r="I75" s="9" t="n">
        <v>37448</v>
      </c>
      <c r="J75" s="11" t="e">
        <f aca="false">SUM(H75,I75)</f>
        <v>#NAME?</v>
      </c>
    </row>
    <row r="76" customFormat="false" ht="25.3" hidden="false" customHeight="false" outlineLevel="0" collapsed="false">
      <c r="A76" s="19" t="n">
        <v>65</v>
      </c>
      <c r="B76" s="14" t="s">
        <v>61</v>
      </c>
      <c r="C76" s="14" t="s">
        <v>62</v>
      </c>
      <c r="D76" s="53"/>
      <c r="E76" s="53"/>
      <c r="F76" s="54"/>
      <c r="G76" s="53"/>
      <c r="H76" s="53" t="n">
        <v>10000</v>
      </c>
      <c r="I76" s="54"/>
      <c r="J76" s="55" t="n">
        <f aca="false">SUM(H76,I76)</f>
        <v>10000</v>
      </c>
    </row>
    <row r="77" customFormat="false" ht="15.75" hidden="false" customHeight="false" outlineLevel="0" collapsed="false">
      <c r="A77" s="6" t="n">
        <v>66</v>
      </c>
      <c r="B77" s="13" t="s">
        <v>67</v>
      </c>
      <c r="C77" s="14" t="s">
        <v>132</v>
      </c>
      <c r="D77" s="15" t="n">
        <v>1</v>
      </c>
      <c r="E77" s="15" t="n">
        <v>8.4</v>
      </c>
      <c r="F77" s="15" t="n">
        <f aca="false">multiply(D77,E77)</f>
        <v>8.4</v>
      </c>
      <c r="G77" s="15" t="n">
        <v>1075</v>
      </c>
      <c r="H77" s="15" t="n">
        <f aca="false">multiply(F77,G77)</f>
        <v>9030</v>
      </c>
      <c r="I77" s="15"/>
      <c r="J77" s="11" t="n">
        <f aca="false">SUM(H77,I77)</f>
        <v>9030</v>
      </c>
    </row>
    <row r="78" customFormat="false" ht="49.35" hidden="false" customHeight="false" outlineLevel="0" collapsed="false">
      <c r="A78" s="19" t="n">
        <v>67</v>
      </c>
      <c r="B78" s="56" t="s">
        <v>133</v>
      </c>
      <c r="C78" s="26" t="s">
        <v>134</v>
      </c>
      <c r="D78" s="6"/>
      <c r="E78" s="6"/>
      <c r="F78" s="6"/>
      <c r="G78" s="6"/>
      <c r="H78" s="6" t="n">
        <v>11000</v>
      </c>
      <c r="I78" s="6" t="n">
        <v>1000</v>
      </c>
      <c r="J78" s="24" t="n">
        <f aca="false">SUM(H78,I78)</f>
        <v>12000</v>
      </c>
    </row>
    <row r="79" customFormat="false" ht="37.3" hidden="false" customHeight="false" outlineLevel="0" collapsed="false">
      <c r="A79" s="6" t="n">
        <v>68</v>
      </c>
      <c r="B79" s="13" t="s">
        <v>135</v>
      </c>
      <c r="C79" s="14" t="s">
        <v>136</v>
      </c>
      <c r="D79" s="15" t="n">
        <v>1.7</v>
      </c>
      <c r="E79" s="15" t="n">
        <v>9.7</v>
      </c>
      <c r="F79" s="16" t="e">
        <f aca="false">multiply(D79,E79)</f>
        <v>#NAME?</v>
      </c>
      <c r="G79" s="15" t="n">
        <v>1955</v>
      </c>
      <c r="H79" s="15" t="e">
        <f aca="false">multiply(F79,G79)</f>
        <v>#NAME?</v>
      </c>
      <c r="I79" s="15" t="n">
        <v>21279</v>
      </c>
      <c r="J79" s="11" t="e">
        <f aca="false">SUM(H79,I79)</f>
        <v>#NAME?</v>
      </c>
    </row>
    <row r="80" customFormat="false" ht="37.3" hidden="false" customHeight="false" outlineLevel="0" collapsed="false">
      <c r="A80" s="19" t="n">
        <v>69</v>
      </c>
      <c r="B80" s="13" t="s">
        <v>137</v>
      </c>
      <c r="C80" s="14" t="s">
        <v>138</v>
      </c>
      <c r="D80" s="15" t="n">
        <v>1.7</v>
      </c>
      <c r="E80" s="15" t="n">
        <v>9.7</v>
      </c>
      <c r="F80" s="16" t="e">
        <f aca="false">multiply(D80,E80)</f>
        <v>#NAME?</v>
      </c>
      <c r="G80" s="15" t="n">
        <v>1955</v>
      </c>
      <c r="H80" s="15" t="e">
        <f aca="false">multiply(F80,G80)</f>
        <v>#NAME?</v>
      </c>
      <c r="I80" s="15" t="n">
        <v>21278</v>
      </c>
      <c r="J80" s="11" t="e">
        <f aca="false">SUM(H80,I80)</f>
        <v>#NAME?</v>
      </c>
    </row>
    <row r="81" customFormat="false" ht="25.3" hidden="false" customHeight="false" outlineLevel="0" collapsed="false">
      <c r="A81" s="6" t="n">
        <v>70</v>
      </c>
      <c r="B81" s="13" t="s">
        <v>65</v>
      </c>
      <c r="C81" s="14" t="s">
        <v>66</v>
      </c>
      <c r="D81" s="15" t="n">
        <v>4.9</v>
      </c>
      <c r="E81" s="15" t="n">
        <v>1</v>
      </c>
      <c r="F81" s="9" t="e">
        <f aca="false">multiply(D81,E81)</f>
        <v>#NAME?</v>
      </c>
      <c r="G81" s="15" t="n">
        <v>1955</v>
      </c>
      <c r="H81" s="9" t="e">
        <f aca="false">multiply(F81,G81)</f>
        <v>#NAME?</v>
      </c>
      <c r="I81" s="15" t="n">
        <v>11595</v>
      </c>
      <c r="J81" s="17" t="e">
        <f aca="false">SUM(H81,I81)</f>
        <v>#NAME?</v>
      </c>
    </row>
    <row r="82" customFormat="false" ht="49.35" hidden="false" customHeight="false" outlineLevel="0" collapsed="false">
      <c r="A82" s="19" t="n">
        <v>71</v>
      </c>
      <c r="B82" s="7" t="s">
        <v>139</v>
      </c>
      <c r="C82" s="8" t="s">
        <v>140</v>
      </c>
      <c r="D82" s="20" t="n">
        <v>1.3</v>
      </c>
      <c r="E82" s="20" t="n">
        <v>10</v>
      </c>
      <c r="F82" s="20" t="e">
        <f aca="false">multiply(D82,E82)</f>
        <v>#NAME?</v>
      </c>
      <c r="G82" s="20" t="n">
        <v>1175</v>
      </c>
      <c r="H82" s="20" t="e">
        <f aca="false">multiply(F82,G82)</f>
        <v>#NAME?</v>
      </c>
      <c r="I82" s="20" t="n">
        <v>39033.2</v>
      </c>
      <c r="J82" s="11" t="e">
        <f aca="false">SUM(H82,I82)</f>
        <v>#NAME?</v>
      </c>
    </row>
    <row r="83" customFormat="false" ht="25.3" hidden="false" customHeight="false" outlineLevel="0" collapsed="false">
      <c r="A83" s="6" t="n">
        <v>72</v>
      </c>
      <c r="B83" s="7" t="s">
        <v>141</v>
      </c>
      <c r="C83" s="8" t="s">
        <v>142</v>
      </c>
      <c r="D83" s="15" t="n">
        <v>5</v>
      </c>
      <c r="E83" s="15" t="n">
        <v>2.66</v>
      </c>
      <c r="F83" s="15" t="e">
        <f aca="false">multiply(D83,E83)</f>
        <v>#NAME?</v>
      </c>
      <c r="G83" s="15" t="n">
        <f aca="false">2075-100-20</f>
        <v>1955</v>
      </c>
      <c r="H83" s="15" t="e">
        <f aca="false">multiply(F83,G83)</f>
        <v>#NAME?</v>
      </c>
      <c r="I83" s="31"/>
      <c r="J83" s="17" t="e">
        <f aca="false">SUM(H83,I83)</f>
        <v>#NAME?</v>
      </c>
    </row>
    <row r="84" customFormat="false" ht="61.4" hidden="false" customHeight="false" outlineLevel="0" collapsed="false">
      <c r="A84" s="19" t="n">
        <v>73</v>
      </c>
      <c r="B84" s="13" t="s">
        <v>143</v>
      </c>
      <c r="C84" s="14" t="s">
        <v>144</v>
      </c>
      <c r="D84" s="15" t="n">
        <v>5</v>
      </c>
      <c r="E84" s="15" t="n">
        <v>2</v>
      </c>
      <c r="F84" s="15" t="e">
        <f aca="false">multiply(D84,E84)</f>
        <v>#NAME?</v>
      </c>
      <c r="G84" s="15" t="n">
        <f aca="false">2075-100-20</f>
        <v>1955</v>
      </c>
      <c r="H84" s="15" t="e">
        <f aca="false">multiply(F84,G84)</f>
        <v>#NAME?</v>
      </c>
      <c r="I84" s="15" t="n">
        <v>17358.7</v>
      </c>
      <c r="J84" s="17" t="e">
        <f aca="false">SUM(H84,I84)</f>
        <v>#NAME?</v>
      </c>
    </row>
    <row r="85" customFormat="false" ht="49.35" hidden="false" customHeight="false" outlineLevel="0" collapsed="false">
      <c r="A85" s="6" t="n">
        <v>74</v>
      </c>
      <c r="B85" s="7" t="s">
        <v>70</v>
      </c>
      <c r="C85" s="8" t="s">
        <v>71</v>
      </c>
      <c r="D85" s="9"/>
      <c r="E85" s="9"/>
      <c r="F85" s="20" t="n">
        <v>295</v>
      </c>
      <c r="G85" s="9" t="n">
        <v>85</v>
      </c>
      <c r="H85" s="15" t="e">
        <f aca="false">multiply(F85,G85)</f>
        <v>#NAME?</v>
      </c>
      <c r="I85" s="9"/>
      <c r="J85" s="11" t="e">
        <f aca="false">SUM(H85,I85)</f>
        <v>#NAME?</v>
      </c>
    </row>
    <row r="86" customFormat="false" ht="37.3" hidden="false" customHeight="false" outlineLevel="0" collapsed="false">
      <c r="A86" s="19" t="n">
        <v>75</v>
      </c>
      <c r="B86" s="13" t="s">
        <v>72</v>
      </c>
      <c r="C86" s="14" t="s">
        <v>145</v>
      </c>
      <c r="D86" s="15"/>
      <c r="E86" s="15"/>
      <c r="F86" s="15"/>
      <c r="G86" s="15"/>
      <c r="H86" s="32" t="n">
        <v>8450</v>
      </c>
      <c r="I86" s="31"/>
      <c r="J86" s="33" t="n">
        <f aca="false">SUM(H86,I86)</f>
        <v>8450</v>
      </c>
    </row>
    <row r="87" customFormat="false" ht="49.35" hidden="false" customHeight="false" outlineLevel="0" collapsed="false">
      <c r="A87" s="6" t="n">
        <v>76</v>
      </c>
      <c r="B87" s="13" t="s">
        <v>74</v>
      </c>
      <c r="C87" s="14" t="s">
        <v>146</v>
      </c>
      <c r="D87" s="15"/>
      <c r="E87" s="15"/>
      <c r="F87" s="15"/>
      <c r="G87" s="15"/>
      <c r="H87" s="32" t="n">
        <v>16500</v>
      </c>
      <c r="I87" s="15"/>
      <c r="J87" s="33" t="n">
        <f aca="false">SUM(H87,I87)</f>
        <v>16500</v>
      </c>
    </row>
    <row r="88" customFormat="false" ht="15.75" hidden="false" customHeight="false" outlineLevel="0" collapsed="false">
      <c r="A88" s="19" t="n">
        <v>77</v>
      </c>
      <c r="B88" s="22" t="s">
        <v>69</v>
      </c>
      <c r="C88" s="22" t="s">
        <v>45</v>
      </c>
      <c r="D88" s="6"/>
      <c r="E88" s="6"/>
      <c r="F88" s="6" t="n">
        <v>36</v>
      </c>
      <c r="G88" s="6" t="n">
        <v>1050</v>
      </c>
      <c r="H88" s="6" t="e">
        <f aca="false">multiply(F88,G88)</f>
        <v>#NAME?</v>
      </c>
      <c r="I88" s="6"/>
      <c r="J88" s="24" t="e">
        <f aca="false">SUM(H88,I88)</f>
        <v>#NAME?</v>
      </c>
    </row>
    <row r="89" customFormat="false" ht="25.3" hidden="false" customHeight="false" outlineLevel="0" collapsed="false">
      <c r="A89" s="6" t="n">
        <v>78</v>
      </c>
      <c r="B89" s="7" t="s">
        <v>76</v>
      </c>
      <c r="C89" s="7" t="s">
        <v>77</v>
      </c>
      <c r="D89" s="9" t="n">
        <v>3</v>
      </c>
      <c r="E89" s="9" t="n">
        <v>7</v>
      </c>
      <c r="F89" s="9" t="e">
        <f aca="false">multiply(D89,E89)</f>
        <v>#NAME?</v>
      </c>
      <c r="G89" s="9" t="n">
        <v>675</v>
      </c>
      <c r="H89" s="34" t="e">
        <f aca="false">multiply(F89,G89)</f>
        <v>#NAME?</v>
      </c>
      <c r="I89" s="9"/>
      <c r="J89" s="35" t="e">
        <f aca="false">SUM(H89,I89)</f>
        <v>#NAME?</v>
      </c>
    </row>
    <row r="90" customFormat="false" ht="25.3" hidden="false" customHeight="false" outlineLevel="0" collapsed="false">
      <c r="A90" s="19" t="n">
        <v>79</v>
      </c>
      <c r="B90" s="7" t="s">
        <v>78</v>
      </c>
      <c r="C90" s="8" t="s">
        <v>147</v>
      </c>
      <c r="D90" s="9" t="n">
        <v>3</v>
      </c>
      <c r="E90" s="9" t="n">
        <v>2.2</v>
      </c>
      <c r="F90" s="9" t="e">
        <f aca="false">multiply(D90,E90)</f>
        <v>#NAME?</v>
      </c>
      <c r="G90" s="9" t="n">
        <f aca="false">2275-100-20</f>
        <v>2155</v>
      </c>
      <c r="H90" s="9" t="e">
        <f aca="false">multiply(F90,G90)</f>
        <v>#NAME?</v>
      </c>
      <c r="I90" s="9" t="n">
        <v>7000</v>
      </c>
      <c r="J90" s="11" t="e">
        <f aca="false">SUM(H90,I90)</f>
        <v>#NAME?</v>
      </c>
    </row>
    <row r="91" customFormat="false" ht="25.3" hidden="false" customHeight="false" outlineLevel="0" collapsed="false">
      <c r="A91" s="6" t="n">
        <v>80</v>
      </c>
      <c r="B91" s="47" t="s">
        <v>148</v>
      </c>
      <c r="C91" s="57" t="s">
        <v>149</v>
      </c>
      <c r="D91" s="58" t="n">
        <v>2.33</v>
      </c>
      <c r="E91" s="58" t="n">
        <v>4.66</v>
      </c>
      <c r="F91" s="59" t="e">
        <f aca="false">multiply(D91,E91)</f>
        <v>#NAME?</v>
      </c>
      <c r="G91" s="49" t="n">
        <v>775</v>
      </c>
      <c r="H91" s="49" t="e">
        <f aca="false">multiply(F91,G91)</f>
        <v>#NAME?</v>
      </c>
      <c r="I91" s="49"/>
      <c r="J91" s="39" t="n">
        <v>0</v>
      </c>
    </row>
    <row r="92" customFormat="false" ht="25.3" hidden="false" customHeight="false" outlineLevel="0" collapsed="false">
      <c r="A92" s="19" t="n">
        <v>81</v>
      </c>
      <c r="B92" s="7" t="s">
        <v>150</v>
      </c>
      <c r="C92" s="8" t="s">
        <v>151</v>
      </c>
      <c r="D92" s="20"/>
      <c r="E92" s="20"/>
      <c r="F92" s="10"/>
      <c r="G92" s="9"/>
      <c r="H92" s="9" t="n">
        <v>20788</v>
      </c>
      <c r="I92" s="9"/>
      <c r="J92" s="11" t="n">
        <f aca="false">SUM(H92,I92)</f>
        <v>20788</v>
      </c>
    </row>
    <row r="93" customFormat="false" ht="37.3" hidden="false" customHeight="false" outlineLevel="0" collapsed="false">
      <c r="A93" s="6" t="n">
        <v>82</v>
      </c>
      <c r="B93" s="13" t="s">
        <v>152</v>
      </c>
      <c r="C93" s="14" t="s">
        <v>153</v>
      </c>
      <c r="D93" s="15" t="n">
        <v>3</v>
      </c>
      <c r="E93" s="15" t="n">
        <v>3.68</v>
      </c>
      <c r="F93" s="9" t="n">
        <f aca="false">multiply(D93,E93)</f>
        <v>11.04</v>
      </c>
      <c r="G93" s="15" t="n">
        <v>1955</v>
      </c>
      <c r="H93" s="9" t="n">
        <f aca="false">multiply(F93,G93)</f>
        <v>21583.2</v>
      </c>
      <c r="I93" s="15" t="n">
        <v>15800</v>
      </c>
      <c r="J93" s="11" t="n">
        <f aca="false">SUM(H93,I93)</f>
        <v>37383.2</v>
      </c>
    </row>
    <row r="94" customFormat="false" ht="15.75" hidden="false" customHeight="false" outlineLevel="0" collapsed="false">
      <c r="A94" s="6" t="n">
        <v>83</v>
      </c>
      <c r="B94" s="13" t="s">
        <v>80</v>
      </c>
      <c r="C94" s="14" t="s">
        <v>81</v>
      </c>
      <c r="D94" s="31"/>
      <c r="E94" s="31"/>
      <c r="F94" s="31"/>
      <c r="G94" s="31" t="s">
        <v>82</v>
      </c>
      <c r="H94" s="15" t="n">
        <v>5000</v>
      </c>
      <c r="I94" s="31"/>
      <c r="J94" s="17" t="n">
        <f aca="false">SUM(H94,I94)</f>
        <v>5000</v>
      </c>
    </row>
    <row r="95" customFormat="false" ht="15.75" hidden="false" customHeight="false" outlineLevel="0" collapsed="false">
      <c r="A95" s="6"/>
      <c r="B95" s="6"/>
      <c r="C95" s="6"/>
      <c r="D95" s="6"/>
      <c r="E95" s="6"/>
      <c r="F95" s="6"/>
      <c r="G95" s="6"/>
      <c r="H95" s="6"/>
      <c r="I95" s="28" t="s">
        <v>9</v>
      </c>
      <c r="J95" s="29" t="n">
        <f aca="false">SUM(J74:J94)</f>
        <v>897110.95</v>
      </c>
    </row>
    <row r="96" customFormat="false" ht="15.75" hidden="false" customHeight="false" outlineLevel="0" collapsed="false">
      <c r="A96" s="30" t="s">
        <v>154</v>
      </c>
      <c r="B96" s="30"/>
      <c r="C96" s="30"/>
      <c r="D96" s="30"/>
      <c r="E96" s="30"/>
      <c r="F96" s="30"/>
      <c r="G96" s="30"/>
      <c r="H96" s="30"/>
      <c r="I96" s="30"/>
      <c r="J96" s="30"/>
    </row>
    <row r="97" customFormat="false" ht="157.8" hidden="false" customHeight="false" outlineLevel="0" collapsed="false">
      <c r="A97" s="6" t="n">
        <v>84</v>
      </c>
      <c r="B97" s="7" t="s">
        <v>57</v>
      </c>
      <c r="C97" s="8" t="s">
        <v>155</v>
      </c>
      <c r="D97" s="9" t="n">
        <v>7.9</v>
      </c>
      <c r="E97" s="9" t="n">
        <v>9.9</v>
      </c>
      <c r="F97" s="9" t="e">
        <f aca="false">multiply(D97,E97)</f>
        <v>#NAME?</v>
      </c>
      <c r="G97" s="9" t="n">
        <f aca="false">1875-100-20</f>
        <v>1755</v>
      </c>
      <c r="H97" s="9" t="e">
        <f aca="false">multiply(F97,G97)</f>
        <v>#NAME?</v>
      </c>
      <c r="I97" s="9" t="n">
        <v>160525</v>
      </c>
      <c r="J97" s="11" t="e">
        <f aca="false">SUM(H97,I97)</f>
        <v>#NAME?</v>
      </c>
    </row>
    <row r="98" customFormat="false" ht="85.5" hidden="false" customHeight="false" outlineLevel="0" collapsed="false">
      <c r="A98" s="6" t="n">
        <v>85</v>
      </c>
      <c r="B98" s="7" t="s">
        <v>59</v>
      </c>
      <c r="C98" s="8" t="s">
        <v>156</v>
      </c>
      <c r="D98" s="9" t="n">
        <v>6.2</v>
      </c>
      <c r="E98" s="9" t="n">
        <v>6.8</v>
      </c>
      <c r="F98" s="9" t="e">
        <f aca="false">multiply(D98,E98)</f>
        <v>#NAME?</v>
      </c>
      <c r="G98" s="9" t="n">
        <f aca="false">2000-100-20</f>
        <v>1880</v>
      </c>
      <c r="H98" s="9" t="e">
        <f aca="false">multiply(F98,G98)</f>
        <v>#NAME?</v>
      </c>
      <c r="I98" s="9" t="n">
        <v>37448</v>
      </c>
      <c r="J98" s="11" t="e">
        <f aca="false">SUM(H98,I98)</f>
        <v>#NAME?</v>
      </c>
    </row>
    <row r="99" customFormat="false" ht="25.3" hidden="false" customHeight="false" outlineLevel="0" collapsed="false">
      <c r="A99" s="6" t="n">
        <v>86</v>
      </c>
      <c r="B99" s="14" t="s">
        <v>61</v>
      </c>
      <c r="C99" s="14" t="s">
        <v>62</v>
      </c>
      <c r="D99" s="53"/>
      <c r="E99" s="53"/>
      <c r="F99" s="54"/>
      <c r="G99" s="53"/>
      <c r="H99" s="53" t="n">
        <v>10000</v>
      </c>
      <c r="I99" s="54"/>
      <c r="J99" s="55" t="n">
        <f aca="false">SUM(H99,I99)</f>
        <v>10000</v>
      </c>
    </row>
    <row r="100" customFormat="false" ht="15.75" hidden="false" customHeight="false" outlineLevel="0" collapsed="false">
      <c r="A100" s="6" t="n">
        <v>87</v>
      </c>
      <c r="B100" s="57" t="s">
        <v>67</v>
      </c>
      <c r="C100" s="60" t="s">
        <v>157</v>
      </c>
      <c r="D100" s="58" t="n">
        <v>5</v>
      </c>
      <c r="E100" s="58" t="n">
        <v>9</v>
      </c>
      <c r="F100" s="49" t="n">
        <f aca="false">multiply(D100,E100)</f>
        <v>45</v>
      </c>
      <c r="G100" s="58" t="n">
        <v>1275</v>
      </c>
      <c r="H100" s="49" t="n">
        <f aca="false">multiply(F100,G100)</f>
        <v>57375</v>
      </c>
      <c r="I100" s="58" t="n">
        <v>3000</v>
      </c>
      <c r="J100" s="39" t="n">
        <v>0</v>
      </c>
    </row>
    <row r="101" customFormat="false" ht="49.35" hidden="false" customHeight="false" outlineLevel="0" collapsed="false">
      <c r="A101" s="6" t="n">
        <v>88</v>
      </c>
      <c r="B101" s="22" t="s">
        <v>158</v>
      </c>
      <c r="C101" s="22" t="s">
        <v>159</v>
      </c>
      <c r="D101" s="6"/>
      <c r="E101" s="6"/>
      <c r="F101" s="6"/>
      <c r="G101" s="6"/>
      <c r="H101" s="6" t="n">
        <v>5500</v>
      </c>
      <c r="I101" s="6" t="n">
        <v>500</v>
      </c>
      <c r="J101" s="24" t="n">
        <f aca="false">SUM(H101,I101)</f>
        <v>6000</v>
      </c>
    </row>
    <row r="102" customFormat="false" ht="25.3" hidden="false" customHeight="false" outlineLevel="0" collapsed="false">
      <c r="A102" s="6" t="n">
        <v>89</v>
      </c>
      <c r="B102" s="13" t="s">
        <v>65</v>
      </c>
      <c r="C102" s="14" t="s">
        <v>66</v>
      </c>
      <c r="D102" s="15" t="n">
        <v>4.9</v>
      </c>
      <c r="E102" s="15" t="n">
        <v>1</v>
      </c>
      <c r="F102" s="9" t="e">
        <f aca="false">multiply(D102,E102)</f>
        <v>#NAME?</v>
      </c>
      <c r="G102" s="15" t="n">
        <v>1955</v>
      </c>
      <c r="H102" s="9" t="e">
        <f aca="false">multiply(F102,G102)</f>
        <v>#NAME?</v>
      </c>
      <c r="I102" s="15" t="n">
        <v>11595</v>
      </c>
      <c r="J102" s="17" t="e">
        <f aca="false">SUM(H102,I102)</f>
        <v>#NAME?</v>
      </c>
    </row>
    <row r="103" customFormat="false" ht="37.3" hidden="false" customHeight="false" outlineLevel="0" collapsed="false">
      <c r="A103" s="6" t="n">
        <v>90</v>
      </c>
      <c r="B103" s="7" t="s">
        <v>139</v>
      </c>
      <c r="C103" s="8" t="s">
        <v>160</v>
      </c>
      <c r="D103" s="9" t="n">
        <v>3</v>
      </c>
      <c r="E103" s="9" t="n">
        <v>1.5</v>
      </c>
      <c r="F103" s="9" t="e">
        <f aca="false">multiply(D103,E103)</f>
        <v>#NAME?</v>
      </c>
      <c r="G103" s="9" t="n">
        <f aca="false">2075-100-20</f>
        <v>1955</v>
      </c>
      <c r="H103" s="9" t="e">
        <f aca="false">multiply(F103,G103)</f>
        <v>#NAME?</v>
      </c>
      <c r="I103" s="9" t="n">
        <v>23705</v>
      </c>
      <c r="J103" s="11" t="e">
        <f aca="false">SUM(H103,I103)</f>
        <v>#NAME?</v>
      </c>
    </row>
    <row r="104" customFormat="false" ht="37.3" hidden="false" customHeight="false" outlineLevel="0" collapsed="false">
      <c r="A104" s="6" t="n">
        <v>91</v>
      </c>
      <c r="B104" s="7" t="s">
        <v>141</v>
      </c>
      <c r="C104" s="8" t="s">
        <v>161</v>
      </c>
      <c r="D104" s="9" t="n">
        <v>6.7</v>
      </c>
      <c r="E104" s="9" t="n">
        <v>2.7</v>
      </c>
      <c r="F104" s="9" t="e">
        <f aca="false">multiply(D104,E104)</f>
        <v>#NAME?</v>
      </c>
      <c r="G104" s="9" t="n">
        <f aca="false">2075-100-20</f>
        <v>1955</v>
      </c>
      <c r="H104" s="9" t="e">
        <f aca="false">multiply(F104,G104)</f>
        <v>#NAME?</v>
      </c>
      <c r="I104" s="9" t="n">
        <v>19104.8</v>
      </c>
      <c r="J104" s="11" t="e">
        <f aca="false">SUM(H104,I104)</f>
        <v>#NAME?</v>
      </c>
    </row>
    <row r="105" customFormat="false" ht="25.3" hidden="false" customHeight="false" outlineLevel="0" collapsed="false">
      <c r="A105" s="6" t="n">
        <v>92</v>
      </c>
      <c r="B105" s="7" t="s">
        <v>143</v>
      </c>
      <c r="C105" s="61" t="s">
        <v>162</v>
      </c>
      <c r="D105" s="9" t="n">
        <v>3.9</v>
      </c>
      <c r="E105" s="9" t="n">
        <v>2.3</v>
      </c>
      <c r="F105" s="9" t="e">
        <f aca="false">multiply(D105,E105)</f>
        <v>#NAME?</v>
      </c>
      <c r="G105" s="9" t="n">
        <v>1955</v>
      </c>
      <c r="H105" s="9" t="e">
        <f aca="false">multiply(F105,G105)</f>
        <v>#NAME?</v>
      </c>
      <c r="I105" s="9" t="n">
        <v>3000</v>
      </c>
      <c r="J105" s="11" t="e">
        <f aca="false">SUM(H105,I105)</f>
        <v>#NAME?</v>
      </c>
    </row>
    <row r="106" customFormat="false" ht="25.3" hidden="false" customHeight="false" outlineLevel="0" collapsed="false">
      <c r="A106" s="6" t="n">
        <v>93</v>
      </c>
      <c r="B106" s="7" t="s">
        <v>163</v>
      </c>
      <c r="C106" s="8" t="s">
        <v>20</v>
      </c>
      <c r="D106" s="9" t="n">
        <v>3.9</v>
      </c>
      <c r="E106" s="9" t="n">
        <v>2.6</v>
      </c>
      <c r="F106" s="10" t="e">
        <f aca="false">multiply(D106,E106)</f>
        <v>#NAME?</v>
      </c>
      <c r="G106" s="9" t="n">
        <v>1175</v>
      </c>
      <c r="H106" s="9" t="e">
        <f aca="false">multiply(F106,G106)</f>
        <v>#NAME?</v>
      </c>
      <c r="I106" s="9"/>
      <c r="J106" s="11" t="e">
        <f aca="false">SUM(H106,I106)</f>
        <v>#NAME?</v>
      </c>
    </row>
    <row r="107" customFormat="false" ht="25.3" hidden="false" customHeight="false" outlineLevel="0" collapsed="false">
      <c r="A107" s="6" t="n">
        <v>94</v>
      </c>
      <c r="B107" s="7" t="s">
        <v>164</v>
      </c>
      <c r="C107" s="62" t="s">
        <v>165</v>
      </c>
      <c r="D107" s="6" t="n">
        <v>1.24</v>
      </c>
      <c r="E107" s="9" t="n">
        <v>4.9</v>
      </c>
      <c r="F107" s="9" t="e">
        <f aca="false">multiply(D107,E107)</f>
        <v>#NAME?</v>
      </c>
      <c r="G107" s="9" t="n">
        <v>1955</v>
      </c>
      <c r="H107" s="9" t="e">
        <f aca="false">multiply(F107,G107)</f>
        <v>#NAME?</v>
      </c>
      <c r="I107" s="9" t="n">
        <v>6000</v>
      </c>
      <c r="J107" s="11" t="e">
        <f aca="false">SUM(H107,I107)</f>
        <v>#NAME?</v>
      </c>
    </row>
    <row r="108" customFormat="false" ht="27" hidden="false" customHeight="true" outlineLevel="0" collapsed="false">
      <c r="A108" s="6" t="n">
        <v>95</v>
      </c>
      <c r="B108" s="7" t="s">
        <v>113</v>
      </c>
      <c r="C108" s="26" t="s">
        <v>114</v>
      </c>
      <c r="D108" s="6" t="n">
        <v>12.32</v>
      </c>
      <c r="E108" s="9" t="n">
        <v>1</v>
      </c>
      <c r="F108" s="9" t="e">
        <f aca="false">multiply(D108,E108)</f>
        <v>#NAME?</v>
      </c>
      <c r="G108" s="9" t="n">
        <v>775</v>
      </c>
      <c r="H108" s="9" t="e">
        <f aca="false">multiply(F108,G108)</f>
        <v>#NAME?</v>
      </c>
      <c r="I108" s="9"/>
      <c r="J108" s="11" t="e">
        <f aca="false">SUM(H108,I108)</f>
        <v>#NAME?</v>
      </c>
    </row>
    <row r="109" customFormat="false" ht="40.5" hidden="false" customHeight="true" outlineLevel="0" collapsed="false">
      <c r="A109" s="6" t="n">
        <v>96</v>
      </c>
      <c r="B109" s="22" t="s">
        <v>69</v>
      </c>
      <c r="C109" s="26" t="s">
        <v>45</v>
      </c>
      <c r="D109" s="6"/>
      <c r="E109" s="6"/>
      <c r="F109" s="6" t="n">
        <v>30.8</v>
      </c>
      <c r="G109" s="6" t="n">
        <v>1050</v>
      </c>
      <c r="H109" s="6" t="e">
        <f aca="false">multiply(F109,G109)</f>
        <v>#NAME?</v>
      </c>
      <c r="I109" s="6"/>
      <c r="J109" s="24" t="e">
        <f aca="false">SUM(H109,I109)</f>
        <v>#NAME?</v>
      </c>
    </row>
    <row r="110" customFormat="false" ht="49.35" hidden="false" customHeight="false" outlineLevel="0" collapsed="false">
      <c r="A110" s="6" t="n">
        <v>97</v>
      </c>
      <c r="B110" s="8" t="s">
        <v>70</v>
      </c>
      <c r="C110" s="8" t="s">
        <v>71</v>
      </c>
      <c r="D110" s="20"/>
      <c r="E110" s="20"/>
      <c r="F110" s="20" t="n">
        <v>320</v>
      </c>
      <c r="G110" s="20" t="n">
        <v>85</v>
      </c>
      <c r="H110" s="9" t="e">
        <f aca="false">multiply(F110,G110)</f>
        <v>#NAME?</v>
      </c>
      <c r="I110" s="20"/>
      <c r="J110" s="21" t="e">
        <f aca="false">SUM(H110,I110)</f>
        <v>#NAME?</v>
      </c>
    </row>
    <row r="111" customFormat="false" ht="37.3" hidden="false" customHeight="false" outlineLevel="0" collapsed="false">
      <c r="A111" s="6" t="n">
        <v>98</v>
      </c>
      <c r="B111" s="13" t="s">
        <v>72</v>
      </c>
      <c r="C111" s="14" t="s">
        <v>166</v>
      </c>
      <c r="D111" s="15"/>
      <c r="E111" s="15"/>
      <c r="F111" s="15"/>
      <c r="G111" s="15"/>
      <c r="H111" s="32" t="n">
        <v>5600</v>
      </c>
      <c r="I111" s="31"/>
      <c r="J111" s="33" t="n">
        <f aca="false">SUM(H111,I111)</f>
        <v>5600</v>
      </c>
    </row>
    <row r="112" customFormat="false" ht="25.3" hidden="false" customHeight="false" outlineLevel="0" collapsed="false">
      <c r="A112" s="6" t="n">
        <v>99</v>
      </c>
      <c r="B112" s="13" t="s">
        <v>74</v>
      </c>
      <c r="C112" s="14" t="s">
        <v>167</v>
      </c>
      <c r="D112" s="15"/>
      <c r="E112" s="15"/>
      <c r="F112" s="15"/>
      <c r="G112" s="15"/>
      <c r="H112" s="32" t="n">
        <v>7000</v>
      </c>
      <c r="I112" s="15"/>
      <c r="J112" s="33" t="n">
        <f aca="false">SUM(H112,I112)</f>
        <v>7000</v>
      </c>
    </row>
    <row r="113" customFormat="false" ht="25.3" hidden="false" customHeight="false" outlineLevel="0" collapsed="false">
      <c r="A113" s="6" t="n">
        <v>100</v>
      </c>
      <c r="B113" s="7" t="s">
        <v>76</v>
      </c>
      <c r="C113" s="7" t="s">
        <v>77</v>
      </c>
      <c r="D113" s="9" t="n">
        <v>3</v>
      </c>
      <c r="E113" s="9" t="n">
        <v>7</v>
      </c>
      <c r="F113" s="9" t="e">
        <f aca="false">multiply(D113,E113)</f>
        <v>#NAME?</v>
      </c>
      <c r="G113" s="9" t="n">
        <v>675</v>
      </c>
      <c r="H113" s="34" t="e">
        <f aca="false">multiply(F113,G113)</f>
        <v>#NAME?</v>
      </c>
      <c r="I113" s="9"/>
      <c r="J113" s="35" t="e">
        <f aca="false">SUM(H113,I113)</f>
        <v>#NAME?</v>
      </c>
    </row>
    <row r="114" customFormat="false" ht="25.3" hidden="false" customHeight="false" outlineLevel="0" collapsed="false">
      <c r="A114" s="6" t="n">
        <v>101</v>
      </c>
      <c r="B114" s="7" t="s">
        <v>168</v>
      </c>
      <c r="C114" s="8" t="s">
        <v>169</v>
      </c>
      <c r="D114" s="9" t="n">
        <v>1.5</v>
      </c>
      <c r="E114" s="9" t="n">
        <v>10.4</v>
      </c>
      <c r="F114" s="10" t="e">
        <f aca="false">multiply(D114,E114)</f>
        <v>#NAME?</v>
      </c>
      <c r="G114" s="9" t="n">
        <v>1955</v>
      </c>
      <c r="H114" s="9" t="e">
        <f aca="false">multiply(F114,G114)</f>
        <v>#NAME?</v>
      </c>
      <c r="I114" s="9" t="n">
        <v>2500</v>
      </c>
      <c r="J114" s="11" t="e">
        <f aca="false">SUM(H114,I114)</f>
        <v>#NAME?</v>
      </c>
    </row>
    <row r="115" customFormat="false" ht="25.3" hidden="false" customHeight="false" outlineLevel="0" collapsed="false">
      <c r="A115" s="6" t="n">
        <v>102</v>
      </c>
      <c r="B115" s="7" t="s">
        <v>78</v>
      </c>
      <c r="C115" s="8" t="s">
        <v>170</v>
      </c>
      <c r="D115" s="9" t="n">
        <v>3.4</v>
      </c>
      <c r="E115" s="9" t="n">
        <v>1.56</v>
      </c>
      <c r="F115" s="9" t="e">
        <f aca="false">multiply(D115,E115)</f>
        <v>#NAME?</v>
      </c>
      <c r="G115" s="9" t="n">
        <f aca="false">2275-100-20</f>
        <v>2155</v>
      </c>
      <c r="H115" s="9" t="e">
        <f aca="false">multiply(F115,G115)</f>
        <v>#NAME?</v>
      </c>
      <c r="I115" s="9" t="n">
        <v>1200</v>
      </c>
      <c r="J115" s="11" t="e">
        <f aca="false">SUM(H115,I115)</f>
        <v>#NAME?</v>
      </c>
    </row>
    <row r="116" customFormat="false" ht="15.75" hidden="false" customHeight="false" outlineLevel="0" collapsed="false">
      <c r="A116" s="6" t="n">
        <v>103</v>
      </c>
      <c r="B116" s="7" t="s">
        <v>171</v>
      </c>
      <c r="C116" s="8" t="s">
        <v>114</v>
      </c>
      <c r="D116" s="9" t="n">
        <v>12.32</v>
      </c>
      <c r="E116" s="9" t="n">
        <v>2</v>
      </c>
      <c r="F116" s="9" t="e">
        <f aca="false">multiply(D116,E116)</f>
        <v>#NAME?</v>
      </c>
      <c r="G116" s="9" t="n">
        <v>775</v>
      </c>
      <c r="H116" s="9" t="e">
        <f aca="false">multiply(F116,G116)</f>
        <v>#NAME?</v>
      </c>
      <c r="I116" s="9"/>
      <c r="J116" s="11" t="e">
        <f aca="false">SUM(H116,I116)</f>
        <v>#NAME?</v>
      </c>
    </row>
    <row r="117" customFormat="false" ht="15.75" hidden="false" customHeight="false" outlineLevel="0" collapsed="false">
      <c r="A117" s="6" t="n">
        <v>104</v>
      </c>
      <c r="B117" s="13" t="s">
        <v>80</v>
      </c>
      <c r="C117" s="14" t="s">
        <v>81</v>
      </c>
      <c r="D117" s="31"/>
      <c r="E117" s="31"/>
      <c r="F117" s="31"/>
      <c r="G117" s="31" t="s">
        <v>82</v>
      </c>
      <c r="H117" s="15" t="n">
        <v>5000</v>
      </c>
      <c r="I117" s="31"/>
      <c r="J117" s="17" t="n">
        <f aca="false">SUM(H117,I117)</f>
        <v>5000</v>
      </c>
    </row>
    <row r="118" customFormat="false" ht="15.75" hidden="false" customHeight="false" outlineLevel="0" collapsed="false">
      <c r="A118" s="6"/>
      <c r="B118" s="6"/>
      <c r="C118" s="6"/>
      <c r="D118" s="6"/>
      <c r="E118" s="6"/>
      <c r="F118" s="6"/>
      <c r="G118" s="6"/>
      <c r="H118" s="6"/>
      <c r="I118" s="28" t="s">
        <v>9</v>
      </c>
      <c r="J118" s="29" t="n">
        <f aca="false">SUM(J97:J117)</f>
        <v>754556.65</v>
      </c>
    </row>
    <row r="119" customFormat="false" ht="15.75" hidden="false" customHeight="false" outlineLevel="0" collapsed="false">
      <c r="A119" s="46" t="s">
        <v>172</v>
      </c>
      <c r="B119" s="46"/>
      <c r="C119" s="46"/>
      <c r="D119" s="46"/>
      <c r="E119" s="46"/>
      <c r="F119" s="46"/>
      <c r="G119" s="46"/>
      <c r="H119" s="46"/>
      <c r="I119" s="46"/>
      <c r="J119" s="46"/>
    </row>
    <row r="120" customFormat="false" ht="15.75" hidden="false" customHeight="false" outlineLevel="0" collapsed="false">
      <c r="A120" s="30" t="s">
        <v>122</v>
      </c>
      <c r="B120" s="30"/>
      <c r="C120" s="30"/>
      <c r="D120" s="30"/>
      <c r="E120" s="30"/>
      <c r="F120" s="30"/>
      <c r="G120" s="30"/>
      <c r="H120" s="30"/>
      <c r="I120" s="30"/>
      <c r="J120" s="30"/>
    </row>
    <row r="121" customFormat="false" ht="37.3" hidden="false" customHeight="false" outlineLevel="0" collapsed="false">
      <c r="A121" s="6" t="n">
        <v>105</v>
      </c>
      <c r="B121" s="22" t="s">
        <v>173</v>
      </c>
      <c r="C121" s="26" t="s">
        <v>174</v>
      </c>
      <c r="D121" s="6" t="n">
        <v>10.8</v>
      </c>
      <c r="E121" s="6" t="n">
        <v>9</v>
      </c>
      <c r="F121" s="9" t="n">
        <f aca="false">multiply(D121,E121)</f>
        <v>97.2</v>
      </c>
      <c r="G121" s="9" t="n">
        <v>1955</v>
      </c>
      <c r="H121" s="6" t="e">
        <f aca="false">multiply(F121,G121)</f>
        <v>#NAME?</v>
      </c>
      <c r="I121" s="6" t="n">
        <v>52700</v>
      </c>
      <c r="J121" s="24" t="e">
        <f aca="false">SUM(H121,I121)</f>
        <v>#NAME?</v>
      </c>
    </row>
    <row r="122" customFormat="false" ht="25.3" hidden="false" customHeight="false" outlineLevel="0" collapsed="false">
      <c r="A122" s="6" t="n">
        <v>106</v>
      </c>
      <c r="B122" s="22" t="s">
        <v>175</v>
      </c>
      <c r="C122" s="26" t="s">
        <v>176</v>
      </c>
      <c r="D122" s="6"/>
      <c r="E122" s="27"/>
      <c r="F122" s="6" t="n">
        <v>2</v>
      </c>
      <c r="G122" s="6" t="n">
        <v>1500</v>
      </c>
      <c r="H122" s="6" t="e">
        <f aca="false">multiply(F122,G122)</f>
        <v>#NAME?</v>
      </c>
      <c r="I122" s="27"/>
      <c r="J122" s="24" t="e">
        <f aca="false">SUM(H122,I122)</f>
        <v>#NAME?</v>
      </c>
    </row>
    <row r="123" customFormat="false" ht="15.75" hidden="false" customHeight="false" outlineLevel="0" collapsed="false">
      <c r="A123" s="6" t="n">
        <v>107</v>
      </c>
      <c r="B123" s="22" t="s">
        <v>177</v>
      </c>
      <c r="C123" s="26" t="s">
        <v>178</v>
      </c>
      <c r="D123" s="6"/>
      <c r="E123" s="27"/>
      <c r="F123" s="6" t="n">
        <v>2</v>
      </c>
      <c r="G123" s="6" t="n">
        <v>1200</v>
      </c>
      <c r="H123" s="6" t="e">
        <f aca="false">multiply(F123,G123)</f>
        <v>#NAME?</v>
      </c>
      <c r="I123" s="27"/>
      <c r="J123" s="24" t="e">
        <f aca="false">SUM(H123,I123)</f>
        <v>#NAME?</v>
      </c>
    </row>
    <row r="124" customFormat="false" ht="15.75" hidden="false" customHeight="false" outlineLevel="0" collapsed="false">
      <c r="A124" s="6"/>
      <c r="B124" s="6"/>
      <c r="C124" s="6"/>
      <c r="D124" s="6"/>
      <c r="E124" s="6"/>
      <c r="F124" s="6"/>
      <c r="G124" s="6"/>
      <c r="H124" s="6"/>
      <c r="I124" s="28" t="s">
        <v>9</v>
      </c>
      <c r="J124" s="29" t="n">
        <f aca="false">SUM(J121:J123)</f>
        <v>248126</v>
      </c>
    </row>
    <row r="125" customFormat="false" ht="15.75" hidden="false" customHeight="false" outlineLevel="0" collapsed="false">
      <c r="A125" s="30" t="s">
        <v>179</v>
      </c>
      <c r="B125" s="30"/>
      <c r="C125" s="30"/>
      <c r="D125" s="30"/>
      <c r="E125" s="30"/>
      <c r="F125" s="30"/>
      <c r="G125" s="30"/>
      <c r="H125" s="30"/>
      <c r="I125" s="30"/>
      <c r="J125" s="30"/>
    </row>
    <row r="126" customFormat="false" ht="109.6" hidden="false" customHeight="false" outlineLevel="0" collapsed="false">
      <c r="A126" s="6" t="n">
        <v>108</v>
      </c>
      <c r="B126" s="7" t="s">
        <v>180</v>
      </c>
      <c r="C126" s="7" t="s">
        <v>181</v>
      </c>
      <c r="D126" s="63"/>
      <c r="E126" s="63"/>
      <c r="F126" s="63"/>
      <c r="G126" s="63"/>
      <c r="H126" s="9" t="n">
        <v>95000</v>
      </c>
      <c r="I126" s="63"/>
      <c r="J126" s="11" t="n">
        <f aca="false">SUM(H126,I126)</f>
        <v>95000</v>
      </c>
    </row>
    <row r="127" customFormat="false" ht="15.75" hidden="false" customHeight="false" outlineLevel="0" collapsed="false">
      <c r="A127" s="6" t="n">
        <v>109</v>
      </c>
      <c r="B127" s="22" t="s">
        <v>182</v>
      </c>
      <c r="C127" s="22" t="s">
        <v>183</v>
      </c>
      <c r="D127" s="6"/>
      <c r="E127" s="27"/>
      <c r="F127" s="27"/>
      <c r="G127" s="27"/>
      <c r="H127" s="6" t="n">
        <v>17000</v>
      </c>
      <c r="I127" s="27"/>
      <c r="J127" s="24" t="n">
        <f aca="false">SUM(H127,I127)</f>
        <v>17000</v>
      </c>
    </row>
    <row r="128" customFormat="false" ht="25.3" hidden="false" customHeight="false" outlineLevel="0" collapsed="false">
      <c r="A128" s="6" t="n">
        <v>110</v>
      </c>
      <c r="B128" s="22" t="s">
        <v>184</v>
      </c>
      <c r="C128" s="64" t="s">
        <v>185</v>
      </c>
      <c r="D128" s="6"/>
      <c r="E128" s="6"/>
      <c r="F128" s="6"/>
      <c r="G128" s="6"/>
      <c r="H128" s="6" t="n">
        <v>50000</v>
      </c>
      <c r="I128" s="6"/>
      <c r="J128" s="24" t="n">
        <f aca="false">SUM(H128,I128)</f>
        <v>50000</v>
      </c>
    </row>
    <row r="129" customFormat="false" ht="97.55" hidden="false" customHeight="false" outlineLevel="0" collapsed="false">
      <c r="A129" s="6" t="n">
        <v>111</v>
      </c>
      <c r="B129" s="22" t="s">
        <v>186</v>
      </c>
      <c r="C129" s="22" t="s">
        <v>187</v>
      </c>
      <c r="D129" s="6"/>
      <c r="E129" s="6"/>
      <c r="F129" s="6"/>
      <c r="G129" s="6"/>
      <c r="H129" s="6" t="n">
        <v>40000</v>
      </c>
      <c r="I129" s="6"/>
      <c r="J129" s="24" t="n">
        <f aca="false">SUM(H129,I129)</f>
        <v>40000</v>
      </c>
    </row>
    <row r="130" customFormat="false" ht="37.3" hidden="false" customHeight="false" outlineLevel="0" collapsed="false">
      <c r="A130" s="6" t="n">
        <v>112</v>
      </c>
      <c r="B130" s="22" t="s">
        <v>188</v>
      </c>
      <c r="C130" s="22"/>
      <c r="D130" s="6"/>
      <c r="E130" s="6"/>
      <c r="F130" s="6"/>
      <c r="G130" s="6"/>
      <c r="H130" s="6" t="n">
        <v>6000</v>
      </c>
      <c r="I130" s="6"/>
      <c r="J130" s="24" t="n">
        <f aca="false">SUM(H130,I130)</f>
        <v>6000</v>
      </c>
    </row>
    <row r="131" customFormat="false" ht="15.75" hidden="false" customHeight="false" outlineLevel="0" collapsed="false">
      <c r="A131" s="6"/>
      <c r="B131" s="6"/>
      <c r="C131" s="6"/>
      <c r="D131" s="6"/>
      <c r="E131" s="6"/>
      <c r="F131" s="6"/>
      <c r="G131" s="6"/>
      <c r="H131" s="6"/>
      <c r="I131" s="28" t="s">
        <v>9</v>
      </c>
      <c r="J131" s="29" t="n">
        <f aca="false">SUM(J126:J130)</f>
        <v>208000</v>
      </c>
    </row>
    <row r="132" customFormat="false" ht="15.75" hidden="false" customHeight="false" outlineLevel="0" collapsed="false">
      <c r="A132" s="30"/>
      <c r="B132" s="30"/>
      <c r="C132" s="30"/>
      <c r="D132" s="30"/>
      <c r="E132" s="30"/>
      <c r="F132" s="30"/>
      <c r="G132" s="30"/>
      <c r="H132" s="30"/>
      <c r="I132" s="30"/>
      <c r="J132" s="30"/>
    </row>
    <row r="133" customFormat="false" ht="15.75" hidden="false" customHeight="false" outlineLevel="0" collapsed="false">
      <c r="A133" s="65"/>
      <c r="B133" s="65"/>
      <c r="C133" s="65"/>
      <c r="D133" s="65"/>
      <c r="E133" s="65"/>
      <c r="F133" s="65"/>
      <c r="G133" s="65"/>
      <c r="H133" s="65"/>
      <c r="I133" s="28" t="s">
        <v>189</v>
      </c>
      <c r="J133" s="66" t="n">
        <f aca="false">SUM(J26+J41+J64+J72+J95+J118+J124+J131)</f>
        <v>4519534.723</v>
      </c>
    </row>
    <row r="134" customFormat="false" ht="15.75" hidden="false" customHeight="false" outlineLevel="0" collapsed="false">
      <c r="A134" s="65"/>
      <c r="B134" s="65"/>
      <c r="C134" s="65"/>
      <c r="D134" s="65"/>
      <c r="E134" s="65"/>
      <c r="F134" s="65"/>
      <c r="G134" s="65"/>
      <c r="H134" s="65"/>
      <c r="I134" s="28" t="s">
        <v>190</v>
      </c>
      <c r="J134" s="29" t="n">
        <f aca="false">(J133*0.18)</f>
        <v>813516.2501</v>
      </c>
    </row>
    <row r="135" customFormat="false" ht="15.75" hidden="false" customHeight="false" outlineLevel="0" collapsed="false">
      <c r="A135" s="65"/>
      <c r="B135" s="65"/>
      <c r="C135" s="65"/>
      <c r="D135" s="65"/>
      <c r="E135" s="65"/>
      <c r="F135" s="65"/>
      <c r="G135" s="65"/>
      <c r="H135" s="65"/>
      <c r="I135" s="28" t="s">
        <v>189</v>
      </c>
      <c r="J135" s="66" t="n">
        <f aca="false">(J133+J134)</f>
        <v>5333050.973</v>
      </c>
    </row>
    <row r="136" customFormat="false" ht="15.75" hidden="false" customHeight="false" outlineLevel="0" collapsed="false">
      <c r="A136" s="30" t="s">
        <v>191</v>
      </c>
      <c r="B136" s="30"/>
      <c r="C136" s="30"/>
      <c r="D136" s="30"/>
      <c r="E136" s="30"/>
      <c r="F136" s="30"/>
      <c r="G136" s="30"/>
      <c r="H136" s="30"/>
      <c r="I136" s="30"/>
      <c r="J136" s="30"/>
    </row>
    <row r="137" customFormat="false" ht="27.7" hidden="false" customHeight="true" outlineLevel="0" collapsed="false">
      <c r="A137" s="67" t="n">
        <v>1</v>
      </c>
      <c r="B137" s="68" t="s">
        <v>192</v>
      </c>
      <c r="C137" s="68"/>
      <c r="D137" s="68"/>
      <c r="E137" s="68"/>
      <c r="F137" s="68"/>
      <c r="G137" s="68"/>
      <c r="H137" s="68"/>
      <c r="I137" s="68"/>
      <c r="J137" s="68"/>
    </row>
    <row r="138" customFormat="false" ht="27.7" hidden="false" customHeight="true" outlineLevel="0" collapsed="false">
      <c r="A138" s="67" t="n">
        <v>2</v>
      </c>
      <c r="B138" s="68" t="s">
        <v>193</v>
      </c>
      <c r="C138" s="68"/>
      <c r="D138" s="68"/>
      <c r="E138" s="68"/>
      <c r="F138" s="68"/>
      <c r="G138" s="68"/>
      <c r="H138" s="68"/>
      <c r="I138" s="68"/>
      <c r="J138" s="68"/>
    </row>
    <row r="139" customFormat="false" ht="15.75" hidden="false" customHeight="true" outlineLevel="0" collapsed="false">
      <c r="A139" s="67" t="n">
        <v>3</v>
      </c>
      <c r="B139" s="68" t="s">
        <v>194</v>
      </c>
      <c r="C139" s="68"/>
      <c r="D139" s="68"/>
      <c r="E139" s="68"/>
      <c r="F139" s="68"/>
      <c r="G139" s="68"/>
      <c r="H139" s="68"/>
      <c r="I139" s="68"/>
      <c r="J139" s="68"/>
    </row>
    <row r="140" customFormat="false" ht="15.75" hidden="false" customHeight="true" outlineLevel="0" collapsed="false">
      <c r="A140" s="67" t="n">
        <v>4</v>
      </c>
      <c r="B140" s="68" t="s">
        <v>195</v>
      </c>
      <c r="C140" s="68"/>
      <c r="D140" s="68"/>
      <c r="E140" s="68"/>
      <c r="F140" s="68"/>
      <c r="G140" s="68"/>
      <c r="H140" s="68"/>
      <c r="I140" s="68"/>
      <c r="J140" s="68"/>
    </row>
    <row r="141" customFormat="false" ht="17.25" hidden="false" customHeight="true" outlineLevel="0" collapsed="false">
      <c r="A141" s="67" t="n">
        <v>5</v>
      </c>
      <c r="B141" s="68" t="s">
        <v>196</v>
      </c>
      <c r="C141" s="68"/>
      <c r="D141" s="68"/>
      <c r="E141" s="68"/>
      <c r="F141" s="68"/>
      <c r="G141" s="68"/>
      <c r="H141" s="68"/>
      <c r="I141" s="68"/>
      <c r="J141" s="68"/>
    </row>
    <row r="142" customFormat="false" ht="32.25" hidden="false" customHeight="true" outlineLevel="0" collapsed="false">
      <c r="A142" s="67" t="n">
        <v>6</v>
      </c>
      <c r="B142" s="68" t="s">
        <v>197</v>
      </c>
      <c r="C142" s="68"/>
      <c r="D142" s="68"/>
      <c r="E142" s="68"/>
      <c r="F142" s="68"/>
      <c r="G142" s="68"/>
      <c r="H142" s="68"/>
      <c r="I142" s="68"/>
      <c r="J142" s="68"/>
    </row>
    <row r="143" customFormat="false" ht="81.75" hidden="false" customHeight="true" outlineLevel="0" collapsed="false">
      <c r="A143" s="67" t="n">
        <v>7</v>
      </c>
      <c r="B143" s="69" t="s">
        <v>198</v>
      </c>
      <c r="C143" s="69"/>
      <c r="D143" s="69"/>
      <c r="E143" s="69"/>
      <c r="F143" s="69"/>
      <c r="G143" s="69"/>
      <c r="H143" s="69"/>
      <c r="I143" s="69"/>
      <c r="J143" s="69"/>
    </row>
    <row r="144" customFormat="false" ht="27.7" hidden="false" customHeight="true" outlineLevel="0" collapsed="false">
      <c r="A144" s="67" t="n">
        <v>8</v>
      </c>
      <c r="B144" s="68" t="s">
        <v>199</v>
      </c>
      <c r="C144" s="68"/>
      <c r="D144" s="68"/>
      <c r="E144" s="68"/>
      <c r="F144" s="68"/>
      <c r="G144" s="68"/>
      <c r="H144" s="68"/>
      <c r="I144" s="68"/>
      <c r="J144" s="68"/>
    </row>
    <row r="145" customFormat="false" ht="27.7" hidden="false" customHeight="true" outlineLevel="0" collapsed="false">
      <c r="A145" s="67" t="n">
        <v>9</v>
      </c>
      <c r="B145" s="68" t="s">
        <v>200</v>
      </c>
      <c r="C145" s="68"/>
      <c r="D145" s="68"/>
      <c r="E145" s="68"/>
      <c r="F145" s="68"/>
      <c r="G145" s="68"/>
      <c r="H145" s="68"/>
      <c r="I145" s="68"/>
      <c r="J145" s="68"/>
    </row>
    <row r="146" customFormat="false" ht="15.75" hidden="false" customHeight="true" outlineLevel="0" collapsed="false">
      <c r="A146" s="67" t="n">
        <v>10</v>
      </c>
      <c r="B146" s="70" t="s">
        <v>201</v>
      </c>
      <c r="C146" s="70"/>
      <c r="D146" s="70"/>
      <c r="E146" s="70"/>
      <c r="F146" s="70"/>
      <c r="G146" s="70"/>
      <c r="H146" s="70"/>
      <c r="I146" s="70"/>
      <c r="J146" s="70"/>
    </row>
    <row r="147" customFormat="false" ht="15.75" hidden="false" customHeight="true" outlineLevel="0" collapsed="false">
      <c r="A147" s="67" t="n">
        <v>11</v>
      </c>
      <c r="B147" s="68" t="s">
        <v>202</v>
      </c>
      <c r="C147" s="68"/>
      <c r="D147" s="68"/>
      <c r="E147" s="68"/>
      <c r="F147" s="68"/>
      <c r="G147" s="68"/>
      <c r="H147" s="68"/>
      <c r="I147" s="68"/>
      <c r="J147" s="68"/>
    </row>
    <row r="148" customFormat="false" ht="15.75" hidden="false" customHeight="true" outlineLevel="0" collapsed="false">
      <c r="A148" s="67" t="n">
        <v>12</v>
      </c>
      <c r="B148" s="68" t="s">
        <v>203</v>
      </c>
      <c r="C148" s="68"/>
      <c r="D148" s="68"/>
      <c r="E148" s="68"/>
      <c r="F148" s="68"/>
      <c r="G148" s="68"/>
      <c r="H148" s="68"/>
      <c r="I148" s="68"/>
      <c r="J148" s="68"/>
    </row>
    <row r="149" customFormat="false" ht="15.75" hidden="false" customHeight="true" outlineLevel="0" collapsed="false">
      <c r="A149" s="67" t="n">
        <v>13</v>
      </c>
      <c r="B149" s="68" t="s">
        <v>204</v>
      </c>
      <c r="C149" s="68"/>
      <c r="D149" s="68"/>
      <c r="E149" s="68"/>
      <c r="F149" s="68"/>
      <c r="G149" s="68"/>
      <c r="H149" s="68"/>
      <c r="I149" s="68"/>
      <c r="J149" s="68"/>
    </row>
    <row r="150" customFormat="false" ht="15.75" hidden="false" customHeight="true" outlineLevel="0" collapsed="false">
      <c r="A150" s="67" t="n">
        <v>14</v>
      </c>
      <c r="B150" s="70" t="s">
        <v>205</v>
      </c>
      <c r="C150" s="70"/>
      <c r="D150" s="70"/>
      <c r="E150" s="70"/>
      <c r="F150" s="70"/>
      <c r="G150" s="70"/>
      <c r="H150" s="70"/>
      <c r="I150" s="70"/>
      <c r="J150" s="70"/>
    </row>
    <row r="151" customFormat="false" ht="15.75" hidden="false" customHeight="true" outlineLevel="0" collapsed="false">
      <c r="A151" s="67" t="n">
        <v>15</v>
      </c>
      <c r="B151" s="68" t="s">
        <v>206</v>
      </c>
      <c r="C151" s="68"/>
      <c r="D151" s="68"/>
      <c r="E151" s="68"/>
      <c r="F151" s="68"/>
      <c r="G151" s="68"/>
      <c r="H151" s="68"/>
      <c r="I151" s="68"/>
      <c r="J151" s="68"/>
    </row>
    <row r="152" customFormat="false" ht="15.75" hidden="false" customHeight="true" outlineLevel="0" collapsed="false">
      <c r="A152" s="67" t="n">
        <v>16</v>
      </c>
      <c r="B152" s="68" t="s">
        <v>207</v>
      </c>
      <c r="C152" s="68"/>
      <c r="D152" s="68"/>
      <c r="E152" s="68"/>
      <c r="F152" s="68"/>
      <c r="G152" s="68"/>
      <c r="H152" s="68"/>
      <c r="I152" s="68"/>
      <c r="J152" s="68"/>
    </row>
    <row r="153" customFormat="false" ht="15.75" hidden="false" customHeight="true" outlineLevel="0" collapsed="false">
      <c r="A153" s="67" t="n">
        <v>17</v>
      </c>
      <c r="B153" s="68" t="s">
        <v>208</v>
      </c>
      <c r="C153" s="68"/>
      <c r="D153" s="68"/>
      <c r="E153" s="68"/>
      <c r="F153" s="68"/>
      <c r="G153" s="68"/>
      <c r="H153" s="68"/>
      <c r="I153" s="68"/>
      <c r="J153" s="68"/>
    </row>
    <row r="154" customFormat="false" ht="15.75" hidden="false" customHeight="true" outlineLevel="0" collapsed="false">
      <c r="A154" s="67" t="n">
        <v>18</v>
      </c>
      <c r="B154" s="68" t="s">
        <v>209</v>
      </c>
      <c r="C154" s="68"/>
      <c r="D154" s="68"/>
      <c r="E154" s="68"/>
      <c r="F154" s="68"/>
      <c r="G154" s="68"/>
      <c r="H154" s="68"/>
      <c r="I154" s="68"/>
      <c r="J154" s="68"/>
    </row>
    <row r="155" customFormat="false" ht="15.75" hidden="false" customHeight="true" outlineLevel="0" collapsed="false">
      <c r="A155" s="67" t="n">
        <v>19</v>
      </c>
      <c r="B155" s="68" t="s">
        <v>210</v>
      </c>
      <c r="C155" s="68"/>
      <c r="D155" s="68"/>
      <c r="E155" s="68"/>
      <c r="F155" s="68"/>
      <c r="G155" s="68"/>
      <c r="H155" s="68"/>
      <c r="I155" s="68"/>
      <c r="J155" s="68"/>
    </row>
    <row r="156" customFormat="false" ht="15.75" hidden="false" customHeight="true" outlineLevel="0" collapsed="false">
      <c r="A156" s="67" t="n">
        <v>20</v>
      </c>
      <c r="B156" s="68" t="s">
        <v>211</v>
      </c>
      <c r="C156" s="68"/>
      <c r="D156" s="68"/>
      <c r="E156" s="68"/>
      <c r="F156" s="68"/>
      <c r="G156" s="68"/>
      <c r="H156" s="68"/>
      <c r="I156" s="68"/>
      <c r="J156" s="68"/>
    </row>
    <row r="157" customFormat="false" ht="15.75" hidden="false" customHeight="true" outlineLevel="0" collapsed="false">
      <c r="A157" s="67" t="n">
        <v>21</v>
      </c>
      <c r="B157" s="68" t="s">
        <v>212</v>
      </c>
      <c r="C157" s="68"/>
      <c r="D157" s="68"/>
      <c r="E157" s="68"/>
      <c r="F157" s="68"/>
      <c r="G157" s="68"/>
      <c r="H157" s="68"/>
      <c r="I157" s="68"/>
      <c r="J157" s="68"/>
    </row>
    <row r="158" customFormat="false" ht="15.75" hidden="false" customHeight="true" outlineLevel="0" collapsed="false">
      <c r="A158" s="67" t="n">
        <v>22</v>
      </c>
      <c r="B158" s="68" t="s">
        <v>213</v>
      </c>
      <c r="C158" s="68"/>
      <c r="D158" s="68"/>
      <c r="E158" s="68"/>
      <c r="F158" s="68"/>
      <c r="G158" s="68"/>
      <c r="H158" s="68"/>
      <c r="I158" s="68"/>
      <c r="J158" s="68"/>
    </row>
    <row r="159" customFormat="false" ht="15.75" hidden="false" customHeight="true" outlineLevel="0" collapsed="false">
      <c r="A159" s="67" t="n">
        <v>23</v>
      </c>
      <c r="B159" s="68" t="s">
        <v>214</v>
      </c>
      <c r="C159" s="68"/>
      <c r="D159" s="68"/>
      <c r="E159" s="68"/>
      <c r="F159" s="68"/>
      <c r="G159" s="68"/>
      <c r="H159" s="68"/>
      <c r="I159" s="68"/>
      <c r="J159" s="68"/>
    </row>
    <row r="160" customFormat="false" ht="27.7" hidden="false" customHeight="true" outlineLevel="0" collapsed="false">
      <c r="A160" s="67" t="n">
        <v>24</v>
      </c>
      <c r="B160" s="69" t="s">
        <v>215</v>
      </c>
      <c r="C160" s="69"/>
      <c r="D160" s="69"/>
      <c r="E160" s="69"/>
      <c r="F160" s="69"/>
      <c r="G160" s="69"/>
      <c r="H160" s="69"/>
      <c r="I160" s="69"/>
      <c r="J160" s="69"/>
    </row>
    <row r="161" customFormat="false" ht="15.75" hidden="false" customHeight="false" outlineLevel="0" collapsed="false">
      <c r="A161" s="6"/>
      <c r="B161" s="71"/>
      <c r="C161" s="71"/>
      <c r="D161" s="71"/>
      <c r="E161" s="71"/>
      <c r="F161" s="71"/>
      <c r="G161" s="71"/>
      <c r="H161" s="71"/>
      <c r="I161" s="71"/>
      <c r="J161" s="71"/>
    </row>
    <row r="162" customFormat="false" ht="15.75" hidden="false" customHeight="false" outlineLevel="0" collapsed="false">
      <c r="A162" s="30" t="s">
        <v>216</v>
      </c>
      <c r="B162" s="30"/>
      <c r="C162" s="30"/>
      <c r="D162" s="30"/>
      <c r="E162" s="30"/>
      <c r="F162" s="30"/>
      <c r="G162" s="30"/>
      <c r="H162" s="30"/>
      <c r="I162" s="30"/>
      <c r="J162" s="30"/>
    </row>
    <row r="163" customFormat="false" ht="40.95" hidden="false" customHeight="true" outlineLevel="0" collapsed="false">
      <c r="A163" s="72" t="n">
        <v>1</v>
      </c>
      <c r="B163" s="69" t="s">
        <v>217</v>
      </c>
      <c r="C163" s="69"/>
      <c r="D163" s="69"/>
      <c r="E163" s="69"/>
      <c r="F163" s="69"/>
      <c r="G163" s="69"/>
      <c r="H163" s="69"/>
      <c r="I163" s="69"/>
      <c r="J163" s="69"/>
    </row>
    <row r="164" customFormat="false" ht="40.95" hidden="false" customHeight="true" outlineLevel="0" collapsed="false">
      <c r="A164" s="72" t="n">
        <v>2</v>
      </c>
      <c r="B164" s="69" t="s">
        <v>218</v>
      </c>
      <c r="C164" s="69"/>
      <c r="D164" s="69"/>
      <c r="E164" s="69"/>
      <c r="F164" s="69"/>
      <c r="G164" s="69"/>
      <c r="H164" s="69"/>
      <c r="I164" s="69"/>
      <c r="J164" s="69"/>
    </row>
    <row r="165" customFormat="false" ht="27.7" hidden="false" customHeight="true" outlineLevel="0" collapsed="false">
      <c r="A165" s="72" t="n">
        <v>3</v>
      </c>
      <c r="B165" s="73" t="s">
        <v>219</v>
      </c>
      <c r="C165" s="73"/>
      <c r="D165" s="73"/>
      <c r="E165" s="73"/>
      <c r="F165" s="73"/>
      <c r="G165" s="73"/>
      <c r="H165" s="73"/>
      <c r="I165" s="73"/>
      <c r="J165" s="73"/>
    </row>
    <row r="166" customFormat="false" ht="15.75" hidden="false" customHeight="false" outlineLevel="0" collapsed="false">
      <c r="A166" s="6"/>
      <c r="B166" s="71"/>
      <c r="C166" s="71"/>
      <c r="D166" s="71"/>
      <c r="E166" s="71"/>
      <c r="F166" s="71"/>
      <c r="G166" s="71"/>
      <c r="H166" s="71"/>
      <c r="I166" s="71"/>
      <c r="J166" s="71"/>
    </row>
    <row r="167" customFormat="false" ht="15.75" hidden="false" customHeight="false" outlineLevel="0" collapsed="false">
      <c r="A167" s="30" t="s">
        <v>220</v>
      </c>
      <c r="B167" s="30"/>
      <c r="C167" s="30"/>
      <c r="D167" s="30"/>
      <c r="E167" s="30"/>
      <c r="F167" s="30"/>
      <c r="G167" s="30"/>
      <c r="H167" s="30"/>
      <c r="I167" s="30"/>
      <c r="J167" s="30"/>
    </row>
    <row r="168" customFormat="false" ht="15.75" hidden="false" customHeight="true" outlineLevel="0" collapsed="false">
      <c r="A168" s="74" t="n">
        <v>0.05</v>
      </c>
      <c r="B168" s="69" t="s">
        <v>221</v>
      </c>
      <c r="C168" s="69"/>
      <c r="D168" s="69"/>
      <c r="E168" s="69"/>
      <c r="F168" s="69"/>
      <c r="G168" s="69"/>
      <c r="H168" s="69"/>
      <c r="I168" s="69"/>
      <c r="J168" s="69"/>
    </row>
    <row r="169" customFormat="false" ht="15.75" hidden="false" customHeight="true" outlineLevel="0" collapsed="false">
      <c r="A169" s="74" t="n">
        <v>0.45</v>
      </c>
      <c r="B169" s="69" t="s">
        <v>222</v>
      </c>
      <c r="C169" s="69"/>
      <c r="D169" s="69"/>
      <c r="E169" s="69"/>
      <c r="F169" s="69"/>
      <c r="G169" s="69"/>
      <c r="H169" s="69"/>
      <c r="I169" s="69"/>
      <c r="J169" s="69"/>
    </row>
    <row r="170" customFormat="false" ht="15.75" hidden="false" customHeight="true" outlineLevel="0" collapsed="false">
      <c r="A170" s="74" t="n">
        <v>0.45</v>
      </c>
      <c r="B170" s="69" t="s">
        <v>223</v>
      </c>
      <c r="C170" s="69"/>
      <c r="D170" s="69"/>
      <c r="E170" s="69"/>
      <c r="F170" s="69"/>
      <c r="G170" s="69"/>
      <c r="H170" s="69"/>
      <c r="I170" s="69"/>
      <c r="J170" s="69"/>
    </row>
    <row r="171" customFormat="false" ht="15.75" hidden="false" customHeight="true" outlineLevel="0" collapsed="false">
      <c r="A171" s="74" t="n">
        <v>0.05</v>
      </c>
      <c r="B171" s="69" t="s">
        <v>224</v>
      </c>
      <c r="C171" s="69"/>
      <c r="D171" s="69"/>
      <c r="E171" s="69"/>
      <c r="F171" s="69"/>
      <c r="G171" s="69"/>
      <c r="H171" s="69"/>
      <c r="I171" s="69"/>
      <c r="J171" s="69"/>
    </row>
    <row r="172" customFormat="false" ht="51.75" hidden="false" customHeight="true" outlineLevel="0" collapsed="false">
      <c r="A172" s="6"/>
      <c r="B172" s="75" t="s">
        <v>225</v>
      </c>
      <c r="C172" s="75"/>
      <c r="D172" s="75"/>
      <c r="E172" s="75"/>
      <c r="F172" s="75"/>
      <c r="G172" s="75"/>
      <c r="H172" s="75"/>
      <c r="I172" s="75"/>
      <c r="J172" s="75"/>
    </row>
    <row r="173" customFormat="false" ht="15.75" hidden="false" customHeight="false" outlineLevel="0" collapsed="false">
      <c r="A173" s="6"/>
      <c r="B173" s="71"/>
      <c r="C173" s="71"/>
      <c r="D173" s="71"/>
      <c r="E173" s="71"/>
      <c r="F173" s="71"/>
      <c r="G173" s="71"/>
      <c r="H173" s="71"/>
      <c r="I173" s="71"/>
      <c r="J173" s="71"/>
    </row>
    <row r="174" customFormat="false" ht="15.75" hidden="false" customHeight="false" outlineLevel="0" collapsed="false">
      <c r="A174" s="30" t="s">
        <v>226</v>
      </c>
      <c r="B174" s="30"/>
      <c r="C174" s="30"/>
      <c r="D174" s="30"/>
      <c r="E174" s="30"/>
      <c r="F174" s="30"/>
      <c r="G174" s="30"/>
      <c r="H174" s="30"/>
      <c r="I174" s="30"/>
      <c r="J174" s="30"/>
    </row>
    <row r="175" customFormat="false" ht="27.7" hidden="false" customHeight="true" outlineLevel="0" collapsed="false">
      <c r="A175" s="67" t="n">
        <v>1</v>
      </c>
      <c r="B175" s="69" t="s">
        <v>227</v>
      </c>
      <c r="C175" s="69"/>
      <c r="D175" s="69"/>
      <c r="E175" s="69"/>
      <c r="F175" s="69"/>
      <c r="G175" s="69"/>
      <c r="H175" s="69"/>
      <c r="I175" s="69"/>
      <c r="J175" s="69"/>
    </row>
    <row r="176" customFormat="false" ht="15.75" hidden="false" customHeight="true" outlineLevel="0" collapsed="false">
      <c r="A176" s="67" t="n">
        <v>2</v>
      </c>
      <c r="B176" s="69" t="s">
        <v>228</v>
      </c>
      <c r="C176" s="69"/>
      <c r="D176" s="69"/>
      <c r="E176" s="69"/>
      <c r="F176" s="69"/>
      <c r="G176" s="69"/>
      <c r="H176" s="69"/>
      <c r="I176" s="69"/>
      <c r="J176" s="69"/>
    </row>
    <row r="177" customFormat="false" ht="15.75" hidden="false" customHeight="true" outlineLevel="0" collapsed="false">
      <c r="A177" s="67" t="n">
        <v>3</v>
      </c>
      <c r="B177" s="69" t="s">
        <v>229</v>
      </c>
      <c r="C177" s="69"/>
      <c r="D177" s="69"/>
      <c r="E177" s="69"/>
      <c r="F177" s="69"/>
      <c r="G177" s="69"/>
      <c r="H177" s="69"/>
      <c r="I177" s="69"/>
      <c r="J177" s="69"/>
    </row>
    <row r="178" customFormat="false" ht="15.75" hidden="false" customHeight="true" outlineLevel="0" collapsed="false">
      <c r="A178" s="67" t="n">
        <v>4</v>
      </c>
      <c r="B178" s="69" t="s">
        <v>230</v>
      </c>
      <c r="C178" s="69"/>
      <c r="D178" s="69"/>
      <c r="E178" s="69"/>
      <c r="F178" s="69"/>
      <c r="G178" s="69"/>
      <c r="H178" s="69"/>
      <c r="I178" s="69"/>
      <c r="J178" s="69"/>
    </row>
    <row r="179" customFormat="false" ht="41.25" hidden="false" customHeight="true" outlineLevel="0" collapsed="false">
      <c r="A179" s="67" t="n">
        <v>5</v>
      </c>
      <c r="B179" s="69" t="s">
        <v>231</v>
      </c>
      <c r="C179" s="69"/>
      <c r="D179" s="69"/>
      <c r="E179" s="69"/>
      <c r="F179" s="69"/>
      <c r="G179" s="69"/>
      <c r="H179" s="69"/>
      <c r="I179" s="69"/>
      <c r="J179" s="69"/>
    </row>
    <row r="180" customFormat="false" ht="38.25" hidden="false" customHeight="true" outlineLevel="0" collapsed="false">
      <c r="A180" s="6" t="n">
        <v>6</v>
      </c>
      <c r="B180" s="75" t="s">
        <v>232</v>
      </c>
      <c r="C180" s="75"/>
      <c r="D180" s="75"/>
      <c r="E180" s="75"/>
      <c r="F180" s="75"/>
      <c r="G180" s="75"/>
      <c r="H180" s="75"/>
      <c r="I180" s="75"/>
      <c r="J180" s="75"/>
    </row>
    <row r="181" customFormat="false" ht="15.75" hidden="false" customHeight="false" outlineLevel="0" collapsed="false">
      <c r="A181" s="6"/>
      <c r="B181" s="75"/>
      <c r="C181" s="75"/>
      <c r="D181" s="75"/>
      <c r="E181" s="75"/>
      <c r="F181" s="75"/>
      <c r="G181" s="75"/>
      <c r="H181" s="75"/>
      <c r="I181" s="75"/>
      <c r="J181" s="75"/>
    </row>
    <row r="182" customFormat="false" ht="15.75" hidden="false" customHeight="false" outlineLevel="0" collapsed="false">
      <c r="A182" s="30" t="s">
        <v>233</v>
      </c>
      <c r="B182" s="30"/>
      <c r="C182" s="30"/>
      <c r="D182" s="30"/>
      <c r="E182" s="30"/>
      <c r="F182" s="30"/>
      <c r="G182" s="30"/>
      <c r="H182" s="30"/>
      <c r="I182" s="30"/>
      <c r="J182" s="30"/>
    </row>
    <row r="183" customFormat="false" ht="15.75" hidden="false" customHeight="true" outlineLevel="0" collapsed="false">
      <c r="A183" s="67" t="n">
        <v>1</v>
      </c>
      <c r="B183" s="69" t="s">
        <v>234</v>
      </c>
      <c r="C183" s="69"/>
      <c r="D183" s="69"/>
      <c r="E183" s="69"/>
      <c r="F183" s="69"/>
      <c r="G183" s="69"/>
      <c r="H183" s="69"/>
      <c r="I183" s="69"/>
      <c r="J183" s="69"/>
    </row>
    <row r="184" customFormat="false" ht="15.75" hidden="false" customHeight="true" outlineLevel="0" collapsed="false">
      <c r="A184" s="67" t="n">
        <v>2</v>
      </c>
      <c r="B184" s="69" t="s">
        <v>235</v>
      </c>
      <c r="C184" s="69"/>
      <c r="D184" s="69"/>
      <c r="E184" s="69"/>
      <c r="F184" s="69"/>
      <c r="G184" s="69"/>
      <c r="H184" s="69"/>
      <c r="I184" s="69"/>
      <c r="J184" s="69"/>
    </row>
    <row r="185" customFormat="false" ht="15.75" hidden="false" customHeight="true" outlineLevel="0" collapsed="false">
      <c r="A185" s="67" t="n">
        <v>3</v>
      </c>
      <c r="B185" s="69" t="s">
        <v>236</v>
      </c>
      <c r="C185" s="69"/>
      <c r="D185" s="69"/>
      <c r="E185" s="69"/>
      <c r="F185" s="69"/>
      <c r="G185" s="69"/>
      <c r="H185" s="69"/>
      <c r="I185" s="69"/>
      <c r="J185" s="69"/>
    </row>
    <row r="186" customFormat="false" ht="15.75" hidden="false" customHeight="true" outlineLevel="0" collapsed="false">
      <c r="A186" s="67" t="n">
        <v>4</v>
      </c>
      <c r="B186" s="69" t="s">
        <v>237</v>
      </c>
      <c r="C186" s="69"/>
      <c r="D186" s="69"/>
      <c r="E186" s="69"/>
      <c r="F186" s="69"/>
      <c r="G186" s="69"/>
      <c r="H186" s="69"/>
      <c r="I186" s="69"/>
      <c r="J186" s="69"/>
    </row>
    <row r="187" customFormat="false" ht="27.7" hidden="false" customHeight="true" outlineLevel="0" collapsed="false">
      <c r="A187" s="67" t="n">
        <v>5</v>
      </c>
      <c r="B187" s="69" t="s">
        <v>238</v>
      </c>
      <c r="C187" s="69"/>
      <c r="D187" s="69"/>
      <c r="E187" s="69"/>
      <c r="F187" s="69"/>
      <c r="G187" s="69"/>
      <c r="H187" s="69"/>
      <c r="I187" s="69"/>
      <c r="J187" s="69"/>
    </row>
    <row r="188" customFormat="false" ht="15.75" hidden="false" customHeight="true" outlineLevel="0" collapsed="false">
      <c r="A188" s="6" t="n">
        <v>6</v>
      </c>
      <c r="B188" s="69" t="s">
        <v>239</v>
      </c>
      <c r="C188" s="69"/>
      <c r="D188" s="69"/>
      <c r="E188" s="69"/>
      <c r="F188" s="69"/>
      <c r="G188" s="69"/>
      <c r="H188" s="69"/>
      <c r="I188" s="69"/>
      <c r="J188" s="69"/>
    </row>
    <row r="189" customFormat="false" ht="15.75" hidden="false" customHeight="false" outlineLevel="0" collapsed="false">
      <c r="A189" s="6"/>
      <c r="B189" s="71"/>
      <c r="C189" s="71"/>
      <c r="D189" s="71"/>
      <c r="E189" s="71"/>
      <c r="F189" s="71"/>
      <c r="G189" s="71"/>
      <c r="H189" s="71"/>
      <c r="I189" s="71"/>
      <c r="J189" s="71"/>
    </row>
    <row r="190" customFormat="false" ht="15.75" hidden="false" customHeight="false" outlineLevel="0" collapsed="false">
      <c r="A190" s="30" t="s">
        <v>240</v>
      </c>
      <c r="B190" s="30"/>
      <c r="C190" s="30"/>
      <c r="D190" s="30"/>
      <c r="E190" s="30"/>
      <c r="F190" s="30"/>
      <c r="G190" s="30"/>
      <c r="H190" s="30"/>
      <c r="I190" s="30"/>
      <c r="J190" s="30"/>
    </row>
    <row r="191" customFormat="false" ht="54.2" hidden="false" customHeight="true" outlineLevel="0" collapsed="false">
      <c r="A191" s="76" t="n">
        <v>1</v>
      </c>
      <c r="B191" s="77" t="s">
        <v>241</v>
      </c>
      <c r="C191" s="77"/>
      <c r="D191" s="77"/>
      <c r="E191" s="77"/>
      <c r="F191" s="77"/>
      <c r="G191" s="77"/>
      <c r="H191" s="77"/>
      <c r="I191" s="77"/>
      <c r="J191" s="77"/>
    </row>
    <row r="192" customFormat="false" ht="67.45" hidden="false" customHeight="true" outlineLevel="0" collapsed="false">
      <c r="A192" s="76" t="n">
        <v>2</v>
      </c>
      <c r="B192" s="77" t="s">
        <v>242</v>
      </c>
      <c r="C192" s="77"/>
      <c r="D192" s="77"/>
      <c r="E192" s="77"/>
      <c r="F192" s="77"/>
      <c r="G192" s="77"/>
      <c r="H192" s="77"/>
      <c r="I192" s="77"/>
      <c r="J192" s="77"/>
    </row>
    <row r="193" customFormat="false" ht="107.2" hidden="false" customHeight="true" outlineLevel="0" collapsed="false">
      <c r="A193" s="76" t="n">
        <v>3</v>
      </c>
      <c r="B193" s="77" t="s">
        <v>243</v>
      </c>
      <c r="C193" s="77"/>
      <c r="D193" s="77"/>
      <c r="E193" s="77"/>
      <c r="F193" s="77"/>
      <c r="G193" s="77"/>
      <c r="H193" s="77"/>
      <c r="I193" s="77"/>
      <c r="J193" s="77"/>
    </row>
    <row r="194" customFormat="false" ht="27.7" hidden="false" customHeight="true" outlineLevel="0" collapsed="false">
      <c r="A194" s="76" t="n">
        <v>4</v>
      </c>
      <c r="B194" s="73" t="s">
        <v>244</v>
      </c>
      <c r="C194" s="73"/>
      <c r="D194" s="73"/>
      <c r="E194" s="73"/>
      <c r="F194" s="73"/>
      <c r="G194" s="73"/>
      <c r="H194" s="73"/>
      <c r="I194" s="73"/>
      <c r="J194" s="73"/>
    </row>
    <row r="195" customFormat="false" ht="40.95" hidden="false" customHeight="true" outlineLevel="0" collapsed="false">
      <c r="A195" s="76" t="n">
        <v>5</v>
      </c>
      <c r="B195" s="73" t="s">
        <v>245</v>
      </c>
      <c r="C195" s="73"/>
      <c r="D195" s="73"/>
      <c r="E195" s="73"/>
      <c r="F195" s="73"/>
      <c r="G195" s="73"/>
      <c r="H195" s="73"/>
      <c r="I195" s="73"/>
      <c r="J195" s="73"/>
    </row>
    <row r="196" customFormat="false" ht="27.7" hidden="false" customHeight="true" outlineLevel="0" collapsed="false">
      <c r="A196" s="76" t="n">
        <v>6</v>
      </c>
      <c r="B196" s="73" t="s">
        <v>246</v>
      </c>
      <c r="C196" s="73"/>
      <c r="D196" s="73"/>
      <c r="E196" s="73"/>
      <c r="F196" s="73"/>
      <c r="G196" s="73"/>
      <c r="H196" s="73"/>
      <c r="I196" s="73"/>
      <c r="J196" s="73"/>
    </row>
    <row r="197" customFormat="false" ht="27.7" hidden="false" customHeight="true" outlineLevel="0" collapsed="false">
      <c r="A197" s="76" t="n">
        <v>7</v>
      </c>
      <c r="B197" s="73" t="s">
        <v>247</v>
      </c>
      <c r="C197" s="73"/>
      <c r="D197" s="73"/>
      <c r="E197" s="73"/>
      <c r="F197" s="73"/>
      <c r="G197" s="73"/>
      <c r="H197" s="73"/>
      <c r="I197" s="73"/>
      <c r="J197" s="73"/>
    </row>
    <row r="198" customFormat="false" ht="40.95" hidden="false" customHeight="true" outlineLevel="0" collapsed="false">
      <c r="A198" s="76" t="n">
        <v>8</v>
      </c>
      <c r="B198" s="73" t="s">
        <v>248</v>
      </c>
      <c r="C198" s="73"/>
      <c r="D198" s="73"/>
      <c r="E198" s="73"/>
      <c r="F198" s="73"/>
      <c r="G198" s="73"/>
      <c r="H198" s="73"/>
      <c r="I198" s="73"/>
      <c r="J198" s="73"/>
    </row>
    <row r="199" customFormat="false" ht="15.75" hidden="false" customHeight="true" outlineLevel="0" collapsed="false">
      <c r="A199" s="76" t="n">
        <v>9</v>
      </c>
      <c r="B199" s="73" t="s">
        <v>249</v>
      </c>
      <c r="C199" s="73"/>
      <c r="D199" s="73"/>
      <c r="E199" s="73"/>
      <c r="F199" s="73"/>
      <c r="G199" s="73"/>
      <c r="H199" s="73"/>
      <c r="I199" s="73"/>
      <c r="J199" s="73"/>
    </row>
    <row r="200" customFormat="false" ht="27.7" hidden="false" customHeight="true" outlineLevel="0" collapsed="false">
      <c r="A200" s="76" t="n">
        <v>10</v>
      </c>
      <c r="B200" s="73" t="s">
        <v>250</v>
      </c>
      <c r="C200" s="73"/>
      <c r="D200" s="73"/>
      <c r="E200" s="73"/>
      <c r="F200" s="73"/>
      <c r="G200" s="73"/>
      <c r="H200" s="73"/>
      <c r="I200" s="73"/>
      <c r="J200" s="73"/>
    </row>
    <row r="201" customFormat="false" ht="27.7" hidden="false" customHeight="true" outlineLevel="0" collapsed="false">
      <c r="A201" s="76" t="n">
        <v>11</v>
      </c>
      <c r="B201" s="73" t="s">
        <v>251</v>
      </c>
      <c r="C201" s="73"/>
      <c r="D201" s="73"/>
      <c r="E201" s="73"/>
      <c r="F201" s="73"/>
      <c r="G201" s="73"/>
      <c r="H201" s="73"/>
      <c r="I201" s="73"/>
      <c r="J201" s="73"/>
    </row>
    <row r="202" customFormat="false" ht="15.75" hidden="false" customHeight="false" outlineLevel="0" collapsed="false">
      <c r="A202" s="78"/>
      <c r="B202" s="31"/>
      <c r="C202" s="31"/>
      <c r="D202" s="31"/>
      <c r="E202" s="31"/>
      <c r="F202" s="31"/>
      <c r="G202" s="31"/>
      <c r="H202" s="31"/>
      <c r="I202" s="31"/>
      <c r="J202" s="31"/>
    </row>
    <row r="203" customFormat="false" ht="15.75" hidden="false" customHeight="false" outlineLevel="0" collapsed="false">
      <c r="A203" s="79" t="s">
        <v>252</v>
      </c>
      <c r="B203" s="79"/>
      <c r="C203" s="79"/>
      <c r="D203" s="79"/>
      <c r="E203" s="79"/>
      <c r="F203" s="79"/>
      <c r="G203" s="79"/>
      <c r="H203" s="79"/>
      <c r="I203" s="79"/>
      <c r="J203" s="79"/>
    </row>
    <row r="204" customFormat="false" ht="15.75" hidden="false" customHeight="true" outlineLevel="0" collapsed="false">
      <c r="A204" s="76" t="n">
        <v>1</v>
      </c>
      <c r="B204" s="68" t="s">
        <v>253</v>
      </c>
      <c r="C204" s="68"/>
      <c r="D204" s="68"/>
      <c r="E204" s="68"/>
      <c r="F204" s="68"/>
      <c r="G204" s="68"/>
      <c r="H204" s="68"/>
      <c r="I204" s="68"/>
      <c r="J204" s="68"/>
    </row>
    <row r="205" customFormat="false" ht="15.75" hidden="false" customHeight="true" outlineLevel="0" collapsed="false">
      <c r="A205" s="76" t="n">
        <v>2</v>
      </c>
      <c r="B205" s="80" t="s">
        <v>254</v>
      </c>
      <c r="C205" s="80"/>
      <c r="D205" s="80"/>
      <c r="E205" s="80"/>
      <c r="F205" s="80"/>
      <c r="G205" s="80"/>
      <c r="H205" s="80"/>
      <c r="I205" s="80"/>
      <c r="J205" s="80"/>
    </row>
    <row r="206" customFormat="false" ht="15.75" hidden="false" customHeight="true" outlineLevel="0" collapsed="false">
      <c r="A206" s="76" t="n">
        <v>3</v>
      </c>
      <c r="B206" s="68" t="s">
        <v>255</v>
      </c>
      <c r="C206" s="68"/>
      <c r="D206" s="68"/>
      <c r="E206" s="68"/>
      <c r="F206" s="68"/>
      <c r="G206" s="68"/>
      <c r="H206" s="68"/>
      <c r="I206" s="68"/>
      <c r="J206" s="68"/>
    </row>
    <row r="207" customFormat="false" ht="15.75" hidden="false" customHeight="true" outlineLevel="0" collapsed="false">
      <c r="A207" s="76" t="n">
        <v>4</v>
      </c>
      <c r="B207" s="68" t="s">
        <v>256</v>
      </c>
      <c r="C207" s="68"/>
      <c r="D207" s="68"/>
      <c r="E207" s="68"/>
      <c r="F207" s="68"/>
      <c r="G207" s="68"/>
      <c r="H207" s="68"/>
      <c r="I207" s="68"/>
      <c r="J207" s="68"/>
    </row>
    <row r="208" customFormat="false" ht="15.75" hidden="false" customHeight="true" outlineLevel="0" collapsed="false">
      <c r="A208" s="76" t="n">
        <v>5</v>
      </c>
      <c r="B208" s="68" t="s">
        <v>257</v>
      </c>
      <c r="C208" s="68"/>
      <c r="D208" s="68"/>
      <c r="E208" s="68"/>
      <c r="F208" s="68"/>
      <c r="G208" s="68"/>
      <c r="H208" s="68"/>
      <c r="I208" s="68"/>
      <c r="J208" s="68"/>
    </row>
    <row r="209" customFormat="false" ht="15.75" hidden="false" customHeight="true" outlineLevel="0" collapsed="false">
      <c r="A209" s="76" t="n">
        <v>6</v>
      </c>
      <c r="B209" s="68" t="s">
        <v>258</v>
      </c>
      <c r="C209" s="68"/>
      <c r="D209" s="68"/>
      <c r="E209" s="68"/>
      <c r="F209" s="68"/>
      <c r="G209" s="68"/>
      <c r="H209" s="68"/>
      <c r="I209" s="68"/>
      <c r="J209" s="68"/>
    </row>
    <row r="210" customFormat="false" ht="40.95" hidden="false" customHeight="true" outlineLevel="0" collapsed="false">
      <c r="A210" s="76" t="n">
        <v>7</v>
      </c>
      <c r="B210" s="68" t="s">
        <v>259</v>
      </c>
      <c r="C210" s="68"/>
      <c r="D210" s="68"/>
      <c r="E210" s="68"/>
      <c r="F210" s="68"/>
      <c r="G210" s="68"/>
      <c r="H210" s="68"/>
      <c r="I210" s="68"/>
      <c r="J210" s="68"/>
    </row>
    <row r="211" customFormat="false" ht="15.75" hidden="false" customHeight="true" outlineLevel="0" collapsed="false">
      <c r="A211" s="76" t="n">
        <v>8</v>
      </c>
      <c r="B211" s="68" t="s">
        <v>260</v>
      </c>
      <c r="C211" s="68"/>
      <c r="D211" s="68"/>
      <c r="E211" s="68"/>
      <c r="F211" s="68"/>
      <c r="G211" s="68"/>
      <c r="H211" s="68"/>
      <c r="I211" s="68"/>
      <c r="J211" s="68"/>
    </row>
    <row r="212" customFormat="false" ht="30" hidden="false" customHeight="true" outlineLevel="0" collapsed="false">
      <c r="A212" s="76"/>
      <c r="B212" s="31"/>
      <c r="C212" s="31"/>
      <c r="D212" s="31"/>
      <c r="E212" s="31"/>
      <c r="F212" s="31"/>
      <c r="G212" s="31"/>
      <c r="H212" s="31"/>
      <c r="I212" s="31"/>
      <c r="J212" s="31"/>
    </row>
    <row r="213" customFormat="false" ht="19.5" hidden="false" customHeight="true" outlineLevel="0" collapsed="false">
      <c r="A213" s="79" t="s">
        <v>261</v>
      </c>
      <c r="B213" s="79"/>
      <c r="C213" s="79"/>
      <c r="D213" s="79"/>
      <c r="E213" s="79"/>
      <c r="F213" s="79"/>
      <c r="G213" s="79"/>
      <c r="H213" s="79"/>
      <c r="I213" s="79"/>
      <c r="J213" s="79"/>
    </row>
    <row r="214" customFormat="false" ht="15.75" hidden="false" customHeight="true" outlineLevel="0" collapsed="false">
      <c r="A214" s="76" t="n">
        <v>1</v>
      </c>
      <c r="B214" s="68" t="s">
        <v>262</v>
      </c>
      <c r="C214" s="68"/>
      <c r="D214" s="68"/>
      <c r="E214" s="68"/>
      <c r="F214" s="68"/>
      <c r="G214" s="68"/>
      <c r="H214" s="68"/>
      <c r="I214" s="68"/>
      <c r="J214" s="68"/>
    </row>
    <row r="215" customFormat="false" ht="15.75" hidden="false" customHeight="true" outlineLevel="0" collapsed="false">
      <c r="A215" s="76" t="n">
        <v>2</v>
      </c>
      <c r="B215" s="68" t="s">
        <v>263</v>
      </c>
      <c r="C215" s="68"/>
      <c r="D215" s="68"/>
      <c r="E215" s="68"/>
      <c r="F215" s="68"/>
      <c r="G215" s="68"/>
      <c r="H215" s="68"/>
      <c r="I215" s="68"/>
      <c r="J215" s="68"/>
    </row>
    <row r="216" customFormat="false" ht="15.75" hidden="false" customHeight="true" outlineLevel="0" collapsed="false">
      <c r="A216" s="76" t="n">
        <v>3</v>
      </c>
      <c r="B216" s="68" t="s">
        <v>264</v>
      </c>
      <c r="C216" s="68"/>
      <c r="D216" s="68"/>
      <c r="E216" s="68"/>
      <c r="F216" s="68"/>
      <c r="G216" s="68"/>
      <c r="H216" s="68"/>
      <c r="I216" s="68"/>
      <c r="J216" s="68"/>
    </row>
    <row r="217" customFormat="false" ht="27.7" hidden="false" customHeight="true" outlineLevel="0" collapsed="false">
      <c r="A217" s="76" t="n">
        <v>4</v>
      </c>
      <c r="B217" s="68" t="s">
        <v>265</v>
      </c>
      <c r="C217" s="68"/>
      <c r="D217" s="68"/>
      <c r="E217" s="68"/>
      <c r="F217" s="68"/>
      <c r="G217" s="68"/>
      <c r="H217" s="68"/>
      <c r="I217" s="68"/>
      <c r="J217" s="68"/>
    </row>
    <row r="218" customFormat="false" ht="15.75" hidden="false" customHeight="true" outlineLevel="0" collapsed="false">
      <c r="A218" s="76" t="n">
        <v>5</v>
      </c>
      <c r="B218" s="68" t="s">
        <v>266</v>
      </c>
      <c r="C218" s="68"/>
      <c r="D218" s="68"/>
      <c r="E218" s="68"/>
      <c r="F218" s="68"/>
      <c r="G218" s="68"/>
      <c r="H218" s="68"/>
      <c r="I218" s="68"/>
      <c r="J218" s="68"/>
    </row>
    <row r="219" customFormat="false" ht="28.5" hidden="false" customHeight="true" outlineLevel="0" collapsed="false">
      <c r="A219" s="76" t="n">
        <v>6</v>
      </c>
      <c r="B219" s="68" t="s">
        <v>267</v>
      </c>
      <c r="C219" s="68"/>
      <c r="D219" s="68"/>
      <c r="E219" s="68"/>
      <c r="F219" s="68"/>
      <c r="G219" s="68"/>
      <c r="H219" s="68"/>
      <c r="I219" s="68"/>
      <c r="J219" s="68"/>
    </row>
    <row r="220" customFormat="false" ht="27.7" hidden="false" customHeight="true" outlineLevel="0" collapsed="false">
      <c r="A220" s="76" t="n">
        <v>7</v>
      </c>
      <c r="B220" s="68" t="s">
        <v>268</v>
      </c>
      <c r="C220" s="68"/>
      <c r="D220" s="68"/>
      <c r="E220" s="68"/>
      <c r="F220" s="68"/>
      <c r="G220" s="68"/>
      <c r="H220" s="68"/>
      <c r="I220" s="68"/>
      <c r="J220" s="68"/>
    </row>
    <row r="221" customFormat="false" ht="15.75" hidden="false" customHeight="true" outlineLevel="0" collapsed="false">
      <c r="A221" s="76" t="n">
        <v>8</v>
      </c>
      <c r="B221" s="68" t="s">
        <v>269</v>
      </c>
      <c r="C221" s="68"/>
      <c r="D221" s="68"/>
      <c r="E221" s="68"/>
      <c r="F221" s="68"/>
      <c r="G221" s="68"/>
      <c r="H221" s="68"/>
      <c r="I221" s="68"/>
      <c r="J221" s="68"/>
    </row>
    <row r="222" customFormat="false" ht="15.75" hidden="false" customHeight="true" outlineLevel="0" collapsed="false">
      <c r="A222" s="76" t="n">
        <v>9</v>
      </c>
      <c r="B222" s="68" t="s">
        <v>270</v>
      </c>
      <c r="C222" s="68"/>
      <c r="D222" s="68"/>
      <c r="E222" s="68"/>
      <c r="F222" s="68"/>
      <c r="G222" s="68"/>
      <c r="H222" s="68"/>
      <c r="I222" s="68"/>
      <c r="J222" s="68"/>
    </row>
    <row r="223" customFormat="false" ht="15.75" hidden="false" customHeight="true" outlineLevel="0" collapsed="false">
      <c r="A223" s="76" t="n">
        <v>10</v>
      </c>
      <c r="B223" s="68" t="s">
        <v>271</v>
      </c>
      <c r="C223" s="68"/>
      <c r="D223" s="68"/>
      <c r="E223" s="68"/>
      <c r="F223" s="68"/>
      <c r="G223" s="68"/>
      <c r="H223" s="68"/>
      <c r="I223" s="68"/>
      <c r="J223" s="68"/>
    </row>
    <row r="224" customFormat="false" ht="27.7" hidden="false" customHeight="true" outlineLevel="0" collapsed="false">
      <c r="A224" s="76" t="n">
        <v>11</v>
      </c>
      <c r="B224" s="68" t="s">
        <v>272</v>
      </c>
      <c r="C224" s="68"/>
      <c r="D224" s="68"/>
      <c r="E224" s="68"/>
      <c r="F224" s="68"/>
      <c r="G224" s="68"/>
      <c r="H224" s="68"/>
      <c r="I224" s="68"/>
      <c r="J224" s="68"/>
    </row>
    <row r="225" customFormat="false" ht="15.75" hidden="false" customHeight="false" outlineLevel="0" collapsed="false">
      <c r="A225" s="81"/>
      <c r="B225" s="81"/>
      <c r="C225" s="81"/>
      <c r="D225" s="81"/>
      <c r="E225" s="81"/>
      <c r="F225" s="81"/>
      <c r="G225" s="81"/>
      <c r="H225" s="81"/>
      <c r="I225" s="81"/>
      <c r="J225" s="81"/>
    </row>
    <row r="226" customFormat="false" ht="15.75" hidden="false" customHeight="false" outlineLevel="0" collapsed="false">
      <c r="A226" s="79" t="s">
        <v>273</v>
      </c>
      <c r="B226" s="79"/>
      <c r="C226" s="79"/>
      <c r="D226" s="79"/>
      <c r="E226" s="79"/>
      <c r="F226" s="79"/>
      <c r="G226" s="79"/>
      <c r="H226" s="79"/>
      <c r="I226" s="79"/>
      <c r="J226" s="79"/>
    </row>
    <row r="227" customFormat="false" ht="27.7" hidden="false" customHeight="true" outlineLevel="0" collapsed="false">
      <c r="A227" s="76" t="n">
        <v>1</v>
      </c>
      <c r="B227" s="68" t="s">
        <v>274</v>
      </c>
      <c r="C227" s="68"/>
      <c r="D227" s="68"/>
      <c r="E227" s="68"/>
      <c r="F227" s="68"/>
      <c r="G227" s="68"/>
      <c r="H227" s="68"/>
      <c r="I227" s="68"/>
      <c r="J227" s="68"/>
    </row>
    <row r="228" customFormat="false" ht="15.75" hidden="false" customHeight="true" outlineLevel="0" collapsed="false">
      <c r="A228" s="76" t="n">
        <v>2</v>
      </c>
      <c r="B228" s="68" t="s">
        <v>275</v>
      </c>
      <c r="C228" s="68"/>
      <c r="D228" s="68"/>
      <c r="E228" s="68"/>
      <c r="F228" s="68"/>
      <c r="G228" s="68"/>
      <c r="H228" s="68"/>
      <c r="I228" s="68"/>
      <c r="J228" s="68"/>
    </row>
    <row r="229" customFormat="false" ht="15.75" hidden="false" customHeight="true" outlineLevel="0" collapsed="false">
      <c r="A229" s="76" t="n">
        <v>3</v>
      </c>
      <c r="B229" s="68" t="s">
        <v>276</v>
      </c>
      <c r="C229" s="68"/>
      <c r="D229" s="68"/>
      <c r="E229" s="68"/>
      <c r="F229" s="68"/>
      <c r="G229" s="68"/>
      <c r="H229" s="68"/>
      <c r="I229" s="68"/>
      <c r="J229" s="68"/>
    </row>
    <row r="230" customFormat="false" ht="27.7" hidden="false" customHeight="true" outlineLevel="0" collapsed="false">
      <c r="A230" s="76" t="n">
        <v>4</v>
      </c>
      <c r="B230" s="68" t="s">
        <v>277</v>
      </c>
      <c r="C230" s="68"/>
      <c r="D230" s="68"/>
      <c r="E230" s="68"/>
      <c r="F230" s="68"/>
      <c r="G230" s="68"/>
      <c r="H230" s="68"/>
      <c r="I230" s="68"/>
      <c r="J230" s="68"/>
    </row>
    <row r="231" customFormat="false" ht="27.7" hidden="false" customHeight="true" outlineLevel="0" collapsed="false">
      <c r="A231" s="76" t="n">
        <v>5</v>
      </c>
      <c r="B231" s="68" t="s">
        <v>278</v>
      </c>
      <c r="C231" s="68"/>
      <c r="D231" s="68"/>
      <c r="E231" s="68"/>
      <c r="F231" s="68"/>
      <c r="G231" s="68"/>
      <c r="H231" s="68"/>
      <c r="I231" s="68"/>
      <c r="J231" s="68"/>
    </row>
    <row r="232" customFormat="false" ht="27.7" hidden="false" customHeight="true" outlineLevel="0" collapsed="false">
      <c r="A232" s="76" t="n">
        <v>6</v>
      </c>
      <c r="B232" s="68" t="s">
        <v>279</v>
      </c>
      <c r="C232" s="68"/>
      <c r="D232" s="68"/>
      <c r="E232" s="68"/>
      <c r="F232" s="68"/>
      <c r="G232" s="68"/>
      <c r="H232" s="68"/>
      <c r="I232" s="68"/>
      <c r="J232" s="68"/>
    </row>
    <row r="233" customFormat="false" ht="15.75" hidden="false" customHeight="true" outlineLevel="0" collapsed="false">
      <c r="A233" s="76" t="n">
        <v>7</v>
      </c>
      <c r="B233" s="68" t="s">
        <v>280</v>
      </c>
      <c r="C233" s="68"/>
      <c r="D233" s="68"/>
      <c r="E233" s="68"/>
      <c r="F233" s="68"/>
      <c r="G233" s="68"/>
      <c r="H233" s="68"/>
      <c r="I233" s="68"/>
      <c r="J233" s="68"/>
    </row>
    <row r="234" customFormat="false" ht="27.7" hidden="false" customHeight="true" outlineLevel="0" collapsed="false">
      <c r="A234" s="76" t="n">
        <v>8</v>
      </c>
      <c r="B234" s="68" t="s">
        <v>281</v>
      </c>
      <c r="C234" s="68"/>
      <c r="D234" s="68"/>
      <c r="E234" s="68"/>
      <c r="F234" s="68"/>
      <c r="G234" s="68"/>
      <c r="H234" s="68"/>
      <c r="I234" s="68"/>
      <c r="J234" s="68"/>
    </row>
    <row r="235" customFormat="false" ht="15.75" hidden="false" customHeight="true" outlineLevel="0" collapsed="false">
      <c r="A235" s="76" t="n">
        <v>9</v>
      </c>
      <c r="B235" s="68" t="s">
        <v>282</v>
      </c>
      <c r="C235" s="68"/>
      <c r="D235" s="68"/>
      <c r="E235" s="68"/>
      <c r="F235" s="68"/>
      <c r="G235" s="68"/>
      <c r="H235" s="68"/>
      <c r="I235" s="68"/>
      <c r="J235" s="68"/>
    </row>
    <row r="236" customFormat="false" ht="41.25" hidden="false" customHeight="true" outlineLevel="0" collapsed="false">
      <c r="A236" s="76" t="n">
        <v>10</v>
      </c>
      <c r="B236" s="68" t="s">
        <v>283</v>
      </c>
      <c r="C236" s="68"/>
      <c r="D236" s="68"/>
      <c r="E236" s="68"/>
      <c r="F236" s="68"/>
      <c r="G236" s="68"/>
      <c r="H236" s="68"/>
      <c r="I236" s="68"/>
      <c r="J236" s="68"/>
    </row>
    <row r="237" customFormat="false" ht="27.7" hidden="false" customHeight="true" outlineLevel="0" collapsed="false">
      <c r="A237" s="76" t="n">
        <v>11</v>
      </c>
      <c r="B237" s="68" t="s">
        <v>284</v>
      </c>
      <c r="C237" s="68"/>
      <c r="D237" s="68"/>
      <c r="E237" s="68"/>
      <c r="F237" s="68"/>
      <c r="G237" s="68"/>
      <c r="H237" s="68"/>
      <c r="I237" s="68"/>
      <c r="J237" s="68"/>
    </row>
    <row r="238" customFormat="false" ht="27.7" hidden="false" customHeight="true" outlineLevel="0" collapsed="false">
      <c r="A238" s="76" t="n">
        <v>12</v>
      </c>
      <c r="B238" s="68" t="s">
        <v>285</v>
      </c>
      <c r="C238" s="68"/>
      <c r="D238" s="68"/>
      <c r="E238" s="68"/>
      <c r="F238" s="68"/>
      <c r="G238" s="68"/>
      <c r="H238" s="68"/>
      <c r="I238" s="68"/>
      <c r="J238" s="68"/>
    </row>
    <row r="239" customFormat="false" ht="15.75" hidden="false" customHeight="true" outlineLevel="0" collapsed="false">
      <c r="A239" s="76" t="n">
        <v>13</v>
      </c>
      <c r="B239" s="68" t="s">
        <v>286</v>
      </c>
      <c r="C239" s="68"/>
      <c r="D239" s="68"/>
      <c r="E239" s="68"/>
      <c r="F239" s="68"/>
      <c r="G239" s="68"/>
      <c r="H239" s="68"/>
      <c r="I239" s="68"/>
      <c r="J239" s="68"/>
    </row>
    <row r="240" customFormat="false" ht="27.7" hidden="false" customHeight="true" outlineLevel="0" collapsed="false">
      <c r="A240" s="76" t="n">
        <v>14</v>
      </c>
      <c r="B240" s="68" t="s">
        <v>287</v>
      </c>
      <c r="C240" s="68"/>
      <c r="D240" s="68"/>
      <c r="E240" s="68"/>
      <c r="F240" s="68"/>
      <c r="G240" s="68"/>
      <c r="H240" s="68"/>
      <c r="I240" s="68"/>
      <c r="J240" s="68"/>
    </row>
    <row r="241" customFormat="false" ht="40.95" hidden="false" customHeight="true" outlineLevel="0" collapsed="false">
      <c r="A241" s="76" t="n">
        <v>15</v>
      </c>
      <c r="B241" s="68" t="s">
        <v>288</v>
      </c>
      <c r="C241" s="68"/>
      <c r="D241" s="68"/>
      <c r="E241" s="68"/>
      <c r="F241" s="68"/>
      <c r="G241" s="68"/>
      <c r="H241" s="68"/>
      <c r="I241" s="68"/>
      <c r="J241" s="68"/>
    </row>
    <row r="242" customFormat="false" ht="28.5" hidden="false" customHeight="true" outlineLevel="0" collapsed="false">
      <c r="A242" s="76" t="n">
        <v>16</v>
      </c>
      <c r="B242" s="68" t="s">
        <v>289</v>
      </c>
      <c r="C242" s="68"/>
      <c r="D242" s="68"/>
      <c r="E242" s="68"/>
      <c r="F242" s="68"/>
      <c r="G242" s="68"/>
      <c r="H242" s="68"/>
      <c r="I242" s="68"/>
      <c r="J242" s="68"/>
    </row>
    <row r="243" customFormat="false" ht="15.75" hidden="false" customHeight="true" outlineLevel="0" collapsed="false">
      <c r="A243" s="76" t="n">
        <v>17</v>
      </c>
      <c r="B243" s="68" t="s">
        <v>290</v>
      </c>
      <c r="C243" s="68"/>
      <c r="D243" s="68"/>
      <c r="E243" s="68"/>
      <c r="F243" s="68"/>
      <c r="G243" s="68"/>
      <c r="H243" s="68"/>
      <c r="I243" s="68"/>
      <c r="J243" s="68"/>
    </row>
    <row r="244" customFormat="false" ht="15.75" hidden="false" customHeight="true" outlineLevel="0" collapsed="false">
      <c r="A244" s="76" t="n">
        <v>18</v>
      </c>
      <c r="B244" s="68" t="s">
        <v>291</v>
      </c>
      <c r="C244" s="68"/>
      <c r="D244" s="68"/>
      <c r="E244" s="68"/>
      <c r="F244" s="68"/>
      <c r="G244" s="68"/>
      <c r="H244" s="68"/>
      <c r="I244" s="68"/>
      <c r="J244" s="68"/>
    </row>
    <row r="245" customFormat="false" ht="15.75" hidden="false" customHeight="true" outlineLevel="0" collapsed="false">
      <c r="A245" s="76" t="n">
        <v>19</v>
      </c>
      <c r="B245" s="69" t="s">
        <v>292</v>
      </c>
      <c r="C245" s="69"/>
      <c r="D245" s="69"/>
      <c r="E245" s="69"/>
      <c r="F245" s="69"/>
      <c r="G245" s="69"/>
      <c r="H245" s="69"/>
      <c r="I245" s="69"/>
      <c r="J245" s="69"/>
    </row>
    <row r="246" customFormat="false" ht="15.75" hidden="false" customHeight="true" outlineLevel="0" collapsed="false">
      <c r="A246" s="6" t="n">
        <v>15</v>
      </c>
      <c r="B246" s="82" t="s">
        <v>256</v>
      </c>
      <c r="C246" s="82"/>
      <c r="D246" s="82"/>
      <c r="E246" s="82"/>
      <c r="F246" s="82"/>
      <c r="G246" s="82"/>
      <c r="H246" s="82"/>
      <c r="I246" s="82"/>
      <c r="J246" s="82"/>
    </row>
    <row r="247" customFormat="false" ht="15.75" hidden="false" customHeight="true" outlineLevel="0" collapsed="false">
      <c r="A247" s="6" t="n">
        <v>16</v>
      </c>
      <c r="B247" s="82" t="s">
        <v>257</v>
      </c>
      <c r="C247" s="82"/>
      <c r="D247" s="82"/>
      <c r="E247" s="82"/>
      <c r="F247" s="82"/>
      <c r="G247" s="82"/>
      <c r="H247" s="82"/>
      <c r="I247" s="82"/>
      <c r="J247" s="82"/>
    </row>
    <row r="248" customFormat="false" ht="15.75" hidden="false" customHeight="true" outlineLevel="0" collapsed="false">
      <c r="A248" s="6" t="n">
        <v>17</v>
      </c>
      <c r="B248" s="82" t="s">
        <v>258</v>
      </c>
      <c r="C248" s="82"/>
      <c r="D248" s="82"/>
      <c r="E248" s="82"/>
      <c r="F248" s="82"/>
      <c r="G248" s="82"/>
      <c r="H248" s="82"/>
      <c r="I248" s="82"/>
      <c r="J248" s="82"/>
    </row>
    <row r="249" customFormat="false" ht="37.3" hidden="false" customHeight="true" outlineLevel="0" collapsed="false">
      <c r="A249" s="6" t="n">
        <v>18</v>
      </c>
      <c r="B249" s="82" t="s">
        <v>293</v>
      </c>
      <c r="C249" s="82"/>
      <c r="D249" s="82"/>
      <c r="E249" s="82"/>
      <c r="F249" s="82"/>
      <c r="G249" s="82"/>
      <c r="H249" s="82"/>
      <c r="I249" s="82"/>
      <c r="J249" s="82"/>
    </row>
    <row r="250" customFormat="false" ht="15.75" hidden="false" customHeight="true" outlineLevel="0" collapsed="false">
      <c r="A250" s="6" t="n">
        <v>19</v>
      </c>
      <c r="B250" s="82" t="s">
        <v>294</v>
      </c>
      <c r="C250" s="82"/>
      <c r="D250" s="82"/>
      <c r="E250" s="82"/>
      <c r="F250" s="82"/>
      <c r="G250" s="82"/>
      <c r="H250" s="82"/>
      <c r="I250" s="82"/>
      <c r="J250" s="82"/>
    </row>
    <row r="251" customFormat="false" ht="15.75" hidden="false" customHeight="true" outlineLevel="0" collapsed="false">
      <c r="A251" s="76" t="n">
        <v>20</v>
      </c>
      <c r="B251" s="69" t="s">
        <v>295</v>
      </c>
      <c r="C251" s="69"/>
      <c r="D251" s="69"/>
      <c r="E251" s="69"/>
      <c r="F251" s="69"/>
      <c r="G251" s="69"/>
      <c r="H251" s="69"/>
      <c r="I251" s="69"/>
      <c r="J251" s="69"/>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6">
    <mergeCell ref="A2:J2"/>
    <mergeCell ref="A26:H26"/>
    <mergeCell ref="A27:J27"/>
    <mergeCell ref="A41:H41"/>
    <mergeCell ref="A42:J42"/>
    <mergeCell ref="A64:H64"/>
    <mergeCell ref="A65:J65"/>
    <mergeCell ref="A66:J66"/>
    <mergeCell ref="A72:H72"/>
    <mergeCell ref="A73:J73"/>
    <mergeCell ref="A95:H95"/>
    <mergeCell ref="A96:J96"/>
    <mergeCell ref="A118:H118"/>
    <mergeCell ref="A119:J119"/>
    <mergeCell ref="A120:J120"/>
    <mergeCell ref="A124:H124"/>
    <mergeCell ref="A125:J125"/>
    <mergeCell ref="A131:H131"/>
    <mergeCell ref="A132:J132"/>
    <mergeCell ref="A133:H135"/>
    <mergeCell ref="A136:J136"/>
    <mergeCell ref="B137:J137"/>
    <mergeCell ref="B138:J138"/>
    <mergeCell ref="B139:J139"/>
    <mergeCell ref="B140:J140"/>
    <mergeCell ref="B141:J141"/>
    <mergeCell ref="B142:J142"/>
    <mergeCell ref="B143:J143"/>
    <mergeCell ref="B144:J144"/>
    <mergeCell ref="B145:J145"/>
    <mergeCell ref="B146:J146"/>
    <mergeCell ref="B147:J147"/>
    <mergeCell ref="B148:J148"/>
    <mergeCell ref="B149:J149"/>
    <mergeCell ref="B150:J150"/>
    <mergeCell ref="B151:J151"/>
    <mergeCell ref="B152:J152"/>
    <mergeCell ref="B153:J153"/>
    <mergeCell ref="B154:J154"/>
    <mergeCell ref="B155:J155"/>
    <mergeCell ref="B156:J156"/>
    <mergeCell ref="B157:J157"/>
    <mergeCell ref="B158:J158"/>
    <mergeCell ref="B159:J159"/>
    <mergeCell ref="B160:J160"/>
    <mergeCell ref="B161:J161"/>
    <mergeCell ref="A162:J162"/>
    <mergeCell ref="B163:J163"/>
    <mergeCell ref="B164:J164"/>
    <mergeCell ref="B165:J165"/>
    <mergeCell ref="B166:J166"/>
    <mergeCell ref="A167:J167"/>
    <mergeCell ref="B168:J168"/>
    <mergeCell ref="B169:J169"/>
    <mergeCell ref="B170:J170"/>
    <mergeCell ref="B171:J171"/>
    <mergeCell ref="B172:J172"/>
    <mergeCell ref="B173:J173"/>
    <mergeCell ref="A174:J174"/>
    <mergeCell ref="B175:J175"/>
    <mergeCell ref="B176:J176"/>
    <mergeCell ref="B177:J177"/>
    <mergeCell ref="B178:J178"/>
    <mergeCell ref="B179:J179"/>
    <mergeCell ref="B180:J180"/>
    <mergeCell ref="B181:J181"/>
    <mergeCell ref="A182:J182"/>
    <mergeCell ref="B183:J183"/>
    <mergeCell ref="B184:J184"/>
    <mergeCell ref="B185:J185"/>
    <mergeCell ref="B186:J186"/>
    <mergeCell ref="B187:J187"/>
    <mergeCell ref="B188:J188"/>
    <mergeCell ref="B189:J189"/>
    <mergeCell ref="A190:J190"/>
    <mergeCell ref="B191:J191"/>
    <mergeCell ref="B192:J192"/>
    <mergeCell ref="B193:J193"/>
    <mergeCell ref="B194:J194"/>
    <mergeCell ref="B195:J195"/>
    <mergeCell ref="B196:J196"/>
    <mergeCell ref="B197:J197"/>
    <mergeCell ref="B198:J198"/>
    <mergeCell ref="B199:J199"/>
    <mergeCell ref="B200:J200"/>
    <mergeCell ref="B201:J201"/>
    <mergeCell ref="B202:J202"/>
    <mergeCell ref="A203:J203"/>
    <mergeCell ref="B204:J204"/>
    <mergeCell ref="B205:J205"/>
    <mergeCell ref="B206:J206"/>
    <mergeCell ref="B207:J207"/>
    <mergeCell ref="B208:J208"/>
    <mergeCell ref="B209:J209"/>
    <mergeCell ref="B210:J210"/>
    <mergeCell ref="B211:J211"/>
    <mergeCell ref="B212:J212"/>
    <mergeCell ref="A213:J213"/>
    <mergeCell ref="B214:J214"/>
    <mergeCell ref="B215:J215"/>
    <mergeCell ref="B216:J216"/>
    <mergeCell ref="B217:J217"/>
    <mergeCell ref="B218:J218"/>
    <mergeCell ref="B219:J219"/>
    <mergeCell ref="B220:J220"/>
    <mergeCell ref="B221:J221"/>
    <mergeCell ref="B222:J222"/>
    <mergeCell ref="B223:J223"/>
    <mergeCell ref="B224:J224"/>
    <mergeCell ref="A225:J225"/>
    <mergeCell ref="A226:J226"/>
    <mergeCell ref="B227:J227"/>
    <mergeCell ref="B228:J228"/>
    <mergeCell ref="B229:J229"/>
    <mergeCell ref="B230:J230"/>
    <mergeCell ref="B231:J231"/>
    <mergeCell ref="B232:J232"/>
    <mergeCell ref="B233:J233"/>
    <mergeCell ref="B234:J234"/>
    <mergeCell ref="B235:J235"/>
    <mergeCell ref="B236:J236"/>
    <mergeCell ref="B237:J237"/>
    <mergeCell ref="B238:J238"/>
    <mergeCell ref="B239:J239"/>
    <mergeCell ref="B240:J240"/>
    <mergeCell ref="B241:J241"/>
    <mergeCell ref="B242:J242"/>
    <mergeCell ref="B243:J243"/>
    <mergeCell ref="B244:J244"/>
    <mergeCell ref="B245:J245"/>
    <mergeCell ref="B246:J246"/>
    <mergeCell ref="B247:J247"/>
    <mergeCell ref="B248:J248"/>
    <mergeCell ref="B249:J249"/>
    <mergeCell ref="B250:J250"/>
    <mergeCell ref="B251:J251"/>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2024-03-08T16:04:03Z</dcterms:modified>
  <cp:revision>2</cp:revision>
  <dc:subject/>
  <dc:title/>
</cp:coreProperties>
</file>