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ch\GeorgeMason\binf702\r_code\binf702\"/>
    </mc:Choice>
  </mc:AlternateContent>
  <xr:revisionPtr revIDLastSave="0" documentId="13_ncr:1_{BAD9097F-317A-4036-9A27-9F9F7C064E09}" xr6:coauthVersionLast="47" xr6:coauthVersionMax="47" xr10:uidLastSave="{00000000-0000-0000-0000-000000000000}"/>
  <bookViews>
    <workbookView xWindow="-108" yWindow="-108" windowWidth="23256" windowHeight="12576" xr2:uid="{418F5498-4190-4A12-932A-196A450686D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E7" i="3"/>
  <c r="E6" i="3"/>
  <c r="E5" i="3"/>
  <c r="B16" i="1"/>
  <c r="A23" i="1" a="1"/>
  <c r="A23" i="1" s="1"/>
  <c r="B15" i="1"/>
  <c r="B14" i="1"/>
  <c r="B13" i="1"/>
  <c r="B12" i="1"/>
  <c r="D4" i="3"/>
  <c r="D5" i="3"/>
  <c r="D7" i="3"/>
  <c r="D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<sst xmlns="http://schemas.openxmlformats.org/spreadsheetml/2006/main" count="39" uniqueCount="31">
  <si>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Score</t>
  </si>
  <si>
    <t>True Status</t>
  </si>
  <si>
    <t>Total</t>
  </si>
  <si>
    <t>Negative</t>
  </si>
  <si>
    <t>Positive</t>
  </si>
  <si>
    <t>Cutoff for Abnormality</t>
  </si>
  <si>
    <t>Sensitivity</t>
  </si>
  <si>
    <t>Specificity</t>
  </si>
  <si>
    <t>&lt;= 0</t>
  </si>
  <si>
    <t>&lt;= 1</t>
  </si>
  <si>
    <t>&lt;= 2</t>
  </si>
  <si>
    <t>&lt;= 3</t>
  </si>
  <si>
    <t>&lt;= 4</t>
  </si>
  <si>
    <t>&lt;= 5</t>
  </si>
  <si>
    <t>CMMS score</t>
  </si>
  <si>
    <t>Nondemented</t>
  </si>
  <si>
    <t>Demented</t>
  </si>
  <si>
    <t>0-5</t>
  </si>
  <si>
    <t>16-20</t>
  </si>
  <si>
    <t>21-25</t>
  </si>
  <si>
    <t>26-30</t>
  </si>
  <si>
    <t>Cutoff point for dementia</t>
  </si>
  <si>
    <t>sensitivity</t>
  </si>
  <si>
    <t>specificity</t>
  </si>
  <si>
    <t>&lt;0</t>
  </si>
  <si>
    <t>≤5</t>
  </si>
  <si>
    <t>≤10</t>
  </si>
  <si>
    <t>≤15</t>
  </si>
  <si>
    <t>≤20</t>
  </si>
  <si>
    <t>≤25</t>
  </si>
  <si>
    <t>≤30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</si>
</sst>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rgb="FFFFFFFF"/>
      <name val="Tahoma"/>
      <family val="2"/>
    </font>
    <font>
      <sz val="1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E4A8"/>
        <bgColor indexed="64"/>
      </patternFill>
    </fill>
    <fill>
      <patternFill patternType="solid">
        <fgColor rgb="FFCBF5E1"/>
        <bgColor indexed="64"/>
      </patternFill>
    </fill>
    <fill>
      <patternFill patternType="solid">
        <fgColor rgb="FFE7FA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4" fontId="0" fillId="0" borderId="4" xfId="0" applyNumberForma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 vertical="center" wrapText="1" readingOrder="1"/>
    </xf>
    <xf numFmtId="0" fontId="1" fillId="3" borderId="5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49F9-6AD9-4901-9AFE-DFCF0E1B8AAA}">
  <dimension ref="A1:P23"/>
  <sheetViews>
    <sheetView tabSelected="1" workbookViewId="0">
      <selection activeCell="C12" sqref="C12:C16"/>
    </sheetView>
  </sheetViews>
  <sheetFormatPr defaultRowHeight="14.4" x14ac:dyDescent="0.3"/>
  <cols>
    <col min="2" max="3" width="11.5546875" bestFit="1" customWidth="1"/>
  </cols>
  <sheetData>
    <row r="1" spans="1:16" ht="15" thickBot="1" x14ac:dyDescent="0.35">
      <c r="A1" s="1"/>
      <c r="B1" s="2"/>
      <c r="C1" s="2" t="s">
        <v>0</v>
      </c>
      <c r="D1" s="2"/>
      <c r="E1" s="2"/>
      <c r="F1" s="2"/>
      <c r="G1" s="2"/>
    </row>
    <row r="2" spans="1:16" ht="29.4" thickBo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 t="s">
        <v>2</v>
      </c>
      <c r="L2" s="1"/>
      <c r="M2" s="3" t="s">
        <v>1</v>
      </c>
      <c r="N2" s="3" t="s">
        <v>3</v>
      </c>
      <c r="O2" s="3" t="s">
        <v>4</v>
      </c>
      <c r="P2" s="3" t="s">
        <v>2</v>
      </c>
    </row>
    <row r="3" spans="1:16" ht="15" thickBot="1" x14ac:dyDescent="0.35">
      <c r="A3" s="3" t="s">
        <v>3</v>
      </c>
      <c r="B3" s="4">
        <v>1</v>
      </c>
      <c r="C3" s="4">
        <v>5</v>
      </c>
      <c r="D3" s="4">
        <v>4</v>
      </c>
      <c r="E3" s="4">
        <v>17</v>
      </c>
      <c r="F3" s="4">
        <v>6</v>
      </c>
      <c r="G3" s="4">
        <v>33</v>
      </c>
      <c r="L3" s="2"/>
      <c r="M3" s="4">
        <v>1</v>
      </c>
      <c r="N3" s="4">
        <v>1</v>
      </c>
      <c r="O3" s="4">
        <v>38</v>
      </c>
      <c r="P3" s="4">
        <v>39</v>
      </c>
    </row>
    <row r="4" spans="1:16" ht="15" thickBot="1" x14ac:dyDescent="0.35">
      <c r="A4" s="3" t="s">
        <v>4</v>
      </c>
      <c r="B4" s="4">
        <v>38</v>
      </c>
      <c r="C4" s="4">
        <v>15</v>
      </c>
      <c r="D4" s="4">
        <v>5</v>
      </c>
      <c r="E4" s="4">
        <v>5</v>
      </c>
      <c r="F4" s="4">
        <v>4</v>
      </c>
      <c r="G4" s="4">
        <v>67</v>
      </c>
      <c r="L4" s="2" t="s">
        <v>0</v>
      </c>
      <c r="M4" s="4">
        <v>2</v>
      </c>
      <c r="N4" s="4">
        <v>5</v>
      </c>
      <c r="O4" s="4">
        <v>15</v>
      </c>
      <c r="P4" s="4">
        <v>20</v>
      </c>
    </row>
    <row r="5" spans="1:16" ht="15" thickBot="1" x14ac:dyDescent="0.35">
      <c r="A5" s="3" t="s">
        <v>2</v>
      </c>
      <c r="B5" s="4">
        <v>39</v>
      </c>
      <c r="C5" s="4">
        <v>20</v>
      </c>
      <c r="D5" s="4">
        <v>9</v>
      </c>
      <c r="E5" s="4">
        <v>22</v>
      </c>
      <c r="F5" s="4">
        <v>10</v>
      </c>
      <c r="G5" s="4">
        <v>100</v>
      </c>
      <c r="L5" s="2"/>
      <c r="M5" s="4">
        <v>3</v>
      </c>
      <c r="N5" s="4">
        <v>4</v>
      </c>
      <c r="O5" s="4">
        <v>5</v>
      </c>
      <c r="P5" s="4">
        <v>9</v>
      </c>
    </row>
    <row r="6" spans="1:16" ht="15" thickBot="1" x14ac:dyDescent="0.35">
      <c r="A6" s="5"/>
      <c r="L6" s="2"/>
      <c r="M6" s="4">
        <v>4</v>
      </c>
      <c r="N6" s="4">
        <v>17</v>
      </c>
      <c r="O6" s="4">
        <v>5</v>
      </c>
      <c r="P6" s="4">
        <v>22</v>
      </c>
    </row>
    <row r="7" spans="1:16" ht="15" thickBot="1" x14ac:dyDescent="0.35">
      <c r="L7" s="2"/>
      <c r="M7" s="4">
        <v>5</v>
      </c>
      <c r="N7" s="4">
        <v>6</v>
      </c>
      <c r="O7" s="4">
        <v>4</v>
      </c>
      <c r="P7" s="4">
        <v>10</v>
      </c>
    </row>
    <row r="8" spans="1:16" ht="15" thickBot="1" x14ac:dyDescent="0.35">
      <c r="L8" s="2"/>
      <c r="M8" s="4" t="s">
        <v>2</v>
      </c>
      <c r="N8" s="4">
        <v>33</v>
      </c>
      <c r="O8" s="4">
        <v>67</v>
      </c>
      <c r="P8" s="4">
        <v>100</v>
      </c>
    </row>
    <row r="9" spans="1:16" ht="15" thickBot="1" x14ac:dyDescent="0.35"/>
    <row r="10" spans="1:16" ht="58.2" thickBot="1" x14ac:dyDescent="0.35">
      <c r="A10" s="1" t="s">
        <v>5</v>
      </c>
      <c r="B10" s="2" t="s">
        <v>6</v>
      </c>
      <c r="C10" s="2" t="s">
        <v>7</v>
      </c>
    </row>
    <row r="11" spans="1:16" ht="15" thickBot="1" x14ac:dyDescent="0.35">
      <c r="A11" s="3" t="s">
        <v>8</v>
      </c>
      <c r="B11" s="4"/>
      <c r="C11" s="4"/>
    </row>
    <row r="12" spans="1:16" ht="15" thickBot="1" x14ac:dyDescent="0.35">
      <c r="A12" s="3" t="s">
        <v>9</v>
      </c>
      <c r="B12" s="6">
        <f>SUM(B4)/G4</f>
        <v>0.56716417910447758</v>
      </c>
      <c r="C12" s="6">
        <f>(G3-B3)/G3</f>
        <v>0.96969696969696972</v>
      </c>
    </row>
    <row r="13" spans="1:16" ht="15" thickBot="1" x14ac:dyDescent="0.35">
      <c r="A13" s="3" t="s">
        <v>10</v>
      </c>
      <c r="B13" s="6">
        <f>SUM(B4:C4)/G4</f>
        <v>0.79104477611940294</v>
      </c>
      <c r="C13" s="6">
        <f>(G3-SUM(B3:C3))/G3</f>
        <v>0.81818181818181823</v>
      </c>
    </row>
    <row r="14" spans="1:16" ht="15" thickBot="1" x14ac:dyDescent="0.35">
      <c r="A14" s="3" t="s">
        <v>11</v>
      </c>
      <c r="B14" s="6">
        <f>SUM(B4:D4)/G4</f>
        <v>0.86567164179104472</v>
      </c>
      <c r="C14" s="6">
        <f>(G3-SUM(B3:D3))/G3</f>
        <v>0.69696969696969702</v>
      </c>
    </row>
    <row r="15" spans="1:16" ht="15" thickBot="1" x14ac:dyDescent="0.35">
      <c r="A15" s="3" t="s">
        <v>12</v>
      </c>
      <c r="B15" s="6">
        <f>SUM(B4:E4)/G4</f>
        <v>0.94029850746268662</v>
      </c>
      <c r="C15" s="6">
        <f>(G3-SUM(B3:E3))/G3</f>
        <v>0.18181818181818182</v>
      </c>
    </row>
    <row r="16" spans="1:16" ht="15" thickBot="1" x14ac:dyDescent="0.35">
      <c r="A16" s="3" t="s">
        <v>13</v>
      </c>
      <c r="B16" s="6">
        <f>SUM(B4:F4)/G4</f>
        <v>1</v>
      </c>
      <c r="C16" s="6">
        <f>(G3-SUM(B3:F3))/G3</f>
        <v>0</v>
      </c>
    </row>
    <row r="23" spans="1:1" x14ac:dyDescent="0.3">
      <c r="A23" t="e" cm="1">
        <f t="array" ref="A23">su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3699-9995-4EB3-ADB2-401B707D21BA}">
  <dimension ref="A1:L8"/>
  <sheetViews>
    <sheetView workbookViewId="0">
      <selection activeCell="E6" sqref="E6"/>
    </sheetView>
  </sheetViews>
  <sheetFormatPr defaultRowHeight="14.4" x14ac:dyDescent="0.3"/>
  <cols>
    <col min="1" max="1" width="12.33203125" customWidth="1"/>
    <col min="2" max="2" width="8.5546875" bestFit="1" customWidth="1"/>
  </cols>
  <sheetData>
    <row r="1" spans="1:12" ht="156" thickBot="1" x14ac:dyDescent="0.35">
      <c r="A1" s="7" t="s">
        <v>14</v>
      </c>
      <c r="B1" s="7" t="s">
        <v>15</v>
      </c>
      <c r="C1" s="7" t="s">
        <v>16</v>
      </c>
      <c r="J1" s="13" t="s">
        <v>21</v>
      </c>
      <c r="K1" s="13" t="s">
        <v>22</v>
      </c>
      <c r="L1" s="13" t="s">
        <v>23</v>
      </c>
    </row>
    <row r="2" spans="1:12" ht="23.4" thickTop="1" thickBot="1" x14ac:dyDescent="0.35">
      <c r="A2" s="8" t="s">
        <v>17</v>
      </c>
      <c r="B2" s="9">
        <v>0</v>
      </c>
      <c r="C2" s="8">
        <v>2</v>
      </c>
      <c r="J2" s="14" t="s">
        <v>24</v>
      </c>
      <c r="K2" s="13">
        <v>0</v>
      </c>
      <c r="L2" s="13">
        <v>1</v>
      </c>
    </row>
    <row r="3" spans="1:12" ht="23.4" thickTop="1" thickBot="1" x14ac:dyDescent="0.35">
      <c r="A3" s="8">
        <v>44722</v>
      </c>
      <c r="B3" s="10">
        <v>0</v>
      </c>
      <c r="C3" s="11">
        <v>1</v>
      </c>
      <c r="J3" s="15" t="s">
        <v>25</v>
      </c>
      <c r="K3" s="14">
        <v>0.125</v>
      </c>
      <c r="L3" s="14">
        <v>1</v>
      </c>
    </row>
    <row r="4" spans="1:12" ht="23.4" thickTop="1" thickBot="1" x14ac:dyDescent="0.35">
      <c r="A4" s="8">
        <v>44880</v>
      </c>
      <c r="B4" s="10">
        <v>3</v>
      </c>
      <c r="C4" s="11">
        <v>4</v>
      </c>
      <c r="D4">
        <f>SUM(C2:C3)/C8</f>
        <v>0.1875</v>
      </c>
      <c r="J4" s="16" t="s">
        <v>26</v>
      </c>
      <c r="K4" s="15">
        <v>0.188</v>
      </c>
      <c r="L4" s="15">
        <v>1</v>
      </c>
    </row>
    <row r="5" spans="1:12" ht="23.4" thickTop="1" thickBot="1" x14ac:dyDescent="0.35">
      <c r="A5" s="8" t="s">
        <v>18</v>
      </c>
      <c r="B5" s="10">
        <v>9</v>
      </c>
      <c r="C5" s="11">
        <v>5</v>
      </c>
      <c r="D5">
        <f>SUM(C2:C4)/C8</f>
        <v>0.4375</v>
      </c>
      <c r="E5">
        <f>(B8-SUM(B2:B5))/B8</f>
        <v>0.73913043478260865</v>
      </c>
      <c r="J5" s="15" t="s">
        <v>27</v>
      </c>
      <c r="K5" s="16">
        <v>0.438</v>
      </c>
      <c r="L5" s="16">
        <v>0.93500000000000005</v>
      </c>
    </row>
    <row r="6" spans="1:12" ht="23.4" thickTop="1" thickBot="1" x14ac:dyDescent="0.35">
      <c r="A6" s="8" t="s">
        <v>19</v>
      </c>
      <c r="B6" s="10">
        <v>16</v>
      </c>
      <c r="C6" s="11">
        <v>3</v>
      </c>
      <c r="D6">
        <f>SUM(C2:C5)/C8</f>
        <v>0.75</v>
      </c>
      <c r="E6">
        <f>(B8-SUM(B2:B6))/B8</f>
        <v>0.39130434782608697</v>
      </c>
      <c r="J6" s="16" t="s">
        <v>28</v>
      </c>
      <c r="K6" s="15">
        <v>0.75</v>
      </c>
      <c r="L6" s="15">
        <v>0.73899999999999999</v>
      </c>
    </row>
    <row r="7" spans="1:12" ht="22.8" thickBot="1" x14ac:dyDescent="0.35">
      <c r="A7" s="7" t="s">
        <v>20</v>
      </c>
      <c r="B7" s="12">
        <v>18</v>
      </c>
      <c r="C7" s="7">
        <v>1</v>
      </c>
      <c r="D7">
        <f>SUM(C2:C6)/16</f>
        <v>0.9375</v>
      </c>
      <c r="E7">
        <f>(B8-SUM(B2:B7))/B8</f>
        <v>0</v>
      </c>
      <c r="J7" s="15" t="s">
        <v>29</v>
      </c>
      <c r="K7" s="16">
        <v>0.93799999999999994</v>
      </c>
      <c r="L7" s="16">
        <v>0.39100000000000001</v>
      </c>
    </row>
    <row r="8" spans="1:12" ht="23.4" thickTop="1" thickBot="1" x14ac:dyDescent="0.35">
      <c r="A8" s="8" t="s">
        <v>2</v>
      </c>
      <c r="B8" s="8">
        <v>46</v>
      </c>
      <c r="C8" s="8">
        <v>16</v>
      </c>
      <c r="J8" s="16" t="s">
        <v>30</v>
      </c>
      <c r="K8" s="15">
        <v>1</v>
      </c>
      <c r="L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ianch</dc:creator>
  <cp:lastModifiedBy>ianch</cp:lastModifiedBy>
  <dcterms:created xsi:type="dcterms:W3CDTF">2022-02-10T23:03:51Z</dcterms:created>
  <dcterms:modified xsi:type="dcterms:W3CDTF">2022-02-13T12:56:12Z</dcterms:modified>
</cp:coreProperties>
</file>