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emailarizona-my.sharepoint.com/personal/cm600286_arizona_edu/Documents/Project Waterfall Research/NeuroSurg-Residency---James/HeatMapper/"/>
    </mc:Choice>
  </mc:AlternateContent>
  <xr:revisionPtr revIDLastSave="102" documentId="13_ncr:1_{4319DA96-48D7-4B21-BB3E-030D589CD1BC}" xr6:coauthVersionLast="47" xr6:coauthVersionMax="47" xr10:uidLastSave="{71880DDE-0D78-40EF-A086-444E9082D5F4}"/>
  <bookViews>
    <workbookView xWindow="-108" yWindow="-108" windowWidth="23256" windowHeight="12576" activeTab="10" xr2:uid="{00000000-000D-0000-FFFF-FFFF00000000}"/>
  </bookViews>
  <sheets>
    <sheet name="Residency Programs" sheetId="1" r:id="rId1"/>
    <sheet name="Random Number Generated" sheetId="2" state="hidden" r:id="rId2"/>
    <sheet name="Journals " sheetId="3" r:id="rId3"/>
    <sheet name="RNG stats randomized" sheetId="4" r:id="rId4"/>
    <sheet name="RNG stats all residents" sheetId="5" r:id="rId5"/>
    <sheet name="Publications" sheetId="6" r:id="rId6"/>
    <sheet name="MF # of pubs" sheetId="7" r:id="rId7"/>
    <sheet name="MDvOtherPreERAS" sheetId="8" r:id="rId8"/>
    <sheet name="#b4ERAS v #NSb4ERAS" sheetId="9" r:id="rId9"/>
    <sheet name="MD vs 4 others" sheetId="10" r:id="rId10"/>
    <sheet name="Current PGY1s 2324" sheetId="11" r:id="rId11"/>
    <sheet name="Formulas" sheetId="12" state="hidden" r:id="rId12"/>
  </sheets>
  <definedNames>
    <definedName name="_xlnm._FilterDatabase" localSheetId="2" hidden="1">'Journals '!$A$1:$Z$487</definedName>
    <definedName name="_xlnm._FilterDatabase" localSheetId="5" hidden="1">Publications!$A$1:$K$3122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72" i="12" l="1"/>
  <c r="N470" i="12"/>
  <c r="I470" i="12"/>
  <c r="H470" i="12"/>
  <c r="N469" i="12"/>
  <c r="I469" i="12"/>
  <c r="H469" i="12"/>
  <c r="N468" i="12"/>
  <c r="H468" i="12"/>
  <c r="I468" i="12" s="1"/>
  <c r="N467" i="12"/>
  <c r="H467" i="12"/>
  <c r="I467" i="12" s="1"/>
  <c r="N466" i="12"/>
  <c r="H466" i="12"/>
  <c r="I466" i="12" s="1"/>
  <c r="N465" i="12"/>
  <c r="H465" i="12"/>
  <c r="I465" i="12" s="1"/>
  <c r="N464" i="12"/>
  <c r="H464" i="12"/>
  <c r="H472" i="12" s="1"/>
  <c r="N463" i="12"/>
  <c r="D472" i="12" s="1"/>
  <c r="I463" i="12"/>
  <c r="H463" i="12"/>
  <c r="N462" i="12"/>
  <c r="I462" i="12"/>
  <c r="H462" i="12"/>
  <c r="B461" i="12"/>
  <c r="N459" i="12"/>
  <c r="H459" i="12"/>
  <c r="I459" i="12" s="1"/>
  <c r="N458" i="12"/>
  <c r="H458" i="12"/>
  <c r="I458" i="12" s="1"/>
  <c r="N457" i="12"/>
  <c r="I457" i="12"/>
  <c r="H457" i="12"/>
  <c r="N456" i="12"/>
  <c r="I456" i="12"/>
  <c r="H456" i="12"/>
  <c r="N455" i="12"/>
  <c r="I455" i="12"/>
  <c r="H455" i="12"/>
  <c r="N454" i="12"/>
  <c r="H454" i="12"/>
  <c r="I454" i="12" s="1"/>
  <c r="N453" i="12"/>
  <c r="H453" i="12"/>
  <c r="I453" i="12" s="1"/>
  <c r="N452" i="12"/>
  <c r="H452" i="12"/>
  <c r="I452" i="12" s="1"/>
  <c r="N451" i="12"/>
  <c r="H451" i="12"/>
  <c r="I451" i="12" s="1"/>
  <c r="N450" i="12"/>
  <c r="H450" i="12"/>
  <c r="I450" i="12" s="1"/>
  <c r="N449" i="12"/>
  <c r="I449" i="12"/>
  <c r="H449" i="12"/>
  <c r="N448" i="12"/>
  <c r="I448" i="12"/>
  <c r="H448" i="12"/>
  <c r="N447" i="12"/>
  <c r="I447" i="12"/>
  <c r="H447" i="12"/>
  <c r="N446" i="12"/>
  <c r="H446" i="12"/>
  <c r="I446" i="12" s="1"/>
  <c r="N445" i="12"/>
  <c r="H445" i="12"/>
  <c r="I445" i="12" s="1"/>
  <c r="N444" i="12"/>
  <c r="H444" i="12"/>
  <c r="I444" i="12" s="1"/>
  <c r="N443" i="12"/>
  <c r="H443" i="12"/>
  <c r="I443" i="12" s="1"/>
  <c r="N442" i="12"/>
  <c r="H442" i="12"/>
  <c r="I442" i="12" s="1"/>
  <c r="N441" i="12"/>
  <c r="I441" i="12"/>
  <c r="H441" i="12"/>
  <c r="N440" i="12"/>
  <c r="I440" i="12"/>
  <c r="H440" i="12"/>
  <c r="N439" i="12"/>
  <c r="I439" i="12"/>
  <c r="H439" i="12"/>
  <c r="N438" i="12"/>
  <c r="H438" i="12"/>
  <c r="I438" i="12" s="1"/>
  <c r="N437" i="12"/>
  <c r="H437" i="12"/>
  <c r="I437" i="12" s="1"/>
  <c r="N436" i="12"/>
  <c r="D461" i="12" s="1"/>
  <c r="H436" i="12"/>
  <c r="H461" i="12" s="1"/>
  <c r="B435" i="12"/>
  <c r="N433" i="12"/>
  <c r="I433" i="12"/>
  <c r="H433" i="12"/>
  <c r="N432" i="12"/>
  <c r="I432" i="12"/>
  <c r="H432" i="12"/>
  <c r="N431" i="12"/>
  <c r="H431" i="12"/>
  <c r="I431" i="12" s="1"/>
  <c r="N430" i="12"/>
  <c r="H430" i="12"/>
  <c r="I430" i="12" s="1"/>
  <c r="N429" i="12"/>
  <c r="H429" i="12"/>
  <c r="I429" i="12" s="1"/>
  <c r="N428" i="12"/>
  <c r="H428" i="12"/>
  <c r="I428" i="12" s="1"/>
  <c r="N427" i="12"/>
  <c r="I427" i="12"/>
  <c r="H427" i="12"/>
  <c r="N426" i="12"/>
  <c r="I426" i="12"/>
  <c r="H426" i="12"/>
  <c r="N425" i="12"/>
  <c r="I425" i="12"/>
  <c r="H425" i="12"/>
  <c r="N424" i="12"/>
  <c r="D435" i="12" s="1"/>
  <c r="I424" i="12"/>
  <c r="H424" i="12"/>
  <c r="B423" i="12"/>
  <c r="N421" i="12"/>
  <c r="I421" i="12"/>
  <c r="H421" i="12"/>
  <c r="N420" i="12"/>
  <c r="I420" i="12"/>
  <c r="H420" i="12"/>
  <c r="N419" i="12"/>
  <c r="I419" i="12"/>
  <c r="H419" i="12"/>
  <c r="N418" i="12"/>
  <c r="H418" i="12"/>
  <c r="I418" i="12" s="1"/>
  <c r="N417" i="12"/>
  <c r="H417" i="12"/>
  <c r="I417" i="12" s="1"/>
  <c r="N416" i="12"/>
  <c r="H416" i="12"/>
  <c r="I416" i="12" s="1"/>
  <c r="N415" i="12"/>
  <c r="H415" i="12"/>
  <c r="I415" i="12" s="1"/>
  <c r="N414" i="12"/>
  <c r="I414" i="12"/>
  <c r="H414" i="12"/>
  <c r="N413" i="12"/>
  <c r="I413" i="12"/>
  <c r="H413" i="12"/>
  <c r="N412" i="12"/>
  <c r="I412" i="12"/>
  <c r="H412" i="12"/>
  <c r="N411" i="12"/>
  <c r="I411" i="12"/>
  <c r="H411" i="12"/>
  <c r="N410" i="12"/>
  <c r="H410" i="12"/>
  <c r="I410" i="12" s="1"/>
  <c r="N409" i="12"/>
  <c r="H409" i="12"/>
  <c r="I409" i="12" s="1"/>
  <c r="N408" i="12"/>
  <c r="H408" i="12"/>
  <c r="I408" i="12" s="1"/>
  <c r="N407" i="12"/>
  <c r="H407" i="12"/>
  <c r="I407" i="12" s="1"/>
  <c r="N406" i="12"/>
  <c r="I406" i="12"/>
  <c r="H406" i="12"/>
  <c r="N405" i="12"/>
  <c r="I405" i="12"/>
  <c r="H405" i="12"/>
  <c r="N404" i="12"/>
  <c r="I404" i="12"/>
  <c r="H404" i="12"/>
  <c r="N403" i="12"/>
  <c r="I403" i="12"/>
  <c r="H403" i="12"/>
  <c r="N402" i="12"/>
  <c r="H402" i="12"/>
  <c r="I402" i="12" s="1"/>
  <c r="N401" i="12"/>
  <c r="H401" i="12"/>
  <c r="N400" i="12"/>
  <c r="H400" i="12"/>
  <c r="N399" i="12"/>
  <c r="I399" i="12"/>
  <c r="H399" i="12"/>
  <c r="N398" i="12"/>
  <c r="I398" i="12"/>
  <c r="H398" i="12"/>
  <c r="N397" i="12"/>
  <c r="I397" i="12"/>
  <c r="H397" i="12"/>
  <c r="N396" i="12"/>
  <c r="H396" i="12"/>
  <c r="I396" i="12" s="1"/>
  <c r="N395" i="12"/>
  <c r="H395" i="12"/>
  <c r="I395" i="12" s="1"/>
  <c r="N394" i="12"/>
  <c r="H394" i="12"/>
  <c r="I394" i="12" s="1"/>
  <c r="N393" i="12"/>
  <c r="H393" i="12"/>
  <c r="I393" i="12" s="1"/>
  <c r="N392" i="12"/>
  <c r="I392" i="12"/>
  <c r="H392" i="12"/>
  <c r="N391" i="12"/>
  <c r="I391" i="12"/>
  <c r="H391" i="12"/>
  <c r="N390" i="12"/>
  <c r="I390" i="12"/>
  <c r="H390" i="12"/>
  <c r="N389" i="12"/>
  <c r="I389" i="12"/>
  <c r="H389" i="12"/>
  <c r="N388" i="12"/>
  <c r="H388" i="12"/>
  <c r="I388" i="12" s="1"/>
  <c r="N387" i="12"/>
  <c r="H387" i="12"/>
  <c r="I387" i="12" s="1"/>
  <c r="N386" i="12"/>
  <c r="H386" i="12"/>
  <c r="I386" i="12" s="1"/>
  <c r="N385" i="12"/>
  <c r="H385" i="12"/>
  <c r="I385" i="12" s="1"/>
  <c r="N384" i="12"/>
  <c r="I384" i="12"/>
  <c r="H384" i="12"/>
  <c r="N383" i="12"/>
  <c r="I383" i="12"/>
  <c r="H383" i="12"/>
  <c r="N382" i="12"/>
  <c r="I382" i="12"/>
  <c r="H382" i="12"/>
  <c r="N381" i="12"/>
  <c r="I381" i="12"/>
  <c r="H381" i="12"/>
  <c r="N380" i="12"/>
  <c r="H380" i="12"/>
  <c r="I380" i="12" s="1"/>
  <c r="N379" i="12"/>
  <c r="H379" i="12"/>
  <c r="I379" i="12" s="1"/>
  <c r="N378" i="12"/>
  <c r="H378" i="12"/>
  <c r="I378" i="12" s="1"/>
  <c r="N377" i="12"/>
  <c r="H377" i="12"/>
  <c r="I377" i="12" s="1"/>
  <c r="N376" i="12"/>
  <c r="I376" i="12"/>
  <c r="H376" i="12"/>
  <c r="N375" i="12"/>
  <c r="I375" i="12"/>
  <c r="H375" i="12"/>
  <c r="N374" i="12"/>
  <c r="I374" i="12"/>
  <c r="H374" i="12"/>
  <c r="N373" i="12"/>
  <c r="I373" i="12"/>
  <c r="H373" i="12"/>
  <c r="N372" i="12"/>
  <c r="H372" i="12"/>
  <c r="I372" i="12" s="1"/>
  <c r="N371" i="12"/>
  <c r="H371" i="12"/>
  <c r="I371" i="12" s="1"/>
  <c r="N370" i="12"/>
  <c r="H370" i="12"/>
  <c r="I370" i="12" s="1"/>
  <c r="N369" i="12"/>
  <c r="H369" i="12"/>
  <c r="I369" i="12" s="1"/>
  <c r="N368" i="12"/>
  <c r="I368" i="12"/>
  <c r="H368" i="12"/>
  <c r="N367" i="12"/>
  <c r="I367" i="12"/>
  <c r="H367" i="12"/>
  <c r="N366" i="12"/>
  <c r="I366" i="12"/>
  <c r="H366" i="12"/>
  <c r="N365" i="12"/>
  <c r="I365" i="12"/>
  <c r="H365" i="12"/>
  <c r="N364" i="12"/>
  <c r="H364" i="12"/>
  <c r="I364" i="12" s="1"/>
  <c r="N363" i="12"/>
  <c r="H363" i="12"/>
  <c r="I363" i="12" s="1"/>
  <c r="N362" i="12"/>
  <c r="H362" i="12"/>
  <c r="I362" i="12" s="1"/>
  <c r="N361" i="12"/>
  <c r="H361" i="12"/>
  <c r="I361" i="12" s="1"/>
  <c r="N360" i="12"/>
  <c r="I360" i="12"/>
  <c r="H360" i="12"/>
  <c r="N359" i="12"/>
  <c r="I359" i="12"/>
  <c r="H359" i="12"/>
  <c r="N358" i="12"/>
  <c r="H358" i="12"/>
  <c r="I358" i="12" s="1"/>
  <c r="N357" i="12"/>
  <c r="H357" i="12"/>
  <c r="I357" i="12" s="1"/>
  <c r="N356" i="12"/>
  <c r="H356" i="12"/>
  <c r="I356" i="12" s="1"/>
  <c r="N355" i="12"/>
  <c r="I355" i="12"/>
  <c r="H355" i="12"/>
  <c r="N354" i="12"/>
  <c r="H354" i="12"/>
  <c r="I354" i="12" s="1"/>
  <c r="N353" i="12"/>
  <c r="H353" i="12"/>
  <c r="I353" i="12" s="1"/>
  <c r="N352" i="12"/>
  <c r="I352" i="12"/>
  <c r="H352" i="12"/>
  <c r="N351" i="12"/>
  <c r="I351" i="12"/>
  <c r="H351" i="12"/>
  <c r="N350" i="12"/>
  <c r="H350" i="12"/>
  <c r="I350" i="12" s="1"/>
  <c r="N349" i="12"/>
  <c r="H349" i="12"/>
  <c r="I349" i="12" s="1"/>
  <c r="N348" i="12"/>
  <c r="H348" i="12"/>
  <c r="I348" i="12" s="1"/>
  <c r="N347" i="12"/>
  <c r="I347" i="12"/>
  <c r="H347" i="12"/>
  <c r="N346" i="12"/>
  <c r="I346" i="12"/>
  <c r="H346" i="12"/>
  <c r="N345" i="12"/>
  <c r="H345" i="12"/>
  <c r="I345" i="12" s="1"/>
  <c r="N344" i="12"/>
  <c r="I344" i="12"/>
  <c r="H344" i="12"/>
  <c r="N343" i="12"/>
  <c r="H343" i="12"/>
  <c r="I343" i="12" s="1"/>
  <c r="N342" i="12"/>
  <c r="H342" i="12"/>
  <c r="I342" i="12" s="1"/>
  <c r="N341" i="12"/>
  <c r="H341" i="12"/>
  <c r="I341" i="12" s="1"/>
  <c r="N340" i="12"/>
  <c r="I340" i="12"/>
  <c r="H340" i="12"/>
  <c r="N339" i="12"/>
  <c r="I339" i="12"/>
  <c r="H339" i="12"/>
  <c r="N338" i="12"/>
  <c r="I338" i="12"/>
  <c r="H338" i="12"/>
  <c r="N337" i="12"/>
  <c r="I337" i="12"/>
  <c r="H337" i="12"/>
  <c r="N336" i="12"/>
  <c r="H336" i="12"/>
  <c r="I336" i="12" s="1"/>
  <c r="N335" i="12"/>
  <c r="H335" i="12"/>
  <c r="I335" i="12" s="1"/>
  <c r="N334" i="12"/>
  <c r="I334" i="12"/>
  <c r="H334" i="12"/>
  <c r="N333" i="12"/>
  <c r="I333" i="12"/>
  <c r="H333" i="12"/>
  <c r="N332" i="12"/>
  <c r="I332" i="12"/>
  <c r="H332" i="12"/>
  <c r="N331" i="12"/>
  <c r="H331" i="12"/>
  <c r="I331" i="12" s="1"/>
  <c r="N330" i="12"/>
  <c r="I330" i="12"/>
  <c r="H330" i="12"/>
  <c r="N329" i="12"/>
  <c r="I329" i="12"/>
  <c r="H329" i="12"/>
  <c r="N328" i="12"/>
  <c r="I328" i="12"/>
  <c r="H328" i="12"/>
  <c r="N327" i="12"/>
  <c r="I327" i="12"/>
  <c r="H327" i="12"/>
  <c r="N326" i="12"/>
  <c r="I326" i="12"/>
  <c r="H326" i="12"/>
  <c r="N325" i="12"/>
  <c r="D423" i="12" s="1"/>
  <c r="I325" i="12"/>
  <c r="H325" i="12"/>
  <c r="B324" i="12"/>
  <c r="N322" i="12"/>
  <c r="I322" i="12"/>
  <c r="H322" i="12"/>
  <c r="N321" i="12"/>
  <c r="I321" i="12"/>
  <c r="H321" i="12"/>
  <c r="N320" i="12"/>
  <c r="I320" i="12"/>
  <c r="H320" i="12"/>
  <c r="N319" i="12"/>
  <c r="I319" i="12"/>
  <c r="H319" i="12"/>
  <c r="N318" i="12"/>
  <c r="H318" i="12"/>
  <c r="I318" i="12" s="1"/>
  <c r="N317" i="12"/>
  <c r="I317" i="12"/>
  <c r="H317" i="12"/>
  <c r="N316" i="12"/>
  <c r="I316" i="12"/>
  <c r="H316" i="12"/>
  <c r="N315" i="12"/>
  <c r="H315" i="12"/>
  <c r="I315" i="12" s="1"/>
  <c r="N314" i="12"/>
  <c r="D324" i="12" s="1"/>
  <c r="I314" i="12"/>
  <c r="E324" i="12" s="1"/>
  <c r="G324" i="12" s="1"/>
  <c r="H314" i="12"/>
  <c r="H324" i="12" s="1"/>
  <c r="B313" i="12"/>
  <c r="N311" i="12"/>
  <c r="I311" i="12"/>
  <c r="H311" i="12"/>
  <c r="N310" i="12"/>
  <c r="I310" i="12"/>
  <c r="H310" i="12"/>
  <c r="N309" i="12"/>
  <c r="I309" i="12"/>
  <c r="H309" i="12"/>
  <c r="N308" i="12"/>
  <c r="I308" i="12"/>
  <c r="H308" i="12"/>
  <c r="N307" i="12"/>
  <c r="H307" i="12"/>
  <c r="I307" i="12" s="1"/>
  <c r="N306" i="12"/>
  <c r="I306" i="12"/>
  <c r="H306" i="12"/>
  <c r="N305" i="12"/>
  <c r="H305" i="12"/>
  <c r="I305" i="12" s="1"/>
  <c r="N304" i="12"/>
  <c r="H304" i="12"/>
  <c r="I304" i="12" s="1"/>
  <c r="N303" i="12"/>
  <c r="I303" i="12"/>
  <c r="H303" i="12"/>
  <c r="N302" i="12"/>
  <c r="H302" i="12"/>
  <c r="I302" i="12" s="1"/>
  <c r="N301" i="12"/>
  <c r="H301" i="12"/>
  <c r="I301" i="12" s="1"/>
  <c r="N300" i="12"/>
  <c r="I300" i="12"/>
  <c r="H300" i="12"/>
  <c r="N299" i="12"/>
  <c r="I299" i="12"/>
  <c r="H299" i="12"/>
  <c r="N298" i="12"/>
  <c r="I298" i="12"/>
  <c r="H298" i="12"/>
  <c r="N297" i="12"/>
  <c r="H297" i="12"/>
  <c r="I297" i="12" s="1"/>
  <c r="N296" i="12"/>
  <c r="I296" i="12"/>
  <c r="H296" i="12"/>
  <c r="N295" i="12"/>
  <c r="I295" i="12"/>
  <c r="H295" i="12"/>
  <c r="N294" i="12"/>
  <c r="I294" i="12"/>
  <c r="H294" i="12"/>
  <c r="N293" i="12"/>
  <c r="H293" i="12"/>
  <c r="I293" i="12" s="1"/>
  <c r="N292" i="12"/>
  <c r="I292" i="12"/>
  <c r="H292" i="12"/>
  <c r="N291" i="12"/>
  <c r="H291" i="12"/>
  <c r="I291" i="12" s="1"/>
  <c r="N290" i="12"/>
  <c r="H290" i="12"/>
  <c r="B289" i="12"/>
  <c r="N287" i="12"/>
  <c r="I287" i="12"/>
  <c r="H287" i="12"/>
  <c r="N286" i="12"/>
  <c r="I286" i="12"/>
  <c r="H286" i="12"/>
  <c r="N285" i="12"/>
  <c r="H285" i="12"/>
  <c r="I285" i="12" s="1"/>
  <c r="N284" i="12"/>
  <c r="H284" i="12"/>
  <c r="I284" i="12" s="1"/>
  <c r="N283" i="12"/>
  <c r="I283" i="12"/>
  <c r="H283" i="12"/>
  <c r="N282" i="12"/>
  <c r="H282" i="12"/>
  <c r="I282" i="12" s="1"/>
  <c r="N281" i="12"/>
  <c r="I281" i="12"/>
  <c r="H281" i="12"/>
  <c r="N280" i="12"/>
  <c r="H280" i="12"/>
  <c r="I280" i="12" s="1"/>
  <c r="N279" i="12"/>
  <c r="I279" i="12"/>
  <c r="H279" i="12"/>
  <c r="N278" i="12"/>
  <c r="I278" i="12"/>
  <c r="H278" i="12"/>
  <c r="N277" i="12"/>
  <c r="I277" i="12"/>
  <c r="H277" i="12"/>
  <c r="N276" i="12"/>
  <c r="H276" i="12"/>
  <c r="I276" i="12" s="1"/>
  <c r="N275" i="12"/>
  <c r="I275" i="12"/>
  <c r="H275" i="12"/>
  <c r="N274" i="12"/>
  <c r="I274" i="12"/>
  <c r="H274" i="12"/>
  <c r="N273" i="12"/>
  <c r="I273" i="12"/>
  <c r="H273" i="12"/>
  <c r="N272" i="12"/>
  <c r="I272" i="12"/>
  <c r="H272" i="12"/>
  <c r="N271" i="12"/>
  <c r="I271" i="12"/>
  <c r="H271" i="12"/>
  <c r="N270" i="12"/>
  <c r="I270" i="12"/>
  <c r="H270" i="12"/>
  <c r="N269" i="12"/>
  <c r="H269" i="12"/>
  <c r="I269" i="12" s="1"/>
  <c r="N268" i="12"/>
  <c r="H268" i="12"/>
  <c r="I268" i="12" s="1"/>
  <c r="N267" i="12"/>
  <c r="I267" i="12"/>
  <c r="H267" i="12"/>
  <c r="N266" i="12"/>
  <c r="H266" i="12"/>
  <c r="I266" i="12" s="1"/>
  <c r="N265" i="12"/>
  <c r="H265" i="12"/>
  <c r="I265" i="12" s="1"/>
  <c r="N264" i="12"/>
  <c r="I264" i="12"/>
  <c r="H264" i="12"/>
  <c r="N263" i="12"/>
  <c r="I263" i="12"/>
  <c r="H263" i="12"/>
  <c r="N262" i="12"/>
  <c r="I262" i="12"/>
  <c r="H262" i="12"/>
  <c r="N261" i="12"/>
  <c r="I261" i="12"/>
  <c r="H261" i="12"/>
  <c r="N260" i="12"/>
  <c r="H260" i="12"/>
  <c r="I260" i="12" s="1"/>
  <c r="N259" i="12"/>
  <c r="I259" i="12"/>
  <c r="H259" i="12"/>
  <c r="N258" i="12"/>
  <c r="I258" i="12"/>
  <c r="H258" i="12"/>
  <c r="N257" i="12"/>
  <c r="H257" i="12"/>
  <c r="I257" i="12" s="1"/>
  <c r="N256" i="12"/>
  <c r="I256" i="12"/>
  <c r="H256" i="12"/>
  <c r="N255" i="12"/>
  <c r="I255" i="12"/>
  <c r="H255" i="12"/>
  <c r="N254" i="12"/>
  <c r="H254" i="12"/>
  <c r="I254" i="12" s="1"/>
  <c r="N253" i="12"/>
  <c r="I253" i="12"/>
  <c r="H253" i="12"/>
  <c r="N252" i="12"/>
  <c r="H252" i="12"/>
  <c r="I252" i="12" s="1"/>
  <c r="N251" i="12"/>
  <c r="H251" i="12"/>
  <c r="I251" i="12" s="1"/>
  <c r="N250" i="12"/>
  <c r="I250" i="12"/>
  <c r="H250" i="12"/>
  <c r="N249" i="12"/>
  <c r="I249" i="12"/>
  <c r="H249" i="12"/>
  <c r="N248" i="12"/>
  <c r="I248" i="12"/>
  <c r="H248" i="12"/>
  <c r="N247" i="12"/>
  <c r="I247" i="12"/>
  <c r="H247" i="12"/>
  <c r="N246" i="12"/>
  <c r="H246" i="12"/>
  <c r="I246" i="12" s="1"/>
  <c r="N245" i="12"/>
  <c r="I245" i="12"/>
  <c r="H245" i="12"/>
  <c r="N244" i="12"/>
  <c r="H244" i="12"/>
  <c r="I244" i="12" s="1"/>
  <c r="N243" i="12"/>
  <c r="H243" i="12"/>
  <c r="I243" i="12" s="1"/>
  <c r="N242" i="12"/>
  <c r="I242" i="12"/>
  <c r="H242" i="12"/>
  <c r="N241" i="12"/>
  <c r="H241" i="12"/>
  <c r="I241" i="12" s="1"/>
  <c r="N240" i="12"/>
  <c r="H240" i="12"/>
  <c r="N239" i="12"/>
  <c r="I239" i="12"/>
  <c r="H239" i="12"/>
  <c r="N238" i="12"/>
  <c r="D289" i="12" s="1"/>
  <c r="I238" i="12"/>
  <c r="H238" i="12"/>
  <c r="B237" i="12"/>
  <c r="N235" i="12"/>
  <c r="H235" i="12"/>
  <c r="I235" i="12" s="1"/>
  <c r="N234" i="12"/>
  <c r="I234" i="12"/>
  <c r="H234" i="12"/>
  <c r="N233" i="12"/>
  <c r="H233" i="12"/>
  <c r="I233" i="12" s="1"/>
  <c r="N232" i="12"/>
  <c r="H232" i="12"/>
  <c r="B231" i="12"/>
  <c r="N229" i="12"/>
  <c r="I229" i="12"/>
  <c r="H229" i="12"/>
  <c r="N228" i="12"/>
  <c r="I228" i="12"/>
  <c r="H228" i="12"/>
  <c r="N227" i="12"/>
  <c r="H227" i="12"/>
  <c r="I227" i="12" s="1"/>
  <c r="N226" i="12"/>
  <c r="H226" i="12"/>
  <c r="I226" i="12" s="1"/>
  <c r="N225" i="12"/>
  <c r="I225" i="12"/>
  <c r="H225" i="12"/>
  <c r="N224" i="12"/>
  <c r="H224" i="12"/>
  <c r="I224" i="12" s="1"/>
  <c r="N223" i="12"/>
  <c r="I223" i="12"/>
  <c r="H223" i="12"/>
  <c r="N222" i="12"/>
  <c r="D231" i="12" s="1"/>
  <c r="H222" i="12"/>
  <c r="I222" i="12" s="1"/>
  <c r="B221" i="12"/>
  <c r="N219" i="12"/>
  <c r="I219" i="12"/>
  <c r="H219" i="12"/>
  <c r="N218" i="12"/>
  <c r="I218" i="12"/>
  <c r="H218" i="12"/>
  <c r="N217" i="12"/>
  <c r="I217" i="12"/>
  <c r="H217" i="12"/>
  <c r="N216" i="12"/>
  <c r="I216" i="12"/>
  <c r="H216" i="12"/>
  <c r="N215" i="12"/>
  <c r="I215" i="12"/>
  <c r="H215" i="12"/>
  <c r="N214" i="12"/>
  <c r="H214" i="12"/>
  <c r="I214" i="12" s="1"/>
  <c r="N213" i="12"/>
  <c r="H213" i="12"/>
  <c r="I213" i="12" s="1"/>
  <c r="N212" i="12"/>
  <c r="I212" i="12"/>
  <c r="H212" i="12"/>
  <c r="N211" i="12"/>
  <c r="H211" i="12"/>
  <c r="I211" i="12" s="1"/>
  <c r="N210" i="12"/>
  <c r="H210" i="12"/>
  <c r="I210" i="12" s="1"/>
  <c r="E221" i="12" s="1"/>
  <c r="N209" i="12"/>
  <c r="I209" i="12"/>
  <c r="H209" i="12"/>
  <c r="N208" i="12"/>
  <c r="I208" i="12"/>
  <c r="H208" i="12"/>
  <c r="N207" i="12"/>
  <c r="I207" i="12"/>
  <c r="H207" i="12"/>
  <c r="N206" i="12"/>
  <c r="I206" i="12"/>
  <c r="H206" i="12"/>
  <c r="N205" i="12"/>
  <c r="H205" i="12"/>
  <c r="I205" i="12" s="1"/>
  <c r="N204" i="12"/>
  <c r="I204" i="12"/>
  <c r="C221" i="12" s="1"/>
  <c r="F221" i="12" s="1"/>
  <c r="H204" i="12"/>
  <c r="N203" i="12"/>
  <c r="I203" i="12"/>
  <c r="H203" i="12"/>
  <c r="D202" i="12"/>
  <c r="B202" i="12"/>
  <c r="N200" i="12"/>
  <c r="H200" i="12"/>
  <c r="I200" i="12" s="1"/>
  <c r="N199" i="12"/>
  <c r="H199" i="12"/>
  <c r="I199" i="12" s="1"/>
  <c r="N198" i="12"/>
  <c r="I198" i="12"/>
  <c r="H198" i="12"/>
  <c r="N197" i="12"/>
  <c r="H197" i="12"/>
  <c r="I197" i="12" s="1"/>
  <c r="N196" i="12"/>
  <c r="H196" i="12"/>
  <c r="I196" i="12" s="1"/>
  <c r="N195" i="12"/>
  <c r="I195" i="12"/>
  <c r="H195" i="12"/>
  <c r="N194" i="12"/>
  <c r="I194" i="12"/>
  <c r="H194" i="12"/>
  <c r="N193" i="12"/>
  <c r="I193" i="12"/>
  <c r="H193" i="12"/>
  <c r="N192" i="12"/>
  <c r="H192" i="12"/>
  <c r="I192" i="12" s="1"/>
  <c r="N191" i="12"/>
  <c r="I191" i="12"/>
  <c r="H191" i="12"/>
  <c r="B190" i="12"/>
  <c r="N188" i="12"/>
  <c r="H188" i="12"/>
  <c r="I188" i="12" s="1"/>
  <c r="N187" i="12"/>
  <c r="H187" i="12"/>
  <c r="I187" i="12" s="1"/>
  <c r="N186" i="12"/>
  <c r="I186" i="12"/>
  <c r="H186" i="12"/>
  <c r="N185" i="12"/>
  <c r="H185" i="12"/>
  <c r="I185" i="12" s="1"/>
  <c r="N184" i="12"/>
  <c r="I184" i="12"/>
  <c r="H184" i="12"/>
  <c r="N183" i="12"/>
  <c r="H183" i="12"/>
  <c r="I183" i="12" s="1"/>
  <c r="N182" i="12"/>
  <c r="I182" i="12"/>
  <c r="H182" i="12"/>
  <c r="N181" i="12"/>
  <c r="D190" i="12" s="1"/>
  <c r="I181" i="12"/>
  <c r="H181" i="12"/>
  <c r="H190" i="12" s="1"/>
  <c r="B180" i="12"/>
  <c r="N178" i="12"/>
  <c r="I178" i="12"/>
  <c r="H178" i="12"/>
  <c r="N177" i="12"/>
  <c r="I177" i="12"/>
  <c r="H177" i="12"/>
  <c r="N176" i="12"/>
  <c r="I176" i="12"/>
  <c r="H176" i="12"/>
  <c r="N175" i="12"/>
  <c r="H175" i="12"/>
  <c r="I175" i="12" s="1"/>
  <c r="N174" i="12"/>
  <c r="H174" i="12"/>
  <c r="I174" i="12" s="1"/>
  <c r="N173" i="12"/>
  <c r="I173" i="12"/>
  <c r="H173" i="12"/>
  <c r="N172" i="12"/>
  <c r="H172" i="12"/>
  <c r="I172" i="12" s="1"/>
  <c r="N171" i="12"/>
  <c r="H171" i="12"/>
  <c r="I171" i="12" s="1"/>
  <c r="N170" i="12"/>
  <c r="H170" i="12"/>
  <c r="I170" i="12" s="1"/>
  <c r="N169" i="12"/>
  <c r="I169" i="12"/>
  <c r="H169" i="12"/>
  <c r="N168" i="12"/>
  <c r="I168" i="12"/>
  <c r="H168" i="12"/>
  <c r="N167" i="12"/>
  <c r="I167" i="12"/>
  <c r="H167" i="12"/>
  <c r="N166" i="12"/>
  <c r="H166" i="12"/>
  <c r="I166" i="12" s="1"/>
  <c r="N165" i="12"/>
  <c r="I165" i="12"/>
  <c r="H165" i="12"/>
  <c r="N164" i="12"/>
  <c r="I164" i="12"/>
  <c r="H164" i="12"/>
  <c r="N163" i="12"/>
  <c r="H163" i="12"/>
  <c r="I163" i="12" s="1"/>
  <c r="N162" i="12"/>
  <c r="I162" i="12"/>
  <c r="H162" i="12"/>
  <c r="N161" i="12"/>
  <c r="I161" i="12"/>
  <c r="H161" i="12"/>
  <c r="N160" i="12"/>
  <c r="H160" i="12"/>
  <c r="I160" i="12" s="1"/>
  <c r="N159" i="12"/>
  <c r="H159" i="12"/>
  <c r="I159" i="12" s="1"/>
  <c r="N158" i="12"/>
  <c r="H158" i="12"/>
  <c r="I158" i="12" s="1"/>
  <c r="N157" i="12"/>
  <c r="H157" i="12"/>
  <c r="I157" i="12" s="1"/>
  <c r="N156" i="12"/>
  <c r="H156" i="12"/>
  <c r="I156" i="12" s="1"/>
  <c r="N155" i="12"/>
  <c r="I155" i="12"/>
  <c r="E180" i="12" s="1"/>
  <c r="H155" i="12"/>
  <c r="B154" i="12"/>
  <c r="N152" i="12"/>
  <c r="H152" i="12"/>
  <c r="I152" i="12" s="1"/>
  <c r="N151" i="12"/>
  <c r="I151" i="12"/>
  <c r="H151" i="12"/>
  <c r="N150" i="12"/>
  <c r="H150" i="12"/>
  <c r="I150" i="12" s="1"/>
  <c r="N149" i="12"/>
  <c r="H149" i="12"/>
  <c r="I149" i="12" s="1"/>
  <c r="N148" i="12"/>
  <c r="I148" i="12"/>
  <c r="H148" i="12"/>
  <c r="N147" i="12"/>
  <c r="I147" i="12"/>
  <c r="H147" i="12"/>
  <c r="N146" i="12"/>
  <c r="I146" i="12"/>
  <c r="H146" i="12"/>
  <c r="N145" i="12"/>
  <c r="H145" i="12"/>
  <c r="I145" i="12" s="1"/>
  <c r="N144" i="12"/>
  <c r="I144" i="12"/>
  <c r="H144" i="12"/>
  <c r="N143" i="12"/>
  <c r="I143" i="12"/>
  <c r="H143" i="12"/>
  <c r="B142" i="12"/>
  <c r="N140" i="12"/>
  <c r="H140" i="12"/>
  <c r="I140" i="12" s="1"/>
  <c r="N139" i="12"/>
  <c r="I139" i="12"/>
  <c r="H139" i="12"/>
  <c r="N138" i="12"/>
  <c r="H138" i="12"/>
  <c r="I138" i="12" s="1"/>
  <c r="N137" i="12"/>
  <c r="I137" i="12"/>
  <c r="H137" i="12"/>
  <c r="N136" i="12"/>
  <c r="I136" i="12"/>
  <c r="H136" i="12"/>
  <c r="N135" i="12"/>
  <c r="I135" i="12"/>
  <c r="H135" i="12"/>
  <c r="N134" i="12"/>
  <c r="H134" i="12"/>
  <c r="I134" i="12" s="1"/>
  <c r="N133" i="12"/>
  <c r="I133" i="12"/>
  <c r="H133" i="12"/>
  <c r="N132" i="12"/>
  <c r="H132" i="12"/>
  <c r="I132" i="12" s="1"/>
  <c r="N131" i="12"/>
  <c r="H131" i="12"/>
  <c r="I131" i="12" s="1"/>
  <c r="N130" i="12"/>
  <c r="I130" i="12"/>
  <c r="H130" i="12"/>
  <c r="N129" i="12"/>
  <c r="I129" i="12"/>
  <c r="H129" i="12"/>
  <c r="N128" i="12"/>
  <c r="I128" i="12"/>
  <c r="H128" i="12"/>
  <c r="N127" i="12"/>
  <c r="I127" i="12"/>
  <c r="H127" i="12"/>
  <c r="N126" i="12"/>
  <c r="I126" i="12"/>
  <c r="H126" i="12"/>
  <c r="N125" i="12"/>
  <c r="I125" i="12"/>
  <c r="H125" i="12"/>
  <c r="N124" i="12"/>
  <c r="H124" i="12"/>
  <c r="I124" i="12" s="1"/>
  <c r="N123" i="12"/>
  <c r="I123" i="12"/>
  <c r="H123" i="12"/>
  <c r="N122" i="12"/>
  <c r="I122" i="12"/>
  <c r="H122" i="12"/>
  <c r="N121" i="12"/>
  <c r="H121" i="12"/>
  <c r="I121" i="12" s="1"/>
  <c r="N120" i="12"/>
  <c r="H120" i="12"/>
  <c r="I120" i="12" s="1"/>
  <c r="N119" i="12"/>
  <c r="I119" i="12"/>
  <c r="H119" i="12"/>
  <c r="N118" i="12"/>
  <c r="I118" i="12"/>
  <c r="H118" i="12"/>
  <c r="N117" i="12"/>
  <c r="I117" i="12"/>
  <c r="H117" i="12"/>
  <c r="N116" i="12"/>
  <c r="H116" i="12"/>
  <c r="I116" i="12" s="1"/>
  <c r="N115" i="12"/>
  <c r="I115" i="12"/>
  <c r="H115" i="12"/>
  <c r="N114" i="12"/>
  <c r="I114" i="12"/>
  <c r="H114" i="12"/>
  <c r="N113" i="12"/>
  <c r="H113" i="12"/>
  <c r="I113" i="12" s="1"/>
  <c r="N112" i="12"/>
  <c r="I112" i="12"/>
  <c r="H112" i="12"/>
  <c r="N111" i="12"/>
  <c r="I111" i="12"/>
  <c r="H111" i="12"/>
  <c r="N110" i="12"/>
  <c r="H110" i="12"/>
  <c r="I110" i="12" s="1"/>
  <c r="N109" i="12"/>
  <c r="H109" i="12"/>
  <c r="I109" i="12" s="1"/>
  <c r="N108" i="12"/>
  <c r="H108" i="12"/>
  <c r="I108" i="12" s="1"/>
  <c r="N107" i="12"/>
  <c r="H107" i="12"/>
  <c r="I107" i="12" s="1"/>
  <c r="N106" i="12"/>
  <c r="H106" i="12"/>
  <c r="I106" i="12" s="1"/>
  <c r="N105" i="12"/>
  <c r="I105" i="12"/>
  <c r="H105" i="12"/>
  <c r="N104" i="12"/>
  <c r="I104" i="12"/>
  <c r="H104" i="12"/>
  <c r="N103" i="12"/>
  <c r="I103" i="12"/>
  <c r="H103" i="12"/>
  <c r="N102" i="12"/>
  <c r="H102" i="12"/>
  <c r="I102" i="12" s="1"/>
  <c r="N101" i="12"/>
  <c r="I101" i="12"/>
  <c r="H101" i="12"/>
  <c r="N100" i="12"/>
  <c r="H100" i="12"/>
  <c r="I100" i="12" s="1"/>
  <c r="N99" i="12"/>
  <c r="H99" i="12"/>
  <c r="I99" i="12" s="1"/>
  <c r="N98" i="12"/>
  <c r="I98" i="12"/>
  <c r="H98" i="12"/>
  <c r="N97" i="12"/>
  <c r="H97" i="12"/>
  <c r="I97" i="12" s="1"/>
  <c r="N96" i="12"/>
  <c r="H96" i="12"/>
  <c r="I96" i="12" s="1"/>
  <c r="N95" i="12"/>
  <c r="I95" i="12"/>
  <c r="H95" i="12"/>
  <c r="N94" i="12"/>
  <c r="I94" i="12"/>
  <c r="H94" i="12"/>
  <c r="N93" i="12"/>
  <c r="I93" i="12"/>
  <c r="H93" i="12"/>
  <c r="N92" i="12"/>
  <c r="H92" i="12"/>
  <c r="D91" i="12"/>
  <c r="B91" i="12"/>
  <c r="N89" i="12"/>
  <c r="H89" i="12"/>
  <c r="I89" i="12" s="1"/>
  <c r="N88" i="12"/>
  <c r="H88" i="12"/>
  <c r="I88" i="12" s="1"/>
  <c r="N87" i="12"/>
  <c r="H87" i="12"/>
  <c r="I87" i="12" s="1"/>
  <c r="N86" i="12"/>
  <c r="H86" i="12"/>
  <c r="I86" i="12" s="1"/>
  <c r="N85" i="12"/>
  <c r="H85" i="12"/>
  <c r="I85" i="12" s="1"/>
  <c r="N84" i="12"/>
  <c r="H84" i="12"/>
  <c r="I84" i="12" s="1"/>
  <c r="N83" i="12"/>
  <c r="I83" i="12"/>
  <c r="H83" i="12"/>
  <c r="N82" i="12"/>
  <c r="I82" i="12"/>
  <c r="H82" i="12"/>
  <c r="N81" i="12"/>
  <c r="I81" i="12"/>
  <c r="H81" i="12"/>
  <c r="N80" i="12"/>
  <c r="I80" i="12"/>
  <c r="H80" i="12"/>
  <c r="B79" i="12"/>
  <c r="N77" i="12"/>
  <c r="I77" i="12"/>
  <c r="H77" i="12"/>
  <c r="N76" i="12"/>
  <c r="H76" i="12"/>
  <c r="I76" i="12" s="1"/>
  <c r="N75" i="12"/>
  <c r="I75" i="12"/>
  <c r="H75" i="12"/>
  <c r="N74" i="12"/>
  <c r="H74" i="12"/>
  <c r="I74" i="12" s="1"/>
  <c r="N73" i="12"/>
  <c r="D79" i="12" s="1"/>
  <c r="H73" i="12"/>
  <c r="I73" i="12" s="1"/>
  <c r="B72" i="12"/>
  <c r="N70" i="12"/>
  <c r="I70" i="12"/>
  <c r="H70" i="12"/>
  <c r="N69" i="12"/>
  <c r="H69" i="12"/>
  <c r="I69" i="12" s="1"/>
  <c r="N68" i="12"/>
  <c r="I68" i="12"/>
  <c r="H68" i="12"/>
  <c r="N67" i="12"/>
  <c r="I67" i="12"/>
  <c r="H67" i="12"/>
  <c r="N66" i="12"/>
  <c r="I66" i="12"/>
  <c r="H66" i="12"/>
  <c r="N65" i="12"/>
  <c r="I65" i="12"/>
  <c r="H65" i="12"/>
  <c r="N64" i="12"/>
  <c r="I64" i="12"/>
  <c r="H64" i="12"/>
  <c r="N63" i="12"/>
  <c r="H63" i="12"/>
  <c r="I63" i="12" s="1"/>
  <c r="N62" i="12"/>
  <c r="H62" i="12"/>
  <c r="I62" i="12" s="1"/>
  <c r="C72" i="12" s="1"/>
  <c r="F72" i="12" s="1"/>
  <c r="N61" i="12"/>
  <c r="H61" i="12"/>
  <c r="I61" i="12" s="1"/>
  <c r="B60" i="12"/>
  <c r="N58" i="12"/>
  <c r="I58" i="12"/>
  <c r="H58" i="12"/>
  <c r="N57" i="12"/>
  <c r="I57" i="12"/>
  <c r="H57" i="12"/>
  <c r="N56" i="12"/>
  <c r="H56" i="12"/>
  <c r="I56" i="12" s="1"/>
  <c r="N55" i="12"/>
  <c r="I55" i="12"/>
  <c r="H55" i="12"/>
  <c r="N54" i="12"/>
  <c r="I54" i="12"/>
  <c r="H54" i="12"/>
  <c r="N53" i="12"/>
  <c r="H53" i="12"/>
  <c r="I53" i="12" s="1"/>
  <c r="N52" i="12"/>
  <c r="H52" i="12"/>
  <c r="I52" i="12" s="1"/>
  <c r="N51" i="12"/>
  <c r="I51" i="12"/>
  <c r="H51" i="12"/>
  <c r="N50" i="12"/>
  <c r="I50" i="12"/>
  <c r="H50" i="12"/>
  <c r="N49" i="12"/>
  <c r="I49" i="12"/>
  <c r="H49" i="12"/>
  <c r="N48" i="12"/>
  <c r="H48" i="12"/>
  <c r="I48" i="12" s="1"/>
  <c r="N47" i="12"/>
  <c r="H47" i="12"/>
  <c r="I47" i="12" s="1"/>
  <c r="N46" i="12"/>
  <c r="I46" i="12"/>
  <c r="H46" i="12"/>
  <c r="N45" i="12"/>
  <c r="I45" i="12"/>
  <c r="H45" i="12"/>
  <c r="N44" i="12"/>
  <c r="I44" i="12"/>
  <c r="H44" i="12"/>
  <c r="N43" i="12"/>
  <c r="I43" i="12"/>
  <c r="H43" i="12"/>
  <c r="N42" i="12"/>
  <c r="H42" i="12"/>
  <c r="I42" i="12" s="1"/>
  <c r="N41" i="12"/>
  <c r="H41" i="12"/>
  <c r="I41" i="12" s="1"/>
  <c r="N40" i="12"/>
  <c r="H40" i="12"/>
  <c r="I40" i="12" s="1"/>
  <c r="N39" i="12"/>
  <c r="H39" i="12"/>
  <c r="I39" i="12" s="1"/>
  <c r="N38" i="12"/>
  <c r="D60" i="12" s="1"/>
  <c r="H38" i="12"/>
  <c r="I38" i="12" s="1"/>
  <c r="N37" i="12"/>
  <c r="H37" i="12"/>
  <c r="I37" i="12" s="1"/>
  <c r="B36" i="12"/>
  <c r="N34" i="12"/>
  <c r="I34" i="12"/>
  <c r="H34" i="12"/>
  <c r="N33" i="12"/>
  <c r="I33" i="12"/>
  <c r="H33" i="12"/>
  <c r="N32" i="12"/>
  <c r="I32" i="12"/>
  <c r="H32" i="12"/>
  <c r="N31" i="12"/>
  <c r="H31" i="12"/>
  <c r="I31" i="12" s="1"/>
  <c r="N30" i="12"/>
  <c r="I30" i="12"/>
  <c r="H30" i="12"/>
  <c r="N29" i="12"/>
  <c r="H29" i="12"/>
  <c r="I29" i="12" s="1"/>
  <c r="N28" i="12"/>
  <c r="I28" i="12"/>
  <c r="H28" i="12"/>
  <c r="N27" i="12"/>
  <c r="H27" i="12"/>
  <c r="I27" i="12" s="1"/>
  <c r="N26" i="12"/>
  <c r="H26" i="12"/>
  <c r="I26" i="12" s="1"/>
  <c r="N25" i="12"/>
  <c r="I25" i="12"/>
  <c r="H25" i="12"/>
  <c r="N24" i="12"/>
  <c r="I24" i="12"/>
  <c r="H24" i="12"/>
  <c r="N23" i="12"/>
  <c r="I23" i="12"/>
  <c r="H23" i="12"/>
  <c r="N22" i="12"/>
  <c r="I22" i="12"/>
  <c r="H22" i="12"/>
  <c r="N21" i="12"/>
  <c r="I21" i="12"/>
  <c r="H21" i="12"/>
  <c r="N20" i="12"/>
  <c r="H20" i="12"/>
  <c r="I20" i="12" s="1"/>
  <c r="N19" i="12"/>
  <c r="H19" i="12"/>
  <c r="I19" i="12" s="1"/>
  <c r="N18" i="12"/>
  <c r="I18" i="12"/>
  <c r="H18" i="12"/>
  <c r="N17" i="12"/>
  <c r="H17" i="12"/>
  <c r="I17" i="12" s="1"/>
  <c r="N16" i="12"/>
  <c r="H16" i="12"/>
  <c r="I16" i="12" s="1"/>
  <c r="N15" i="12"/>
  <c r="H15" i="12"/>
  <c r="I15" i="12" s="1"/>
  <c r="N14" i="12"/>
  <c r="I14" i="12"/>
  <c r="H14" i="12"/>
  <c r="N13" i="12"/>
  <c r="I13" i="12"/>
  <c r="H13" i="12"/>
  <c r="N12" i="12"/>
  <c r="I12" i="12"/>
  <c r="H12" i="12"/>
  <c r="N11" i="12"/>
  <c r="H11" i="12"/>
  <c r="I11" i="12" s="1"/>
  <c r="N10" i="12"/>
  <c r="I10" i="12"/>
  <c r="H10" i="12"/>
  <c r="N9" i="12"/>
  <c r="I9" i="12"/>
  <c r="H9" i="12"/>
  <c r="N8" i="12"/>
  <c r="I8" i="12"/>
  <c r="H8" i="12"/>
  <c r="N7" i="12"/>
  <c r="D36" i="12" s="1"/>
  <c r="I7" i="12"/>
  <c r="H7" i="12"/>
  <c r="N6" i="12"/>
  <c r="I6" i="12"/>
  <c r="H6" i="12"/>
  <c r="N5" i="12"/>
  <c r="H5" i="12"/>
  <c r="I5" i="12" s="1"/>
  <c r="N4" i="12"/>
  <c r="H4" i="12"/>
  <c r="I4" i="12" s="1"/>
  <c r="N3" i="12"/>
  <c r="H3" i="12"/>
  <c r="I3" i="12" s="1"/>
  <c r="K3012" i="7"/>
  <c r="P5" i="7" s="1"/>
  <c r="J3012" i="7"/>
  <c r="K3011" i="7"/>
  <c r="P4" i="7" s="1"/>
  <c r="J3011" i="7"/>
  <c r="K3010" i="7"/>
  <c r="J3010" i="7"/>
  <c r="K3009" i="7"/>
  <c r="J3009" i="7"/>
  <c r="D2422" i="7"/>
  <c r="R5" i="7" s="1"/>
  <c r="C2422" i="7"/>
  <c r="Q5" i="7" s="1"/>
  <c r="D2421" i="7"/>
  <c r="C2421" i="7"/>
  <c r="D2420" i="7"/>
  <c r="C2420" i="7"/>
  <c r="Q3" i="7" s="1"/>
  <c r="D2419" i="7"/>
  <c r="C2419" i="7"/>
  <c r="Q2" i="7" s="1"/>
  <c r="H596" i="7"/>
  <c r="T5" i="7" s="1"/>
  <c r="G596" i="7"/>
  <c r="H595" i="7"/>
  <c r="T4" i="7" s="1"/>
  <c r="G595" i="7"/>
  <c r="S4" i="7" s="1"/>
  <c r="H594" i="7"/>
  <c r="G594" i="7"/>
  <c r="S3" i="7" s="1"/>
  <c r="H593" i="7"/>
  <c r="T2" i="7" s="1"/>
  <c r="G593" i="7"/>
  <c r="S2" i="7" s="1"/>
  <c r="O8" i="7"/>
  <c r="O7" i="7"/>
  <c r="S5" i="7"/>
  <c r="O5" i="7"/>
  <c r="R4" i="7"/>
  <c r="Q4" i="7"/>
  <c r="O4" i="7"/>
  <c r="T3" i="7"/>
  <c r="R3" i="7"/>
  <c r="P3" i="7"/>
  <c r="O3" i="7"/>
  <c r="R2" i="7"/>
  <c r="P2" i="7"/>
  <c r="O2" i="7"/>
  <c r="I2691" i="6"/>
  <c r="H2691" i="6"/>
  <c r="H2690" i="6"/>
  <c r="I2690" i="6" s="1"/>
  <c r="I2689" i="6"/>
  <c r="H2689" i="6"/>
  <c r="H2688" i="6"/>
  <c r="I2688" i="6" s="1"/>
  <c r="I2687" i="6"/>
  <c r="H2687" i="6"/>
  <c r="H2686" i="6"/>
  <c r="I2686" i="6" s="1"/>
  <c r="H2685" i="6"/>
  <c r="I2685" i="6" s="1"/>
  <c r="I2684" i="6"/>
  <c r="H2684" i="6"/>
  <c r="I2683" i="6"/>
  <c r="H2683" i="6"/>
  <c r="H2682" i="6"/>
  <c r="I2682" i="6" s="1"/>
  <c r="I2681" i="6"/>
  <c r="H2681" i="6"/>
  <c r="I2680" i="6"/>
  <c r="H2680" i="6"/>
  <c r="H2679" i="6"/>
  <c r="I2679" i="6" s="1"/>
  <c r="H2678" i="6"/>
  <c r="I2678" i="6" s="1"/>
  <c r="I2677" i="6"/>
  <c r="H2677" i="6"/>
  <c r="I2676" i="6"/>
  <c r="H2676" i="6"/>
  <c r="I2675" i="6"/>
  <c r="H2675" i="6"/>
  <c r="H2674" i="6"/>
  <c r="I2674" i="6" s="1"/>
  <c r="I2673" i="6"/>
  <c r="H2673" i="6"/>
  <c r="H2672" i="6"/>
  <c r="I2672" i="6" s="1"/>
  <c r="H2671" i="6"/>
  <c r="I2671" i="6" s="1"/>
  <c r="H2670" i="6"/>
  <c r="I2670" i="6" s="1"/>
  <c r="I2669" i="6"/>
  <c r="H2669" i="6"/>
  <c r="I2668" i="6"/>
  <c r="H2668" i="6"/>
  <c r="I2667" i="6"/>
  <c r="H2667" i="6"/>
  <c r="H2666" i="6"/>
  <c r="I2666" i="6" s="1"/>
  <c r="H2665" i="6"/>
  <c r="I2665" i="6" s="1"/>
  <c r="I2664" i="6"/>
  <c r="H2664" i="6"/>
  <c r="I2663" i="6"/>
  <c r="H2663" i="6"/>
  <c r="H2662" i="6"/>
  <c r="I2662" i="6" s="1"/>
  <c r="I2661" i="6"/>
  <c r="H2661" i="6"/>
  <c r="H2660" i="6"/>
  <c r="I2660" i="6" s="1"/>
  <c r="I2659" i="6"/>
  <c r="H2659" i="6"/>
  <c r="H2658" i="6"/>
  <c r="I2658" i="6" s="1"/>
  <c r="I2657" i="6"/>
  <c r="H2657" i="6"/>
  <c r="H2656" i="6"/>
  <c r="I2656" i="6" s="1"/>
  <c r="H2655" i="6"/>
  <c r="I2655" i="6" s="1"/>
  <c r="H2654" i="6"/>
  <c r="I2654" i="6" s="1"/>
  <c r="I2653" i="6"/>
  <c r="H2653" i="6"/>
  <c r="I2652" i="6"/>
  <c r="H2652" i="6"/>
  <c r="I2651" i="6"/>
  <c r="H2651" i="6"/>
  <c r="H2650" i="6"/>
  <c r="I2650" i="6" s="1"/>
  <c r="I2649" i="6"/>
  <c r="H2649" i="6"/>
  <c r="H2648" i="6"/>
  <c r="I2648" i="6" s="1"/>
  <c r="H2647" i="6"/>
  <c r="I2647" i="6" s="1"/>
  <c r="H2646" i="6"/>
  <c r="I2646" i="6" s="1"/>
  <c r="I2645" i="6"/>
  <c r="H2645" i="6"/>
  <c r="I2644" i="6"/>
  <c r="H2644" i="6"/>
  <c r="I2643" i="6"/>
  <c r="H2643" i="6"/>
  <c r="H2642" i="6"/>
  <c r="I2642" i="6" s="1"/>
  <c r="H2641" i="6"/>
  <c r="I2641" i="6" s="1"/>
  <c r="H2640" i="6"/>
  <c r="I2640" i="6" s="1"/>
  <c r="I2639" i="6"/>
  <c r="H2639" i="6"/>
  <c r="H2638" i="6"/>
  <c r="I2638" i="6" s="1"/>
  <c r="H2637" i="6"/>
  <c r="I2637" i="6" s="1"/>
  <c r="H2636" i="6"/>
  <c r="I2636" i="6" s="1"/>
  <c r="H2635" i="6"/>
  <c r="I2635" i="6" s="1"/>
  <c r="I2634" i="6"/>
  <c r="H2634" i="6"/>
  <c r="H2633" i="6"/>
  <c r="I2633" i="6" s="1"/>
  <c r="H2632" i="6"/>
  <c r="I2632" i="6" s="1"/>
  <c r="I2631" i="6"/>
  <c r="H2631" i="6"/>
  <c r="I2630" i="6"/>
  <c r="H2630" i="6"/>
  <c r="H2629" i="6"/>
  <c r="I2629" i="6" s="1"/>
  <c r="I2628" i="6"/>
  <c r="H2628" i="6"/>
  <c r="H2627" i="6"/>
  <c r="I2627" i="6" s="1"/>
  <c r="I2626" i="6"/>
  <c r="H2626" i="6"/>
  <c r="H2625" i="6"/>
  <c r="I2625" i="6" s="1"/>
  <c r="I2624" i="6"/>
  <c r="H2624" i="6"/>
  <c r="H2623" i="6"/>
  <c r="I2623" i="6" s="1"/>
  <c r="I2622" i="6"/>
  <c r="H2622" i="6"/>
  <c r="H2621" i="6"/>
  <c r="I2621" i="6" s="1"/>
  <c r="I2620" i="6"/>
  <c r="H2620" i="6"/>
  <c r="I2619" i="6"/>
  <c r="H2619" i="6"/>
  <c r="I2618" i="6"/>
  <c r="H2618" i="6"/>
  <c r="H2617" i="6"/>
  <c r="I2617" i="6" s="1"/>
  <c r="I2616" i="6"/>
  <c r="H2616" i="6"/>
  <c r="I2615" i="6"/>
  <c r="H2615" i="6"/>
  <c r="I2614" i="6"/>
  <c r="H2614" i="6"/>
  <c r="H2613" i="6"/>
  <c r="I2613" i="6" s="1"/>
  <c r="H2612" i="6"/>
  <c r="I2612" i="6" s="1"/>
  <c r="I2611" i="6"/>
  <c r="H2611" i="6"/>
  <c r="I2610" i="6"/>
  <c r="H2610" i="6"/>
  <c r="H2609" i="6"/>
  <c r="I2609" i="6" s="1"/>
  <c r="I2608" i="6"/>
  <c r="H2608" i="6"/>
  <c r="I2607" i="6"/>
  <c r="H2607" i="6"/>
  <c r="I2606" i="6"/>
  <c r="H2606" i="6"/>
  <c r="H2605" i="6"/>
  <c r="I2605" i="6" s="1"/>
  <c r="H2604" i="6"/>
  <c r="I2604" i="6" s="1"/>
  <c r="H2603" i="6"/>
  <c r="I2603" i="6" s="1"/>
  <c r="I2602" i="6"/>
  <c r="H2602" i="6"/>
  <c r="H2601" i="6"/>
  <c r="I2601" i="6" s="1"/>
  <c r="H2600" i="6"/>
  <c r="I2600" i="6" s="1"/>
  <c r="I2599" i="6"/>
  <c r="H2599" i="6"/>
  <c r="I2598" i="6"/>
  <c r="H2598" i="6"/>
  <c r="H2597" i="6"/>
  <c r="I2597" i="6" s="1"/>
  <c r="I2596" i="6"/>
  <c r="H2596" i="6"/>
  <c r="H2595" i="6"/>
  <c r="I2595" i="6" s="1"/>
  <c r="I2594" i="6"/>
  <c r="H2594" i="6"/>
  <c r="H2593" i="6"/>
  <c r="I2593" i="6" s="1"/>
  <c r="I2592" i="6"/>
  <c r="H2592" i="6"/>
  <c r="H2591" i="6"/>
  <c r="I2591" i="6" s="1"/>
  <c r="I2590" i="6"/>
  <c r="H2590" i="6"/>
  <c r="H2589" i="6"/>
  <c r="I2589" i="6" s="1"/>
  <c r="I2588" i="6"/>
  <c r="H2588" i="6"/>
  <c r="I2587" i="6"/>
  <c r="H2587" i="6"/>
  <c r="I2586" i="6"/>
  <c r="H2586" i="6"/>
  <c r="H2585" i="6"/>
  <c r="I2585" i="6" s="1"/>
  <c r="I2584" i="6"/>
  <c r="H2584" i="6"/>
  <c r="I2583" i="6"/>
  <c r="H2583" i="6"/>
  <c r="I2582" i="6"/>
  <c r="H2582" i="6"/>
  <c r="H2581" i="6"/>
  <c r="I2581" i="6" s="1"/>
  <c r="H2580" i="6"/>
  <c r="I2580" i="6" s="1"/>
  <c r="I2579" i="6"/>
  <c r="H2579" i="6"/>
  <c r="I2578" i="6"/>
  <c r="H2578" i="6"/>
  <c r="H2577" i="6"/>
  <c r="I2577" i="6" s="1"/>
  <c r="I2576" i="6"/>
  <c r="H2576" i="6"/>
  <c r="I2575" i="6"/>
  <c r="H2575" i="6"/>
  <c r="I2574" i="6"/>
  <c r="H2574" i="6"/>
  <c r="H2573" i="6"/>
  <c r="I2573" i="6" s="1"/>
  <c r="H2572" i="6"/>
  <c r="I2572" i="6" s="1"/>
  <c r="H2571" i="6"/>
  <c r="I2571" i="6" s="1"/>
  <c r="I2570" i="6"/>
  <c r="H2570" i="6"/>
  <c r="H2569" i="6"/>
  <c r="I2569" i="6" s="1"/>
  <c r="H2568" i="6"/>
  <c r="I2568" i="6" s="1"/>
  <c r="I2567" i="6"/>
  <c r="H2567" i="6"/>
  <c r="I2566" i="6"/>
  <c r="H2566" i="6"/>
  <c r="H2565" i="6"/>
  <c r="I2565" i="6" s="1"/>
  <c r="I2564" i="6"/>
  <c r="H2564" i="6"/>
  <c r="H2563" i="6"/>
  <c r="I2563" i="6" s="1"/>
  <c r="I2562" i="6"/>
  <c r="H2562" i="6"/>
  <c r="H2561" i="6"/>
  <c r="I2561" i="6" s="1"/>
  <c r="I2560" i="6"/>
  <c r="H2560" i="6"/>
  <c r="H2559" i="6"/>
  <c r="I2559" i="6" s="1"/>
  <c r="I2558" i="6"/>
  <c r="H2558" i="6"/>
  <c r="H2557" i="6"/>
  <c r="I2557" i="6" s="1"/>
  <c r="I2556" i="6"/>
  <c r="H2556" i="6"/>
  <c r="I2555" i="6"/>
  <c r="H2555" i="6"/>
  <c r="I2554" i="6"/>
  <c r="H2554" i="6"/>
  <c r="H2553" i="6"/>
  <c r="I2553" i="6" s="1"/>
  <c r="I2552" i="6"/>
  <c r="H2552" i="6"/>
  <c r="I2551" i="6"/>
  <c r="H2551" i="6"/>
  <c r="I2550" i="6"/>
  <c r="H2550" i="6"/>
  <c r="H2549" i="6"/>
  <c r="I2549" i="6" s="1"/>
  <c r="H2548" i="6"/>
  <c r="I2548" i="6" s="1"/>
  <c r="I2547" i="6"/>
  <c r="H2547" i="6"/>
  <c r="I2546" i="6"/>
  <c r="H2546" i="6"/>
  <c r="H2545" i="6"/>
  <c r="I2545" i="6" s="1"/>
  <c r="I2544" i="6"/>
  <c r="H2544" i="6"/>
  <c r="I2543" i="6"/>
  <c r="H2543" i="6"/>
  <c r="I2542" i="6"/>
  <c r="H2542" i="6"/>
  <c r="H2541" i="6"/>
  <c r="I2541" i="6" s="1"/>
  <c r="H2540" i="6"/>
  <c r="I2540" i="6" s="1"/>
  <c r="H2539" i="6"/>
  <c r="I2539" i="6" s="1"/>
  <c r="I2538" i="6"/>
  <c r="H2538" i="6"/>
  <c r="H2537" i="6"/>
  <c r="I2537" i="6" s="1"/>
  <c r="H2536" i="6"/>
  <c r="I2536" i="6" s="1"/>
  <c r="I2535" i="6"/>
  <c r="H2535" i="6"/>
  <c r="I2534" i="6"/>
  <c r="H2534" i="6"/>
  <c r="H2533" i="6"/>
  <c r="I2533" i="6" s="1"/>
  <c r="I2532" i="6"/>
  <c r="H2532" i="6"/>
  <c r="I2531" i="6"/>
  <c r="H2531" i="6"/>
  <c r="I2530" i="6"/>
  <c r="H2530" i="6"/>
  <c r="H2529" i="6"/>
  <c r="I2529" i="6" s="1"/>
  <c r="I2528" i="6"/>
  <c r="H2528" i="6"/>
  <c r="H2527" i="6"/>
  <c r="I2527" i="6" s="1"/>
  <c r="I2526" i="6"/>
  <c r="H2526" i="6"/>
  <c r="H2525" i="6"/>
  <c r="I2525" i="6" s="1"/>
  <c r="I2524" i="6"/>
  <c r="H2524" i="6"/>
  <c r="I2523" i="6"/>
  <c r="H2523" i="6"/>
  <c r="I2522" i="6"/>
  <c r="H2522" i="6"/>
  <c r="H2521" i="6"/>
  <c r="I2521" i="6" s="1"/>
  <c r="I2520" i="6"/>
  <c r="H2520" i="6"/>
  <c r="I2519" i="6"/>
  <c r="H2519" i="6"/>
  <c r="I2518" i="6"/>
  <c r="H2518" i="6"/>
  <c r="H2517" i="6"/>
  <c r="I2517" i="6" s="1"/>
  <c r="H2516" i="6"/>
  <c r="I2516" i="6" s="1"/>
  <c r="I2515" i="6"/>
  <c r="H2515" i="6"/>
  <c r="I2514" i="6"/>
  <c r="H2514" i="6"/>
  <c r="H2513" i="6"/>
  <c r="I2513" i="6" s="1"/>
  <c r="I2512" i="6"/>
  <c r="H2512" i="6"/>
  <c r="I2511" i="6"/>
  <c r="H2511" i="6"/>
  <c r="I2510" i="6"/>
  <c r="H2510" i="6"/>
  <c r="H2509" i="6"/>
  <c r="I2509" i="6" s="1"/>
  <c r="H2508" i="6"/>
  <c r="I2508" i="6" s="1"/>
  <c r="H2507" i="6"/>
  <c r="I2507" i="6" s="1"/>
  <c r="I2506" i="6"/>
  <c r="H2506" i="6"/>
  <c r="H2505" i="6"/>
  <c r="I2505" i="6" s="1"/>
  <c r="H2504" i="6"/>
  <c r="I2504" i="6" s="1"/>
  <c r="I2503" i="6"/>
  <c r="H2503" i="6"/>
  <c r="I2502" i="6"/>
  <c r="H2502" i="6"/>
  <c r="H2501" i="6"/>
  <c r="I2501" i="6" s="1"/>
  <c r="I2500" i="6"/>
  <c r="H2500" i="6"/>
  <c r="I2499" i="6"/>
  <c r="H2499" i="6"/>
  <c r="I2498" i="6"/>
  <c r="H2498" i="6"/>
  <c r="H2497" i="6"/>
  <c r="I2497" i="6" s="1"/>
  <c r="I2496" i="6"/>
  <c r="H2496" i="6"/>
  <c r="H2495" i="6"/>
  <c r="I2495" i="6" s="1"/>
  <c r="I2494" i="6"/>
  <c r="H2494" i="6"/>
  <c r="H2493" i="6"/>
  <c r="I2493" i="6" s="1"/>
  <c r="I2492" i="6"/>
  <c r="H2492" i="6"/>
  <c r="I2491" i="6"/>
  <c r="H2491" i="6"/>
  <c r="I2490" i="6"/>
  <c r="H2490" i="6"/>
  <c r="H2489" i="6"/>
  <c r="I2489" i="6" s="1"/>
  <c r="H2488" i="6"/>
  <c r="I2488" i="6" s="1"/>
  <c r="I2487" i="6"/>
  <c r="H2487" i="6"/>
  <c r="I2486" i="6"/>
  <c r="H2486" i="6"/>
  <c r="H2485" i="6"/>
  <c r="I2485" i="6" s="1"/>
  <c r="H2484" i="6"/>
  <c r="I2484" i="6" s="1"/>
  <c r="I2483" i="6"/>
  <c r="H2483" i="6"/>
  <c r="I2482" i="6"/>
  <c r="H2482" i="6"/>
  <c r="H2481" i="6"/>
  <c r="I2481" i="6" s="1"/>
  <c r="I2480" i="6"/>
  <c r="H2480" i="6"/>
  <c r="H2479" i="6"/>
  <c r="I2479" i="6" s="1"/>
  <c r="I2478" i="6"/>
  <c r="H2478" i="6"/>
  <c r="H2477" i="6"/>
  <c r="I2477" i="6" s="1"/>
  <c r="H2476" i="6"/>
  <c r="I2476" i="6" s="1"/>
  <c r="H2475" i="6"/>
  <c r="I2475" i="6" s="1"/>
  <c r="I2474" i="6"/>
  <c r="H2474" i="6"/>
  <c r="H2473" i="6"/>
  <c r="I2473" i="6" s="1"/>
  <c r="H2472" i="6"/>
  <c r="I2472" i="6" s="1"/>
  <c r="I2471" i="6"/>
  <c r="H2471" i="6"/>
  <c r="I2470" i="6"/>
  <c r="H2470" i="6"/>
  <c r="H2469" i="6"/>
  <c r="I2469" i="6" s="1"/>
  <c r="I2468" i="6"/>
  <c r="H2468" i="6"/>
  <c r="H2467" i="6"/>
  <c r="I2467" i="6" s="1"/>
  <c r="I2466" i="6"/>
  <c r="H2466" i="6"/>
  <c r="H2465" i="6"/>
  <c r="I2465" i="6" s="1"/>
  <c r="I2464" i="6"/>
  <c r="H2464" i="6"/>
  <c r="H2463" i="6"/>
  <c r="I2463" i="6" s="1"/>
  <c r="I2462" i="6"/>
  <c r="H2462" i="6"/>
  <c r="H2461" i="6"/>
  <c r="I2461" i="6" s="1"/>
  <c r="I2460" i="6"/>
  <c r="H2460" i="6"/>
  <c r="I2459" i="6"/>
  <c r="H2459" i="6"/>
  <c r="H2458" i="6"/>
  <c r="H2457" i="6"/>
  <c r="I2457" i="6" s="1"/>
  <c r="H2456" i="6"/>
  <c r="I2456" i="6" s="1"/>
  <c r="H2455" i="6"/>
  <c r="I2455" i="6" s="1"/>
  <c r="I2454" i="6"/>
  <c r="H2454" i="6"/>
  <c r="H2453" i="6"/>
  <c r="I2453" i="6" s="1"/>
  <c r="I2452" i="6"/>
  <c r="H2452" i="6"/>
  <c r="H2451" i="6"/>
  <c r="I2451" i="6" s="1"/>
  <c r="I2450" i="6"/>
  <c r="H2450" i="6"/>
  <c r="H2449" i="6"/>
  <c r="I2449" i="6" s="1"/>
  <c r="H2448" i="6"/>
  <c r="I2448" i="6" s="1"/>
  <c r="H2447" i="6"/>
  <c r="I2447" i="6" s="1"/>
  <c r="I2446" i="6"/>
  <c r="H2446" i="6"/>
  <c r="H2445" i="6"/>
  <c r="I2445" i="6" s="1"/>
  <c r="I2444" i="6"/>
  <c r="H2444" i="6"/>
  <c r="I2443" i="6"/>
  <c r="H2443" i="6"/>
  <c r="H2442" i="6"/>
  <c r="I2442" i="6" s="1"/>
  <c r="H2441" i="6"/>
  <c r="I2441" i="6" s="1"/>
  <c r="H2440" i="6"/>
  <c r="I2440" i="6" s="1"/>
  <c r="H2439" i="6"/>
  <c r="I2439" i="6" s="1"/>
  <c r="H2438" i="6"/>
  <c r="I2438" i="6" s="1"/>
  <c r="H2437" i="6"/>
  <c r="I2437" i="6" s="1"/>
  <c r="H2436" i="6"/>
  <c r="I2436" i="6" s="1"/>
  <c r="I2435" i="6"/>
  <c r="H2435" i="6"/>
  <c r="I2434" i="6"/>
  <c r="H2434" i="6"/>
  <c r="H2433" i="6"/>
  <c r="I2433" i="6" s="1"/>
  <c r="H2432" i="6"/>
  <c r="I2432" i="6" s="1"/>
  <c r="I2431" i="6"/>
  <c r="H2431" i="6"/>
  <c r="H2430" i="6"/>
  <c r="I2430" i="6" s="1"/>
  <c r="H2429" i="6"/>
  <c r="I2429" i="6" s="1"/>
  <c r="I2428" i="6"/>
  <c r="H2428" i="6"/>
  <c r="H2427" i="6"/>
  <c r="I2427" i="6" s="1"/>
  <c r="I2426" i="6"/>
  <c r="H2426" i="6"/>
  <c r="H2425" i="6"/>
  <c r="I2425" i="6" s="1"/>
  <c r="H2424" i="6"/>
  <c r="I2424" i="6" s="1"/>
  <c r="I2423" i="6"/>
  <c r="H2423" i="6"/>
  <c r="H2422" i="6"/>
  <c r="I2422" i="6" s="1"/>
  <c r="H2421" i="6"/>
  <c r="I2421" i="6" s="1"/>
  <c r="I2420" i="6"/>
  <c r="H2420" i="6"/>
  <c r="I2419" i="6"/>
  <c r="H2419" i="6"/>
  <c r="I2418" i="6"/>
  <c r="H2418" i="6"/>
  <c r="H2417" i="6"/>
  <c r="I2417" i="6" s="1"/>
  <c r="H2416" i="6"/>
  <c r="I2416" i="6" s="1"/>
  <c r="H2415" i="6"/>
  <c r="I2415" i="6" s="1"/>
  <c r="I2414" i="6"/>
  <c r="H2414" i="6"/>
  <c r="H2413" i="6"/>
  <c r="I2413" i="6" s="1"/>
  <c r="I2412" i="6"/>
  <c r="H2412" i="6"/>
  <c r="I2411" i="6"/>
  <c r="H2411" i="6"/>
  <c r="H2410" i="6"/>
  <c r="I2410" i="6" s="1"/>
  <c r="H2409" i="6"/>
  <c r="I2409" i="6" s="1"/>
  <c r="I2408" i="6"/>
  <c r="H2408" i="6"/>
  <c r="H2407" i="6"/>
  <c r="I2407" i="6" s="1"/>
  <c r="H2406" i="6"/>
  <c r="I2406" i="6" s="1"/>
  <c r="H2405" i="6"/>
  <c r="I2405" i="6" s="1"/>
  <c r="H2404" i="6"/>
  <c r="I2404" i="6" s="1"/>
  <c r="I2403" i="6"/>
  <c r="H2403" i="6"/>
  <c r="I2402" i="6"/>
  <c r="H2402" i="6"/>
  <c r="H2401" i="6"/>
  <c r="I2401" i="6" s="1"/>
  <c r="I2400" i="6"/>
  <c r="H2400" i="6"/>
  <c r="I2399" i="6"/>
  <c r="H2399" i="6"/>
  <c r="H2398" i="6"/>
  <c r="I2398" i="6" s="1"/>
  <c r="H2397" i="6"/>
  <c r="I2397" i="6" s="1"/>
  <c r="H2396" i="6"/>
  <c r="I2396" i="6" s="1"/>
  <c r="I2395" i="6"/>
  <c r="H2395" i="6"/>
  <c r="I2394" i="6"/>
  <c r="H2394" i="6"/>
  <c r="H2393" i="6"/>
  <c r="I2393" i="6" s="1"/>
  <c r="I2392" i="6"/>
  <c r="H2392" i="6"/>
  <c r="H2391" i="6"/>
  <c r="I2391" i="6" s="1"/>
  <c r="H2390" i="6"/>
  <c r="I2390" i="6" s="1"/>
  <c r="H2389" i="6"/>
  <c r="I2389" i="6" s="1"/>
  <c r="I2388" i="6"/>
  <c r="H2388" i="6"/>
  <c r="H2387" i="6"/>
  <c r="I2387" i="6" s="1"/>
  <c r="I2386" i="6"/>
  <c r="H2386" i="6"/>
  <c r="H2385" i="6"/>
  <c r="I2385" i="6" s="1"/>
  <c r="H2384" i="6"/>
  <c r="I2384" i="6" s="1"/>
  <c r="I2383" i="6"/>
  <c r="H2383" i="6"/>
  <c r="H2382" i="6"/>
  <c r="I2382" i="6" s="1"/>
  <c r="H2381" i="6"/>
  <c r="I2381" i="6" s="1"/>
  <c r="I2380" i="6"/>
  <c r="H2380" i="6"/>
  <c r="I2379" i="6"/>
  <c r="H2379" i="6"/>
  <c r="I2378" i="6"/>
  <c r="H2378" i="6"/>
  <c r="H2377" i="6"/>
  <c r="I2377" i="6" s="1"/>
  <c r="I2376" i="6"/>
  <c r="H2376" i="6"/>
  <c r="H2375" i="6"/>
  <c r="I2375" i="6" s="1"/>
  <c r="I2374" i="6"/>
  <c r="H2374" i="6"/>
  <c r="H2373" i="6"/>
  <c r="I2373" i="6" s="1"/>
  <c r="H2372" i="6"/>
  <c r="I2372" i="6" s="1"/>
  <c r="I2371" i="6"/>
  <c r="H2371" i="6"/>
  <c r="H2370" i="6"/>
  <c r="I2370" i="6" s="1"/>
  <c r="H2369" i="6"/>
  <c r="I2369" i="6" s="1"/>
  <c r="I2368" i="6"/>
  <c r="H2368" i="6"/>
  <c r="H2367" i="6"/>
  <c r="I2367" i="6" s="1"/>
  <c r="H2366" i="6"/>
  <c r="I2366" i="6" s="1"/>
  <c r="H2365" i="6"/>
  <c r="I2365" i="6" s="1"/>
  <c r="I2364" i="6"/>
  <c r="H2364" i="6"/>
  <c r="I2363" i="6"/>
  <c r="H2363" i="6"/>
  <c r="I2362" i="6"/>
  <c r="H2362" i="6"/>
  <c r="H2361" i="6"/>
  <c r="I2361" i="6" s="1"/>
  <c r="H2360" i="6"/>
  <c r="I2360" i="6" s="1"/>
  <c r="I2359" i="6"/>
  <c r="H2359" i="6"/>
  <c r="H2358" i="6"/>
  <c r="I2358" i="6" s="1"/>
  <c r="H2357" i="6"/>
  <c r="I2357" i="6" s="1"/>
  <c r="H2356" i="6"/>
  <c r="I2356" i="6" s="1"/>
  <c r="H2355" i="6"/>
  <c r="I2355" i="6" s="1"/>
  <c r="I2354" i="6"/>
  <c r="H2354" i="6"/>
  <c r="H2353" i="6"/>
  <c r="I2353" i="6" s="1"/>
  <c r="H2352" i="6"/>
  <c r="I2352" i="6" s="1"/>
  <c r="H2351" i="6"/>
  <c r="I2351" i="6" s="1"/>
  <c r="H2350" i="6"/>
  <c r="I2350" i="6" s="1"/>
  <c r="H2349" i="6"/>
  <c r="I2349" i="6" s="1"/>
  <c r="I2348" i="6"/>
  <c r="H2348" i="6"/>
  <c r="I2347" i="6"/>
  <c r="H2347" i="6"/>
  <c r="H2346" i="6"/>
  <c r="I2346" i="6" s="1"/>
  <c r="H2345" i="6"/>
  <c r="I2345" i="6" s="1"/>
  <c r="I2344" i="6"/>
  <c r="H2344" i="6"/>
  <c r="H2343" i="6"/>
  <c r="I2343" i="6" s="1"/>
  <c r="I2342" i="6"/>
  <c r="H2342" i="6"/>
  <c r="H2341" i="6"/>
  <c r="I2341" i="6" s="1"/>
  <c r="H2340" i="6"/>
  <c r="I2340" i="6" s="1"/>
  <c r="I2339" i="6"/>
  <c r="H2339" i="6"/>
  <c r="I2338" i="6"/>
  <c r="H2338" i="6"/>
  <c r="H2337" i="6"/>
  <c r="I2337" i="6" s="1"/>
  <c r="H2336" i="6"/>
  <c r="I2336" i="6" s="1"/>
  <c r="I2335" i="6"/>
  <c r="H2335" i="6"/>
  <c r="H2334" i="6"/>
  <c r="I2334" i="6" s="1"/>
  <c r="H2333" i="6"/>
  <c r="I2333" i="6" s="1"/>
  <c r="I2332" i="6"/>
  <c r="H2332" i="6"/>
  <c r="H2331" i="6"/>
  <c r="I2331" i="6" s="1"/>
  <c r="I2330" i="6"/>
  <c r="H2330" i="6"/>
  <c r="H2329" i="6"/>
  <c r="I2329" i="6" s="1"/>
  <c r="I2328" i="6"/>
  <c r="H2328" i="6"/>
  <c r="H2327" i="6"/>
  <c r="I2327" i="6" s="1"/>
  <c r="H2326" i="6"/>
  <c r="I2326" i="6" s="1"/>
  <c r="H2325" i="6"/>
  <c r="I2325" i="6" s="1"/>
  <c r="H2324" i="6"/>
  <c r="I2324" i="6" s="1"/>
  <c r="I2323" i="6"/>
  <c r="H2323" i="6"/>
  <c r="H2322" i="6"/>
  <c r="I2322" i="6" s="1"/>
  <c r="H2321" i="6"/>
  <c r="I2321" i="6" s="1"/>
  <c r="H2320" i="6"/>
  <c r="I2320" i="6" s="1"/>
  <c r="H2319" i="6"/>
  <c r="I2319" i="6" s="1"/>
  <c r="I2318" i="6"/>
  <c r="H2318" i="6"/>
  <c r="H2317" i="6"/>
  <c r="I2317" i="6" s="1"/>
  <c r="I2316" i="6"/>
  <c r="H2316" i="6"/>
  <c r="I2315" i="6"/>
  <c r="H2315" i="6"/>
  <c r="H2314" i="6"/>
  <c r="I2314" i="6" s="1"/>
  <c r="H2313" i="6"/>
  <c r="I2313" i="6" s="1"/>
  <c r="I2312" i="6"/>
  <c r="H2312" i="6"/>
  <c r="H2311" i="6"/>
  <c r="I2311" i="6" s="1"/>
  <c r="I2310" i="6"/>
  <c r="H2310" i="6"/>
  <c r="H2309" i="6"/>
  <c r="I2309" i="6" s="1"/>
  <c r="I2308" i="6"/>
  <c r="H2308" i="6"/>
  <c r="I2307" i="6"/>
  <c r="H2307" i="6"/>
  <c r="I2306" i="6"/>
  <c r="H2306" i="6"/>
  <c r="H2305" i="6"/>
  <c r="I2305" i="6" s="1"/>
  <c r="H2304" i="6"/>
  <c r="I2304" i="6" s="1"/>
  <c r="H2303" i="6"/>
  <c r="I2303" i="6" s="1"/>
  <c r="H2302" i="6"/>
  <c r="I2302" i="6" s="1"/>
  <c r="H2301" i="6"/>
  <c r="I2301" i="6" s="1"/>
  <c r="I2300" i="6"/>
  <c r="H2300" i="6"/>
  <c r="H2299" i="6"/>
  <c r="I2299" i="6" s="1"/>
  <c r="I2298" i="6"/>
  <c r="H2298" i="6"/>
  <c r="H2297" i="6"/>
  <c r="I2297" i="6" s="1"/>
  <c r="I2296" i="6"/>
  <c r="H2296" i="6"/>
  <c r="H2295" i="6"/>
  <c r="I2295" i="6" s="1"/>
  <c r="H2294" i="6"/>
  <c r="I2294" i="6" s="1"/>
  <c r="H2293" i="6"/>
  <c r="I2293" i="6" s="1"/>
  <c r="I2292" i="6"/>
  <c r="H2292" i="6"/>
  <c r="I2291" i="6"/>
  <c r="H2291" i="6"/>
  <c r="H2290" i="6"/>
  <c r="I2290" i="6" s="1"/>
  <c r="H2289" i="6"/>
  <c r="I2289" i="6" s="1"/>
  <c r="H2288" i="6"/>
  <c r="I2288" i="6" s="1"/>
  <c r="I2287" i="6"/>
  <c r="H2287" i="6"/>
  <c r="I2286" i="6"/>
  <c r="H2286" i="6"/>
  <c r="H2285" i="6"/>
  <c r="I2285" i="6" s="1"/>
  <c r="H2284" i="6"/>
  <c r="I2284" i="6" s="1"/>
  <c r="H2283" i="6"/>
  <c r="I2283" i="6" s="1"/>
  <c r="I2282" i="6"/>
  <c r="H2282" i="6"/>
  <c r="H2281" i="6"/>
  <c r="I2281" i="6" s="1"/>
  <c r="H2280" i="6"/>
  <c r="I2280" i="6" s="1"/>
  <c r="H2279" i="6"/>
  <c r="I2279" i="6" s="1"/>
  <c r="H2278" i="6"/>
  <c r="I2278" i="6" s="1"/>
  <c r="I2277" i="6"/>
  <c r="H2277" i="6"/>
  <c r="H2276" i="6"/>
  <c r="I2276" i="6" s="1"/>
  <c r="H2275" i="6"/>
  <c r="I2275" i="6" s="1"/>
  <c r="H2274" i="6"/>
  <c r="I2274" i="6" s="1"/>
  <c r="I2273" i="6"/>
  <c r="H2273" i="6"/>
  <c r="H2272" i="6"/>
  <c r="I2272" i="6" s="1"/>
  <c r="H2271" i="6"/>
  <c r="I2271" i="6" s="1"/>
  <c r="H2270" i="6"/>
  <c r="I2270" i="6" s="1"/>
  <c r="I2269" i="6"/>
  <c r="H2269" i="6"/>
  <c r="H2268" i="6"/>
  <c r="I2268" i="6" s="1"/>
  <c r="H2267" i="6"/>
  <c r="I2267" i="6" s="1"/>
  <c r="H2266" i="6"/>
  <c r="I2266" i="6" s="1"/>
  <c r="H2265" i="6"/>
  <c r="I2265" i="6" s="1"/>
  <c r="H2264" i="6"/>
  <c r="I2264" i="6" s="1"/>
  <c r="I2263" i="6"/>
  <c r="H2263" i="6"/>
  <c r="I2262" i="6"/>
  <c r="H2262" i="6"/>
  <c r="H2261" i="6"/>
  <c r="I2261" i="6" s="1"/>
  <c r="H2260" i="6"/>
  <c r="I2260" i="6" s="1"/>
  <c r="I2259" i="6"/>
  <c r="H2259" i="6"/>
  <c r="H2258" i="6"/>
  <c r="I2258" i="6" s="1"/>
  <c r="I2257" i="6"/>
  <c r="H2257" i="6"/>
  <c r="H2256" i="6"/>
  <c r="I2256" i="6" s="1"/>
  <c r="H2255" i="6"/>
  <c r="I2255" i="6" s="1"/>
  <c r="I2254" i="6"/>
  <c r="H2254" i="6"/>
  <c r="H2253" i="6"/>
  <c r="I2253" i="6" s="1"/>
  <c r="H2252" i="6"/>
  <c r="I2252" i="6" s="1"/>
  <c r="H2251" i="6"/>
  <c r="I2251" i="6" s="1"/>
  <c r="I2250" i="6"/>
  <c r="H2250" i="6"/>
  <c r="H2249" i="6"/>
  <c r="I2249" i="6" s="1"/>
  <c r="H2248" i="6"/>
  <c r="I2248" i="6" s="1"/>
  <c r="I2247" i="6"/>
  <c r="H2247" i="6"/>
  <c r="H2246" i="6"/>
  <c r="I2246" i="6" s="1"/>
  <c r="I2245" i="6"/>
  <c r="H2245" i="6"/>
  <c r="H2244" i="6"/>
  <c r="I2244" i="6" s="1"/>
  <c r="H2243" i="6"/>
  <c r="I2243" i="6" s="1"/>
  <c r="H2242" i="6"/>
  <c r="I2242" i="6" s="1"/>
  <c r="I2241" i="6"/>
  <c r="H2241" i="6"/>
  <c r="H2240" i="6"/>
  <c r="I2240" i="6" s="1"/>
  <c r="I2239" i="6"/>
  <c r="H2239" i="6"/>
  <c r="I2238" i="6"/>
  <c r="H2238" i="6"/>
  <c r="H2237" i="6"/>
  <c r="I2237" i="6" s="1"/>
  <c r="H2236" i="6"/>
  <c r="I2236" i="6" s="1"/>
  <c r="H2235" i="6"/>
  <c r="I2235" i="6" s="1"/>
  <c r="I2234" i="6"/>
  <c r="H2234" i="6"/>
  <c r="I2233" i="6"/>
  <c r="H2233" i="6"/>
  <c r="H2232" i="6"/>
  <c r="I2232" i="6" s="1"/>
  <c r="I2231" i="6"/>
  <c r="H2231" i="6"/>
  <c r="H2230" i="6"/>
  <c r="I2230" i="6" s="1"/>
  <c r="H2229" i="6"/>
  <c r="I2229" i="6" s="1"/>
  <c r="H2228" i="6"/>
  <c r="I2228" i="6" s="1"/>
  <c r="I2227" i="6"/>
  <c r="H2227" i="6"/>
  <c r="H2226" i="6"/>
  <c r="I2226" i="6" s="1"/>
  <c r="H2225" i="6"/>
  <c r="I2225" i="6" s="1"/>
  <c r="H2224" i="6"/>
  <c r="I2224" i="6" s="1"/>
  <c r="I2223" i="6"/>
  <c r="H2223" i="6"/>
  <c r="I2222" i="6"/>
  <c r="H2222" i="6"/>
  <c r="H2221" i="6"/>
  <c r="I2221" i="6" s="1"/>
  <c r="H2220" i="6"/>
  <c r="I2220" i="6" s="1"/>
  <c r="H2219" i="6"/>
  <c r="I2219" i="6" s="1"/>
  <c r="I2218" i="6"/>
  <c r="H2218" i="6"/>
  <c r="H2217" i="6"/>
  <c r="I2217" i="6" s="1"/>
  <c r="H2216" i="6"/>
  <c r="I2216" i="6" s="1"/>
  <c r="H2215" i="6"/>
  <c r="I2215" i="6" s="1"/>
  <c r="H2214" i="6"/>
  <c r="I2214" i="6" s="1"/>
  <c r="I2213" i="6"/>
  <c r="H2213" i="6"/>
  <c r="H2212" i="6"/>
  <c r="I2212" i="6" s="1"/>
  <c r="H2211" i="6"/>
  <c r="I2211" i="6" s="1"/>
  <c r="I2210" i="6"/>
  <c r="H2210" i="6"/>
  <c r="I2209" i="6"/>
  <c r="H2209" i="6"/>
  <c r="H2208" i="6"/>
  <c r="I2208" i="6" s="1"/>
  <c r="H2207" i="6"/>
  <c r="I2207" i="6" s="1"/>
  <c r="I2206" i="6"/>
  <c r="H2206" i="6"/>
  <c r="H2205" i="6"/>
  <c r="I2205" i="6" s="1"/>
  <c r="H2204" i="6"/>
  <c r="I2204" i="6" s="1"/>
  <c r="H2203" i="6"/>
  <c r="I2203" i="6" s="1"/>
  <c r="H2202" i="6"/>
  <c r="I2202" i="6" s="1"/>
  <c r="H2201" i="6"/>
  <c r="I2201" i="6" s="1"/>
  <c r="H2200" i="6"/>
  <c r="I2200" i="6" s="1"/>
  <c r="I2199" i="6"/>
  <c r="H2199" i="6"/>
  <c r="H2198" i="6"/>
  <c r="I2198" i="6" s="1"/>
  <c r="H2197" i="6"/>
  <c r="I2197" i="6" s="1"/>
  <c r="H2196" i="6"/>
  <c r="I2196" i="6" s="1"/>
  <c r="I2195" i="6"/>
  <c r="H2195" i="6"/>
  <c r="H2194" i="6"/>
  <c r="I2194" i="6" s="1"/>
  <c r="H2193" i="6"/>
  <c r="I2193" i="6" s="1"/>
  <c r="H2192" i="6"/>
  <c r="I2192" i="6" s="1"/>
  <c r="H2191" i="6"/>
  <c r="I2191" i="6" s="1"/>
  <c r="I2190" i="6"/>
  <c r="H2190" i="6"/>
  <c r="H2189" i="6"/>
  <c r="I2189" i="6" s="1"/>
  <c r="H2188" i="6"/>
  <c r="I2188" i="6" s="1"/>
  <c r="H2187" i="6"/>
  <c r="I2187" i="6" s="1"/>
  <c r="I2186" i="6"/>
  <c r="H2186" i="6"/>
  <c r="H2185" i="6"/>
  <c r="I2185" i="6" s="1"/>
  <c r="H2184" i="6"/>
  <c r="I2184" i="6" s="1"/>
  <c r="H2183" i="6"/>
  <c r="I2183" i="6" s="1"/>
  <c r="H2182" i="6"/>
  <c r="I2182" i="6" s="1"/>
  <c r="I2181" i="6"/>
  <c r="H2181" i="6"/>
  <c r="H2180" i="6"/>
  <c r="I2180" i="6" s="1"/>
  <c r="H2179" i="6"/>
  <c r="I2179" i="6" s="1"/>
  <c r="H2178" i="6"/>
  <c r="I2178" i="6" s="1"/>
  <c r="I2177" i="6"/>
  <c r="H2177" i="6"/>
  <c r="H2176" i="6"/>
  <c r="I2176" i="6" s="1"/>
  <c r="I2175" i="6"/>
  <c r="H2175" i="6"/>
  <c r="H2174" i="6"/>
  <c r="I2174" i="6" s="1"/>
  <c r="H2173" i="6"/>
  <c r="I2173" i="6" s="1"/>
  <c r="H2172" i="6"/>
  <c r="I2172" i="6" s="1"/>
  <c r="H2171" i="6"/>
  <c r="I2171" i="6" s="1"/>
  <c r="I2170" i="6"/>
  <c r="H2170" i="6"/>
  <c r="H2169" i="6"/>
  <c r="I2169" i="6" s="1"/>
  <c r="H2168" i="6"/>
  <c r="I2168" i="6" s="1"/>
  <c r="I2167" i="6"/>
  <c r="H2167" i="6"/>
  <c r="H2166" i="6"/>
  <c r="I2166" i="6" s="1"/>
  <c r="H2165" i="6"/>
  <c r="I2165" i="6" s="1"/>
  <c r="H2164" i="6"/>
  <c r="I2164" i="6" s="1"/>
  <c r="I2163" i="6"/>
  <c r="H2163" i="6"/>
  <c r="H2162" i="6"/>
  <c r="I2162" i="6" s="1"/>
  <c r="H2161" i="6"/>
  <c r="I2161" i="6" s="1"/>
  <c r="H2160" i="6"/>
  <c r="I2160" i="6" s="1"/>
  <c r="H2159" i="6"/>
  <c r="I2159" i="6" s="1"/>
  <c r="I2158" i="6"/>
  <c r="H2158" i="6"/>
  <c r="I2157" i="6"/>
  <c r="H2157" i="6"/>
  <c r="H2156" i="6"/>
  <c r="I2156" i="6" s="1"/>
  <c r="H2155" i="6"/>
  <c r="I2155" i="6" s="1"/>
  <c r="I2154" i="6"/>
  <c r="H2154" i="6"/>
  <c r="H2153" i="6"/>
  <c r="I2153" i="6" s="1"/>
  <c r="H2152" i="6"/>
  <c r="I2152" i="6" s="1"/>
  <c r="H2151" i="6"/>
  <c r="I2151" i="6" s="1"/>
  <c r="H2150" i="6"/>
  <c r="I2150" i="6" s="1"/>
  <c r="I2149" i="6"/>
  <c r="H2149" i="6"/>
  <c r="H2148" i="6"/>
  <c r="I2148" i="6" s="1"/>
  <c r="I2147" i="6"/>
  <c r="H2147" i="6"/>
  <c r="I2146" i="6"/>
  <c r="H2146" i="6"/>
  <c r="I2145" i="6"/>
  <c r="H2145" i="6"/>
  <c r="H2144" i="6"/>
  <c r="I2144" i="6" s="1"/>
  <c r="H2143" i="6"/>
  <c r="I2143" i="6" s="1"/>
  <c r="H2142" i="6"/>
  <c r="I2142" i="6" s="1"/>
  <c r="H2141" i="6"/>
  <c r="I2141" i="6" s="1"/>
  <c r="H2140" i="6"/>
  <c r="I2140" i="6" s="1"/>
  <c r="H2139" i="6"/>
  <c r="I2139" i="6" s="1"/>
  <c r="H2138" i="6"/>
  <c r="I2138" i="6" s="1"/>
  <c r="H2137" i="6"/>
  <c r="I2137" i="6" s="1"/>
  <c r="H2136" i="6"/>
  <c r="I2136" i="6" s="1"/>
  <c r="I2135" i="6"/>
  <c r="H2135" i="6"/>
  <c r="H2134" i="6"/>
  <c r="I2134" i="6" s="1"/>
  <c r="I2133" i="6"/>
  <c r="H2133" i="6"/>
  <c r="H2132" i="6"/>
  <c r="I2132" i="6" s="1"/>
  <c r="H2131" i="6"/>
  <c r="I2131" i="6" s="1"/>
  <c r="H2130" i="6"/>
  <c r="I2130" i="6" s="1"/>
  <c r="H2129" i="6"/>
  <c r="I2129" i="6" s="1"/>
  <c r="H2128" i="6"/>
  <c r="I2128" i="6" s="1"/>
  <c r="H2127" i="6"/>
  <c r="I2127" i="6" s="1"/>
  <c r="I2126" i="6"/>
  <c r="H2126" i="6"/>
  <c r="I2125" i="6"/>
  <c r="H2125" i="6"/>
  <c r="H2124" i="6"/>
  <c r="I2124" i="6" s="1"/>
  <c r="I2123" i="6"/>
  <c r="H2123" i="6"/>
  <c r="I2122" i="6"/>
  <c r="H2122" i="6"/>
  <c r="H2121" i="6"/>
  <c r="I2121" i="6" s="1"/>
  <c r="H2120" i="6"/>
  <c r="I2120" i="6" s="1"/>
  <c r="H2119" i="6"/>
  <c r="I2119" i="6" s="1"/>
  <c r="I2118" i="6"/>
  <c r="H2118" i="6"/>
  <c r="I2117" i="6"/>
  <c r="H2117" i="6"/>
  <c r="H2116" i="6"/>
  <c r="I2116" i="6" s="1"/>
  <c r="I2115" i="6"/>
  <c r="H2115" i="6"/>
  <c r="H2114" i="6"/>
  <c r="I2114" i="6" s="1"/>
  <c r="H2113" i="6"/>
  <c r="I2113" i="6" s="1"/>
  <c r="H2112" i="6"/>
  <c r="I2112" i="6" s="1"/>
  <c r="H2111" i="6"/>
  <c r="I2111" i="6" s="1"/>
  <c r="H2110" i="6"/>
  <c r="I2110" i="6" s="1"/>
  <c r="I2109" i="6"/>
  <c r="H2109" i="6"/>
  <c r="H2108" i="6"/>
  <c r="I2108" i="6" s="1"/>
  <c r="H2107" i="6"/>
  <c r="I2107" i="6" s="1"/>
  <c r="H2106" i="6"/>
  <c r="I2106" i="6" s="1"/>
  <c r="H2105" i="6"/>
  <c r="I2105" i="6" s="1"/>
  <c r="H2104" i="6"/>
  <c r="I2104" i="6" s="1"/>
  <c r="I2103" i="6"/>
  <c r="H2103" i="6"/>
  <c r="H2102" i="6"/>
  <c r="I2102" i="6" s="1"/>
  <c r="I2101" i="6"/>
  <c r="H2101" i="6"/>
  <c r="H2100" i="6"/>
  <c r="I2100" i="6" s="1"/>
  <c r="I2099" i="6"/>
  <c r="H2099" i="6"/>
  <c r="H2098" i="6"/>
  <c r="I2098" i="6" s="1"/>
  <c r="H2097" i="6"/>
  <c r="I2097" i="6" s="1"/>
  <c r="H2096" i="6"/>
  <c r="I2096" i="6" s="1"/>
  <c r="H2095" i="6"/>
  <c r="I2095" i="6" s="1"/>
  <c r="I2094" i="6"/>
  <c r="H2094" i="6"/>
  <c r="I2093" i="6"/>
  <c r="H2093" i="6"/>
  <c r="H2092" i="6"/>
  <c r="I2092" i="6" s="1"/>
  <c r="I2091" i="6"/>
  <c r="H2091" i="6"/>
  <c r="H2090" i="6"/>
  <c r="I2090" i="6" s="1"/>
  <c r="H2089" i="6"/>
  <c r="I2089" i="6" s="1"/>
  <c r="H2088" i="6"/>
  <c r="I2088" i="6" s="1"/>
  <c r="H2087" i="6"/>
  <c r="I2087" i="6" s="1"/>
  <c r="I2086" i="6"/>
  <c r="H2086" i="6"/>
  <c r="I2085" i="6"/>
  <c r="H2085" i="6"/>
  <c r="H2084" i="6"/>
  <c r="I2084" i="6" s="1"/>
  <c r="I2083" i="6"/>
  <c r="H2083" i="6"/>
  <c r="H2082" i="6"/>
  <c r="I2082" i="6" s="1"/>
  <c r="H2081" i="6"/>
  <c r="I2081" i="6" s="1"/>
  <c r="H2080" i="6"/>
  <c r="I2080" i="6" s="1"/>
  <c r="H2079" i="6"/>
  <c r="I2079" i="6" s="1"/>
  <c r="H2078" i="6"/>
  <c r="I2078" i="6" s="1"/>
  <c r="I2077" i="6"/>
  <c r="H2077" i="6"/>
  <c r="H2076" i="6"/>
  <c r="I2076" i="6" s="1"/>
  <c r="H2075" i="6"/>
  <c r="I2075" i="6" s="1"/>
  <c r="H2074" i="6"/>
  <c r="I2074" i="6" s="1"/>
  <c r="H2073" i="6"/>
  <c r="I2073" i="6" s="1"/>
  <c r="H2072" i="6"/>
  <c r="I2072" i="6" s="1"/>
  <c r="I2071" i="6"/>
  <c r="H2071" i="6"/>
  <c r="I2070" i="6"/>
  <c r="H2070" i="6"/>
  <c r="I2069" i="6"/>
  <c r="H2069" i="6"/>
  <c r="H2068" i="6"/>
  <c r="I2068" i="6" s="1"/>
  <c r="I2067" i="6"/>
  <c r="H2067" i="6"/>
  <c r="H2066" i="6"/>
  <c r="I2066" i="6" s="1"/>
  <c r="I2065" i="6"/>
  <c r="H2065" i="6"/>
  <c r="H2064" i="6"/>
  <c r="I2064" i="6" s="1"/>
  <c r="H2063" i="6"/>
  <c r="I2063" i="6" s="1"/>
  <c r="I2062" i="6"/>
  <c r="H2062" i="6"/>
  <c r="H2061" i="6"/>
  <c r="I2061" i="6" s="1"/>
  <c r="H2060" i="6"/>
  <c r="I2060" i="6" s="1"/>
  <c r="I2059" i="6"/>
  <c r="H2059" i="6"/>
  <c r="H2058" i="6"/>
  <c r="I2058" i="6" s="1"/>
  <c r="H2057" i="6"/>
  <c r="I2057" i="6" s="1"/>
  <c r="H2056" i="6"/>
  <c r="I2056" i="6" s="1"/>
  <c r="I2055" i="6"/>
  <c r="H2055" i="6"/>
  <c r="I2054" i="6"/>
  <c r="H2054" i="6"/>
  <c r="I2053" i="6"/>
  <c r="H2053" i="6"/>
  <c r="H2052" i="6"/>
  <c r="I2052" i="6" s="1"/>
  <c r="I2051" i="6"/>
  <c r="H2051" i="6"/>
  <c r="H2050" i="6"/>
  <c r="I2050" i="6" s="1"/>
  <c r="H2049" i="6"/>
  <c r="I2049" i="6" s="1"/>
  <c r="H2048" i="6"/>
  <c r="I2048" i="6" s="1"/>
  <c r="H2047" i="6"/>
  <c r="I2047" i="6" s="1"/>
  <c r="I2046" i="6"/>
  <c r="H2046" i="6"/>
  <c r="I2045" i="6"/>
  <c r="H2045" i="6"/>
  <c r="H2044" i="6"/>
  <c r="I2044" i="6" s="1"/>
  <c r="H2043" i="6"/>
  <c r="I2043" i="6" s="1"/>
  <c r="H2042" i="6"/>
  <c r="I2042" i="6" s="1"/>
  <c r="H2041" i="6"/>
  <c r="I2041" i="6" s="1"/>
  <c r="H2040" i="6"/>
  <c r="I2040" i="6" s="1"/>
  <c r="H2039" i="6"/>
  <c r="I2039" i="6" s="1"/>
  <c r="I2038" i="6"/>
  <c r="H2038" i="6"/>
  <c r="I2037" i="6"/>
  <c r="H2037" i="6"/>
  <c r="H2036" i="6"/>
  <c r="I2036" i="6" s="1"/>
  <c r="H2035" i="6"/>
  <c r="I2035" i="6" s="1"/>
  <c r="I2034" i="6"/>
  <c r="H2034" i="6"/>
  <c r="H2033" i="6"/>
  <c r="I2033" i="6" s="1"/>
  <c r="H2032" i="6"/>
  <c r="I2032" i="6" s="1"/>
  <c r="I2031" i="6"/>
  <c r="H2031" i="6"/>
  <c r="H2030" i="6"/>
  <c r="I2030" i="6" s="1"/>
  <c r="I2029" i="6"/>
  <c r="H2029" i="6"/>
  <c r="H2028" i="6"/>
  <c r="I2028" i="6" s="1"/>
  <c r="H2027" i="6"/>
  <c r="I2027" i="6" s="1"/>
  <c r="H2026" i="6"/>
  <c r="I2026" i="6" s="1"/>
  <c r="H2025" i="6"/>
  <c r="I2025" i="6" s="1"/>
  <c r="H2024" i="6"/>
  <c r="I2024" i="6" s="1"/>
  <c r="I2023" i="6"/>
  <c r="H2023" i="6"/>
  <c r="I2022" i="6"/>
  <c r="H2022" i="6"/>
  <c r="H2021" i="6"/>
  <c r="I2021" i="6" s="1"/>
  <c r="H2020" i="6"/>
  <c r="I2020" i="6" s="1"/>
  <c r="I2019" i="6"/>
  <c r="H2019" i="6"/>
  <c r="H2018" i="6"/>
  <c r="I2018" i="6" s="1"/>
  <c r="H2017" i="6"/>
  <c r="I2017" i="6" s="1"/>
  <c r="H2016" i="6"/>
  <c r="I2016" i="6" s="1"/>
  <c r="H2015" i="6"/>
  <c r="I2015" i="6" s="1"/>
  <c r="I2014" i="6"/>
  <c r="H2014" i="6"/>
  <c r="I2013" i="6"/>
  <c r="H2013" i="6"/>
  <c r="H2012" i="6"/>
  <c r="I2012" i="6" s="1"/>
  <c r="I2011" i="6"/>
  <c r="H2011" i="6"/>
  <c r="H2010" i="6"/>
  <c r="I2010" i="6" s="1"/>
  <c r="H2009" i="6"/>
  <c r="I2009" i="6" s="1"/>
  <c r="H2008" i="6"/>
  <c r="I2008" i="6" s="1"/>
  <c r="H2007" i="6"/>
  <c r="I2007" i="6" s="1"/>
  <c r="H2006" i="6"/>
  <c r="I2006" i="6" s="1"/>
  <c r="I2005" i="6"/>
  <c r="H2005" i="6"/>
  <c r="H2004" i="6"/>
  <c r="I2004" i="6" s="1"/>
  <c r="H2003" i="6"/>
  <c r="I2003" i="6" s="1"/>
  <c r="H2002" i="6"/>
  <c r="I2002" i="6" s="1"/>
  <c r="H2001" i="6"/>
  <c r="I2001" i="6" s="1"/>
  <c r="H2000" i="6"/>
  <c r="I2000" i="6" s="1"/>
  <c r="I1999" i="6"/>
  <c r="H1999" i="6"/>
  <c r="H1998" i="6"/>
  <c r="I1998" i="6" s="1"/>
  <c r="H1997" i="6"/>
  <c r="I1997" i="6" s="1"/>
  <c r="H1996" i="6"/>
  <c r="I1996" i="6" s="1"/>
  <c r="H1995" i="6"/>
  <c r="I1995" i="6" s="1"/>
  <c r="H1994" i="6"/>
  <c r="I1994" i="6" s="1"/>
  <c r="H1993" i="6"/>
  <c r="I1993" i="6" s="1"/>
  <c r="H1992" i="6"/>
  <c r="I1992" i="6" s="1"/>
  <c r="I1991" i="6"/>
  <c r="H1991" i="6"/>
  <c r="I1990" i="6"/>
  <c r="H1990" i="6"/>
  <c r="H1989" i="6"/>
  <c r="I1989" i="6" s="1"/>
  <c r="H1988" i="6"/>
  <c r="I1988" i="6" s="1"/>
  <c r="I1987" i="6"/>
  <c r="H1987" i="6"/>
  <c r="H1986" i="6"/>
  <c r="I1986" i="6" s="1"/>
  <c r="H1985" i="6"/>
  <c r="I1985" i="6" s="1"/>
  <c r="H1984" i="6"/>
  <c r="I1984" i="6" s="1"/>
  <c r="H1983" i="6"/>
  <c r="I1983" i="6" s="1"/>
  <c r="I1982" i="6"/>
  <c r="H1982" i="6"/>
  <c r="I1981" i="6"/>
  <c r="H1981" i="6"/>
  <c r="H1980" i="6"/>
  <c r="I1980" i="6" s="1"/>
  <c r="H1979" i="6"/>
  <c r="I1979" i="6" s="1"/>
  <c r="I1978" i="6"/>
  <c r="H1978" i="6"/>
  <c r="H1977" i="6"/>
  <c r="I1977" i="6" s="1"/>
  <c r="H1976" i="6"/>
  <c r="I1976" i="6" s="1"/>
  <c r="H1975" i="6"/>
  <c r="I1975" i="6" s="1"/>
  <c r="I1974" i="6"/>
  <c r="H1974" i="6"/>
  <c r="I1973" i="6"/>
  <c r="H1973" i="6"/>
  <c r="H1972" i="6"/>
  <c r="I1972" i="6" s="1"/>
  <c r="H1971" i="6"/>
  <c r="I1971" i="6" s="1"/>
  <c r="I1970" i="6"/>
  <c r="H1970" i="6"/>
  <c r="I1969" i="6"/>
  <c r="H1969" i="6"/>
  <c r="H1968" i="6"/>
  <c r="I1968" i="6" s="1"/>
  <c r="I1967" i="6"/>
  <c r="H1967" i="6"/>
  <c r="I1966" i="6"/>
  <c r="H1966" i="6"/>
  <c r="H1965" i="6"/>
  <c r="I1965" i="6" s="1"/>
  <c r="H1964" i="6"/>
  <c r="I1964" i="6" s="1"/>
  <c r="H1963" i="6"/>
  <c r="I1963" i="6" s="1"/>
  <c r="H1962" i="6"/>
  <c r="I1962" i="6" s="1"/>
  <c r="H1961" i="6"/>
  <c r="I1961" i="6" s="1"/>
  <c r="H1960" i="6"/>
  <c r="I1960" i="6" s="1"/>
  <c r="I1959" i="6"/>
  <c r="H1959" i="6"/>
  <c r="I1958" i="6"/>
  <c r="H1958" i="6"/>
  <c r="I1957" i="6"/>
  <c r="H1957" i="6"/>
  <c r="H1956" i="6"/>
  <c r="I1956" i="6" s="1"/>
  <c r="I1955" i="6"/>
  <c r="H1955" i="6"/>
  <c r="H1954" i="6"/>
  <c r="I1954" i="6" s="1"/>
  <c r="H1953" i="6"/>
  <c r="I1953" i="6" s="1"/>
  <c r="H1952" i="6"/>
  <c r="I1952" i="6" s="1"/>
  <c r="I1951" i="6"/>
  <c r="H1951" i="6"/>
  <c r="I1950" i="6"/>
  <c r="H1950" i="6"/>
  <c r="I1949" i="6"/>
  <c r="H1949" i="6"/>
  <c r="H1948" i="6"/>
  <c r="I1948" i="6" s="1"/>
  <c r="H1947" i="6"/>
  <c r="I1947" i="6" s="1"/>
  <c r="H1946" i="6"/>
  <c r="I1946" i="6" s="1"/>
  <c r="H1945" i="6"/>
  <c r="I1945" i="6" s="1"/>
  <c r="H1944" i="6"/>
  <c r="I1944" i="6" s="1"/>
  <c r="I1943" i="6"/>
  <c r="H1943" i="6"/>
  <c r="H1942" i="6"/>
  <c r="I1942" i="6" s="1"/>
  <c r="I1941" i="6"/>
  <c r="H1941" i="6"/>
  <c r="H1940" i="6"/>
  <c r="I1940" i="6" s="1"/>
  <c r="H1939" i="6"/>
  <c r="I1939" i="6" s="1"/>
  <c r="I1938" i="6"/>
  <c r="H1938" i="6"/>
  <c r="H1937" i="6"/>
  <c r="I1937" i="6" s="1"/>
  <c r="H1936" i="6"/>
  <c r="I1936" i="6" s="1"/>
  <c r="I1935" i="6"/>
  <c r="H1935" i="6"/>
  <c r="H1934" i="6"/>
  <c r="I1934" i="6" s="1"/>
  <c r="H1933" i="6"/>
  <c r="I1933" i="6" s="1"/>
  <c r="H1932" i="6"/>
  <c r="I1932" i="6" s="1"/>
  <c r="H1931" i="6"/>
  <c r="I1931" i="6" s="1"/>
  <c r="H1930" i="6"/>
  <c r="I1930" i="6" s="1"/>
  <c r="I1929" i="6"/>
  <c r="H1929" i="6"/>
  <c r="H1928" i="6"/>
  <c r="I1928" i="6" s="1"/>
  <c r="I1927" i="6"/>
  <c r="H1927" i="6"/>
  <c r="I1926" i="6"/>
  <c r="H1926" i="6"/>
  <c r="I1925" i="6"/>
  <c r="H1925" i="6"/>
  <c r="H1924" i="6"/>
  <c r="I1924" i="6" s="1"/>
  <c r="I1923" i="6"/>
  <c r="H1923" i="6"/>
  <c r="H1922" i="6"/>
  <c r="I1922" i="6" s="1"/>
  <c r="H1921" i="6"/>
  <c r="I1921" i="6" s="1"/>
  <c r="H1920" i="6"/>
  <c r="I1920" i="6" s="1"/>
  <c r="I1919" i="6"/>
  <c r="H1919" i="6"/>
  <c r="I1918" i="6"/>
  <c r="H1918" i="6"/>
  <c r="I1917" i="6"/>
  <c r="H1917" i="6"/>
  <c r="H1916" i="6"/>
  <c r="I1916" i="6" s="1"/>
  <c r="H1915" i="6"/>
  <c r="I1915" i="6" s="1"/>
  <c r="I1914" i="6"/>
  <c r="H1914" i="6"/>
  <c r="H1913" i="6"/>
  <c r="I1913" i="6" s="1"/>
  <c r="H1912" i="6"/>
  <c r="I1912" i="6" s="1"/>
  <c r="H1911" i="6"/>
  <c r="I1911" i="6" s="1"/>
  <c r="H1910" i="6"/>
  <c r="I1910" i="6" s="1"/>
  <c r="I1909" i="6"/>
  <c r="H1909" i="6"/>
  <c r="H1908" i="6"/>
  <c r="I1908" i="6" s="1"/>
  <c r="H1907" i="6"/>
  <c r="I1907" i="6" s="1"/>
  <c r="H1906" i="6"/>
  <c r="I1906" i="6" s="1"/>
  <c r="H1905" i="6"/>
  <c r="I1905" i="6" s="1"/>
  <c r="H1904" i="6"/>
  <c r="I1904" i="6" s="1"/>
  <c r="I1903" i="6"/>
  <c r="H1903" i="6"/>
  <c r="H1902" i="6"/>
  <c r="I1902" i="6" s="1"/>
  <c r="I1901" i="6"/>
  <c r="H1901" i="6"/>
  <c r="H1900" i="6"/>
  <c r="I1900" i="6" s="1"/>
  <c r="H1899" i="6"/>
  <c r="I1899" i="6" s="1"/>
  <c r="H1898" i="6"/>
  <c r="I1898" i="6" s="1"/>
  <c r="I1897" i="6"/>
  <c r="H1897" i="6"/>
  <c r="H1896" i="6"/>
  <c r="I1896" i="6" s="1"/>
  <c r="I1895" i="6"/>
  <c r="H1895" i="6"/>
  <c r="I1894" i="6"/>
  <c r="H1894" i="6"/>
  <c r="H1893" i="6"/>
  <c r="I1893" i="6" s="1"/>
  <c r="H1892" i="6"/>
  <c r="I1892" i="6" s="1"/>
  <c r="H1891" i="6"/>
  <c r="I1891" i="6" s="1"/>
  <c r="H1890" i="6"/>
  <c r="I1890" i="6" s="1"/>
  <c r="H1889" i="6"/>
  <c r="I1889" i="6" s="1"/>
  <c r="I1888" i="6"/>
  <c r="H1888" i="6"/>
  <c r="I1887" i="6"/>
  <c r="H1887" i="6"/>
  <c r="H1886" i="6"/>
  <c r="I1886" i="6" s="1"/>
  <c r="H1885" i="6"/>
  <c r="I1885" i="6" s="1"/>
  <c r="H1884" i="6"/>
  <c r="I1884" i="6" s="1"/>
  <c r="I1883" i="6"/>
  <c r="H1883" i="6"/>
  <c r="H1882" i="6"/>
  <c r="I1882" i="6" s="1"/>
  <c r="H1881" i="6"/>
  <c r="I1881" i="6" s="1"/>
  <c r="H1880" i="6"/>
  <c r="I1880" i="6" s="1"/>
  <c r="H1879" i="6"/>
  <c r="I1879" i="6" s="1"/>
  <c r="H1878" i="6"/>
  <c r="I1878" i="6" s="1"/>
  <c r="H1877" i="6"/>
  <c r="I1877" i="6" s="1"/>
  <c r="I1876" i="6"/>
  <c r="H1876" i="6"/>
  <c r="H1875" i="6"/>
  <c r="I1875" i="6" s="1"/>
  <c r="H1874" i="6"/>
  <c r="I1874" i="6" s="1"/>
  <c r="H1873" i="6"/>
  <c r="I1873" i="6" s="1"/>
  <c r="I1872" i="6"/>
  <c r="H1872" i="6"/>
  <c r="I1871" i="6"/>
  <c r="H1871" i="6"/>
  <c r="H1870" i="6"/>
  <c r="I1870" i="6" s="1"/>
  <c r="H1869" i="6"/>
  <c r="I1869" i="6" s="1"/>
  <c r="H1868" i="6"/>
  <c r="I1868" i="6" s="1"/>
  <c r="I1867" i="6"/>
  <c r="H1867" i="6"/>
  <c r="H1866" i="6"/>
  <c r="I1866" i="6" s="1"/>
  <c r="H1865" i="6"/>
  <c r="I1865" i="6" s="1"/>
  <c r="H1864" i="6"/>
  <c r="I1864" i="6" s="1"/>
  <c r="H1863" i="6"/>
  <c r="I1863" i="6" s="1"/>
  <c r="H1862" i="6"/>
  <c r="I1862" i="6" s="1"/>
  <c r="H1861" i="6"/>
  <c r="I1861" i="6" s="1"/>
  <c r="I1860" i="6"/>
  <c r="H1860" i="6"/>
  <c r="H1859" i="6"/>
  <c r="I1859" i="6" s="1"/>
  <c r="H1858" i="6"/>
  <c r="I1858" i="6" s="1"/>
  <c r="H1857" i="6"/>
  <c r="I1857" i="6" s="1"/>
  <c r="I1856" i="6"/>
  <c r="H1856" i="6"/>
  <c r="I1855" i="6"/>
  <c r="H1855" i="6"/>
  <c r="H1854" i="6"/>
  <c r="I1854" i="6" s="1"/>
  <c r="H1853" i="6"/>
  <c r="I1853" i="6" s="1"/>
  <c r="H1852" i="6"/>
  <c r="I1852" i="6" s="1"/>
  <c r="I1851" i="6"/>
  <c r="H1851" i="6"/>
  <c r="H1850" i="6"/>
  <c r="I1850" i="6" s="1"/>
  <c r="H1849" i="6"/>
  <c r="I1849" i="6" s="1"/>
  <c r="H1848" i="6"/>
  <c r="I1848" i="6" s="1"/>
  <c r="H1847" i="6"/>
  <c r="I1847" i="6" s="1"/>
  <c r="H1846" i="6"/>
  <c r="I1846" i="6" s="1"/>
  <c r="H1845" i="6"/>
  <c r="I1845" i="6" s="1"/>
  <c r="I1844" i="6"/>
  <c r="H1844" i="6"/>
  <c r="H1843" i="6"/>
  <c r="I1843" i="6" s="1"/>
  <c r="H1842" i="6"/>
  <c r="I1842" i="6" s="1"/>
  <c r="H1841" i="6"/>
  <c r="I1841" i="6" s="1"/>
  <c r="I1840" i="6"/>
  <c r="H1840" i="6"/>
  <c r="I1839" i="6"/>
  <c r="H1839" i="6"/>
  <c r="H1838" i="6"/>
  <c r="I1838" i="6" s="1"/>
  <c r="H1837" i="6"/>
  <c r="I1837" i="6" s="1"/>
  <c r="H1836" i="6"/>
  <c r="I1836" i="6" s="1"/>
  <c r="I1835" i="6"/>
  <c r="H1835" i="6"/>
  <c r="H1834" i="6"/>
  <c r="I1834" i="6" s="1"/>
  <c r="H1833" i="6"/>
  <c r="I1833" i="6" s="1"/>
  <c r="H1832" i="6"/>
  <c r="I1832" i="6" s="1"/>
  <c r="H1831" i="6"/>
  <c r="I1831" i="6" s="1"/>
  <c r="H1830" i="6"/>
  <c r="I1830" i="6" s="1"/>
  <c r="H1829" i="6"/>
  <c r="I1829" i="6" s="1"/>
  <c r="I1828" i="6"/>
  <c r="H1828" i="6"/>
  <c r="H1827" i="6"/>
  <c r="I1827" i="6" s="1"/>
  <c r="H1826" i="6"/>
  <c r="I1826" i="6" s="1"/>
  <c r="H1825" i="6"/>
  <c r="I1825" i="6" s="1"/>
  <c r="I1824" i="6"/>
  <c r="H1824" i="6"/>
  <c r="I1823" i="6"/>
  <c r="H1823" i="6"/>
  <c r="H1822" i="6"/>
  <c r="I1822" i="6" s="1"/>
  <c r="H1821" i="6"/>
  <c r="I1821" i="6" s="1"/>
  <c r="H1820" i="6"/>
  <c r="I1820" i="6" s="1"/>
  <c r="I1819" i="6"/>
  <c r="H1819" i="6"/>
  <c r="H1818" i="6"/>
  <c r="I1818" i="6" s="1"/>
  <c r="H1817" i="6"/>
  <c r="I1817" i="6" s="1"/>
  <c r="H1816" i="6"/>
  <c r="I1816" i="6" s="1"/>
  <c r="H1815" i="6"/>
  <c r="I1815" i="6" s="1"/>
  <c r="H1814" i="6"/>
  <c r="I1814" i="6" s="1"/>
  <c r="H1813" i="6"/>
  <c r="I1813" i="6" s="1"/>
  <c r="I1812" i="6"/>
  <c r="H1812" i="6"/>
  <c r="H1811" i="6"/>
  <c r="I1811" i="6" s="1"/>
  <c r="H1810" i="6"/>
  <c r="I1810" i="6" s="1"/>
  <c r="H1809" i="6"/>
  <c r="I1809" i="6" s="1"/>
  <c r="I1808" i="6"/>
  <c r="H1808" i="6"/>
  <c r="I1807" i="6"/>
  <c r="H1807" i="6"/>
  <c r="H1806" i="6"/>
  <c r="I1806" i="6" s="1"/>
  <c r="H1805" i="6"/>
  <c r="I1805" i="6" s="1"/>
  <c r="H1804" i="6"/>
  <c r="I1804" i="6" s="1"/>
  <c r="I1803" i="6"/>
  <c r="H1803" i="6"/>
  <c r="H1802" i="6"/>
  <c r="I1802" i="6" s="1"/>
  <c r="H1801" i="6"/>
  <c r="I1801" i="6" s="1"/>
  <c r="H1800" i="6"/>
  <c r="I1800" i="6" s="1"/>
  <c r="H1799" i="6"/>
  <c r="I1799" i="6" s="1"/>
  <c r="H1798" i="6"/>
  <c r="I1798" i="6" s="1"/>
  <c r="H1797" i="6"/>
  <c r="I1797" i="6" s="1"/>
  <c r="I1796" i="6"/>
  <c r="H1796" i="6"/>
  <c r="H1795" i="6"/>
  <c r="I1795" i="6" s="1"/>
  <c r="H1794" i="6"/>
  <c r="I1794" i="6" s="1"/>
  <c r="H1793" i="6"/>
  <c r="I1793" i="6" s="1"/>
  <c r="I1792" i="6"/>
  <c r="H1792" i="6"/>
  <c r="I1791" i="6"/>
  <c r="H1791" i="6"/>
  <c r="H1790" i="6"/>
  <c r="I1790" i="6" s="1"/>
  <c r="H1789" i="6"/>
  <c r="I1789" i="6" s="1"/>
  <c r="H1788" i="6"/>
  <c r="I1788" i="6" s="1"/>
  <c r="I1787" i="6"/>
  <c r="H1787" i="6"/>
  <c r="H1786" i="6"/>
  <c r="I1786" i="6" s="1"/>
  <c r="H1785" i="6"/>
  <c r="I1785" i="6" s="1"/>
  <c r="H1784" i="6"/>
  <c r="I1784" i="6" s="1"/>
  <c r="H1783" i="6"/>
  <c r="I1783" i="6" s="1"/>
  <c r="H1782" i="6"/>
  <c r="I1782" i="6" s="1"/>
  <c r="H1781" i="6"/>
  <c r="I1781" i="6" s="1"/>
  <c r="I1780" i="6"/>
  <c r="H1780" i="6"/>
  <c r="H1779" i="6"/>
  <c r="I1779" i="6" s="1"/>
  <c r="H1777" i="6"/>
  <c r="I1777" i="6" s="1"/>
  <c r="H1776" i="6"/>
  <c r="I1776" i="6" s="1"/>
  <c r="I1775" i="6"/>
  <c r="H1775" i="6"/>
  <c r="I1774" i="6"/>
  <c r="H1774" i="6"/>
  <c r="H1773" i="6"/>
  <c r="I1773" i="6" s="1"/>
  <c r="H1772" i="6"/>
  <c r="I1772" i="6" s="1"/>
  <c r="H1771" i="6"/>
  <c r="I1771" i="6" s="1"/>
  <c r="I1770" i="6"/>
  <c r="H1770" i="6"/>
  <c r="H1769" i="6"/>
  <c r="I1769" i="6" s="1"/>
  <c r="H1768" i="6"/>
  <c r="I1768" i="6" s="1"/>
  <c r="H1767" i="6"/>
  <c r="I1767" i="6" s="1"/>
  <c r="H1766" i="6"/>
  <c r="I1766" i="6" s="1"/>
  <c r="H1765" i="6"/>
  <c r="I1765" i="6" s="1"/>
  <c r="H1764" i="6"/>
  <c r="I1764" i="6" s="1"/>
  <c r="I1763" i="6"/>
  <c r="H1763" i="6"/>
  <c r="H1762" i="6"/>
  <c r="I1762" i="6" s="1"/>
  <c r="H1761" i="6"/>
  <c r="I1761" i="6" s="1"/>
  <c r="H1760" i="6"/>
  <c r="I1760" i="6" s="1"/>
  <c r="I1759" i="6"/>
  <c r="H1759" i="6"/>
  <c r="I1758" i="6"/>
  <c r="H1758" i="6"/>
  <c r="H1757" i="6"/>
  <c r="I1757" i="6" s="1"/>
  <c r="H1756" i="6"/>
  <c r="I1756" i="6" s="1"/>
  <c r="H1755" i="6"/>
  <c r="I1755" i="6" s="1"/>
  <c r="I1754" i="6"/>
  <c r="H1754" i="6"/>
  <c r="H1753" i="6"/>
  <c r="I1753" i="6" s="1"/>
  <c r="H1752" i="6"/>
  <c r="I1752" i="6" s="1"/>
  <c r="H1751" i="6"/>
  <c r="I1751" i="6" s="1"/>
  <c r="H1750" i="6"/>
  <c r="I1750" i="6" s="1"/>
  <c r="H1749" i="6"/>
  <c r="I1749" i="6" s="1"/>
  <c r="H1748" i="6"/>
  <c r="I1748" i="6" s="1"/>
  <c r="I1747" i="6"/>
  <c r="H1747" i="6"/>
  <c r="H1746" i="6"/>
  <c r="I1746" i="6" s="1"/>
  <c r="H1745" i="6"/>
  <c r="I1745" i="6" s="1"/>
  <c r="H1744" i="6"/>
  <c r="I1744" i="6" s="1"/>
  <c r="I1743" i="6"/>
  <c r="H1743" i="6"/>
  <c r="I1742" i="6"/>
  <c r="H1742" i="6"/>
  <c r="H1741" i="6"/>
  <c r="I1741" i="6" s="1"/>
  <c r="H1740" i="6"/>
  <c r="I1740" i="6" s="1"/>
  <c r="H1739" i="6"/>
  <c r="I1739" i="6" s="1"/>
  <c r="I1738" i="6"/>
  <c r="H1738" i="6"/>
  <c r="H1737" i="6"/>
  <c r="I1737" i="6" s="1"/>
  <c r="H1736" i="6"/>
  <c r="I1736" i="6" s="1"/>
  <c r="H1735" i="6"/>
  <c r="I1735" i="6" s="1"/>
  <c r="H1734" i="6"/>
  <c r="I1734" i="6" s="1"/>
  <c r="H1733" i="6"/>
  <c r="I1733" i="6" s="1"/>
  <c r="H1732" i="6"/>
  <c r="I1732" i="6" s="1"/>
  <c r="I1731" i="6"/>
  <c r="H1731" i="6"/>
  <c r="H1730" i="6"/>
  <c r="I1730" i="6" s="1"/>
  <c r="H1729" i="6"/>
  <c r="I1729" i="6" s="1"/>
  <c r="H1728" i="6"/>
  <c r="I1728" i="6" s="1"/>
  <c r="I1727" i="6"/>
  <c r="H1727" i="6"/>
  <c r="I1726" i="6"/>
  <c r="H1726" i="6"/>
  <c r="H1725" i="6"/>
  <c r="I1725" i="6" s="1"/>
  <c r="H1724" i="6"/>
  <c r="I1724" i="6" s="1"/>
  <c r="H1723" i="6"/>
  <c r="I1723" i="6" s="1"/>
  <c r="I1722" i="6"/>
  <c r="H1722" i="6"/>
  <c r="H1721" i="6"/>
  <c r="I1721" i="6" s="1"/>
  <c r="H1720" i="6"/>
  <c r="I1720" i="6" s="1"/>
  <c r="H1719" i="6"/>
  <c r="I1719" i="6" s="1"/>
  <c r="H1718" i="6"/>
  <c r="I1718" i="6" s="1"/>
  <c r="H1717" i="6"/>
  <c r="I1717" i="6" s="1"/>
  <c r="H1716" i="6"/>
  <c r="I1716" i="6" s="1"/>
  <c r="I1715" i="6"/>
  <c r="H1715" i="6"/>
  <c r="H1714" i="6"/>
  <c r="I1714" i="6" s="1"/>
  <c r="H1713" i="6"/>
  <c r="I1713" i="6" s="1"/>
  <c r="H1712" i="6"/>
  <c r="I1712" i="6" s="1"/>
  <c r="I1711" i="6"/>
  <c r="H1711" i="6"/>
  <c r="I1710" i="6"/>
  <c r="H1710" i="6"/>
  <c r="H1709" i="6"/>
  <c r="I1709" i="6" s="1"/>
  <c r="H1708" i="6"/>
  <c r="I1708" i="6" s="1"/>
  <c r="H1707" i="6"/>
  <c r="I1707" i="6" s="1"/>
  <c r="I1706" i="6"/>
  <c r="H1706" i="6"/>
  <c r="H1705" i="6"/>
  <c r="I1705" i="6" s="1"/>
  <c r="H1704" i="6"/>
  <c r="I1704" i="6" s="1"/>
  <c r="H1703" i="6"/>
  <c r="I1703" i="6" s="1"/>
  <c r="H1702" i="6"/>
  <c r="I1702" i="6" s="1"/>
  <c r="H1701" i="6"/>
  <c r="I1701" i="6" s="1"/>
  <c r="H1700" i="6"/>
  <c r="I1700" i="6" s="1"/>
  <c r="I1699" i="6"/>
  <c r="H1699" i="6"/>
  <c r="H1698" i="6"/>
  <c r="I1698" i="6" s="1"/>
  <c r="H1697" i="6"/>
  <c r="I1697" i="6" s="1"/>
  <c r="H1696" i="6"/>
  <c r="I1696" i="6" s="1"/>
  <c r="I1695" i="6"/>
  <c r="H1695" i="6"/>
  <c r="I1694" i="6"/>
  <c r="H1694" i="6"/>
  <c r="H1693" i="6"/>
  <c r="I1693" i="6" s="1"/>
  <c r="H1692" i="6"/>
  <c r="I1692" i="6" s="1"/>
  <c r="H1691" i="6"/>
  <c r="I1691" i="6" s="1"/>
  <c r="I1690" i="6"/>
  <c r="H1690" i="6"/>
  <c r="I1689" i="6"/>
  <c r="H1689" i="6"/>
  <c r="H1688" i="6"/>
  <c r="I1688" i="6" s="1"/>
  <c r="I1687" i="6"/>
  <c r="H1687" i="6"/>
  <c r="H1686" i="6"/>
  <c r="I1686" i="6" s="1"/>
  <c r="H1685" i="6"/>
  <c r="I1685" i="6" s="1"/>
  <c r="H1684" i="6"/>
  <c r="I1684" i="6" s="1"/>
  <c r="H1683" i="6"/>
  <c r="I1683" i="6" s="1"/>
  <c r="H1682" i="6"/>
  <c r="I1682" i="6" s="1"/>
  <c r="I1681" i="6"/>
  <c r="H1681" i="6"/>
  <c r="H1680" i="6"/>
  <c r="I1680" i="6" s="1"/>
  <c r="I1679" i="6"/>
  <c r="H1679" i="6"/>
  <c r="I1678" i="6"/>
  <c r="H1678" i="6"/>
  <c r="H1677" i="6"/>
  <c r="I1677" i="6" s="1"/>
  <c r="H1676" i="6"/>
  <c r="I1676" i="6" s="1"/>
  <c r="I1675" i="6"/>
  <c r="H1675" i="6"/>
  <c r="H1674" i="6"/>
  <c r="I1674" i="6" s="1"/>
  <c r="H1673" i="6"/>
  <c r="I1673" i="6" s="1"/>
  <c r="H1672" i="6"/>
  <c r="I1672" i="6" s="1"/>
  <c r="H1671" i="6"/>
  <c r="I1671" i="6" s="1"/>
  <c r="I1670" i="6"/>
  <c r="H1670" i="6"/>
  <c r="I1669" i="6"/>
  <c r="H1669" i="6"/>
  <c r="H1668" i="6"/>
  <c r="I1668" i="6" s="1"/>
  <c r="I1667" i="6"/>
  <c r="H1667" i="6"/>
  <c r="I1666" i="6"/>
  <c r="H1666" i="6"/>
  <c r="H1665" i="6"/>
  <c r="I1665" i="6" s="1"/>
  <c r="H1664" i="6"/>
  <c r="I1664" i="6" s="1"/>
  <c r="I1663" i="6"/>
  <c r="H1663" i="6"/>
  <c r="H1662" i="6"/>
  <c r="I1662" i="6" s="1"/>
  <c r="I1661" i="6"/>
  <c r="H1661" i="6"/>
  <c r="H1660" i="6"/>
  <c r="I1660" i="6" s="1"/>
  <c r="H1659" i="6"/>
  <c r="I1659" i="6" s="1"/>
  <c r="I1658" i="6"/>
  <c r="H1658" i="6"/>
  <c r="I1657" i="6"/>
  <c r="H1657" i="6"/>
  <c r="H1656" i="6"/>
  <c r="I1656" i="6" s="1"/>
  <c r="I1655" i="6"/>
  <c r="H1655" i="6"/>
  <c r="I1654" i="6"/>
  <c r="H1654" i="6"/>
  <c r="H1653" i="6"/>
  <c r="I1653" i="6" s="1"/>
  <c r="H1652" i="6"/>
  <c r="I1652" i="6" s="1"/>
  <c r="H1651" i="6"/>
  <c r="I1651" i="6" s="1"/>
  <c r="H1650" i="6"/>
  <c r="I1650" i="6" s="1"/>
  <c r="I1649" i="6"/>
  <c r="H1649" i="6"/>
  <c r="H1648" i="6"/>
  <c r="I1648" i="6" s="1"/>
  <c r="I1647" i="6"/>
  <c r="H1647" i="6"/>
  <c r="I1646" i="6"/>
  <c r="H1646" i="6"/>
  <c r="I1645" i="6"/>
  <c r="H1645" i="6"/>
  <c r="H1644" i="6"/>
  <c r="I1644" i="6" s="1"/>
  <c r="I1643" i="6"/>
  <c r="H1643" i="6"/>
  <c r="H1642" i="6"/>
  <c r="I1642" i="6" s="1"/>
  <c r="H1641" i="6"/>
  <c r="I1641" i="6" s="1"/>
  <c r="H1640" i="6"/>
  <c r="I1640" i="6" s="1"/>
  <c r="H1639" i="6"/>
  <c r="I1639" i="6" s="1"/>
  <c r="I1638" i="6"/>
  <c r="H1638" i="6"/>
  <c r="I1637" i="6"/>
  <c r="H1637" i="6"/>
  <c r="H1636" i="6"/>
  <c r="I1636" i="6" s="1"/>
  <c r="I1635" i="6"/>
  <c r="H1635" i="6"/>
  <c r="I1634" i="6"/>
  <c r="H1634" i="6"/>
  <c r="H1633" i="6"/>
  <c r="I1633" i="6" s="1"/>
  <c r="H1632" i="6"/>
  <c r="I1632" i="6" s="1"/>
  <c r="H1631" i="6"/>
  <c r="I1631" i="6" s="1"/>
  <c r="H1630" i="6"/>
  <c r="I1630" i="6" s="1"/>
  <c r="I1629" i="6"/>
  <c r="H1629" i="6"/>
  <c r="H1628" i="6"/>
  <c r="I1628" i="6" s="1"/>
  <c r="H1627" i="6"/>
  <c r="I1627" i="6" s="1"/>
  <c r="I1626" i="6"/>
  <c r="H1626" i="6"/>
  <c r="I1625" i="6"/>
  <c r="H1625" i="6"/>
  <c r="H1624" i="6"/>
  <c r="I1624" i="6" s="1"/>
  <c r="I1623" i="6"/>
  <c r="H1623" i="6"/>
  <c r="H1622" i="6"/>
  <c r="I1622" i="6" s="1"/>
  <c r="H1621" i="6"/>
  <c r="I1621" i="6" s="1"/>
  <c r="H1620" i="6"/>
  <c r="I1620" i="6" s="1"/>
  <c r="H1619" i="6"/>
  <c r="I1619" i="6" s="1"/>
  <c r="H1618" i="6"/>
  <c r="I1618" i="6" s="1"/>
  <c r="I1617" i="6"/>
  <c r="H1617" i="6"/>
  <c r="H1616" i="6"/>
  <c r="I1616" i="6" s="1"/>
  <c r="I1615" i="6"/>
  <c r="H1615" i="6"/>
  <c r="I1614" i="6"/>
  <c r="H1614" i="6"/>
  <c r="I1613" i="6"/>
  <c r="H1613" i="6"/>
  <c r="H1612" i="6"/>
  <c r="I1612" i="6" s="1"/>
  <c r="I1611" i="6"/>
  <c r="H1611" i="6"/>
  <c r="H1610" i="6"/>
  <c r="I1610" i="6" s="1"/>
  <c r="H1609" i="6"/>
  <c r="I1609" i="6" s="1"/>
  <c r="H1608" i="6"/>
  <c r="I1608" i="6" s="1"/>
  <c r="I1607" i="6"/>
  <c r="H1607" i="6"/>
  <c r="I1606" i="6"/>
  <c r="H1606" i="6"/>
  <c r="I1605" i="6"/>
  <c r="H1605" i="6"/>
  <c r="H1604" i="6"/>
  <c r="I1604" i="6" s="1"/>
  <c r="H1603" i="6"/>
  <c r="I1603" i="6" s="1"/>
  <c r="I1602" i="6"/>
  <c r="H1602" i="6"/>
  <c r="H1601" i="6"/>
  <c r="I1601" i="6" s="1"/>
  <c r="H1600" i="6"/>
  <c r="I1600" i="6" s="1"/>
  <c r="H1599" i="6"/>
  <c r="I1599" i="6" s="1"/>
  <c r="H1598" i="6"/>
  <c r="I1598" i="6" s="1"/>
  <c r="I1597" i="6"/>
  <c r="H1597" i="6"/>
  <c r="H1596" i="6"/>
  <c r="I1596" i="6" s="1"/>
  <c r="H1595" i="6"/>
  <c r="I1595" i="6" s="1"/>
  <c r="H1594" i="6"/>
  <c r="I1594" i="6" s="1"/>
  <c r="I1593" i="6"/>
  <c r="H1593" i="6"/>
  <c r="H1592" i="6"/>
  <c r="I1592" i="6" s="1"/>
  <c r="I1591" i="6"/>
  <c r="H1591" i="6"/>
  <c r="I1590" i="6"/>
  <c r="H1590" i="6"/>
  <c r="I1589" i="6"/>
  <c r="H1589" i="6"/>
  <c r="H1588" i="6"/>
  <c r="I1588" i="6" s="1"/>
  <c r="H1587" i="6"/>
  <c r="I1587" i="6" s="1"/>
  <c r="H1586" i="6"/>
  <c r="I1586" i="6" s="1"/>
  <c r="H1585" i="6"/>
  <c r="I1585" i="6" s="1"/>
  <c r="H1584" i="6"/>
  <c r="I1584" i="6" s="1"/>
  <c r="I1583" i="6"/>
  <c r="H1583" i="6"/>
  <c r="I1582" i="6"/>
  <c r="H1582" i="6"/>
  <c r="H1581" i="6"/>
  <c r="I1581" i="6" s="1"/>
  <c r="H1580" i="6"/>
  <c r="I1580" i="6" s="1"/>
  <c r="I1579" i="6"/>
  <c r="H1579" i="6"/>
  <c r="H1578" i="6"/>
  <c r="I1578" i="6" s="1"/>
  <c r="H1577" i="6"/>
  <c r="I1577" i="6" s="1"/>
  <c r="H1576" i="6"/>
  <c r="I1576" i="6" s="1"/>
  <c r="H1575" i="6"/>
  <c r="I1575" i="6" s="1"/>
  <c r="I1574" i="6"/>
  <c r="H1574" i="6"/>
  <c r="I1573" i="6"/>
  <c r="H1573" i="6"/>
  <c r="H1572" i="6"/>
  <c r="I1572" i="6" s="1"/>
  <c r="I1571" i="6"/>
  <c r="H1571" i="6"/>
  <c r="I1570" i="6"/>
  <c r="H1570" i="6"/>
  <c r="H1569" i="6"/>
  <c r="I1569" i="6" s="1"/>
  <c r="H1568" i="6"/>
  <c r="I1568" i="6" s="1"/>
  <c r="H1567" i="6"/>
  <c r="I1567" i="6" s="1"/>
  <c r="I1566" i="6"/>
  <c r="H1566" i="6"/>
  <c r="I1565" i="6"/>
  <c r="H1565" i="6"/>
  <c r="H1564" i="6"/>
  <c r="I1564" i="6" s="1"/>
  <c r="H1563" i="6"/>
  <c r="I1563" i="6" s="1"/>
  <c r="H1562" i="6"/>
  <c r="I1562" i="6" s="1"/>
  <c r="I1561" i="6"/>
  <c r="H1561" i="6"/>
  <c r="H1560" i="6"/>
  <c r="I1560" i="6" s="1"/>
  <c r="I1559" i="6"/>
  <c r="H1559" i="6"/>
  <c r="I1558" i="6"/>
  <c r="H1558" i="6"/>
  <c r="I1557" i="6"/>
  <c r="H1557" i="6"/>
  <c r="H1556" i="6"/>
  <c r="I1556" i="6" s="1"/>
  <c r="H1555" i="6"/>
  <c r="I1555" i="6" s="1"/>
  <c r="H1554" i="6"/>
  <c r="I1554" i="6" s="1"/>
  <c r="H1553" i="6"/>
  <c r="I1553" i="6" s="1"/>
  <c r="H1552" i="6"/>
  <c r="I1552" i="6" s="1"/>
  <c r="I1551" i="6"/>
  <c r="H1551" i="6"/>
  <c r="I1550" i="6"/>
  <c r="H1550" i="6"/>
  <c r="I1549" i="6"/>
  <c r="H1549" i="6"/>
  <c r="H1548" i="6"/>
  <c r="I1548" i="6" s="1"/>
  <c r="I1547" i="6"/>
  <c r="H1547" i="6"/>
  <c r="H1546" i="6"/>
  <c r="I1546" i="6" s="1"/>
  <c r="H1545" i="6"/>
  <c r="I1545" i="6" s="1"/>
  <c r="H1544" i="6"/>
  <c r="I1544" i="6" s="1"/>
  <c r="I1543" i="6"/>
  <c r="H1543" i="6"/>
  <c r="I1542" i="6"/>
  <c r="H1542" i="6"/>
  <c r="I1541" i="6"/>
  <c r="H1541" i="6"/>
  <c r="H1540" i="6"/>
  <c r="I1540" i="6" s="1"/>
  <c r="H1539" i="6"/>
  <c r="I1539" i="6" s="1"/>
  <c r="I1538" i="6"/>
  <c r="H1538" i="6"/>
  <c r="H1537" i="6"/>
  <c r="I1537" i="6" s="1"/>
  <c r="H1536" i="6"/>
  <c r="I1536" i="6" s="1"/>
  <c r="I1535" i="6"/>
  <c r="H1535" i="6"/>
  <c r="H1534" i="6"/>
  <c r="I1534" i="6" s="1"/>
  <c r="I1533" i="6"/>
  <c r="H1533" i="6"/>
  <c r="H1532" i="6"/>
  <c r="I1532" i="6" s="1"/>
  <c r="H1531" i="6"/>
  <c r="I1531" i="6" s="1"/>
  <c r="I1530" i="6"/>
  <c r="H1530" i="6"/>
  <c r="I1529" i="6"/>
  <c r="H1529" i="6"/>
  <c r="H1528" i="6"/>
  <c r="I1528" i="6" s="1"/>
  <c r="I1527" i="6"/>
  <c r="H1527" i="6"/>
  <c r="I1526" i="6"/>
  <c r="H1526" i="6"/>
  <c r="H1525" i="6"/>
  <c r="I1525" i="6" s="1"/>
  <c r="H1524" i="6"/>
  <c r="I1524" i="6" s="1"/>
  <c r="H1523" i="6"/>
  <c r="I1523" i="6" s="1"/>
  <c r="H1522" i="6"/>
  <c r="I1522" i="6" s="1"/>
  <c r="H1521" i="6"/>
  <c r="I1521" i="6" s="1"/>
  <c r="H1520" i="6"/>
  <c r="I1520" i="6" s="1"/>
  <c r="I1519" i="6"/>
  <c r="H1519" i="6"/>
  <c r="I1518" i="6"/>
  <c r="H1518" i="6"/>
  <c r="I1517" i="6"/>
  <c r="H1517" i="6"/>
  <c r="H1516" i="6"/>
  <c r="I1516" i="6" s="1"/>
  <c r="I1515" i="6"/>
  <c r="H1515" i="6"/>
  <c r="H1514" i="6"/>
  <c r="I1514" i="6" s="1"/>
  <c r="H1513" i="6"/>
  <c r="I1513" i="6" s="1"/>
  <c r="H1512" i="6"/>
  <c r="I1512" i="6" s="1"/>
  <c r="I1511" i="6"/>
  <c r="H1511" i="6"/>
  <c r="I1510" i="6"/>
  <c r="H1510" i="6"/>
  <c r="I1509" i="6"/>
  <c r="H1509" i="6"/>
  <c r="H1508" i="6"/>
  <c r="I1508" i="6" s="1"/>
  <c r="H1507" i="6"/>
  <c r="I1507" i="6" s="1"/>
  <c r="I1506" i="6"/>
  <c r="H1506" i="6"/>
  <c r="H1505" i="6"/>
  <c r="I1505" i="6" s="1"/>
  <c r="H1504" i="6"/>
  <c r="I1504" i="6" s="1"/>
  <c r="H1503" i="6"/>
  <c r="I1503" i="6" s="1"/>
  <c r="H1502" i="6"/>
  <c r="I1502" i="6" s="1"/>
  <c r="I1501" i="6"/>
  <c r="H1501" i="6"/>
  <c r="H1500" i="6"/>
  <c r="I1500" i="6" s="1"/>
  <c r="H1499" i="6"/>
  <c r="I1499" i="6" s="1"/>
  <c r="H1498" i="6"/>
  <c r="I1498" i="6" s="1"/>
  <c r="I1497" i="6"/>
  <c r="H1497" i="6"/>
  <c r="H1496" i="6"/>
  <c r="I1496" i="6" s="1"/>
  <c r="I1495" i="6"/>
  <c r="H1495" i="6"/>
  <c r="H1494" i="6"/>
  <c r="I1494" i="6" s="1"/>
  <c r="I1493" i="6"/>
  <c r="H1493" i="6"/>
  <c r="H1492" i="6"/>
  <c r="I1492" i="6" s="1"/>
  <c r="H1491" i="6"/>
  <c r="I1491" i="6" s="1"/>
  <c r="H1490" i="6"/>
  <c r="I1490" i="6" s="1"/>
  <c r="I1489" i="6"/>
  <c r="H1489" i="6"/>
  <c r="H1488" i="6"/>
  <c r="I1488" i="6" s="1"/>
  <c r="I1487" i="6"/>
  <c r="H1487" i="6"/>
  <c r="I1486" i="6"/>
  <c r="H1486" i="6"/>
  <c r="I1485" i="6"/>
  <c r="H1485" i="6"/>
  <c r="H1484" i="6"/>
  <c r="I1484" i="6" s="1"/>
  <c r="I1483" i="6"/>
  <c r="H1483" i="6"/>
  <c r="I1482" i="6"/>
  <c r="H1482" i="6"/>
  <c r="I1481" i="6"/>
  <c r="H1481" i="6"/>
  <c r="H1480" i="6"/>
  <c r="I1480" i="6" s="1"/>
  <c r="I1479" i="6"/>
  <c r="H1479" i="6"/>
  <c r="I1478" i="6"/>
  <c r="H1478" i="6"/>
  <c r="I1477" i="6"/>
  <c r="H1477" i="6"/>
  <c r="H1476" i="6"/>
  <c r="I1476" i="6" s="1"/>
  <c r="I1475" i="6"/>
  <c r="H1475" i="6"/>
  <c r="I1474" i="6"/>
  <c r="H1474" i="6"/>
  <c r="I1473" i="6"/>
  <c r="H1473" i="6"/>
  <c r="H1472" i="6"/>
  <c r="I1472" i="6" s="1"/>
  <c r="I1471" i="6"/>
  <c r="H1471" i="6"/>
  <c r="I1470" i="6"/>
  <c r="H1470" i="6"/>
  <c r="I1469" i="6"/>
  <c r="H1469" i="6"/>
  <c r="H1468" i="6"/>
  <c r="I1468" i="6" s="1"/>
  <c r="I1467" i="6"/>
  <c r="H1467" i="6"/>
  <c r="I1466" i="6"/>
  <c r="H1466" i="6"/>
  <c r="I1465" i="6"/>
  <c r="H1465" i="6"/>
  <c r="H1464" i="6"/>
  <c r="I1464" i="6" s="1"/>
  <c r="I1463" i="6"/>
  <c r="H1463" i="6"/>
  <c r="I1462" i="6"/>
  <c r="H1462" i="6"/>
  <c r="I1461" i="6"/>
  <c r="H1461" i="6"/>
  <c r="H1460" i="6"/>
  <c r="I1460" i="6" s="1"/>
  <c r="I1459" i="6"/>
  <c r="H1459" i="6"/>
  <c r="I1458" i="6"/>
  <c r="H1458" i="6"/>
  <c r="I1457" i="6"/>
  <c r="H1457" i="6"/>
  <c r="H1456" i="6"/>
  <c r="I1456" i="6" s="1"/>
  <c r="I1455" i="6"/>
  <c r="H1455" i="6"/>
  <c r="I1454" i="6"/>
  <c r="H1454" i="6"/>
  <c r="I1453" i="6"/>
  <c r="H1453" i="6"/>
  <c r="H1452" i="6"/>
  <c r="I1452" i="6" s="1"/>
  <c r="I1451" i="6"/>
  <c r="H1451" i="6"/>
  <c r="I1450" i="6"/>
  <c r="H1450" i="6"/>
  <c r="I1449" i="6"/>
  <c r="H1449" i="6"/>
  <c r="H1448" i="6"/>
  <c r="I1448" i="6" s="1"/>
  <c r="I1447" i="6"/>
  <c r="H1447" i="6"/>
  <c r="I1446" i="6"/>
  <c r="H1446" i="6"/>
  <c r="I1445" i="6"/>
  <c r="H1445" i="6"/>
  <c r="H1444" i="6"/>
  <c r="I1444" i="6" s="1"/>
  <c r="I1443" i="6"/>
  <c r="H1443" i="6"/>
  <c r="I1442" i="6"/>
  <c r="H1442" i="6"/>
  <c r="I1441" i="6"/>
  <c r="H1441" i="6"/>
  <c r="H1440" i="6"/>
  <c r="I1440" i="6" s="1"/>
  <c r="I1439" i="6"/>
  <c r="H1439" i="6"/>
  <c r="I1438" i="6"/>
  <c r="H1438" i="6"/>
  <c r="I1437" i="6"/>
  <c r="H1437" i="6"/>
  <c r="H1436" i="6"/>
  <c r="I1436" i="6" s="1"/>
  <c r="I1435" i="6"/>
  <c r="H1435" i="6"/>
  <c r="I1434" i="6"/>
  <c r="H1434" i="6"/>
  <c r="I1433" i="6"/>
  <c r="H1433" i="6"/>
  <c r="H1432" i="6"/>
  <c r="I1432" i="6" s="1"/>
  <c r="I1431" i="6"/>
  <c r="H1431" i="6"/>
  <c r="I1430" i="6"/>
  <c r="H1430" i="6"/>
  <c r="I1429" i="6"/>
  <c r="H1429" i="6"/>
  <c r="H1428" i="6"/>
  <c r="I1428" i="6" s="1"/>
  <c r="I1427" i="6"/>
  <c r="H1427" i="6"/>
  <c r="I1426" i="6"/>
  <c r="H1426" i="6"/>
  <c r="I1425" i="6"/>
  <c r="H1425" i="6"/>
  <c r="H1424" i="6"/>
  <c r="I1424" i="6" s="1"/>
  <c r="I1423" i="6"/>
  <c r="H1423" i="6"/>
  <c r="I1422" i="6"/>
  <c r="H1422" i="6"/>
  <c r="I1421" i="6"/>
  <c r="H1421" i="6"/>
  <c r="H1420" i="6"/>
  <c r="I1420" i="6" s="1"/>
  <c r="I1419" i="6"/>
  <c r="H1419" i="6"/>
  <c r="I1418" i="6"/>
  <c r="H1418" i="6"/>
  <c r="I1417" i="6"/>
  <c r="H1417" i="6"/>
  <c r="H1416" i="6"/>
  <c r="I1416" i="6" s="1"/>
  <c r="I1415" i="6"/>
  <c r="H1415" i="6"/>
  <c r="I1414" i="6"/>
  <c r="H1414" i="6"/>
  <c r="I1413" i="6"/>
  <c r="H1413" i="6"/>
  <c r="H1412" i="6"/>
  <c r="I1412" i="6" s="1"/>
  <c r="H1411" i="6"/>
  <c r="I1411" i="6" s="1"/>
  <c r="I1410" i="6"/>
  <c r="H1410" i="6"/>
  <c r="H1409" i="6"/>
  <c r="I1409" i="6" s="1"/>
  <c r="I1408" i="6"/>
  <c r="H1408" i="6"/>
  <c r="H1407" i="6"/>
  <c r="I1407" i="6" s="1"/>
  <c r="I1406" i="6"/>
  <c r="H1406" i="6"/>
  <c r="I1405" i="6"/>
  <c r="H1405" i="6"/>
  <c r="I1404" i="6"/>
  <c r="H1404" i="6"/>
  <c r="H1403" i="6"/>
  <c r="I1403" i="6" s="1"/>
  <c r="I1402" i="6"/>
  <c r="H1402" i="6"/>
  <c r="H1401" i="6"/>
  <c r="I1401" i="6" s="1"/>
  <c r="H1400" i="6"/>
  <c r="I1400" i="6" s="1"/>
  <c r="H1399" i="6"/>
  <c r="I1399" i="6" s="1"/>
  <c r="I1398" i="6"/>
  <c r="H1398" i="6"/>
  <c r="I1397" i="6"/>
  <c r="H1397" i="6"/>
  <c r="I1396" i="6"/>
  <c r="H1396" i="6"/>
  <c r="H1395" i="6"/>
  <c r="I1395" i="6" s="1"/>
  <c r="I1394" i="6"/>
  <c r="H1394" i="6"/>
  <c r="H1393" i="6"/>
  <c r="I1393" i="6" s="1"/>
  <c r="H1392" i="6"/>
  <c r="I1392" i="6" s="1"/>
  <c r="H1391" i="6"/>
  <c r="I1391" i="6" s="1"/>
  <c r="I1390" i="6"/>
  <c r="H1390" i="6"/>
  <c r="H1389" i="6"/>
  <c r="I1389" i="6" s="1"/>
  <c r="I1388" i="6"/>
  <c r="H1388" i="6"/>
  <c r="H1387" i="6"/>
  <c r="I1387" i="6" s="1"/>
  <c r="I1386" i="6"/>
  <c r="H1386" i="6"/>
  <c r="I1385" i="6"/>
  <c r="H1385" i="6"/>
  <c r="H1384" i="6"/>
  <c r="I1384" i="6" s="1"/>
  <c r="H1383" i="6"/>
  <c r="I1383" i="6" s="1"/>
  <c r="I1382" i="6"/>
  <c r="H1382" i="6"/>
  <c r="I1381" i="6"/>
  <c r="H1381" i="6"/>
  <c r="H1380" i="6"/>
  <c r="I1380" i="6" s="1"/>
  <c r="H1379" i="6"/>
  <c r="I1379" i="6" s="1"/>
  <c r="I1378" i="6"/>
  <c r="H1378" i="6"/>
  <c r="H1377" i="6"/>
  <c r="I1377" i="6" s="1"/>
  <c r="I1376" i="6"/>
  <c r="H1376" i="6"/>
  <c r="H1375" i="6"/>
  <c r="I1375" i="6" s="1"/>
  <c r="I1374" i="6"/>
  <c r="H1374" i="6"/>
  <c r="I1373" i="6"/>
  <c r="H1373" i="6"/>
  <c r="I1372" i="6"/>
  <c r="H1372" i="6"/>
  <c r="H1371" i="6"/>
  <c r="I1371" i="6" s="1"/>
  <c r="I1370" i="6"/>
  <c r="H1370" i="6"/>
  <c r="H1369" i="6"/>
  <c r="I1369" i="6" s="1"/>
  <c r="H1368" i="6"/>
  <c r="I1368" i="6" s="1"/>
  <c r="H1367" i="6"/>
  <c r="I1367" i="6" s="1"/>
  <c r="I1366" i="6"/>
  <c r="H1366" i="6"/>
  <c r="I1365" i="6"/>
  <c r="H1365" i="6"/>
  <c r="I1364" i="6"/>
  <c r="H1364" i="6"/>
  <c r="H1363" i="6"/>
  <c r="I1363" i="6" s="1"/>
  <c r="I1362" i="6"/>
  <c r="H1362" i="6"/>
  <c r="H1361" i="6"/>
  <c r="I1361" i="6" s="1"/>
  <c r="H1360" i="6"/>
  <c r="I1360" i="6" s="1"/>
  <c r="H1359" i="6"/>
  <c r="I1359" i="6" s="1"/>
  <c r="I1358" i="6"/>
  <c r="H1358" i="6"/>
  <c r="H1357" i="6"/>
  <c r="I1357" i="6" s="1"/>
  <c r="I1356" i="6"/>
  <c r="H1356" i="6"/>
  <c r="H1355" i="6"/>
  <c r="I1355" i="6" s="1"/>
  <c r="I1354" i="6"/>
  <c r="H1354" i="6"/>
  <c r="I1353" i="6"/>
  <c r="H1353" i="6"/>
  <c r="H1352" i="6"/>
  <c r="I1352" i="6" s="1"/>
  <c r="H1351" i="6"/>
  <c r="I1351" i="6" s="1"/>
  <c r="I1350" i="6"/>
  <c r="H1350" i="6"/>
  <c r="I1349" i="6"/>
  <c r="H1349" i="6"/>
  <c r="H1348" i="6"/>
  <c r="I1348" i="6" s="1"/>
  <c r="H1347" i="6"/>
  <c r="I1347" i="6" s="1"/>
  <c r="I1346" i="6"/>
  <c r="H1346" i="6"/>
  <c r="H1345" i="6"/>
  <c r="I1345" i="6" s="1"/>
  <c r="I1344" i="6"/>
  <c r="H1344" i="6"/>
  <c r="H1343" i="6"/>
  <c r="I1343" i="6" s="1"/>
  <c r="I1342" i="6"/>
  <c r="H1342" i="6"/>
  <c r="I1341" i="6"/>
  <c r="H1341" i="6"/>
  <c r="I1340" i="6"/>
  <c r="H1340" i="6"/>
  <c r="H1339" i="6"/>
  <c r="I1339" i="6" s="1"/>
  <c r="H1338" i="6"/>
  <c r="I1338" i="6" s="1"/>
  <c r="H1337" i="6"/>
  <c r="I1337" i="6" s="1"/>
  <c r="H1336" i="6"/>
  <c r="I1336" i="6" s="1"/>
  <c r="H1335" i="6"/>
  <c r="I1335" i="6" s="1"/>
  <c r="H1334" i="6"/>
  <c r="I1334" i="6" s="1"/>
  <c r="I1333" i="6"/>
  <c r="H1333" i="6"/>
  <c r="I1332" i="6"/>
  <c r="H1332" i="6"/>
  <c r="H1331" i="6"/>
  <c r="I1331" i="6" s="1"/>
  <c r="I1330" i="6"/>
  <c r="H1330" i="6"/>
  <c r="H1329" i="6"/>
  <c r="I1329" i="6" s="1"/>
  <c r="H1328" i="6"/>
  <c r="I1328" i="6" s="1"/>
  <c r="H1327" i="6"/>
  <c r="I1327" i="6" s="1"/>
  <c r="I1326" i="6"/>
  <c r="H1326" i="6"/>
  <c r="H1325" i="6"/>
  <c r="I1325" i="6" s="1"/>
  <c r="I1324" i="6"/>
  <c r="H1324" i="6"/>
  <c r="H1323" i="6"/>
  <c r="I1323" i="6" s="1"/>
  <c r="H1322" i="6"/>
  <c r="I1322" i="6" s="1"/>
  <c r="I1321" i="6"/>
  <c r="H1321" i="6"/>
  <c r="H1320" i="6"/>
  <c r="I1320" i="6" s="1"/>
  <c r="H1319" i="6"/>
  <c r="I1319" i="6" s="1"/>
  <c r="I1318" i="6"/>
  <c r="H1318" i="6"/>
  <c r="I1317" i="6"/>
  <c r="H1317" i="6"/>
  <c r="H1316" i="6"/>
  <c r="I1316" i="6" s="1"/>
  <c r="H1315" i="6"/>
  <c r="I1315" i="6" s="1"/>
  <c r="H1314" i="6"/>
  <c r="I1314" i="6" s="1"/>
  <c r="H1313" i="6"/>
  <c r="I1313" i="6" s="1"/>
  <c r="I1312" i="6"/>
  <c r="H1312" i="6"/>
  <c r="H1311" i="6"/>
  <c r="I1311" i="6" s="1"/>
  <c r="I1310" i="6"/>
  <c r="H1310" i="6"/>
  <c r="I1309" i="6"/>
  <c r="H1309" i="6"/>
  <c r="I1308" i="6"/>
  <c r="H1308" i="6"/>
  <c r="H1307" i="6"/>
  <c r="I1307" i="6" s="1"/>
  <c r="H1306" i="6"/>
  <c r="I1306" i="6" s="1"/>
  <c r="H1305" i="6"/>
  <c r="I1305" i="6" s="1"/>
  <c r="H1304" i="6"/>
  <c r="I1304" i="6" s="1"/>
  <c r="H1303" i="6"/>
  <c r="I1303" i="6" s="1"/>
  <c r="H1302" i="6"/>
  <c r="I1302" i="6" s="1"/>
  <c r="I1301" i="6"/>
  <c r="H1301" i="6"/>
  <c r="I1300" i="6"/>
  <c r="H1300" i="6"/>
  <c r="H1299" i="6"/>
  <c r="I1299" i="6" s="1"/>
  <c r="I1298" i="6"/>
  <c r="H1298" i="6"/>
  <c r="H1297" i="6"/>
  <c r="I1297" i="6" s="1"/>
  <c r="H1296" i="6"/>
  <c r="I1296" i="6" s="1"/>
  <c r="H1295" i="6"/>
  <c r="I1295" i="6" s="1"/>
  <c r="I1294" i="6"/>
  <c r="H1294" i="6"/>
  <c r="H1293" i="6"/>
  <c r="I1293" i="6" s="1"/>
  <c r="I1292" i="6"/>
  <c r="H1292" i="6"/>
  <c r="H1291" i="6"/>
  <c r="I1291" i="6" s="1"/>
  <c r="H1290" i="6"/>
  <c r="I1290" i="6" s="1"/>
  <c r="I1289" i="6"/>
  <c r="H1289" i="6"/>
  <c r="H1288" i="6"/>
  <c r="I1288" i="6" s="1"/>
  <c r="H1287" i="6"/>
  <c r="I1287" i="6" s="1"/>
  <c r="I1286" i="6"/>
  <c r="H1286" i="6"/>
  <c r="I1285" i="6"/>
  <c r="H1285" i="6"/>
  <c r="H1284" i="6"/>
  <c r="I1284" i="6" s="1"/>
  <c r="H1283" i="6"/>
  <c r="I1283" i="6" s="1"/>
  <c r="H1282" i="6"/>
  <c r="I1282" i="6" s="1"/>
  <c r="H1281" i="6"/>
  <c r="I1281" i="6" s="1"/>
  <c r="I1280" i="6"/>
  <c r="H1280" i="6"/>
  <c r="H1279" i="6"/>
  <c r="I1279" i="6" s="1"/>
  <c r="I1278" i="6"/>
  <c r="H1278" i="6"/>
  <c r="I1277" i="6"/>
  <c r="H1277" i="6"/>
  <c r="I1276" i="6"/>
  <c r="H1276" i="6"/>
  <c r="H1275" i="6"/>
  <c r="I1275" i="6" s="1"/>
  <c r="H1274" i="6"/>
  <c r="I1274" i="6" s="1"/>
  <c r="H1273" i="6"/>
  <c r="I1273" i="6" s="1"/>
  <c r="H1272" i="6"/>
  <c r="I1272" i="6" s="1"/>
  <c r="H1271" i="6"/>
  <c r="I1271" i="6" s="1"/>
  <c r="H1270" i="6"/>
  <c r="I1270" i="6" s="1"/>
  <c r="I1269" i="6"/>
  <c r="H1269" i="6"/>
  <c r="I1268" i="6"/>
  <c r="H1268" i="6"/>
  <c r="H1267" i="6"/>
  <c r="I1267" i="6" s="1"/>
  <c r="I1266" i="6"/>
  <c r="H1266" i="6"/>
  <c r="H1265" i="6"/>
  <c r="I1265" i="6" s="1"/>
  <c r="H1264" i="6"/>
  <c r="I1264" i="6" s="1"/>
  <c r="H1263" i="6"/>
  <c r="I1263" i="6" s="1"/>
  <c r="I1262" i="6"/>
  <c r="H1262" i="6"/>
  <c r="H1261" i="6"/>
  <c r="I1261" i="6" s="1"/>
  <c r="I1260" i="6"/>
  <c r="H1260" i="6"/>
  <c r="H1259" i="6"/>
  <c r="I1259" i="6" s="1"/>
  <c r="H1258" i="6"/>
  <c r="I1258" i="6" s="1"/>
  <c r="I1257" i="6"/>
  <c r="H1257" i="6"/>
  <c r="H1256" i="6"/>
  <c r="I1256" i="6" s="1"/>
  <c r="H1255" i="6"/>
  <c r="I1255" i="6" s="1"/>
  <c r="I1254" i="6"/>
  <c r="H1254" i="6"/>
  <c r="I1253" i="6"/>
  <c r="H1253" i="6"/>
  <c r="H1252" i="6"/>
  <c r="I1252" i="6" s="1"/>
  <c r="H1251" i="6"/>
  <c r="I1251" i="6" s="1"/>
  <c r="H1250" i="6"/>
  <c r="I1250" i="6" s="1"/>
  <c r="H1249" i="6"/>
  <c r="I1249" i="6" s="1"/>
  <c r="I1248" i="6"/>
  <c r="H1248" i="6"/>
  <c r="H1247" i="6"/>
  <c r="I1247" i="6" s="1"/>
  <c r="I1246" i="6"/>
  <c r="H1246" i="6"/>
  <c r="I1245" i="6"/>
  <c r="H1245" i="6"/>
  <c r="I1244" i="6"/>
  <c r="H1244" i="6"/>
  <c r="H1243" i="6"/>
  <c r="I1243" i="6" s="1"/>
  <c r="H1242" i="6"/>
  <c r="I1242" i="6" s="1"/>
  <c r="H1241" i="6"/>
  <c r="I1241" i="6" s="1"/>
  <c r="H1240" i="6"/>
  <c r="I1240" i="6" s="1"/>
  <c r="H1239" i="6"/>
  <c r="I1239" i="6" s="1"/>
  <c r="H1238" i="6"/>
  <c r="I1238" i="6" s="1"/>
  <c r="I1237" i="6"/>
  <c r="H1237" i="6"/>
  <c r="I1236" i="6"/>
  <c r="H1236" i="6"/>
  <c r="H1235" i="6"/>
  <c r="I1235" i="6" s="1"/>
  <c r="I1234" i="6"/>
  <c r="H1234" i="6"/>
  <c r="H1233" i="6"/>
  <c r="I1233" i="6" s="1"/>
  <c r="H1232" i="6"/>
  <c r="I1232" i="6" s="1"/>
  <c r="H1231" i="6"/>
  <c r="I1231" i="6" s="1"/>
  <c r="I1230" i="6"/>
  <c r="H1230" i="6"/>
  <c r="H1229" i="6"/>
  <c r="I1229" i="6" s="1"/>
  <c r="I1228" i="6"/>
  <c r="H1228" i="6"/>
  <c r="H1227" i="6"/>
  <c r="I1227" i="6" s="1"/>
  <c r="H1226" i="6"/>
  <c r="I1226" i="6" s="1"/>
  <c r="I1225" i="6"/>
  <c r="H1225" i="6"/>
  <c r="H1224" i="6"/>
  <c r="I1224" i="6" s="1"/>
  <c r="H1223" i="6"/>
  <c r="I1223" i="6" s="1"/>
  <c r="I1222" i="6"/>
  <c r="H1222" i="6"/>
  <c r="I1221" i="6"/>
  <c r="H1221" i="6"/>
  <c r="H1220" i="6"/>
  <c r="I1220" i="6" s="1"/>
  <c r="H1219" i="6"/>
  <c r="I1219" i="6" s="1"/>
  <c r="H1218" i="6"/>
  <c r="I1218" i="6" s="1"/>
  <c r="H1217" i="6"/>
  <c r="I1217" i="6" s="1"/>
  <c r="I1216" i="6"/>
  <c r="H1216" i="6"/>
  <c r="H1215" i="6"/>
  <c r="I1215" i="6" s="1"/>
  <c r="I1214" i="6"/>
  <c r="H1214" i="6"/>
  <c r="I1213" i="6"/>
  <c r="H1213" i="6"/>
  <c r="I1212" i="6"/>
  <c r="H1212" i="6"/>
  <c r="H1211" i="6"/>
  <c r="I1211" i="6" s="1"/>
  <c r="H1210" i="6"/>
  <c r="I1210" i="6" s="1"/>
  <c r="H1209" i="6"/>
  <c r="I1209" i="6" s="1"/>
  <c r="H1208" i="6"/>
  <c r="I1208" i="6" s="1"/>
  <c r="H1207" i="6"/>
  <c r="I1207" i="6" s="1"/>
  <c r="H1206" i="6"/>
  <c r="I1206" i="6" s="1"/>
  <c r="I1205" i="6"/>
  <c r="H1205" i="6"/>
  <c r="I1204" i="6"/>
  <c r="H1204" i="6"/>
  <c r="H1203" i="6"/>
  <c r="I1203" i="6" s="1"/>
  <c r="I1202" i="6"/>
  <c r="H1202" i="6"/>
  <c r="H1201" i="6"/>
  <c r="I1201" i="6" s="1"/>
  <c r="H1200" i="6"/>
  <c r="I1200" i="6" s="1"/>
  <c r="H1199" i="6"/>
  <c r="I1199" i="6" s="1"/>
  <c r="I1198" i="6"/>
  <c r="H1198" i="6"/>
  <c r="H1197" i="6"/>
  <c r="I1197" i="6" s="1"/>
  <c r="I1196" i="6"/>
  <c r="H1196" i="6"/>
  <c r="H1195" i="6"/>
  <c r="I1195" i="6" s="1"/>
  <c r="H1194" i="6"/>
  <c r="I1194" i="6" s="1"/>
  <c r="I1193" i="6"/>
  <c r="H1193" i="6"/>
  <c r="H1192" i="6"/>
  <c r="I1192" i="6" s="1"/>
  <c r="H1191" i="6"/>
  <c r="I1191" i="6" s="1"/>
  <c r="I1190" i="6"/>
  <c r="H1190" i="6"/>
  <c r="I1189" i="6"/>
  <c r="H1189" i="6"/>
  <c r="H1188" i="6"/>
  <c r="I1188" i="6" s="1"/>
  <c r="H1187" i="6"/>
  <c r="I1187" i="6" s="1"/>
  <c r="H1186" i="6"/>
  <c r="I1186" i="6" s="1"/>
  <c r="H1185" i="6"/>
  <c r="I1185" i="6" s="1"/>
  <c r="I1184" i="6"/>
  <c r="H1184" i="6"/>
  <c r="H1183" i="6"/>
  <c r="I1183" i="6" s="1"/>
  <c r="I1182" i="6"/>
  <c r="H1182" i="6"/>
  <c r="I1181" i="6"/>
  <c r="H1181" i="6"/>
  <c r="I1180" i="6"/>
  <c r="H1180" i="6"/>
  <c r="H1179" i="6"/>
  <c r="I1179" i="6" s="1"/>
  <c r="H1178" i="6"/>
  <c r="I1178" i="6" s="1"/>
  <c r="H1177" i="6"/>
  <c r="I1177" i="6" s="1"/>
  <c r="H1176" i="6"/>
  <c r="I1176" i="6" s="1"/>
  <c r="H1175" i="6"/>
  <c r="I1175" i="6" s="1"/>
  <c r="H1174" i="6"/>
  <c r="I1174" i="6" s="1"/>
  <c r="I1173" i="6"/>
  <c r="H1173" i="6"/>
  <c r="I1172" i="6"/>
  <c r="H1172" i="6"/>
  <c r="H1171" i="6"/>
  <c r="I1171" i="6" s="1"/>
  <c r="I1170" i="6"/>
  <c r="H1170" i="6"/>
  <c r="H1169" i="6"/>
  <c r="I1169" i="6" s="1"/>
  <c r="H1168" i="6"/>
  <c r="I1168" i="6" s="1"/>
  <c r="H1167" i="6"/>
  <c r="I1167" i="6" s="1"/>
  <c r="I1166" i="6"/>
  <c r="H1166" i="6"/>
  <c r="H1165" i="6"/>
  <c r="I1165" i="6" s="1"/>
  <c r="I1164" i="6"/>
  <c r="H1164" i="6"/>
  <c r="H1163" i="6"/>
  <c r="I1163" i="6" s="1"/>
  <c r="H1162" i="6"/>
  <c r="I1162" i="6" s="1"/>
  <c r="I1161" i="6"/>
  <c r="H1161" i="6"/>
  <c r="H1160" i="6"/>
  <c r="I1160" i="6" s="1"/>
  <c r="H1159" i="6"/>
  <c r="I1159" i="6" s="1"/>
  <c r="I1158" i="6"/>
  <c r="H1158" i="6"/>
  <c r="I1157" i="6"/>
  <c r="H1157" i="6"/>
  <c r="H1156" i="6"/>
  <c r="I1156" i="6" s="1"/>
  <c r="H1155" i="6"/>
  <c r="I1155" i="6" s="1"/>
  <c r="H1154" i="6"/>
  <c r="I1154" i="6" s="1"/>
  <c r="H1153" i="6"/>
  <c r="I1153" i="6" s="1"/>
  <c r="I1152" i="6"/>
  <c r="H1152" i="6"/>
  <c r="H1151" i="6"/>
  <c r="I1151" i="6" s="1"/>
  <c r="I1150" i="6"/>
  <c r="H1150" i="6"/>
  <c r="I1149" i="6"/>
  <c r="H1149" i="6"/>
  <c r="I1148" i="6"/>
  <c r="H1148" i="6"/>
  <c r="H1147" i="6"/>
  <c r="I1147" i="6" s="1"/>
  <c r="H1146" i="6"/>
  <c r="I1146" i="6" s="1"/>
  <c r="H1145" i="6"/>
  <c r="I1145" i="6" s="1"/>
  <c r="H1144" i="6"/>
  <c r="I1144" i="6" s="1"/>
  <c r="H1143" i="6"/>
  <c r="I1143" i="6" s="1"/>
  <c r="H1142" i="6"/>
  <c r="I1142" i="6" s="1"/>
  <c r="I1141" i="6"/>
  <c r="H1141" i="6"/>
  <c r="I1140" i="6"/>
  <c r="H1140" i="6"/>
  <c r="H1139" i="6"/>
  <c r="I1139" i="6" s="1"/>
  <c r="I1138" i="6"/>
  <c r="H1138" i="6"/>
  <c r="H1137" i="6"/>
  <c r="I1137" i="6" s="1"/>
  <c r="H1136" i="6"/>
  <c r="I1136" i="6" s="1"/>
  <c r="H1135" i="6"/>
  <c r="I1135" i="6" s="1"/>
  <c r="I1134" i="6"/>
  <c r="H1134" i="6"/>
  <c r="H1133" i="6"/>
  <c r="I1133" i="6" s="1"/>
  <c r="I1132" i="6"/>
  <c r="H1132" i="6"/>
  <c r="H1131" i="6"/>
  <c r="I1131" i="6" s="1"/>
  <c r="H1130" i="6"/>
  <c r="I1130" i="6" s="1"/>
  <c r="I1129" i="6"/>
  <c r="H1129" i="6"/>
  <c r="H1128" i="6"/>
  <c r="I1128" i="6" s="1"/>
  <c r="H1127" i="6"/>
  <c r="I1127" i="6" s="1"/>
  <c r="I1126" i="6"/>
  <c r="H1126" i="6"/>
  <c r="I1125" i="6"/>
  <c r="H1125" i="6"/>
  <c r="H1124" i="6"/>
  <c r="I1124" i="6" s="1"/>
  <c r="H1123" i="6"/>
  <c r="I1123" i="6" s="1"/>
  <c r="H1122" i="6"/>
  <c r="I1122" i="6" s="1"/>
  <c r="H1121" i="6"/>
  <c r="I1121" i="6" s="1"/>
  <c r="I1120" i="6"/>
  <c r="H1120" i="6"/>
  <c r="H1119" i="6"/>
  <c r="I1119" i="6" s="1"/>
  <c r="I1118" i="6"/>
  <c r="H1118" i="6"/>
  <c r="I1117" i="6"/>
  <c r="H1117" i="6"/>
  <c r="I1116" i="6"/>
  <c r="H1116" i="6"/>
  <c r="H1115" i="6"/>
  <c r="I1115" i="6" s="1"/>
  <c r="H1114" i="6"/>
  <c r="I1114" i="6" s="1"/>
  <c r="H1113" i="6"/>
  <c r="I1113" i="6" s="1"/>
  <c r="H1112" i="6"/>
  <c r="I1112" i="6" s="1"/>
  <c r="H1111" i="6"/>
  <c r="I1111" i="6" s="1"/>
  <c r="H1110" i="6"/>
  <c r="I1110" i="6" s="1"/>
  <c r="I1109" i="6"/>
  <c r="H1109" i="6"/>
  <c r="I1108" i="6"/>
  <c r="H1108" i="6"/>
  <c r="H1107" i="6"/>
  <c r="I1107" i="6" s="1"/>
  <c r="I1106" i="6"/>
  <c r="H1106" i="6"/>
  <c r="H1105" i="6"/>
  <c r="I1105" i="6" s="1"/>
  <c r="H1104" i="6"/>
  <c r="I1104" i="6" s="1"/>
  <c r="H1103" i="6"/>
  <c r="I1103" i="6" s="1"/>
  <c r="I1102" i="6"/>
  <c r="H1102" i="6"/>
  <c r="H1101" i="6"/>
  <c r="I1101" i="6" s="1"/>
  <c r="I1100" i="6"/>
  <c r="H1100" i="6"/>
  <c r="H1099" i="6"/>
  <c r="I1099" i="6" s="1"/>
  <c r="H1098" i="6"/>
  <c r="I1098" i="6" s="1"/>
  <c r="I1097" i="6"/>
  <c r="H1097" i="6"/>
  <c r="I1096" i="6"/>
  <c r="H1096" i="6"/>
  <c r="H1095" i="6"/>
  <c r="I1095" i="6" s="1"/>
  <c r="I1094" i="6"/>
  <c r="H1094" i="6"/>
  <c r="I1093" i="6"/>
  <c r="H1093" i="6"/>
  <c r="H1092" i="6"/>
  <c r="I1092" i="6" s="1"/>
  <c r="H1091" i="6"/>
  <c r="I1091" i="6" s="1"/>
  <c r="H1090" i="6"/>
  <c r="I1090" i="6" s="1"/>
  <c r="H1089" i="6"/>
  <c r="I1089" i="6" s="1"/>
  <c r="I1088" i="6"/>
  <c r="H1088" i="6"/>
  <c r="H1087" i="6"/>
  <c r="I1087" i="6" s="1"/>
  <c r="I1086" i="6"/>
  <c r="H1086" i="6"/>
  <c r="I1085" i="6"/>
  <c r="H1085" i="6"/>
  <c r="I1084" i="6"/>
  <c r="H1084" i="6"/>
  <c r="H1083" i="6"/>
  <c r="I1083" i="6" s="1"/>
  <c r="I1082" i="6"/>
  <c r="H1082" i="6"/>
  <c r="H1081" i="6"/>
  <c r="I1081" i="6" s="1"/>
  <c r="H1080" i="6"/>
  <c r="I1080" i="6" s="1"/>
  <c r="H1079" i="6"/>
  <c r="I1079" i="6" s="1"/>
  <c r="H1078" i="6"/>
  <c r="I1078" i="6" s="1"/>
  <c r="I1077" i="6"/>
  <c r="H1077" i="6"/>
  <c r="I1076" i="6"/>
  <c r="H1076" i="6"/>
  <c r="H1075" i="6"/>
  <c r="I1075" i="6" s="1"/>
  <c r="I1074" i="6"/>
  <c r="H1074" i="6"/>
  <c r="I1073" i="6"/>
  <c r="H1073" i="6"/>
  <c r="H1072" i="6"/>
  <c r="I1072" i="6" s="1"/>
  <c r="H1071" i="6"/>
  <c r="I1071" i="6" s="1"/>
  <c r="I1070" i="6"/>
  <c r="H1070" i="6"/>
  <c r="H1069" i="6"/>
  <c r="I1069" i="6" s="1"/>
  <c r="I1068" i="6"/>
  <c r="H1068" i="6"/>
  <c r="H1067" i="6"/>
  <c r="I1067" i="6" s="1"/>
  <c r="H1066" i="6"/>
  <c r="I1066" i="6" s="1"/>
  <c r="I1065" i="6"/>
  <c r="H1065" i="6"/>
  <c r="I1064" i="6"/>
  <c r="H1064" i="6"/>
  <c r="H1063" i="6"/>
  <c r="I1063" i="6" s="1"/>
  <c r="I1062" i="6"/>
  <c r="H1062" i="6"/>
  <c r="I1061" i="6"/>
  <c r="H1061" i="6"/>
  <c r="H1060" i="6"/>
  <c r="I1060" i="6" s="1"/>
  <c r="H1059" i="6"/>
  <c r="I1059" i="6" s="1"/>
  <c r="H1058" i="6"/>
  <c r="I1058" i="6" s="1"/>
  <c r="H1057" i="6"/>
  <c r="I1057" i="6" s="1"/>
  <c r="I1056" i="6"/>
  <c r="H1056" i="6"/>
  <c r="H1055" i="6"/>
  <c r="I1055" i="6" s="1"/>
  <c r="I1054" i="6"/>
  <c r="H1054" i="6"/>
  <c r="I1053" i="6"/>
  <c r="H1053" i="6"/>
  <c r="I1052" i="6"/>
  <c r="H1052" i="6"/>
  <c r="H1051" i="6"/>
  <c r="I1051" i="6" s="1"/>
  <c r="I1050" i="6"/>
  <c r="H1050" i="6"/>
  <c r="H1049" i="6"/>
  <c r="I1049" i="6" s="1"/>
  <c r="H1048" i="6"/>
  <c r="I1048" i="6" s="1"/>
  <c r="H1047" i="6"/>
  <c r="I1047" i="6" s="1"/>
  <c r="H1046" i="6"/>
  <c r="I1046" i="6" s="1"/>
  <c r="I1045" i="6"/>
  <c r="H1045" i="6"/>
  <c r="I1044" i="6"/>
  <c r="H1044" i="6"/>
  <c r="H1043" i="6"/>
  <c r="I1043" i="6" s="1"/>
  <c r="I1042" i="6"/>
  <c r="H1042" i="6"/>
  <c r="I1041" i="6"/>
  <c r="H1041" i="6"/>
  <c r="H1040" i="6"/>
  <c r="I1040" i="6" s="1"/>
  <c r="H1039" i="6"/>
  <c r="I1039" i="6" s="1"/>
  <c r="I1038" i="6"/>
  <c r="H1038" i="6"/>
  <c r="H1037" i="6"/>
  <c r="I1037" i="6" s="1"/>
  <c r="I1036" i="6"/>
  <c r="H1036" i="6"/>
  <c r="H1035" i="6"/>
  <c r="I1035" i="6" s="1"/>
  <c r="H1034" i="6"/>
  <c r="I1034" i="6" s="1"/>
  <c r="I1033" i="6"/>
  <c r="H1033" i="6"/>
  <c r="I1032" i="6"/>
  <c r="H1032" i="6"/>
  <c r="H1031" i="6"/>
  <c r="I1031" i="6" s="1"/>
  <c r="I1030" i="6"/>
  <c r="H1030" i="6"/>
  <c r="I1029" i="6"/>
  <c r="H1029" i="6"/>
  <c r="H1028" i="6"/>
  <c r="I1028" i="6" s="1"/>
  <c r="H1027" i="6"/>
  <c r="I1027" i="6" s="1"/>
  <c r="H1026" i="6"/>
  <c r="I1026" i="6" s="1"/>
  <c r="H1025" i="6"/>
  <c r="I1025" i="6" s="1"/>
  <c r="I1024" i="6"/>
  <c r="H1024" i="6"/>
  <c r="H1023" i="6"/>
  <c r="I1023" i="6" s="1"/>
  <c r="I1022" i="6"/>
  <c r="H1022" i="6"/>
  <c r="I1021" i="6"/>
  <c r="H1021" i="6"/>
  <c r="I1020" i="6"/>
  <c r="H1020" i="6"/>
  <c r="H1019" i="6"/>
  <c r="I1019" i="6" s="1"/>
  <c r="I1018" i="6"/>
  <c r="H1018" i="6"/>
  <c r="H1017" i="6"/>
  <c r="I1017" i="6" s="1"/>
  <c r="H1016" i="6"/>
  <c r="I1016" i="6" s="1"/>
  <c r="H1015" i="6"/>
  <c r="I1015" i="6" s="1"/>
  <c r="H1014" i="6"/>
  <c r="I1014" i="6" s="1"/>
  <c r="I1013" i="6"/>
  <c r="H1013" i="6"/>
  <c r="I1012" i="6"/>
  <c r="H1012" i="6"/>
  <c r="H1011" i="6"/>
  <c r="I1011" i="6" s="1"/>
  <c r="I1010" i="6"/>
  <c r="H1010" i="6"/>
  <c r="I1009" i="6"/>
  <c r="H1009" i="6"/>
  <c r="H1008" i="6"/>
  <c r="I1008" i="6" s="1"/>
  <c r="H1007" i="6"/>
  <c r="I1007" i="6" s="1"/>
  <c r="I1006" i="6"/>
  <c r="H1006" i="6"/>
  <c r="H1005" i="6"/>
  <c r="I1005" i="6" s="1"/>
  <c r="I1004" i="6"/>
  <c r="H1004" i="6"/>
  <c r="H1003" i="6"/>
  <c r="I1003" i="6" s="1"/>
  <c r="H1002" i="6"/>
  <c r="I1002" i="6" s="1"/>
  <c r="I1001" i="6"/>
  <c r="H1001" i="6"/>
  <c r="I1000" i="6"/>
  <c r="H1000" i="6"/>
  <c r="H999" i="6"/>
  <c r="I999" i="6" s="1"/>
  <c r="I998" i="6"/>
  <c r="H998" i="6"/>
  <c r="I997" i="6"/>
  <c r="H997" i="6"/>
  <c r="H996" i="6"/>
  <c r="I996" i="6" s="1"/>
  <c r="H995" i="6"/>
  <c r="I995" i="6" s="1"/>
  <c r="H994" i="6"/>
  <c r="I994" i="6" s="1"/>
  <c r="H993" i="6"/>
  <c r="I993" i="6" s="1"/>
  <c r="I992" i="6"/>
  <c r="H992" i="6"/>
  <c r="H991" i="6"/>
  <c r="I991" i="6" s="1"/>
  <c r="I990" i="6"/>
  <c r="H990" i="6"/>
  <c r="I989" i="6"/>
  <c r="H989" i="6"/>
  <c r="I988" i="6"/>
  <c r="H988" i="6"/>
  <c r="H987" i="6"/>
  <c r="I987" i="6" s="1"/>
  <c r="I986" i="6"/>
  <c r="H986" i="6"/>
  <c r="H985" i="6"/>
  <c r="I985" i="6" s="1"/>
  <c r="H984" i="6"/>
  <c r="I984" i="6" s="1"/>
  <c r="H983" i="6"/>
  <c r="I983" i="6" s="1"/>
  <c r="H982" i="6"/>
  <c r="I982" i="6" s="1"/>
  <c r="I981" i="6"/>
  <c r="H981" i="6"/>
  <c r="I980" i="6"/>
  <c r="H980" i="6"/>
  <c r="H979" i="6"/>
  <c r="I979" i="6" s="1"/>
  <c r="I978" i="6"/>
  <c r="H978" i="6"/>
  <c r="I977" i="6"/>
  <c r="H977" i="6"/>
  <c r="H976" i="6"/>
  <c r="I976" i="6" s="1"/>
  <c r="H975" i="6"/>
  <c r="I975" i="6" s="1"/>
  <c r="I974" i="6"/>
  <c r="H974" i="6"/>
  <c r="H973" i="6"/>
  <c r="I973" i="6" s="1"/>
  <c r="I972" i="6"/>
  <c r="H972" i="6"/>
  <c r="H971" i="6"/>
  <c r="I971" i="6" s="1"/>
  <c r="H970" i="6"/>
  <c r="I970" i="6" s="1"/>
  <c r="I969" i="6"/>
  <c r="H969" i="6"/>
  <c r="I968" i="6"/>
  <c r="H968" i="6"/>
  <c r="H967" i="6"/>
  <c r="I967" i="6" s="1"/>
  <c r="I966" i="6"/>
  <c r="H966" i="6"/>
  <c r="I965" i="6"/>
  <c r="H965" i="6"/>
  <c r="H964" i="6"/>
  <c r="I964" i="6" s="1"/>
  <c r="H963" i="6"/>
  <c r="I963" i="6" s="1"/>
  <c r="H962" i="6"/>
  <c r="I962" i="6" s="1"/>
  <c r="H961" i="6"/>
  <c r="I961" i="6" s="1"/>
  <c r="I960" i="6"/>
  <c r="H960" i="6"/>
  <c r="H959" i="6"/>
  <c r="I959" i="6" s="1"/>
  <c r="I958" i="6"/>
  <c r="H958" i="6"/>
  <c r="I957" i="6"/>
  <c r="H957" i="6"/>
  <c r="I956" i="6"/>
  <c r="H956" i="6"/>
  <c r="H955" i="6"/>
  <c r="I955" i="6" s="1"/>
  <c r="I954" i="6"/>
  <c r="H954" i="6"/>
  <c r="H953" i="6"/>
  <c r="I953" i="6" s="1"/>
  <c r="H952" i="6"/>
  <c r="I952" i="6" s="1"/>
  <c r="H951" i="6"/>
  <c r="I951" i="6" s="1"/>
  <c r="H950" i="6"/>
  <c r="I950" i="6" s="1"/>
  <c r="I949" i="6"/>
  <c r="H949" i="6"/>
  <c r="I948" i="6"/>
  <c r="H948" i="6"/>
  <c r="H947" i="6"/>
  <c r="I947" i="6" s="1"/>
  <c r="I946" i="6"/>
  <c r="H946" i="6"/>
  <c r="I945" i="6"/>
  <c r="H945" i="6"/>
  <c r="H944" i="6"/>
  <c r="I944" i="6" s="1"/>
  <c r="H943" i="6"/>
  <c r="I943" i="6" s="1"/>
  <c r="H942" i="6"/>
  <c r="I942" i="6" s="1"/>
  <c r="H941" i="6"/>
  <c r="I941" i="6" s="1"/>
  <c r="I940" i="6"/>
  <c r="H940" i="6"/>
  <c r="H939" i="6"/>
  <c r="I939" i="6" s="1"/>
  <c r="H938" i="6"/>
  <c r="I938" i="6" s="1"/>
  <c r="I937" i="6"/>
  <c r="H937" i="6"/>
  <c r="I936" i="6"/>
  <c r="H936" i="6"/>
  <c r="H935" i="6"/>
  <c r="I935" i="6" s="1"/>
  <c r="I934" i="6"/>
  <c r="H934" i="6"/>
  <c r="H933" i="6"/>
  <c r="I933" i="6" s="1"/>
  <c r="H932" i="6"/>
  <c r="I932" i="6" s="1"/>
  <c r="H931" i="6"/>
  <c r="I931" i="6" s="1"/>
  <c r="H930" i="6"/>
  <c r="I930" i="6" s="1"/>
  <c r="H929" i="6"/>
  <c r="I929" i="6" s="1"/>
  <c r="I928" i="6"/>
  <c r="H928" i="6"/>
  <c r="H927" i="6"/>
  <c r="I927" i="6" s="1"/>
  <c r="I926" i="6"/>
  <c r="H926" i="6"/>
  <c r="I925" i="6"/>
  <c r="H925" i="6"/>
  <c r="H924" i="6"/>
  <c r="I924" i="6" s="1"/>
  <c r="H923" i="6"/>
  <c r="I923" i="6" s="1"/>
  <c r="I922" i="6"/>
  <c r="H922" i="6"/>
  <c r="H921" i="6"/>
  <c r="I921" i="6" s="1"/>
  <c r="H920" i="6"/>
  <c r="I920" i="6" s="1"/>
  <c r="H919" i="6"/>
  <c r="I919" i="6" s="1"/>
  <c r="H918" i="6"/>
  <c r="I918" i="6" s="1"/>
  <c r="I917" i="6"/>
  <c r="H917" i="6"/>
  <c r="I916" i="6"/>
  <c r="H916" i="6"/>
  <c r="H915" i="6"/>
  <c r="I915" i="6" s="1"/>
  <c r="I914" i="6"/>
  <c r="H914" i="6"/>
  <c r="I913" i="6"/>
  <c r="H913" i="6"/>
  <c r="H912" i="6"/>
  <c r="I912" i="6" s="1"/>
  <c r="H911" i="6"/>
  <c r="I911" i="6" s="1"/>
  <c r="H910" i="6"/>
  <c r="I910" i="6" s="1"/>
  <c r="H909" i="6"/>
  <c r="I909" i="6" s="1"/>
  <c r="I908" i="6"/>
  <c r="H908" i="6"/>
  <c r="H907" i="6"/>
  <c r="I907" i="6" s="1"/>
  <c r="H906" i="6"/>
  <c r="I906" i="6" s="1"/>
  <c r="I905" i="6"/>
  <c r="H905" i="6"/>
  <c r="H904" i="6"/>
  <c r="I904" i="6" s="1"/>
  <c r="H903" i="6"/>
  <c r="I903" i="6" s="1"/>
  <c r="I902" i="6"/>
  <c r="H902" i="6"/>
  <c r="I901" i="6"/>
  <c r="H901" i="6"/>
  <c r="H900" i="6"/>
  <c r="I900" i="6" s="1"/>
  <c r="H899" i="6"/>
  <c r="I899" i="6" s="1"/>
  <c r="H898" i="6"/>
  <c r="I898" i="6" s="1"/>
  <c r="H897" i="6"/>
  <c r="I897" i="6" s="1"/>
  <c r="I896" i="6"/>
  <c r="H896" i="6"/>
  <c r="H895" i="6"/>
  <c r="I895" i="6" s="1"/>
  <c r="I894" i="6"/>
  <c r="H894" i="6"/>
  <c r="I893" i="6"/>
  <c r="H893" i="6"/>
  <c r="H892" i="6"/>
  <c r="I892" i="6" s="1"/>
  <c r="H891" i="6"/>
  <c r="I891" i="6" s="1"/>
  <c r="I890" i="6"/>
  <c r="H890" i="6"/>
  <c r="H889" i="6"/>
  <c r="I889" i="6" s="1"/>
  <c r="H888" i="6"/>
  <c r="I888" i="6" s="1"/>
  <c r="H887" i="6"/>
  <c r="I887" i="6" s="1"/>
  <c r="H886" i="6"/>
  <c r="I886" i="6" s="1"/>
  <c r="I885" i="6"/>
  <c r="H885" i="6"/>
  <c r="I884" i="6"/>
  <c r="H884" i="6"/>
  <c r="H883" i="6"/>
  <c r="I883" i="6" s="1"/>
  <c r="I882" i="6"/>
  <c r="H882" i="6"/>
  <c r="H881" i="6"/>
  <c r="I881" i="6" s="1"/>
  <c r="H880" i="6"/>
  <c r="I880" i="6" s="1"/>
  <c r="H879" i="6"/>
  <c r="I879" i="6" s="1"/>
  <c r="H878" i="6"/>
  <c r="I878" i="6" s="1"/>
  <c r="H877" i="6"/>
  <c r="I877" i="6" s="1"/>
  <c r="I876" i="6"/>
  <c r="H876" i="6"/>
  <c r="H875" i="6"/>
  <c r="I875" i="6" s="1"/>
  <c r="H874" i="6"/>
  <c r="I874" i="6" s="1"/>
  <c r="I873" i="6"/>
  <c r="H873" i="6"/>
  <c r="H872" i="6"/>
  <c r="I872" i="6" s="1"/>
  <c r="H871" i="6"/>
  <c r="I871" i="6" s="1"/>
  <c r="I870" i="6"/>
  <c r="H870" i="6"/>
  <c r="H869" i="6"/>
  <c r="I869" i="6" s="1"/>
  <c r="H868" i="6"/>
  <c r="I868" i="6" s="1"/>
  <c r="H867" i="6"/>
  <c r="I867" i="6" s="1"/>
  <c r="H866" i="6"/>
  <c r="I866" i="6" s="1"/>
  <c r="H865" i="6"/>
  <c r="I865" i="6" s="1"/>
  <c r="I864" i="6"/>
  <c r="H864" i="6"/>
  <c r="H863" i="6"/>
  <c r="I863" i="6" s="1"/>
  <c r="I862" i="6"/>
  <c r="H862" i="6"/>
  <c r="I861" i="6"/>
  <c r="H861" i="6"/>
  <c r="I860" i="6"/>
  <c r="H860" i="6"/>
  <c r="H859" i="6"/>
  <c r="I859" i="6" s="1"/>
  <c r="H858" i="6"/>
  <c r="I858" i="6" s="1"/>
  <c r="H857" i="6"/>
  <c r="I857" i="6" s="1"/>
  <c r="H856" i="6"/>
  <c r="I856" i="6" s="1"/>
  <c r="H855" i="6"/>
  <c r="I855" i="6" s="1"/>
  <c r="H854" i="6"/>
  <c r="I854" i="6" s="1"/>
  <c r="I853" i="6"/>
  <c r="H853" i="6"/>
  <c r="I852" i="6"/>
  <c r="H852" i="6"/>
  <c r="H851" i="6"/>
  <c r="I851" i="6" s="1"/>
  <c r="I850" i="6"/>
  <c r="H850" i="6"/>
  <c r="I849" i="6"/>
  <c r="H849" i="6"/>
  <c r="H848" i="6"/>
  <c r="I848" i="6" s="1"/>
  <c r="H847" i="6"/>
  <c r="I847" i="6" s="1"/>
  <c r="I846" i="6"/>
  <c r="H846" i="6"/>
  <c r="H845" i="6"/>
  <c r="I845" i="6" s="1"/>
  <c r="I844" i="6"/>
  <c r="H844" i="6"/>
  <c r="H843" i="6"/>
  <c r="I843" i="6" s="1"/>
  <c r="H842" i="6"/>
  <c r="I842" i="6" s="1"/>
  <c r="I841" i="6"/>
  <c r="H841" i="6"/>
  <c r="H840" i="6"/>
  <c r="I840" i="6" s="1"/>
  <c r="H839" i="6"/>
  <c r="I839" i="6" s="1"/>
  <c r="I838" i="6"/>
  <c r="H838" i="6"/>
  <c r="I837" i="6"/>
  <c r="H837" i="6"/>
  <c r="H836" i="6"/>
  <c r="I836" i="6" s="1"/>
  <c r="H835" i="6"/>
  <c r="I835" i="6" s="1"/>
  <c r="H834" i="6"/>
  <c r="I834" i="6" s="1"/>
  <c r="H833" i="6"/>
  <c r="I833" i="6" s="1"/>
  <c r="I832" i="6"/>
  <c r="H832" i="6"/>
  <c r="H831" i="6"/>
  <c r="I831" i="6" s="1"/>
  <c r="I830" i="6"/>
  <c r="H830" i="6"/>
  <c r="I829" i="6"/>
  <c r="H829" i="6"/>
  <c r="H828" i="6"/>
  <c r="I828" i="6" s="1"/>
  <c r="H827" i="6"/>
  <c r="I827" i="6" s="1"/>
  <c r="I826" i="6"/>
  <c r="H826" i="6"/>
  <c r="H825" i="6"/>
  <c r="I825" i="6" s="1"/>
  <c r="H824" i="6"/>
  <c r="I824" i="6" s="1"/>
  <c r="H823" i="6"/>
  <c r="I823" i="6" s="1"/>
  <c r="H822" i="6"/>
  <c r="I822" i="6" s="1"/>
  <c r="I821" i="6"/>
  <c r="H821" i="6"/>
  <c r="I820" i="6"/>
  <c r="H820" i="6"/>
  <c r="H819" i="6"/>
  <c r="I819" i="6" s="1"/>
  <c r="I818" i="6"/>
  <c r="H818" i="6"/>
  <c r="H817" i="6"/>
  <c r="I817" i="6" s="1"/>
  <c r="H816" i="6"/>
  <c r="I816" i="6" s="1"/>
  <c r="H815" i="6"/>
  <c r="I815" i="6" s="1"/>
  <c r="H814" i="6"/>
  <c r="I814" i="6" s="1"/>
  <c r="H813" i="6"/>
  <c r="I813" i="6" s="1"/>
  <c r="I812" i="6"/>
  <c r="H812" i="6"/>
  <c r="H811" i="6"/>
  <c r="I811" i="6" s="1"/>
  <c r="H810" i="6"/>
  <c r="I810" i="6" s="1"/>
  <c r="I809" i="6"/>
  <c r="H809" i="6"/>
  <c r="I808" i="6"/>
  <c r="H808" i="6"/>
  <c r="H807" i="6"/>
  <c r="I807" i="6" s="1"/>
  <c r="I806" i="6"/>
  <c r="H806" i="6"/>
  <c r="H805" i="6"/>
  <c r="I805" i="6" s="1"/>
  <c r="H804" i="6"/>
  <c r="I804" i="6" s="1"/>
  <c r="H803" i="6"/>
  <c r="I803" i="6" s="1"/>
  <c r="H802" i="6"/>
  <c r="I802" i="6" s="1"/>
  <c r="H801" i="6"/>
  <c r="I801" i="6" s="1"/>
  <c r="I800" i="6"/>
  <c r="H800" i="6"/>
  <c r="H799" i="6"/>
  <c r="I799" i="6" s="1"/>
  <c r="I798" i="6"/>
  <c r="H798" i="6"/>
  <c r="I797" i="6"/>
  <c r="H797" i="6"/>
  <c r="H796" i="6"/>
  <c r="I796" i="6" s="1"/>
  <c r="H795" i="6"/>
  <c r="I795" i="6" s="1"/>
  <c r="H794" i="6"/>
  <c r="I794" i="6" s="1"/>
  <c r="H793" i="6"/>
  <c r="I793" i="6" s="1"/>
  <c r="H792" i="6"/>
  <c r="I792" i="6" s="1"/>
  <c r="H791" i="6"/>
  <c r="I791" i="6" s="1"/>
  <c r="H790" i="6"/>
  <c r="I790" i="6" s="1"/>
  <c r="I789" i="6"/>
  <c r="H789" i="6"/>
  <c r="I788" i="6"/>
  <c r="H788" i="6"/>
  <c r="H787" i="6"/>
  <c r="I787" i="6" s="1"/>
  <c r="I786" i="6"/>
  <c r="H786" i="6"/>
  <c r="H785" i="6"/>
  <c r="I785" i="6" s="1"/>
  <c r="H784" i="6"/>
  <c r="I784" i="6" s="1"/>
  <c r="H783" i="6"/>
  <c r="I783" i="6" s="1"/>
  <c r="I782" i="6"/>
  <c r="H782" i="6"/>
  <c r="H781" i="6"/>
  <c r="I781" i="6" s="1"/>
  <c r="I780" i="6"/>
  <c r="H780" i="6"/>
  <c r="H779" i="6"/>
  <c r="I779" i="6" s="1"/>
  <c r="H778" i="6"/>
  <c r="I778" i="6" s="1"/>
  <c r="I777" i="6"/>
  <c r="H777" i="6"/>
  <c r="H776" i="6"/>
  <c r="I776" i="6" s="1"/>
  <c r="H775" i="6"/>
  <c r="I775" i="6" s="1"/>
  <c r="H774" i="6"/>
  <c r="I774" i="6" s="1"/>
  <c r="I773" i="6"/>
  <c r="H773" i="6"/>
  <c r="H772" i="6"/>
  <c r="I772" i="6" s="1"/>
  <c r="H771" i="6"/>
  <c r="I771" i="6" s="1"/>
  <c r="H770" i="6"/>
  <c r="I770" i="6" s="1"/>
  <c r="I769" i="6"/>
  <c r="H769" i="6"/>
  <c r="H768" i="6"/>
  <c r="I768" i="6" s="1"/>
  <c r="H767" i="6"/>
  <c r="I767" i="6" s="1"/>
  <c r="H766" i="6"/>
  <c r="I766" i="6" s="1"/>
  <c r="I765" i="6"/>
  <c r="H765" i="6"/>
  <c r="H764" i="6"/>
  <c r="I764" i="6" s="1"/>
  <c r="H763" i="6"/>
  <c r="I763" i="6" s="1"/>
  <c r="H762" i="6"/>
  <c r="I762" i="6" s="1"/>
  <c r="I761" i="6"/>
  <c r="H761" i="6"/>
  <c r="H760" i="6"/>
  <c r="I760" i="6" s="1"/>
  <c r="H759" i="6"/>
  <c r="I759" i="6" s="1"/>
  <c r="H758" i="6"/>
  <c r="I758" i="6" s="1"/>
  <c r="I757" i="6"/>
  <c r="H757" i="6"/>
  <c r="H756" i="6"/>
  <c r="I756" i="6" s="1"/>
  <c r="H755" i="6"/>
  <c r="I755" i="6" s="1"/>
  <c r="H754" i="6"/>
  <c r="I754" i="6" s="1"/>
  <c r="I753" i="6"/>
  <c r="H753" i="6"/>
  <c r="H752" i="6"/>
  <c r="I752" i="6" s="1"/>
  <c r="H751" i="6"/>
  <c r="I751" i="6" s="1"/>
  <c r="H750" i="6"/>
  <c r="I750" i="6" s="1"/>
  <c r="I749" i="6"/>
  <c r="H749" i="6"/>
  <c r="H748" i="6"/>
  <c r="I748" i="6" s="1"/>
  <c r="H747" i="6"/>
  <c r="I747" i="6" s="1"/>
  <c r="H746" i="6"/>
  <c r="I746" i="6" s="1"/>
  <c r="I745" i="6"/>
  <c r="H745" i="6"/>
  <c r="H744" i="6"/>
  <c r="I744" i="6" s="1"/>
  <c r="H743" i="6"/>
  <c r="I743" i="6" s="1"/>
  <c r="H742" i="6"/>
  <c r="I742" i="6" s="1"/>
  <c r="I741" i="6"/>
  <c r="H741" i="6"/>
  <c r="H740" i="6"/>
  <c r="I740" i="6" s="1"/>
  <c r="H739" i="6"/>
  <c r="I739" i="6" s="1"/>
  <c r="H738" i="6"/>
  <c r="I738" i="6" s="1"/>
  <c r="I737" i="6"/>
  <c r="H737" i="6"/>
  <c r="H736" i="6"/>
  <c r="I736" i="6" s="1"/>
  <c r="H735" i="6"/>
  <c r="I735" i="6" s="1"/>
  <c r="H734" i="6"/>
  <c r="I734" i="6" s="1"/>
  <c r="I733" i="6"/>
  <c r="H733" i="6"/>
  <c r="H732" i="6"/>
  <c r="I732" i="6" s="1"/>
  <c r="H731" i="6"/>
  <c r="I731" i="6" s="1"/>
  <c r="H730" i="6"/>
  <c r="I730" i="6" s="1"/>
  <c r="I729" i="6"/>
  <c r="H729" i="6"/>
  <c r="H728" i="6"/>
  <c r="I728" i="6" s="1"/>
  <c r="H727" i="6"/>
  <c r="I727" i="6" s="1"/>
  <c r="H726" i="6"/>
  <c r="I726" i="6" s="1"/>
  <c r="I725" i="6"/>
  <c r="H725" i="6"/>
  <c r="H724" i="6"/>
  <c r="I724" i="6" s="1"/>
  <c r="H723" i="6"/>
  <c r="I723" i="6" s="1"/>
  <c r="H722" i="6"/>
  <c r="I722" i="6" s="1"/>
  <c r="I721" i="6"/>
  <c r="H721" i="6"/>
  <c r="H720" i="6"/>
  <c r="I720" i="6" s="1"/>
  <c r="H719" i="6"/>
  <c r="I719" i="6" s="1"/>
  <c r="H718" i="6"/>
  <c r="I718" i="6" s="1"/>
  <c r="I717" i="6"/>
  <c r="H717" i="6"/>
  <c r="H716" i="6"/>
  <c r="I716" i="6" s="1"/>
  <c r="H715" i="6"/>
  <c r="I715" i="6" s="1"/>
  <c r="H714" i="6"/>
  <c r="I714" i="6" s="1"/>
  <c r="I713" i="6"/>
  <c r="H713" i="6"/>
  <c r="H712" i="6"/>
  <c r="I712" i="6" s="1"/>
  <c r="H711" i="6"/>
  <c r="I711" i="6" s="1"/>
  <c r="H710" i="6"/>
  <c r="I710" i="6" s="1"/>
  <c r="I709" i="6"/>
  <c r="H709" i="6"/>
  <c r="H708" i="6"/>
  <c r="I708" i="6" s="1"/>
  <c r="H707" i="6"/>
  <c r="I707" i="6" s="1"/>
  <c r="H706" i="6"/>
  <c r="I706" i="6" s="1"/>
  <c r="I705" i="6"/>
  <c r="H705" i="6"/>
  <c r="H704" i="6"/>
  <c r="I704" i="6" s="1"/>
  <c r="H703" i="6"/>
  <c r="I703" i="6" s="1"/>
  <c r="H702" i="6"/>
  <c r="I702" i="6" s="1"/>
  <c r="I701" i="6"/>
  <c r="H701" i="6"/>
  <c r="H700" i="6"/>
  <c r="I700" i="6" s="1"/>
  <c r="H699" i="6"/>
  <c r="I699" i="6" s="1"/>
  <c r="H698" i="6"/>
  <c r="I698" i="6" s="1"/>
  <c r="I697" i="6"/>
  <c r="H697" i="6"/>
  <c r="H696" i="6"/>
  <c r="I696" i="6" s="1"/>
  <c r="H695" i="6"/>
  <c r="I695" i="6" s="1"/>
  <c r="H694" i="6"/>
  <c r="I694" i="6" s="1"/>
  <c r="I693" i="6"/>
  <c r="H693" i="6"/>
  <c r="H692" i="6"/>
  <c r="I692" i="6" s="1"/>
  <c r="H691" i="6"/>
  <c r="I691" i="6" s="1"/>
  <c r="H690" i="6"/>
  <c r="I690" i="6" s="1"/>
  <c r="I689" i="6"/>
  <c r="H689" i="6"/>
  <c r="I688" i="6"/>
  <c r="H688" i="6"/>
  <c r="I687" i="6"/>
  <c r="H687" i="6"/>
  <c r="H686" i="6"/>
  <c r="I686" i="6" s="1"/>
  <c r="I685" i="6"/>
  <c r="H685" i="6"/>
  <c r="H684" i="6"/>
  <c r="I684" i="6" s="1"/>
  <c r="H683" i="6"/>
  <c r="I683" i="6" s="1"/>
  <c r="H682" i="6"/>
  <c r="I682" i="6" s="1"/>
  <c r="I681" i="6"/>
  <c r="H681" i="6"/>
  <c r="I680" i="6"/>
  <c r="H680" i="6"/>
  <c r="I679" i="6"/>
  <c r="H679" i="6"/>
  <c r="H678" i="6"/>
  <c r="I678" i="6" s="1"/>
  <c r="I677" i="6"/>
  <c r="H677" i="6"/>
  <c r="H676" i="6"/>
  <c r="I676" i="6" s="1"/>
  <c r="H675" i="6"/>
  <c r="I675" i="6" s="1"/>
  <c r="H674" i="6"/>
  <c r="I674" i="6" s="1"/>
  <c r="I673" i="6"/>
  <c r="H673" i="6"/>
  <c r="I672" i="6"/>
  <c r="H672" i="6"/>
  <c r="I671" i="6"/>
  <c r="H671" i="6"/>
  <c r="H670" i="6"/>
  <c r="I670" i="6" s="1"/>
  <c r="H669" i="6"/>
  <c r="I669" i="6" s="1"/>
  <c r="H668" i="6"/>
  <c r="I668" i="6" s="1"/>
  <c r="H667" i="6"/>
  <c r="I667" i="6" s="1"/>
  <c r="H666" i="6"/>
  <c r="I666" i="6" s="1"/>
  <c r="I665" i="6"/>
  <c r="H665" i="6"/>
  <c r="I664" i="6"/>
  <c r="H664" i="6"/>
  <c r="I663" i="6"/>
  <c r="H663" i="6"/>
  <c r="H662" i="6"/>
  <c r="I662" i="6" s="1"/>
  <c r="H661" i="6"/>
  <c r="I661" i="6" s="1"/>
  <c r="H660" i="6"/>
  <c r="I660" i="6" s="1"/>
  <c r="H659" i="6"/>
  <c r="I659" i="6" s="1"/>
  <c r="H658" i="6"/>
  <c r="I658" i="6" s="1"/>
  <c r="I657" i="6"/>
  <c r="H657" i="6"/>
  <c r="I656" i="6"/>
  <c r="H656" i="6"/>
  <c r="I655" i="6"/>
  <c r="H655" i="6"/>
  <c r="H654" i="6"/>
  <c r="I654" i="6" s="1"/>
  <c r="H653" i="6"/>
  <c r="I653" i="6" s="1"/>
  <c r="H652" i="6"/>
  <c r="I652" i="6" s="1"/>
  <c r="H651" i="6"/>
  <c r="I651" i="6" s="1"/>
  <c r="H650" i="6"/>
  <c r="I650" i="6" s="1"/>
  <c r="I649" i="6"/>
  <c r="H649" i="6"/>
  <c r="I648" i="6"/>
  <c r="H648" i="6"/>
  <c r="I647" i="6"/>
  <c r="H647" i="6"/>
  <c r="H646" i="6"/>
  <c r="I646" i="6" s="1"/>
  <c r="H645" i="6"/>
  <c r="I645" i="6" s="1"/>
  <c r="H644" i="6"/>
  <c r="I644" i="6" s="1"/>
  <c r="H643" i="6"/>
  <c r="I643" i="6" s="1"/>
  <c r="H642" i="6"/>
  <c r="I642" i="6" s="1"/>
  <c r="I641" i="6"/>
  <c r="H641" i="6"/>
  <c r="I640" i="6"/>
  <c r="H640" i="6"/>
  <c r="I639" i="6"/>
  <c r="H639" i="6"/>
  <c r="H638" i="6"/>
  <c r="I638" i="6" s="1"/>
  <c r="H637" i="6"/>
  <c r="I637" i="6" s="1"/>
  <c r="H636" i="6"/>
  <c r="I636" i="6" s="1"/>
  <c r="H635" i="6"/>
  <c r="I635" i="6" s="1"/>
  <c r="H634" i="6"/>
  <c r="I634" i="6" s="1"/>
  <c r="I633" i="6"/>
  <c r="H633" i="6"/>
  <c r="I632" i="6"/>
  <c r="H632" i="6"/>
  <c r="I631" i="6"/>
  <c r="H631" i="6"/>
  <c r="H630" i="6"/>
  <c r="I630" i="6" s="1"/>
  <c r="H629" i="6"/>
  <c r="I629" i="6" s="1"/>
  <c r="H628" i="6"/>
  <c r="I628" i="6" s="1"/>
  <c r="H627" i="6"/>
  <c r="I627" i="6" s="1"/>
  <c r="H626" i="6"/>
  <c r="I626" i="6" s="1"/>
  <c r="H625" i="6"/>
  <c r="I625" i="6" s="1"/>
  <c r="I624" i="6"/>
  <c r="H624" i="6"/>
  <c r="I623" i="6"/>
  <c r="H623" i="6"/>
  <c r="H622" i="6"/>
  <c r="I622" i="6" s="1"/>
  <c r="H621" i="6"/>
  <c r="I621" i="6" s="1"/>
  <c r="H620" i="6"/>
  <c r="I620" i="6" s="1"/>
  <c r="H619" i="6"/>
  <c r="I619" i="6" s="1"/>
  <c r="H618" i="6"/>
  <c r="I618" i="6" s="1"/>
  <c r="I617" i="6"/>
  <c r="H617" i="6"/>
  <c r="H616" i="6"/>
  <c r="I616" i="6" s="1"/>
  <c r="I615" i="6"/>
  <c r="H615" i="6"/>
  <c r="H614" i="6"/>
  <c r="I614" i="6" s="1"/>
  <c r="H613" i="6"/>
  <c r="I613" i="6" s="1"/>
  <c r="H612" i="6"/>
  <c r="I612" i="6" s="1"/>
  <c r="H611" i="6"/>
  <c r="I611" i="6" s="1"/>
  <c r="H610" i="6"/>
  <c r="I610" i="6" s="1"/>
  <c r="I609" i="6"/>
  <c r="H609" i="6"/>
  <c r="I608" i="6"/>
  <c r="H608" i="6"/>
  <c r="H607" i="6"/>
  <c r="I607" i="6" s="1"/>
  <c r="H606" i="6"/>
  <c r="I606" i="6" s="1"/>
  <c r="H605" i="6"/>
  <c r="I605" i="6" s="1"/>
  <c r="H604" i="6"/>
  <c r="I604" i="6" s="1"/>
  <c r="H603" i="6"/>
  <c r="I603" i="6" s="1"/>
  <c r="H602" i="6"/>
  <c r="I602" i="6" s="1"/>
  <c r="I601" i="6"/>
  <c r="H601" i="6"/>
  <c r="I600" i="6"/>
  <c r="H600" i="6"/>
  <c r="I599" i="6"/>
  <c r="H599" i="6"/>
  <c r="H598" i="6"/>
  <c r="I598" i="6" s="1"/>
  <c r="H597" i="6"/>
  <c r="I597" i="6" s="1"/>
  <c r="H596" i="6"/>
  <c r="I596" i="6" s="1"/>
  <c r="H595" i="6"/>
  <c r="I595" i="6" s="1"/>
  <c r="H594" i="6"/>
  <c r="I594" i="6" s="1"/>
  <c r="H593" i="6"/>
  <c r="I593" i="6" s="1"/>
  <c r="I592" i="6"/>
  <c r="H592" i="6"/>
  <c r="I591" i="6"/>
  <c r="H591" i="6"/>
  <c r="H590" i="6"/>
  <c r="I590" i="6" s="1"/>
  <c r="H589" i="6"/>
  <c r="I589" i="6" s="1"/>
  <c r="H588" i="6"/>
  <c r="I588" i="6" s="1"/>
  <c r="H587" i="6"/>
  <c r="I587" i="6" s="1"/>
  <c r="H586" i="6"/>
  <c r="I586" i="6" s="1"/>
  <c r="I585" i="6"/>
  <c r="H585" i="6"/>
  <c r="H584" i="6"/>
  <c r="I584" i="6" s="1"/>
  <c r="I583" i="6"/>
  <c r="H583" i="6"/>
  <c r="H582" i="6"/>
  <c r="I582" i="6" s="1"/>
  <c r="H581" i="6"/>
  <c r="I581" i="6" s="1"/>
  <c r="H580" i="6"/>
  <c r="I580" i="6" s="1"/>
  <c r="H579" i="6"/>
  <c r="I579" i="6" s="1"/>
  <c r="H578" i="6"/>
  <c r="I578" i="6" s="1"/>
  <c r="I577" i="6"/>
  <c r="H577" i="6"/>
  <c r="I576" i="6"/>
  <c r="H576" i="6"/>
  <c r="H575" i="6"/>
  <c r="I575" i="6" s="1"/>
  <c r="H574" i="6"/>
  <c r="I574" i="6" s="1"/>
  <c r="H573" i="6"/>
  <c r="I573" i="6" s="1"/>
  <c r="H572" i="6"/>
  <c r="I572" i="6" s="1"/>
  <c r="H571" i="6"/>
  <c r="I571" i="6" s="1"/>
  <c r="H570" i="6"/>
  <c r="I570" i="6" s="1"/>
  <c r="I569" i="6"/>
  <c r="H569" i="6"/>
  <c r="I568" i="6"/>
  <c r="H568" i="6"/>
  <c r="I567" i="6"/>
  <c r="H567" i="6"/>
  <c r="H566" i="6"/>
  <c r="I566" i="6" s="1"/>
  <c r="H565" i="6"/>
  <c r="I565" i="6" s="1"/>
  <c r="H564" i="6"/>
  <c r="I564" i="6" s="1"/>
  <c r="H563" i="6"/>
  <c r="I563" i="6" s="1"/>
  <c r="H562" i="6"/>
  <c r="I562" i="6" s="1"/>
  <c r="H561" i="6"/>
  <c r="I561" i="6" s="1"/>
  <c r="I560" i="6"/>
  <c r="H560" i="6"/>
  <c r="I559" i="6"/>
  <c r="H559" i="6"/>
  <c r="H558" i="6"/>
  <c r="I558" i="6" s="1"/>
  <c r="H557" i="6"/>
  <c r="I557" i="6" s="1"/>
  <c r="H556" i="6"/>
  <c r="I556" i="6" s="1"/>
  <c r="H555" i="6"/>
  <c r="I555" i="6" s="1"/>
  <c r="H554" i="6"/>
  <c r="I554" i="6" s="1"/>
  <c r="I553" i="6"/>
  <c r="H553" i="6"/>
  <c r="H552" i="6"/>
  <c r="I552" i="6" s="1"/>
  <c r="I551" i="6"/>
  <c r="H551" i="6"/>
  <c r="H550" i="6"/>
  <c r="I550" i="6" s="1"/>
  <c r="H549" i="6"/>
  <c r="I549" i="6" s="1"/>
  <c r="H548" i="6"/>
  <c r="I548" i="6" s="1"/>
  <c r="H547" i="6"/>
  <c r="I547" i="6" s="1"/>
  <c r="H546" i="6"/>
  <c r="I546" i="6" s="1"/>
  <c r="I545" i="6"/>
  <c r="H545" i="6"/>
  <c r="I544" i="6"/>
  <c r="H544" i="6"/>
  <c r="H543" i="6"/>
  <c r="I543" i="6" s="1"/>
  <c r="H542" i="6"/>
  <c r="I542" i="6" s="1"/>
  <c r="H541" i="6"/>
  <c r="I541" i="6" s="1"/>
  <c r="H540" i="6"/>
  <c r="I540" i="6" s="1"/>
  <c r="H539" i="6"/>
  <c r="I539" i="6" s="1"/>
  <c r="H538" i="6"/>
  <c r="I538" i="6" s="1"/>
  <c r="I537" i="6"/>
  <c r="H537" i="6"/>
  <c r="I536" i="6"/>
  <c r="H536" i="6"/>
  <c r="I535" i="6"/>
  <c r="H535" i="6"/>
  <c r="H534" i="6"/>
  <c r="I534" i="6" s="1"/>
  <c r="H533" i="6"/>
  <c r="I533" i="6" s="1"/>
  <c r="H532" i="6"/>
  <c r="I532" i="6" s="1"/>
  <c r="H531" i="6"/>
  <c r="I531" i="6" s="1"/>
  <c r="H530" i="6"/>
  <c r="I530" i="6" s="1"/>
  <c r="H529" i="6"/>
  <c r="I529" i="6" s="1"/>
  <c r="I528" i="6"/>
  <c r="H528" i="6"/>
  <c r="I527" i="6"/>
  <c r="H527" i="6"/>
  <c r="H526" i="6"/>
  <c r="I526" i="6" s="1"/>
  <c r="H525" i="6"/>
  <c r="I525" i="6" s="1"/>
  <c r="H524" i="6"/>
  <c r="I524" i="6" s="1"/>
  <c r="H523" i="6"/>
  <c r="I523" i="6" s="1"/>
  <c r="H522" i="6"/>
  <c r="I522" i="6" s="1"/>
  <c r="I521" i="6"/>
  <c r="H521" i="6"/>
  <c r="H520" i="6"/>
  <c r="I520" i="6" s="1"/>
  <c r="I519" i="6"/>
  <c r="H519" i="6"/>
  <c r="H518" i="6"/>
  <c r="I518" i="6" s="1"/>
  <c r="H517" i="6"/>
  <c r="I517" i="6" s="1"/>
  <c r="H516" i="6"/>
  <c r="I516" i="6" s="1"/>
  <c r="H515" i="6"/>
  <c r="I515" i="6" s="1"/>
  <c r="H514" i="6"/>
  <c r="I514" i="6" s="1"/>
  <c r="I513" i="6"/>
  <c r="H513" i="6"/>
  <c r="I512" i="6"/>
  <c r="H512" i="6"/>
  <c r="H511" i="6"/>
  <c r="I511" i="6" s="1"/>
  <c r="H510" i="6"/>
  <c r="I510" i="6" s="1"/>
  <c r="H509" i="6"/>
  <c r="I509" i="6" s="1"/>
  <c r="H508" i="6"/>
  <c r="I508" i="6" s="1"/>
  <c r="H507" i="6"/>
  <c r="I507" i="6" s="1"/>
  <c r="H506" i="6"/>
  <c r="I506" i="6" s="1"/>
  <c r="I505" i="6"/>
  <c r="H505" i="6"/>
  <c r="I504" i="6"/>
  <c r="H504" i="6"/>
  <c r="I503" i="6"/>
  <c r="H503" i="6"/>
  <c r="H502" i="6"/>
  <c r="I502" i="6" s="1"/>
  <c r="H501" i="6"/>
  <c r="I501" i="6" s="1"/>
  <c r="H500" i="6"/>
  <c r="I500" i="6" s="1"/>
  <c r="H499" i="6"/>
  <c r="I499" i="6" s="1"/>
  <c r="H498" i="6"/>
  <c r="I498" i="6" s="1"/>
  <c r="H497" i="6"/>
  <c r="I497" i="6" s="1"/>
  <c r="I496" i="6"/>
  <c r="H496" i="6"/>
  <c r="I495" i="6"/>
  <c r="H495" i="6"/>
  <c r="H494" i="6"/>
  <c r="I494" i="6" s="1"/>
  <c r="H493" i="6"/>
  <c r="I493" i="6" s="1"/>
  <c r="H492" i="6"/>
  <c r="I492" i="6" s="1"/>
  <c r="H491" i="6"/>
  <c r="I491" i="6" s="1"/>
  <c r="H490" i="6"/>
  <c r="I490" i="6" s="1"/>
  <c r="I489" i="6"/>
  <c r="H489" i="6"/>
  <c r="H488" i="6"/>
  <c r="I488" i="6" s="1"/>
  <c r="I487" i="6"/>
  <c r="H487" i="6"/>
  <c r="H486" i="6"/>
  <c r="I486" i="6" s="1"/>
  <c r="H485" i="6"/>
  <c r="I485" i="6" s="1"/>
  <c r="H484" i="6"/>
  <c r="I484" i="6" s="1"/>
  <c r="H483" i="6"/>
  <c r="I483" i="6" s="1"/>
  <c r="H482" i="6"/>
  <c r="I482" i="6" s="1"/>
  <c r="I481" i="6"/>
  <c r="H481" i="6"/>
  <c r="I480" i="6"/>
  <c r="H480" i="6"/>
  <c r="H479" i="6"/>
  <c r="I479" i="6" s="1"/>
  <c r="H478" i="6"/>
  <c r="I478" i="6" s="1"/>
  <c r="H477" i="6"/>
  <c r="I477" i="6" s="1"/>
  <c r="H476" i="6"/>
  <c r="I476" i="6" s="1"/>
  <c r="H475" i="6"/>
  <c r="I475" i="6" s="1"/>
  <c r="H474" i="6"/>
  <c r="I474" i="6" s="1"/>
  <c r="I473" i="6"/>
  <c r="H473" i="6"/>
  <c r="I472" i="6"/>
  <c r="H472" i="6"/>
  <c r="I471" i="6"/>
  <c r="H471" i="6"/>
  <c r="H470" i="6"/>
  <c r="I470" i="6" s="1"/>
  <c r="H469" i="6"/>
  <c r="I469" i="6" s="1"/>
  <c r="H468" i="6"/>
  <c r="I468" i="6" s="1"/>
  <c r="H467" i="6"/>
  <c r="I467" i="6" s="1"/>
  <c r="H466" i="6"/>
  <c r="I466" i="6" s="1"/>
  <c r="H465" i="6"/>
  <c r="I465" i="6" s="1"/>
  <c r="I464" i="6"/>
  <c r="H464" i="6"/>
  <c r="I463" i="6"/>
  <c r="H463" i="6"/>
  <c r="H462" i="6"/>
  <c r="I462" i="6" s="1"/>
  <c r="H461" i="6"/>
  <c r="I461" i="6" s="1"/>
  <c r="H460" i="6"/>
  <c r="I460" i="6" s="1"/>
  <c r="H459" i="6"/>
  <c r="I459" i="6" s="1"/>
  <c r="H458" i="6"/>
  <c r="I458" i="6" s="1"/>
  <c r="I457" i="6"/>
  <c r="H457" i="6"/>
  <c r="H456" i="6"/>
  <c r="I456" i="6" s="1"/>
  <c r="I455" i="6"/>
  <c r="H455" i="6"/>
  <c r="H454" i="6"/>
  <c r="I454" i="6" s="1"/>
  <c r="H453" i="6"/>
  <c r="I453" i="6" s="1"/>
  <c r="H452" i="6"/>
  <c r="I452" i="6" s="1"/>
  <c r="H451" i="6"/>
  <c r="I451" i="6" s="1"/>
  <c r="H450" i="6"/>
  <c r="I450" i="6" s="1"/>
  <c r="I449" i="6"/>
  <c r="H449" i="6"/>
  <c r="I448" i="6"/>
  <c r="H448" i="6"/>
  <c r="H447" i="6"/>
  <c r="I447" i="6" s="1"/>
  <c r="H446" i="6"/>
  <c r="I446" i="6" s="1"/>
  <c r="H445" i="6"/>
  <c r="I445" i="6" s="1"/>
  <c r="H444" i="6"/>
  <c r="I444" i="6" s="1"/>
  <c r="H443" i="6"/>
  <c r="I443" i="6" s="1"/>
  <c r="H442" i="6"/>
  <c r="I442" i="6" s="1"/>
  <c r="I441" i="6"/>
  <c r="H441" i="6"/>
  <c r="I440" i="6"/>
  <c r="H440" i="6"/>
  <c r="I439" i="6"/>
  <c r="H439" i="6"/>
  <c r="H438" i="6"/>
  <c r="I438" i="6" s="1"/>
  <c r="H437" i="6"/>
  <c r="I437" i="6" s="1"/>
  <c r="H436" i="6"/>
  <c r="I436" i="6" s="1"/>
  <c r="H435" i="6"/>
  <c r="I435" i="6" s="1"/>
  <c r="H434" i="6"/>
  <c r="I434" i="6" s="1"/>
  <c r="H433" i="6"/>
  <c r="I433" i="6" s="1"/>
  <c r="I432" i="6"/>
  <c r="H432" i="6"/>
  <c r="I431" i="6"/>
  <c r="H431" i="6"/>
  <c r="H430" i="6"/>
  <c r="I430" i="6" s="1"/>
  <c r="H429" i="6"/>
  <c r="I429" i="6" s="1"/>
  <c r="H428" i="6"/>
  <c r="I428" i="6" s="1"/>
  <c r="H427" i="6"/>
  <c r="I427" i="6" s="1"/>
  <c r="H426" i="6"/>
  <c r="I426" i="6" s="1"/>
  <c r="I425" i="6"/>
  <c r="H425" i="6"/>
  <c r="H424" i="6"/>
  <c r="I424" i="6" s="1"/>
  <c r="I423" i="6"/>
  <c r="H423" i="6"/>
  <c r="H422" i="6"/>
  <c r="I422" i="6" s="1"/>
  <c r="H421" i="6"/>
  <c r="I421" i="6" s="1"/>
  <c r="H420" i="6"/>
  <c r="I420" i="6" s="1"/>
  <c r="H419" i="6"/>
  <c r="I419" i="6" s="1"/>
  <c r="H418" i="6"/>
  <c r="I418" i="6" s="1"/>
  <c r="I417" i="6"/>
  <c r="H417" i="6"/>
  <c r="I416" i="6"/>
  <c r="H416" i="6"/>
  <c r="H415" i="6"/>
  <c r="I415" i="6" s="1"/>
  <c r="H414" i="6"/>
  <c r="I414" i="6" s="1"/>
  <c r="H413" i="6"/>
  <c r="I413" i="6" s="1"/>
  <c r="H412" i="6"/>
  <c r="I412" i="6" s="1"/>
  <c r="H411" i="6"/>
  <c r="I411" i="6" s="1"/>
  <c r="H410" i="6"/>
  <c r="I410" i="6" s="1"/>
  <c r="I409" i="6"/>
  <c r="H409" i="6"/>
  <c r="I408" i="6"/>
  <c r="H408" i="6"/>
  <c r="I407" i="6"/>
  <c r="H407" i="6"/>
  <c r="H406" i="6"/>
  <c r="I406" i="6" s="1"/>
  <c r="H405" i="6"/>
  <c r="I405" i="6" s="1"/>
  <c r="H404" i="6"/>
  <c r="I404" i="6" s="1"/>
  <c r="H403" i="6"/>
  <c r="I403" i="6" s="1"/>
  <c r="H402" i="6"/>
  <c r="I402" i="6" s="1"/>
  <c r="H401" i="6"/>
  <c r="I401" i="6" s="1"/>
  <c r="I400" i="6"/>
  <c r="H400" i="6"/>
  <c r="I399" i="6"/>
  <c r="H399" i="6"/>
  <c r="H398" i="6"/>
  <c r="I398" i="6" s="1"/>
  <c r="H397" i="6"/>
  <c r="I397" i="6" s="1"/>
  <c r="H396" i="6"/>
  <c r="I396" i="6" s="1"/>
  <c r="H395" i="6"/>
  <c r="I395" i="6" s="1"/>
  <c r="H394" i="6"/>
  <c r="I394" i="6" s="1"/>
  <c r="I393" i="6"/>
  <c r="H393" i="6"/>
  <c r="H392" i="6"/>
  <c r="I392" i="6" s="1"/>
  <c r="I391" i="6"/>
  <c r="H391" i="6"/>
  <c r="H390" i="6"/>
  <c r="I390" i="6" s="1"/>
  <c r="H389" i="6"/>
  <c r="I389" i="6" s="1"/>
  <c r="H388" i="6"/>
  <c r="I388" i="6" s="1"/>
  <c r="H387" i="6"/>
  <c r="I387" i="6" s="1"/>
  <c r="H386" i="6"/>
  <c r="I386" i="6" s="1"/>
  <c r="I385" i="6"/>
  <c r="H385" i="6"/>
  <c r="I384" i="6"/>
  <c r="H384" i="6"/>
  <c r="H383" i="6"/>
  <c r="I383" i="6" s="1"/>
  <c r="H382" i="6"/>
  <c r="I382" i="6" s="1"/>
  <c r="H381" i="6"/>
  <c r="I381" i="6" s="1"/>
  <c r="H380" i="6"/>
  <c r="I380" i="6" s="1"/>
  <c r="H379" i="6"/>
  <c r="I379" i="6" s="1"/>
  <c r="H378" i="6"/>
  <c r="I378" i="6" s="1"/>
  <c r="I377" i="6"/>
  <c r="H377" i="6"/>
  <c r="I376" i="6"/>
  <c r="H376" i="6"/>
  <c r="I375" i="6"/>
  <c r="H375" i="6"/>
  <c r="H374" i="6"/>
  <c r="I374" i="6" s="1"/>
  <c r="H373" i="6"/>
  <c r="I373" i="6" s="1"/>
  <c r="H372" i="6"/>
  <c r="I372" i="6" s="1"/>
  <c r="H371" i="6"/>
  <c r="I371" i="6" s="1"/>
  <c r="H370" i="6"/>
  <c r="I370" i="6" s="1"/>
  <c r="H369" i="6"/>
  <c r="I369" i="6" s="1"/>
  <c r="I368" i="6"/>
  <c r="H368" i="6"/>
  <c r="I367" i="6"/>
  <c r="H367" i="6"/>
  <c r="H366" i="6"/>
  <c r="I366" i="6" s="1"/>
  <c r="H365" i="6"/>
  <c r="I365" i="6" s="1"/>
  <c r="H364" i="6"/>
  <c r="I364" i="6" s="1"/>
  <c r="H363" i="6"/>
  <c r="I363" i="6" s="1"/>
  <c r="H362" i="6"/>
  <c r="I362" i="6" s="1"/>
  <c r="I361" i="6"/>
  <c r="H361" i="6"/>
  <c r="H360" i="6"/>
  <c r="I360" i="6" s="1"/>
  <c r="I359" i="6"/>
  <c r="H359" i="6"/>
  <c r="H358" i="6"/>
  <c r="I358" i="6" s="1"/>
  <c r="H357" i="6"/>
  <c r="I357" i="6" s="1"/>
  <c r="H356" i="6"/>
  <c r="I356" i="6" s="1"/>
  <c r="H355" i="6"/>
  <c r="I355" i="6" s="1"/>
  <c r="H354" i="6"/>
  <c r="I354" i="6" s="1"/>
  <c r="I353" i="6"/>
  <c r="H353" i="6"/>
  <c r="I352" i="6"/>
  <c r="H352" i="6"/>
  <c r="H351" i="6"/>
  <c r="I351" i="6" s="1"/>
  <c r="H350" i="6"/>
  <c r="I350" i="6" s="1"/>
  <c r="H349" i="6"/>
  <c r="I349" i="6" s="1"/>
  <c r="H348" i="6"/>
  <c r="I348" i="6" s="1"/>
  <c r="H347" i="6"/>
  <c r="I347" i="6" s="1"/>
  <c r="H346" i="6"/>
  <c r="I346" i="6" s="1"/>
  <c r="I345" i="6"/>
  <c r="H345" i="6"/>
  <c r="I344" i="6"/>
  <c r="H344" i="6"/>
  <c r="I343" i="6"/>
  <c r="H343" i="6"/>
  <c r="H342" i="6"/>
  <c r="I342" i="6" s="1"/>
  <c r="H341" i="6"/>
  <c r="I341" i="6" s="1"/>
  <c r="H340" i="6"/>
  <c r="I340" i="6" s="1"/>
  <c r="H339" i="6"/>
  <c r="I339" i="6" s="1"/>
  <c r="H338" i="6"/>
  <c r="I338" i="6" s="1"/>
  <c r="H337" i="6"/>
  <c r="I337" i="6" s="1"/>
  <c r="I336" i="6"/>
  <c r="H336" i="6"/>
  <c r="I335" i="6"/>
  <c r="H335" i="6"/>
  <c r="H334" i="6"/>
  <c r="I334" i="6" s="1"/>
  <c r="H333" i="6"/>
  <c r="I333" i="6" s="1"/>
  <c r="H332" i="6"/>
  <c r="I332" i="6" s="1"/>
  <c r="H331" i="6"/>
  <c r="I331" i="6" s="1"/>
  <c r="H330" i="6"/>
  <c r="I330" i="6" s="1"/>
  <c r="I329" i="6"/>
  <c r="H329" i="6"/>
  <c r="H328" i="6"/>
  <c r="I328" i="6" s="1"/>
  <c r="I327" i="6"/>
  <c r="H327" i="6"/>
  <c r="H326" i="6"/>
  <c r="I326" i="6" s="1"/>
  <c r="H325" i="6"/>
  <c r="I325" i="6" s="1"/>
  <c r="H324" i="6"/>
  <c r="I324" i="6" s="1"/>
  <c r="H323" i="6"/>
  <c r="I323" i="6" s="1"/>
  <c r="H322" i="6"/>
  <c r="I322" i="6" s="1"/>
  <c r="I321" i="6"/>
  <c r="H321" i="6"/>
  <c r="I320" i="6"/>
  <c r="H320" i="6"/>
  <c r="H319" i="6"/>
  <c r="I319" i="6" s="1"/>
  <c r="H318" i="6"/>
  <c r="I318" i="6" s="1"/>
  <c r="H317" i="6"/>
  <c r="I317" i="6" s="1"/>
  <c r="H316" i="6"/>
  <c r="I316" i="6" s="1"/>
  <c r="H315" i="6"/>
  <c r="I315" i="6" s="1"/>
  <c r="H314" i="6"/>
  <c r="I314" i="6" s="1"/>
  <c r="I313" i="6"/>
  <c r="H313" i="6"/>
  <c r="I312" i="6"/>
  <c r="H312" i="6"/>
  <c r="I311" i="6"/>
  <c r="H311" i="6"/>
  <c r="H310" i="6"/>
  <c r="I310" i="6" s="1"/>
  <c r="H309" i="6"/>
  <c r="I309" i="6" s="1"/>
  <c r="H308" i="6"/>
  <c r="I308" i="6" s="1"/>
  <c r="H307" i="6"/>
  <c r="I307" i="6" s="1"/>
  <c r="H306" i="6"/>
  <c r="I306" i="6" s="1"/>
  <c r="H305" i="6"/>
  <c r="I305" i="6" s="1"/>
  <c r="I304" i="6"/>
  <c r="H304" i="6"/>
  <c r="I303" i="6"/>
  <c r="H303" i="6"/>
  <c r="H302" i="6"/>
  <c r="I302" i="6" s="1"/>
  <c r="H301" i="6"/>
  <c r="I301" i="6" s="1"/>
  <c r="H300" i="6"/>
  <c r="I300" i="6" s="1"/>
  <c r="H299" i="6"/>
  <c r="I299" i="6" s="1"/>
  <c r="H298" i="6"/>
  <c r="I298" i="6" s="1"/>
  <c r="I297" i="6"/>
  <c r="H297" i="6"/>
  <c r="H296" i="6"/>
  <c r="I296" i="6" s="1"/>
  <c r="I295" i="6"/>
  <c r="H295" i="6"/>
  <c r="H294" i="6"/>
  <c r="I294" i="6" s="1"/>
  <c r="H293" i="6"/>
  <c r="I293" i="6" s="1"/>
  <c r="H292" i="6"/>
  <c r="I292" i="6" s="1"/>
  <c r="H291" i="6"/>
  <c r="I291" i="6" s="1"/>
  <c r="H290" i="6"/>
  <c r="I290" i="6" s="1"/>
  <c r="I289" i="6"/>
  <c r="H289" i="6"/>
  <c r="I288" i="6"/>
  <c r="H288" i="6"/>
  <c r="H287" i="6"/>
  <c r="I287" i="6" s="1"/>
  <c r="H286" i="6"/>
  <c r="I286" i="6" s="1"/>
  <c r="H285" i="6"/>
  <c r="I285" i="6" s="1"/>
  <c r="H284" i="6"/>
  <c r="I284" i="6" s="1"/>
  <c r="H283" i="6"/>
  <c r="I283" i="6" s="1"/>
  <c r="H282" i="6"/>
  <c r="I282" i="6" s="1"/>
  <c r="I281" i="6"/>
  <c r="H281" i="6"/>
  <c r="I280" i="6"/>
  <c r="H280" i="6"/>
  <c r="I279" i="6"/>
  <c r="H279" i="6"/>
  <c r="H278" i="6"/>
  <c r="I278" i="6" s="1"/>
  <c r="H277" i="6"/>
  <c r="I277" i="6" s="1"/>
  <c r="H276" i="6"/>
  <c r="I276" i="6" s="1"/>
  <c r="H275" i="6"/>
  <c r="I275" i="6" s="1"/>
  <c r="H274" i="6"/>
  <c r="I274" i="6" s="1"/>
  <c r="H273" i="6"/>
  <c r="I273" i="6" s="1"/>
  <c r="I272" i="6"/>
  <c r="H272" i="6"/>
  <c r="I271" i="6"/>
  <c r="H271" i="6"/>
  <c r="H270" i="6"/>
  <c r="I270" i="6" s="1"/>
  <c r="H269" i="6"/>
  <c r="I269" i="6" s="1"/>
  <c r="H268" i="6"/>
  <c r="I268" i="6" s="1"/>
  <c r="H267" i="6"/>
  <c r="I267" i="6" s="1"/>
  <c r="H266" i="6"/>
  <c r="I266" i="6" s="1"/>
  <c r="I265" i="6"/>
  <c r="H265" i="6"/>
  <c r="H264" i="6"/>
  <c r="I264" i="6" s="1"/>
  <c r="I263" i="6"/>
  <c r="H263" i="6"/>
  <c r="H262" i="6"/>
  <c r="I262" i="6" s="1"/>
  <c r="H261" i="6"/>
  <c r="I261" i="6" s="1"/>
  <c r="H260" i="6"/>
  <c r="I260" i="6" s="1"/>
  <c r="H259" i="6"/>
  <c r="I259" i="6" s="1"/>
  <c r="H258" i="6"/>
  <c r="I258" i="6" s="1"/>
  <c r="I257" i="6"/>
  <c r="H257" i="6"/>
  <c r="I256" i="6"/>
  <c r="H256" i="6"/>
  <c r="H255" i="6"/>
  <c r="I255" i="6" s="1"/>
  <c r="H254" i="6"/>
  <c r="I254" i="6" s="1"/>
  <c r="H253" i="6"/>
  <c r="I253" i="6" s="1"/>
  <c r="H252" i="6"/>
  <c r="I252" i="6" s="1"/>
  <c r="H251" i="6"/>
  <c r="I251" i="6" s="1"/>
  <c r="H250" i="6"/>
  <c r="I250" i="6" s="1"/>
  <c r="I249" i="6"/>
  <c r="H249" i="6"/>
  <c r="I248" i="6"/>
  <c r="H248" i="6"/>
  <c r="I247" i="6"/>
  <c r="H247" i="6"/>
  <c r="H246" i="6"/>
  <c r="I246" i="6" s="1"/>
  <c r="H245" i="6"/>
  <c r="I245" i="6" s="1"/>
  <c r="H244" i="6"/>
  <c r="I244" i="6" s="1"/>
  <c r="H243" i="6"/>
  <c r="I243" i="6" s="1"/>
  <c r="H242" i="6"/>
  <c r="I242" i="6" s="1"/>
  <c r="H241" i="6"/>
  <c r="I241" i="6" s="1"/>
  <c r="I240" i="6"/>
  <c r="H240" i="6"/>
  <c r="I239" i="6"/>
  <c r="H239" i="6"/>
  <c r="H238" i="6"/>
  <c r="I238" i="6" s="1"/>
  <c r="H237" i="6"/>
  <c r="I237" i="6" s="1"/>
  <c r="H236" i="6"/>
  <c r="I236" i="6" s="1"/>
  <c r="H235" i="6"/>
  <c r="I235" i="6" s="1"/>
  <c r="H234" i="6"/>
  <c r="I234" i="6" s="1"/>
  <c r="I233" i="6"/>
  <c r="H233" i="6"/>
  <c r="H232" i="6"/>
  <c r="I232" i="6" s="1"/>
  <c r="I231" i="6"/>
  <c r="H231" i="6"/>
  <c r="H230" i="6"/>
  <c r="I230" i="6" s="1"/>
  <c r="H229" i="6"/>
  <c r="I229" i="6" s="1"/>
  <c r="H228" i="6"/>
  <c r="I228" i="6" s="1"/>
  <c r="H227" i="6"/>
  <c r="I227" i="6" s="1"/>
  <c r="H226" i="6"/>
  <c r="I226" i="6" s="1"/>
  <c r="I225" i="6"/>
  <c r="H225" i="6"/>
  <c r="I224" i="6"/>
  <c r="H224" i="6"/>
  <c r="H223" i="6"/>
  <c r="I223" i="6" s="1"/>
  <c r="H222" i="6"/>
  <c r="I222" i="6" s="1"/>
  <c r="H221" i="6"/>
  <c r="I221" i="6" s="1"/>
  <c r="H220" i="6"/>
  <c r="I220" i="6" s="1"/>
  <c r="H219" i="6"/>
  <c r="I219" i="6" s="1"/>
  <c r="H218" i="6"/>
  <c r="I218" i="6" s="1"/>
  <c r="I217" i="6"/>
  <c r="H217" i="6"/>
  <c r="I216" i="6"/>
  <c r="H216" i="6"/>
  <c r="I215" i="6"/>
  <c r="H215" i="6"/>
  <c r="H214" i="6"/>
  <c r="I214" i="6" s="1"/>
  <c r="H213" i="6"/>
  <c r="I213" i="6" s="1"/>
  <c r="H212" i="6"/>
  <c r="I212" i="6" s="1"/>
  <c r="H211" i="6"/>
  <c r="I211" i="6" s="1"/>
  <c r="H210" i="6"/>
  <c r="I210" i="6" s="1"/>
  <c r="H209" i="6"/>
  <c r="I209" i="6" s="1"/>
  <c r="I208" i="6"/>
  <c r="H208" i="6"/>
  <c r="I207" i="6"/>
  <c r="H207" i="6"/>
  <c r="H206" i="6"/>
  <c r="I206" i="6" s="1"/>
  <c r="H205" i="6"/>
  <c r="I205" i="6" s="1"/>
  <c r="H204" i="6"/>
  <c r="I204" i="6" s="1"/>
  <c r="H203" i="6"/>
  <c r="I203" i="6" s="1"/>
  <c r="H202" i="6"/>
  <c r="I202" i="6" s="1"/>
  <c r="I201" i="6"/>
  <c r="H201" i="6"/>
  <c r="H200" i="6"/>
  <c r="I200" i="6" s="1"/>
  <c r="I199" i="6"/>
  <c r="H199" i="6"/>
  <c r="H198" i="6"/>
  <c r="I198" i="6" s="1"/>
  <c r="H197" i="6"/>
  <c r="I197" i="6" s="1"/>
  <c r="H196" i="6"/>
  <c r="I196" i="6" s="1"/>
  <c r="H195" i="6"/>
  <c r="I195" i="6" s="1"/>
  <c r="H194" i="6"/>
  <c r="I194" i="6" s="1"/>
  <c r="I193" i="6"/>
  <c r="H193" i="6"/>
  <c r="I192" i="6"/>
  <c r="H192" i="6"/>
  <c r="H191" i="6"/>
  <c r="I191" i="6" s="1"/>
  <c r="H190" i="6"/>
  <c r="I190" i="6" s="1"/>
  <c r="H189" i="6"/>
  <c r="I189" i="6" s="1"/>
  <c r="H188" i="6"/>
  <c r="I188" i="6" s="1"/>
  <c r="H187" i="6"/>
  <c r="I187" i="6" s="1"/>
  <c r="H186" i="6"/>
  <c r="I186" i="6" s="1"/>
  <c r="I185" i="6"/>
  <c r="H185" i="6"/>
  <c r="I184" i="6"/>
  <c r="H184" i="6"/>
  <c r="I183" i="6"/>
  <c r="H183" i="6"/>
  <c r="H182" i="6"/>
  <c r="I182" i="6" s="1"/>
  <c r="H181" i="6"/>
  <c r="I181" i="6" s="1"/>
  <c r="H180" i="6"/>
  <c r="I180" i="6" s="1"/>
  <c r="H179" i="6"/>
  <c r="I179" i="6" s="1"/>
  <c r="H178" i="6"/>
  <c r="I178" i="6" s="1"/>
  <c r="H177" i="6"/>
  <c r="I177" i="6" s="1"/>
  <c r="I176" i="6"/>
  <c r="H176" i="6"/>
  <c r="I175" i="6"/>
  <c r="H175" i="6"/>
  <c r="H174" i="6"/>
  <c r="I174" i="6" s="1"/>
  <c r="H173" i="6"/>
  <c r="I173" i="6" s="1"/>
  <c r="H172" i="6"/>
  <c r="I172" i="6" s="1"/>
  <c r="H171" i="6"/>
  <c r="I171" i="6" s="1"/>
  <c r="H170" i="6"/>
  <c r="I170" i="6" s="1"/>
  <c r="I169" i="6"/>
  <c r="H169" i="6"/>
  <c r="H168" i="6"/>
  <c r="I168" i="6" s="1"/>
  <c r="I167" i="6"/>
  <c r="H167" i="6"/>
  <c r="H166" i="6"/>
  <c r="I166" i="6" s="1"/>
  <c r="H165" i="6"/>
  <c r="I165" i="6" s="1"/>
  <c r="H164" i="6"/>
  <c r="I164" i="6" s="1"/>
  <c r="H163" i="6"/>
  <c r="I163" i="6" s="1"/>
  <c r="H162" i="6"/>
  <c r="I162" i="6" s="1"/>
  <c r="I161" i="6"/>
  <c r="H161" i="6"/>
  <c r="I160" i="6"/>
  <c r="H160" i="6"/>
  <c r="H159" i="6"/>
  <c r="I159" i="6" s="1"/>
  <c r="H158" i="6"/>
  <c r="I158" i="6" s="1"/>
  <c r="H157" i="6"/>
  <c r="I157" i="6" s="1"/>
  <c r="H156" i="6"/>
  <c r="I156" i="6" s="1"/>
  <c r="H155" i="6"/>
  <c r="I155" i="6" s="1"/>
  <c r="H154" i="6"/>
  <c r="I154" i="6" s="1"/>
  <c r="I153" i="6"/>
  <c r="H153" i="6"/>
  <c r="I152" i="6"/>
  <c r="H152" i="6"/>
  <c r="I151" i="6"/>
  <c r="H151" i="6"/>
  <c r="H150" i="6"/>
  <c r="I150" i="6" s="1"/>
  <c r="H149" i="6"/>
  <c r="I149" i="6" s="1"/>
  <c r="H148" i="6"/>
  <c r="I148" i="6" s="1"/>
  <c r="H147" i="6"/>
  <c r="I147" i="6" s="1"/>
  <c r="H146" i="6"/>
  <c r="I146" i="6" s="1"/>
  <c r="H145" i="6"/>
  <c r="I145" i="6" s="1"/>
  <c r="I144" i="6"/>
  <c r="H144" i="6"/>
  <c r="I143" i="6"/>
  <c r="H143" i="6"/>
  <c r="H142" i="6"/>
  <c r="I142" i="6" s="1"/>
  <c r="H141" i="6"/>
  <c r="I141" i="6" s="1"/>
  <c r="H140" i="6"/>
  <c r="I140" i="6" s="1"/>
  <c r="H139" i="6"/>
  <c r="I139" i="6" s="1"/>
  <c r="H138" i="6"/>
  <c r="I138" i="6" s="1"/>
  <c r="I137" i="6"/>
  <c r="H137" i="6"/>
  <c r="H136" i="6"/>
  <c r="I136" i="6" s="1"/>
  <c r="I135" i="6"/>
  <c r="H135" i="6"/>
  <c r="H134" i="6"/>
  <c r="I134" i="6" s="1"/>
  <c r="H133" i="6"/>
  <c r="I133" i="6" s="1"/>
  <c r="H132" i="6"/>
  <c r="I132" i="6" s="1"/>
  <c r="H131" i="6"/>
  <c r="I131" i="6" s="1"/>
  <c r="H130" i="6"/>
  <c r="I130" i="6" s="1"/>
  <c r="I129" i="6"/>
  <c r="H129" i="6"/>
  <c r="I128" i="6"/>
  <c r="H128" i="6"/>
  <c r="H127" i="6"/>
  <c r="I127" i="6" s="1"/>
  <c r="H126" i="6"/>
  <c r="I126" i="6" s="1"/>
  <c r="H125" i="6"/>
  <c r="I125" i="6" s="1"/>
  <c r="H124" i="6"/>
  <c r="I124" i="6" s="1"/>
  <c r="H123" i="6"/>
  <c r="I123" i="6" s="1"/>
  <c r="H122" i="6"/>
  <c r="I122" i="6" s="1"/>
  <c r="I121" i="6"/>
  <c r="H121" i="6"/>
  <c r="I120" i="6"/>
  <c r="H120" i="6"/>
  <c r="I119" i="6"/>
  <c r="H119" i="6"/>
  <c r="H118" i="6"/>
  <c r="I118" i="6" s="1"/>
  <c r="H117" i="6"/>
  <c r="I117" i="6" s="1"/>
  <c r="H116" i="6"/>
  <c r="I116" i="6" s="1"/>
  <c r="H115" i="6"/>
  <c r="I115" i="6" s="1"/>
  <c r="H114" i="6"/>
  <c r="I114" i="6" s="1"/>
  <c r="H113" i="6"/>
  <c r="I113" i="6" s="1"/>
  <c r="I112" i="6"/>
  <c r="H112" i="6"/>
  <c r="I111" i="6"/>
  <c r="H111" i="6"/>
  <c r="H110" i="6"/>
  <c r="I110" i="6" s="1"/>
  <c r="H109" i="6"/>
  <c r="I109" i="6" s="1"/>
  <c r="H108" i="6"/>
  <c r="I108" i="6" s="1"/>
  <c r="H107" i="6"/>
  <c r="I107" i="6" s="1"/>
  <c r="H106" i="6"/>
  <c r="I106" i="6" s="1"/>
  <c r="I105" i="6"/>
  <c r="H105" i="6"/>
  <c r="H104" i="6"/>
  <c r="I104" i="6" s="1"/>
  <c r="I103" i="6"/>
  <c r="H103" i="6"/>
  <c r="H102" i="6"/>
  <c r="I102" i="6" s="1"/>
  <c r="H101" i="6"/>
  <c r="I101" i="6" s="1"/>
  <c r="H100" i="6"/>
  <c r="I100" i="6" s="1"/>
  <c r="H99" i="6"/>
  <c r="I99" i="6" s="1"/>
  <c r="H98" i="6"/>
  <c r="I98" i="6" s="1"/>
  <c r="I97" i="6"/>
  <c r="H97" i="6"/>
  <c r="I96" i="6"/>
  <c r="H96" i="6"/>
  <c r="H95" i="6"/>
  <c r="I95" i="6" s="1"/>
  <c r="H94" i="6"/>
  <c r="I94" i="6" s="1"/>
  <c r="H93" i="6"/>
  <c r="I93" i="6" s="1"/>
  <c r="H92" i="6"/>
  <c r="I92" i="6" s="1"/>
  <c r="H91" i="6"/>
  <c r="I91" i="6" s="1"/>
  <c r="H90" i="6"/>
  <c r="I90" i="6" s="1"/>
  <c r="I89" i="6"/>
  <c r="H89" i="6"/>
  <c r="I88" i="6"/>
  <c r="H88" i="6"/>
  <c r="I87" i="6"/>
  <c r="H87" i="6"/>
  <c r="H86" i="6"/>
  <c r="I86" i="6" s="1"/>
  <c r="H85" i="6"/>
  <c r="I85" i="6" s="1"/>
  <c r="H84" i="6"/>
  <c r="I84" i="6" s="1"/>
  <c r="H83" i="6"/>
  <c r="I83" i="6" s="1"/>
  <c r="H82" i="6"/>
  <c r="I82" i="6" s="1"/>
  <c r="H81" i="6"/>
  <c r="I81" i="6" s="1"/>
  <c r="I80" i="6"/>
  <c r="H80" i="6"/>
  <c r="I79" i="6"/>
  <c r="H79" i="6"/>
  <c r="H78" i="6"/>
  <c r="I78" i="6" s="1"/>
  <c r="H77" i="6"/>
  <c r="I77" i="6" s="1"/>
  <c r="H76" i="6"/>
  <c r="I76" i="6" s="1"/>
  <c r="H75" i="6"/>
  <c r="I75" i="6" s="1"/>
  <c r="H74" i="6"/>
  <c r="I74" i="6" s="1"/>
  <c r="I73" i="6"/>
  <c r="H73" i="6"/>
  <c r="H72" i="6"/>
  <c r="I72" i="6" s="1"/>
  <c r="I71" i="6"/>
  <c r="H71" i="6"/>
  <c r="H70" i="6"/>
  <c r="I70" i="6" s="1"/>
  <c r="H69" i="6"/>
  <c r="I69" i="6" s="1"/>
  <c r="H68" i="6"/>
  <c r="I68" i="6" s="1"/>
  <c r="H67" i="6"/>
  <c r="I67" i="6" s="1"/>
  <c r="H66" i="6"/>
  <c r="I66" i="6" s="1"/>
  <c r="I65" i="6"/>
  <c r="H65" i="6"/>
  <c r="I64" i="6"/>
  <c r="H64" i="6"/>
  <c r="H63" i="6"/>
  <c r="I63" i="6" s="1"/>
  <c r="H62" i="6"/>
  <c r="I62" i="6" s="1"/>
  <c r="H61" i="6"/>
  <c r="I61" i="6" s="1"/>
  <c r="H60" i="6"/>
  <c r="I60" i="6" s="1"/>
  <c r="H59" i="6"/>
  <c r="I59" i="6" s="1"/>
  <c r="H58" i="6"/>
  <c r="I58" i="6" s="1"/>
  <c r="I57" i="6"/>
  <c r="H57" i="6"/>
  <c r="I56" i="6"/>
  <c r="H56" i="6"/>
  <c r="I55" i="6"/>
  <c r="H55" i="6"/>
  <c r="H54" i="6"/>
  <c r="I54" i="6" s="1"/>
  <c r="H53" i="6"/>
  <c r="I53" i="6" s="1"/>
  <c r="H52" i="6"/>
  <c r="I52" i="6" s="1"/>
  <c r="H51" i="6"/>
  <c r="I51" i="6" s="1"/>
  <c r="H50" i="6"/>
  <c r="I50" i="6" s="1"/>
  <c r="H49" i="6"/>
  <c r="I49" i="6" s="1"/>
  <c r="I48" i="6"/>
  <c r="H48" i="6"/>
  <c r="I47" i="6"/>
  <c r="H47" i="6"/>
  <c r="H46" i="6"/>
  <c r="I46" i="6" s="1"/>
  <c r="H45" i="6"/>
  <c r="I45" i="6" s="1"/>
  <c r="H44" i="6"/>
  <c r="I44" i="6" s="1"/>
  <c r="H43" i="6"/>
  <c r="I43" i="6" s="1"/>
  <c r="H42" i="6"/>
  <c r="I42" i="6" s="1"/>
  <c r="I41" i="6"/>
  <c r="H41" i="6"/>
  <c r="H40" i="6"/>
  <c r="I40" i="6" s="1"/>
  <c r="I39" i="6"/>
  <c r="H39" i="6"/>
  <c r="H38" i="6"/>
  <c r="I38" i="6" s="1"/>
  <c r="H37" i="6"/>
  <c r="I37" i="6" s="1"/>
  <c r="H36" i="6"/>
  <c r="I36" i="6" s="1"/>
  <c r="H35" i="6"/>
  <c r="I35" i="6" s="1"/>
  <c r="H34" i="6"/>
  <c r="I34" i="6" s="1"/>
  <c r="I33" i="6"/>
  <c r="H33" i="6"/>
  <c r="I32" i="6"/>
  <c r="H32" i="6"/>
  <c r="H31" i="6"/>
  <c r="I31" i="6" s="1"/>
  <c r="H30" i="6"/>
  <c r="I30" i="6" s="1"/>
  <c r="H29" i="6"/>
  <c r="I29" i="6" s="1"/>
  <c r="H28" i="6"/>
  <c r="I28" i="6" s="1"/>
  <c r="H27" i="6"/>
  <c r="I27" i="6" s="1"/>
  <c r="H26" i="6"/>
  <c r="I26" i="6" s="1"/>
  <c r="I25" i="6"/>
  <c r="H25" i="6"/>
  <c r="I24" i="6"/>
  <c r="H24" i="6"/>
  <c r="I23" i="6"/>
  <c r="H23" i="6"/>
  <c r="H22" i="6"/>
  <c r="I22" i="6" s="1"/>
  <c r="I21" i="6"/>
  <c r="H21" i="6"/>
  <c r="I20" i="6"/>
  <c r="H20" i="6"/>
  <c r="I19" i="6"/>
  <c r="H19" i="6"/>
  <c r="H18" i="6"/>
  <c r="I18" i="6" s="1"/>
  <c r="I17" i="6"/>
  <c r="H17" i="6"/>
  <c r="I16" i="6"/>
  <c r="H16" i="6"/>
  <c r="I15" i="6"/>
  <c r="H15" i="6"/>
  <c r="H14" i="6"/>
  <c r="I14" i="6" s="1"/>
  <c r="I13" i="6"/>
  <c r="H13" i="6"/>
  <c r="I12" i="6"/>
  <c r="H12" i="6"/>
  <c r="I11" i="6"/>
  <c r="H11" i="6"/>
  <c r="H10" i="6"/>
  <c r="I10" i="6" s="1"/>
  <c r="I9" i="6"/>
  <c r="H9" i="6"/>
  <c r="I8" i="6"/>
  <c r="H8" i="6"/>
  <c r="I7" i="6"/>
  <c r="H7" i="6"/>
  <c r="H6" i="6"/>
  <c r="I6" i="6" s="1"/>
  <c r="I5" i="6"/>
  <c r="H5" i="6"/>
  <c r="I4" i="6"/>
  <c r="H4" i="6"/>
  <c r="I3" i="6"/>
  <c r="H3" i="6"/>
  <c r="H2" i="6"/>
  <c r="I2" i="6" s="1"/>
  <c r="E227" i="5"/>
  <c r="J226" i="5"/>
  <c r="I226" i="5"/>
  <c r="J225" i="5"/>
  <c r="I225" i="5"/>
  <c r="J224" i="5"/>
  <c r="I224" i="5"/>
  <c r="J223" i="5"/>
  <c r="I223" i="5"/>
  <c r="J222" i="5"/>
  <c r="I222" i="5"/>
  <c r="J221" i="5"/>
  <c r="I221" i="5"/>
  <c r="J220" i="5"/>
  <c r="I220" i="5"/>
  <c r="J219" i="5"/>
  <c r="I219" i="5"/>
  <c r="J218" i="5"/>
  <c r="I218" i="5"/>
  <c r="J217" i="5"/>
  <c r="I217" i="5"/>
  <c r="J216" i="5"/>
  <c r="I216" i="5"/>
  <c r="J215" i="5"/>
  <c r="I215" i="5"/>
  <c r="J214" i="5"/>
  <c r="I214" i="5"/>
  <c r="J213" i="5"/>
  <c r="I213" i="5"/>
  <c r="J212" i="5"/>
  <c r="I212" i="5"/>
  <c r="J211" i="5"/>
  <c r="I211" i="5"/>
  <c r="J210" i="5"/>
  <c r="I210" i="5"/>
  <c r="J209" i="5"/>
  <c r="I209" i="5"/>
  <c r="J208" i="5"/>
  <c r="I208" i="5"/>
  <c r="J207" i="5"/>
  <c r="I207" i="5"/>
  <c r="J206" i="5"/>
  <c r="I206" i="5"/>
  <c r="J205" i="5"/>
  <c r="I205" i="5"/>
  <c r="J204" i="5"/>
  <c r="I204" i="5"/>
  <c r="J203" i="5"/>
  <c r="I203" i="5"/>
  <c r="J202" i="5"/>
  <c r="I202" i="5"/>
  <c r="J201" i="5"/>
  <c r="I201" i="5"/>
  <c r="J200" i="5"/>
  <c r="I200" i="5"/>
  <c r="J199" i="5"/>
  <c r="I199" i="5"/>
  <c r="J198" i="5"/>
  <c r="I198" i="5"/>
  <c r="J197" i="5"/>
  <c r="I197" i="5"/>
  <c r="J196" i="5"/>
  <c r="I196" i="5"/>
  <c r="J195" i="5"/>
  <c r="I195" i="5"/>
  <c r="J194" i="5"/>
  <c r="I194" i="5"/>
  <c r="J193" i="5"/>
  <c r="I193" i="5"/>
  <c r="J192" i="5"/>
  <c r="I192" i="5"/>
  <c r="J191" i="5"/>
  <c r="I191" i="5"/>
  <c r="J190" i="5"/>
  <c r="I190" i="5"/>
  <c r="J189" i="5"/>
  <c r="I189" i="5"/>
  <c r="J188" i="5"/>
  <c r="I188" i="5"/>
  <c r="J187" i="5"/>
  <c r="I187" i="5"/>
  <c r="J186" i="5"/>
  <c r="I186" i="5"/>
  <c r="J185" i="5"/>
  <c r="I185" i="5"/>
  <c r="J184" i="5"/>
  <c r="I184" i="5"/>
  <c r="J183" i="5"/>
  <c r="I183" i="5"/>
  <c r="J182" i="5"/>
  <c r="I182" i="5"/>
  <c r="J181" i="5"/>
  <c r="I181" i="5"/>
  <c r="J180" i="5"/>
  <c r="I180" i="5"/>
  <c r="J179" i="5"/>
  <c r="I179" i="5"/>
  <c r="J178" i="5"/>
  <c r="I178" i="5"/>
  <c r="J177" i="5"/>
  <c r="I177" i="5"/>
  <c r="J176" i="5"/>
  <c r="I176" i="5"/>
  <c r="J175" i="5"/>
  <c r="I175" i="5"/>
  <c r="J174" i="5"/>
  <c r="I174" i="5"/>
  <c r="J173" i="5"/>
  <c r="I173" i="5"/>
  <c r="J172" i="5"/>
  <c r="I172" i="5"/>
  <c r="J171" i="5"/>
  <c r="I171" i="5"/>
  <c r="J170" i="5"/>
  <c r="I170" i="5"/>
  <c r="J169" i="5"/>
  <c r="I169" i="5"/>
  <c r="J168" i="5"/>
  <c r="I168" i="5"/>
  <c r="J167" i="5"/>
  <c r="I167" i="5"/>
  <c r="J166" i="5"/>
  <c r="I166" i="5"/>
  <c r="J165" i="5"/>
  <c r="I165" i="5"/>
  <c r="J164" i="5"/>
  <c r="I164" i="5"/>
  <c r="J163" i="5"/>
  <c r="I163" i="5"/>
  <c r="J162" i="5"/>
  <c r="I162" i="5"/>
  <c r="J161" i="5"/>
  <c r="I161" i="5"/>
  <c r="J160" i="5"/>
  <c r="I160" i="5"/>
  <c r="J159" i="5"/>
  <c r="I159" i="5"/>
  <c r="J158" i="5"/>
  <c r="I158" i="5"/>
  <c r="J157" i="5"/>
  <c r="I157" i="5"/>
  <c r="J156" i="5"/>
  <c r="I156" i="5"/>
  <c r="J155" i="5"/>
  <c r="I155" i="5"/>
  <c r="J154" i="5"/>
  <c r="I154" i="5"/>
  <c r="J153" i="5"/>
  <c r="I153" i="5"/>
  <c r="J152" i="5"/>
  <c r="I152" i="5"/>
  <c r="J151" i="5"/>
  <c r="I151" i="5"/>
  <c r="J150" i="5"/>
  <c r="I150" i="5"/>
  <c r="J149" i="5"/>
  <c r="I149" i="5"/>
  <c r="J148" i="5"/>
  <c r="I148" i="5"/>
  <c r="J147" i="5"/>
  <c r="I147" i="5"/>
  <c r="J146" i="5"/>
  <c r="I146" i="5"/>
  <c r="J145" i="5"/>
  <c r="I145" i="5"/>
  <c r="J144" i="5"/>
  <c r="I144" i="5"/>
  <c r="J143" i="5"/>
  <c r="I143" i="5"/>
  <c r="J142" i="5"/>
  <c r="I142" i="5"/>
  <c r="J141" i="5"/>
  <c r="I141" i="5"/>
  <c r="J140" i="5"/>
  <c r="I140" i="5"/>
  <c r="J139" i="5"/>
  <c r="I139" i="5"/>
  <c r="J138" i="5"/>
  <c r="I138" i="5"/>
  <c r="J137" i="5"/>
  <c r="I137" i="5"/>
  <c r="J136" i="5"/>
  <c r="I136" i="5"/>
  <c r="J135" i="5"/>
  <c r="I135" i="5"/>
  <c r="J134" i="5"/>
  <c r="I134" i="5"/>
  <c r="J133" i="5"/>
  <c r="I133" i="5"/>
  <c r="J132" i="5"/>
  <c r="I132" i="5"/>
  <c r="J131" i="5"/>
  <c r="I131" i="5"/>
  <c r="J130" i="5"/>
  <c r="I130" i="5"/>
  <c r="J129" i="5"/>
  <c r="I129" i="5"/>
  <c r="J128" i="5"/>
  <c r="I128" i="5"/>
  <c r="J127" i="5"/>
  <c r="I127" i="5"/>
  <c r="J126" i="5"/>
  <c r="I126" i="5"/>
  <c r="J125" i="5"/>
  <c r="I125" i="5"/>
  <c r="J124" i="5"/>
  <c r="I124" i="5"/>
  <c r="J123" i="5"/>
  <c r="I123" i="5"/>
  <c r="J122" i="5"/>
  <c r="I122" i="5"/>
  <c r="J121" i="5"/>
  <c r="I121" i="5"/>
  <c r="J120" i="5"/>
  <c r="I120" i="5"/>
  <c r="J119" i="5"/>
  <c r="I119" i="5"/>
  <c r="J118" i="5"/>
  <c r="I118" i="5"/>
  <c r="J117" i="5"/>
  <c r="I117" i="5"/>
  <c r="J116" i="5"/>
  <c r="I116" i="5"/>
  <c r="J115" i="5"/>
  <c r="I115" i="5"/>
  <c r="J114" i="5"/>
  <c r="I114" i="5"/>
  <c r="J113" i="5"/>
  <c r="I113" i="5"/>
  <c r="J112" i="5"/>
  <c r="I112" i="5"/>
  <c r="J111" i="5"/>
  <c r="I111" i="5"/>
  <c r="J110" i="5"/>
  <c r="I110" i="5"/>
  <c r="J109" i="5"/>
  <c r="I109" i="5"/>
  <c r="J108" i="5"/>
  <c r="I108" i="5"/>
  <c r="J107" i="5"/>
  <c r="I107" i="5"/>
  <c r="J106" i="5"/>
  <c r="I106" i="5"/>
  <c r="J105" i="5"/>
  <c r="I105" i="5"/>
  <c r="J104" i="5"/>
  <c r="I104" i="5"/>
  <c r="J103" i="5"/>
  <c r="I103" i="5"/>
  <c r="J102" i="5"/>
  <c r="I102" i="5"/>
  <c r="J101" i="5"/>
  <c r="I101" i="5"/>
  <c r="J100" i="5"/>
  <c r="I100" i="5"/>
  <c r="J99" i="5"/>
  <c r="I99" i="5"/>
  <c r="J98" i="5"/>
  <c r="I98" i="5"/>
  <c r="J97" i="5"/>
  <c r="I97" i="5"/>
  <c r="J96" i="5"/>
  <c r="I96" i="5"/>
  <c r="J95" i="5"/>
  <c r="I95" i="5"/>
  <c r="J94" i="5"/>
  <c r="I94" i="5"/>
  <c r="J93" i="5"/>
  <c r="I93" i="5"/>
  <c r="J92" i="5"/>
  <c r="I92" i="5"/>
  <c r="J91" i="5"/>
  <c r="I91" i="5"/>
  <c r="J90" i="5"/>
  <c r="I90" i="5"/>
  <c r="J89" i="5"/>
  <c r="I89" i="5"/>
  <c r="J88" i="5"/>
  <c r="I88" i="5"/>
  <c r="J87" i="5"/>
  <c r="I87" i="5"/>
  <c r="J86" i="5"/>
  <c r="I86" i="5"/>
  <c r="J85" i="5"/>
  <c r="I85" i="5"/>
  <c r="J84" i="5"/>
  <c r="I84" i="5"/>
  <c r="J83" i="5"/>
  <c r="I83" i="5"/>
  <c r="J82" i="5"/>
  <c r="I82" i="5"/>
  <c r="J81" i="5"/>
  <c r="I81" i="5"/>
  <c r="J80" i="5"/>
  <c r="I80" i="5"/>
  <c r="J79" i="5"/>
  <c r="I79" i="5"/>
  <c r="J78" i="5"/>
  <c r="I78" i="5"/>
  <c r="J77" i="5"/>
  <c r="I77" i="5"/>
  <c r="J76" i="5"/>
  <c r="I76" i="5"/>
  <c r="J75" i="5"/>
  <c r="I75" i="5"/>
  <c r="J74" i="5"/>
  <c r="I74" i="5"/>
  <c r="J73" i="5"/>
  <c r="I73" i="5"/>
  <c r="J72" i="5"/>
  <c r="I72" i="5"/>
  <c r="J71" i="5"/>
  <c r="I71" i="5"/>
  <c r="J70" i="5"/>
  <c r="I70" i="5"/>
  <c r="J69" i="5"/>
  <c r="I69" i="5"/>
  <c r="J68" i="5"/>
  <c r="I68" i="5"/>
  <c r="J67" i="5"/>
  <c r="I67" i="5"/>
  <c r="J66" i="5"/>
  <c r="I66" i="5"/>
  <c r="J65" i="5"/>
  <c r="I65" i="5"/>
  <c r="J64" i="5"/>
  <c r="I64" i="5"/>
  <c r="J63" i="5"/>
  <c r="I63" i="5"/>
  <c r="J62" i="5"/>
  <c r="I62" i="5"/>
  <c r="J61" i="5"/>
  <c r="I61" i="5"/>
  <c r="J60" i="5"/>
  <c r="I60" i="5"/>
  <c r="J59" i="5"/>
  <c r="I59" i="5"/>
  <c r="J58" i="5"/>
  <c r="I58" i="5"/>
  <c r="J57" i="5"/>
  <c r="I57" i="5"/>
  <c r="J56" i="5"/>
  <c r="I56" i="5"/>
  <c r="J55" i="5"/>
  <c r="I55" i="5"/>
  <c r="J54" i="5"/>
  <c r="I54" i="5"/>
  <c r="J53" i="5"/>
  <c r="I53" i="5"/>
  <c r="J52" i="5"/>
  <c r="I52" i="5"/>
  <c r="J51" i="5"/>
  <c r="I51" i="5"/>
  <c r="J50" i="5"/>
  <c r="I50" i="5"/>
  <c r="J49" i="5"/>
  <c r="I49" i="5"/>
  <c r="J48" i="5"/>
  <c r="I48" i="5"/>
  <c r="J47" i="5"/>
  <c r="I47" i="5"/>
  <c r="J46" i="5"/>
  <c r="I46" i="5"/>
  <c r="J45" i="5"/>
  <c r="I45" i="5"/>
  <c r="J44" i="5"/>
  <c r="I44" i="5"/>
  <c r="J43" i="5"/>
  <c r="I43" i="5"/>
  <c r="J42" i="5"/>
  <c r="I42" i="5"/>
  <c r="J41" i="5"/>
  <c r="I41" i="5"/>
  <c r="J40" i="5"/>
  <c r="I40" i="5"/>
  <c r="J39" i="5"/>
  <c r="I39" i="5"/>
  <c r="J38" i="5"/>
  <c r="I38" i="5"/>
  <c r="J37" i="5"/>
  <c r="I37" i="5"/>
  <c r="J36" i="5"/>
  <c r="I36" i="5"/>
  <c r="J35" i="5"/>
  <c r="I35" i="5"/>
  <c r="J34" i="5"/>
  <c r="I34" i="5"/>
  <c r="J33" i="5"/>
  <c r="I33" i="5"/>
  <c r="J32" i="5"/>
  <c r="I32" i="5"/>
  <c r="J31" i="5"/>
  <c r="I31" i="5"/>
  <c r="J30" i="5"/>
  <c r="I30" i="5"/>
  <c r="J29" i="5"/>
  <c r="I29" i="5"/>
  <c r="J28" i="5"/>
  <c r="I28" i="5"/>
  <c r="J27" i="5"/>
  <c r="I27" i="5"/>
  <c r="J26" i="5"/>
  <c r="I26" i="5"/>
  <c r="J25" i="5"/>
  <c r="I25" i="5"/>
  <c r="J24" i="5"/>
  <c r="I24" i="5"/>
  <c r="J23" i="5"/>
  <c r="I23" i="5"/>
  <c r="J22" i="5"/>
  <c r="I22" i="5"/>
  <c r="J21" i="5"/>
  <c r="I21" i="5"/>
  <c r="J20" i="5"/>
  <c r="I20" i="5"/>
  <c r="J19" i="5"/>
  <c r="I19" i="5"/>
  <c r="J18" i="5"/>
  <c r="I18" i="5"/>
  <c r="J17" i="5"/>
  <c r="I17" i="5"/>
  <c r="J16" i="5"/>
  <c r="I16" i="5"/>
  <c r="J15" i="5"/>
  <c r="I15" i="5"/>
  <c r="J14" i="5"/>
  <c r="I14" i="5"/>
  <c r="J13" i="5"/>
  <c r="I13" i="5"/>
  <c r="J12" i="5"/>
  <c r="I12" i="5"/>
  <c r="J11" i="5"/>
  <c r="I11" i="5"/>
  <c r="J10" i="5"/>
  <c r="I10" i="5"/>
  <c r="J9" i="5"/>
  <c r="I9" i="5"/>
  <c r="J8" i="5"/>
  <c r="I8" i="5"/>
  <c r="J7" i="5"/>
  <c r="I7" i="5"/>
  <c r="J6" i="5"/>
  <c r="I6" i="5"/>
  <c r="J5" i="5"/>
  <c r="I5" i="5"/>
  <c r="J4" i="5"/>
  <c r="I4" i="5"/>
  <c r="J3" i="5"/>
  <c r="I3" i="5"/>
  <c r="J2" i="5"/>
  <c r="I2" i="5"/>
  <c r="F48" i="4"/>
  <c r="E48" i="4"/>
  <c r="F47" i="4"/>
  <c r="E47" i="4"/>
  <c r="F46" i="4"/>
  <c r="E46" i="4"/>
  <c r="F45" i="4"/>
  <c r="E45" i="4"/>
  <c r="D45" i="4"/>
  <c r="D46" i="4" s="1"/>
  <c r="C45" i="4"/>
  <c r="H44" i="4"/>
  <c r="G44" i="4"/>
  <c r="H43" i="4"/>
  <c r="G43" i="4"/>
  <c r="H42" i="4"/>
  <c r="G42" i="4"/>
  <c r="H41" i="4"/>
  <c r="G41" i="4"/>
  <c r="H40" i="4"/>
  <c r="G40" i="4"/>
  <c r="H39" i="4"/>
  <c r="G39" i="4"/>
  <c r="H38" i="4"/>
  <c r="G38" i="4"/>
  <c r="H37" i="4"/>
  <c r="G37" i="4"/>
  <c r="H36" i="4"/>
  <c r="G36" i="4"/>
  <c r="H35" i="4"/>
  <c r="G35" i="4"/>
  <c r="H34" i="4"/>
  <c r="M4" i="4" s="1"/>
  <c r="G34" i="4"/>
  <c r="H33" i="4"/>
  <c r="G33" i="4"/>
  <c r="H32" i="4"/>
  <c r="G32" i="4"/>
  <c r="M2" i="4" s="1"/>
  <c r="H31" i="4"/>
  <c r="G31" i="4"/>
  <c r="H30" i="4"/>
  <c r="G30" i="4"/>
  <c r="H29" i="4"/>
  <c r="G29" i="4"/>
  <c r="H28" i="4"/>
  <c r="G28" i="4"/>
  <c r="H27" i="4"/>
  <c r="G27" i="4"/>
  <c r="H26" i="4"/>
  <c r="M10" i="4" s="1"/>
  <c r="G26" i="4"/>
  <c r="H25" i="4"/>
  <c r="G25" i="4"/>
  <c r="H24" i="4"/>
  <c r="G24" i="4"/>
  <c r="H23" i="4"/>
  <c r="G23" i="4"/>
  <c r="H22" i="4"/>
  <c r="G22" i="4"/>
  <c r="H21" i="4"/>
  <c r="G21" i="4"/>
  <c r="H20" i="4"/>
  <c r="G20" i="4"/>
  <c r="H19" i="4"/>
  <c r="G19" i="4"/>
  <c r="H18" i="4"/>
  <c r="G18" i="4"/>
  <c r="H17" i="4"/>
  <c r="G17" i="4"/>
  <c r="H16" i="4"/>
  <c r="G16" i="4"/>
  <c r="H15" i="4"/>
  <c r="G15" i="4"/>
  <c r="H14" i="4"/>
  <c r="G14" i="4"/>
  <c r="H13" i="4"/>
  <c r="G13" i="4"/>
  <c r="H12" i="4"/>
  <c r="G12" i="4"/>
  <c r="H11" i="4"/>
  <c r="G11" i="4"/>
  <c r="H10" i="4"/>
  <c r="G10" i="4"/>
  <c r="I9" i="4"/>
  <c r="H9" i="4"/>
  <c r="G9" i="4"/>
  <c r="H8" i="4"/>
  <c r="G8" i="4"/>
  <c r="I7" i="4"/>
  <c r="H7" i="4"/>
  <c r="G7" i="4"/>
  <c r="H6" i="4"/>
  <c r="G6" i="4"/>
  <c r="I5" i="4"/>
  <c r="H5" i="4"/>
  <c r="K5" i="4" s="1"/>
  <c r="G5" i="4"/>
  <c r="H4" i="4"/>
  <c r="G4" i="4"/>
  <c r="H3" i="4"/>
  <c r="G3" i="4"/>
  <c r="M8" i="4" s="1"/>
  <c r="K2" i="4"/>
  <c r="I2" i="4"/>
  <c r="H2" i="4"/>
  <c r="G2" i="4"/>
  <c r="B487" i="3"/>
  <c r="B485" i="3"/>
  <c r="B484" i="3"/>
  <c r="B483" i="3"/>
  <c r="B479" i="3"/>
  <c r="B478" i="3"/>
  <c r="B477" i="3"/>
  <c r="B476" i="3"/>
  <c r="B475" i="3"/>
  <c r="B474" i="3"/>
  <c r="B473" i="3"/>
  <c r="B471" i="3"/>
  <c r="B470" i="3"/>
  <c r="B469" i="3"/>
  <c r="B468" i="3"/>
  <c r="B467" i="3"/>
  <c r="B465" i="3"/>
  <c r="B460" i="3"/>
  <c r="B458" i="3"/>
  <c r="B457" i="3"/>
  <c r="B456" i="3"/>
  <c r="B455" i="3"/>
  <c r="B454" i="3"/>
  <c r="B453" i="3"/>
  <c r="B451" i="3"/>
  <c r="B447" i="3"/>
  <c r="B446" i="3"/>
  <c r="B443" i="3"/>
  <c r="B441" i="3"/>
  <c r="B438" i="3"/>
  <c r="B437" i="3"/>
  <c r="B436" i="3"/>
  <c r="B435" i="3"/>
  <c r="B434" i="3"/>
  <c r="B433" i="3"/>
  <c r="B431" i="3"/>
  <c r="B430" i="3"/>
  <c r="B428" i="3"/>
  <c r="B427" i="3"/>
  <c r="B426" i="3"/>
  <c r="B423" i="3"/>
  <c r="B422" i="3"/>
  <c r="B421" i="3"/>
  <c r="B420" i="3"/>
  <c r="B419" i="3"/>
  <c r="B418" i="3"/>
  <c r="B417" i="3"/>
  <c r="B416" i="3"/>
  <c r="B414" i="3"/>
  <c r="B412" i="3"/>
  <c r="B411" i="3"/>
  <c r="B410" i="3"/>
  <c r="B409" i="3"/>
  <c r="B408" i="3"/>
  <c r="B405" i="3"/>
  <c r="B403" i="3"/>
  <c r="B402" i="3"/>
  <c r="B401" i="3"/>
  <c r="B400" i="3"/>
  <c r="B398" i="3"/>
  <c r="B397" i="3"/>
  <c r="B396" i="3"/>
  <c r="B395" i="3"/>
  <c r="B394" i="3"/>
  <c r="B391" i="3"/>
  <c r="B389" i="3"/>
  <c r="B388" i="3"/>
  <c r="B385" i="3"/>
  <c r="B383" i="3"/>
  <c r="B381" i="3"/>
  <c r="B377" i="3"/>
  <c r="B376" i="3"/>
  <c r="B375" i="3"/>
  <c r="B374" i="3"/>
  <c r="B373" i="3"/>
  <c r="B371" i="3"/>
  <c r="B370" i="3"/>
  <c r="B369" i="3"/>
  <c r="B368" i="3"/>
  <c r="B367" i="3"/>
  <c r="B363" i="3"/>
  <c r="B361" i="3"/>
  <c r="B359" i="3"/>
  <c r="B353" i="3"/>
  <c r="B352" i="3"/>
  <c r="B351" i="3"/>
  <c r="B350" i="3"/>
  <c r="B349" i="3"/>
  <c r="B348" i="3"/>
  <c r="B347" i="3"/>
  <c r="B344" i="3"/>
  <c r="B343" i="3"/>
  <c r="B342" i="3"/>
  <c r="B340" i="3"/>
  <c r="B339" i="3"/>
  <c r="B338" i="3"/>
  <c r="B337" i="3"/>
  <c r="B334" i="3"/>
  <c r="B333" i="3"/>
  <c r="B331" i="3"/>
  <c r="B330" i="3"/>
  <c r="B329" i="3"/>
  <c r="B328" i="3"/>
  <c r="B327" i="3"/>
  <c r="B326" i="3"/>
  <c r="B325" i="3"/>
  <c r="B324" i="3"/>
  <c r="B322" i="3"/>
  <c r="B321" i="3"/>
  <c r="B319" i="3"/>
  <c r="B318" i="3"/>
  <c r="B317" i="3"/>
  <c r="B316" i="3"/>
  <c r="B315" i="3"/>
  <c r="B314" i="3"/>
  <c r="B313" i="3"/>
  <c r="B312" i="3"/>
  <c r="B311" i="3"/>
  <c r="B310" i="3"/>
  <c r="B309" i="3"/>
  <c r="B308" i="3"/>
  <c r="B305" i="3"/>
  <c r="B304" i="3"/>
  <c r="B303" i="3"/>
  <c r="B302" i="3"/>
  <c r="B301" i="3"/>
  <c r="B300" i="3"/>
  <c r="B299" i="3"/>
  <c r="B298" i="3"/>
  <c r="B297" i="3"/>
  <c r="B296" i="3"/>
  <c r="B294" i="3"/>
  <c r="B293" i="3"/>
  <c r="B292" i="3"/>
  <c r="B291" i="3"/>
  <c r="B289" i="3"/>
  <c r="B288" i="3"/>
  <c r="B287" i="3"/>
  <c r="B286" i="3"/>
  <c r="B284" i="3"/>
  <c r="B282" i="3"/>
  <c r="B281" i="3"/>
  <c r="B280" i="3"/>
  <c r="B279" i="3"/>
  <c r="B278" i="3"/>
  <c r="B276" i="3"/>
  <c r="B275" i="3"/>
  <c r="B273" i="3"/>
  <c r="B272" i="3"/>
  <c r="B271" i="3"/>
  <c r="B270" i="3"/>
  <c r="B269" i="3"/>
  <c r="B267" i="3"/>
  <c r="B266" i="3"/>
  <c r="B265" i="3"/>
  <c r="B264" i="3"/>
  <c r="B260" i="3"/>
  <c r="B259" i="3"/>
  <c r="B258" i="3"/>
  <c r="B257" i="3"/>
  <c r="B256" i="3"/>
  <c r="B255" i="3"/>
  <c r="B254" i="3"/>
  <c r="B253" i="3"/>
  <c r="B251" i="3"/>
  <c r="B250" i="3"/>
  <c r="B249" i="3"/>
  <c r="B248" i="3"/>
  <c r="B247" i="3"/>
  <c r="B246" i="3"/>
  <c r="B244" i="3"/>
  <c r="B243" i="3"/>
  <c r="B242" i="3"/>
  <c r="B241" i="3"/>
  <c r="B240" i="3"/>
  <c r="B239" i="3"/>
  <c r="B238" i="3"/>
  <c r="B237" i="3"/>
  <c r="B236" i="3"/>
  <c r="B235" i="3"/>
  <c r="B234" i="3"/>
  <c r="B233" i="3"/>
  <c r="B227" i="3"/>
  <c r="B226" i="3"/>
  <c r="B225" i="3"/>
  <c r="B223" i="3"/>
  <c r="B219" i="3"/>
  <c r="B218" i="3"/>
  <c r="B217" i="3"/>
  <c r="B216" i="3"/>
  <c r="B215" i="3"/>
  <c r="B212" i="3"/>
  <c r="B211" i="3"/>
  <c r="B210" i="3"/>
  <c r="B209" i="3"/>
  <c r="B208" i="3"/>
  <c r="B207" i="3"/>
  <c r="B206" i="3"/>
  <c r="B204" i="3"/>
  <c r="B202" i="3"/>
  <c r="B201" i="3"/>
  <c r="B200" i="3"/>
  <c r="B199" i="3"/>
  <c r="B198" i="3"/>
  <c r="B197" i="3"/>
  <c r="B196" i="3"/>
  <c r="B194" i="3"/>
  <c r="B193" i="3"/>
  <c r="B192" i="3"/>
  <c r="B191" i="3"/>
  <c r="B190" i="3"/>
  <c r="B188" i="3"/>
  <c r="B187" i="3"/>
  <c r="B186" i="3"/>
  <c r="B185" i="3"/>
  <c r="B184" i="3"/>
  <c r="B183" i="3"/>
  <c r="B182" i="3"/>
  <c r="B180" i="3"/>
  <c r="B178" i="3"/>
  <c r="B177" i="3"/>
  <c r="B176" i="3"/>
  <c r="B175" i="3"/>
  <c r="B174" i="3"/>
  <c r="B173" i="3"/>
  <c r="B172" i="3"/>
  <c r="B171" i="3"/>
  <c r="B170" i="3"/>
  <c r="B169" i="3"/>
  <c r="B168" i="3"/>
  <c r="B166" i="3"/>
  <c r="B165" i="3"/>
  <c r="B164" i="3"/>
  <c r="B163" i="3"/>
  <c r="B161" i="3"/>
  <c r="B160" i="3"/>
  <c r="B159" i="3"/>
  <c r="B158" i="3"/>
  <c r="B157" i="3"/>
  <c r="B156" i="3"/>
  <c r="B155" i="3"/>
  <c r="B154" i="3"/>
  <c r="B153" i="3"/>
  <c r="B152" i="3"/>
  <c r="B150" i="3"/>
  <c r="B149" i="3"/>
  <c r="B147" i="3"/>
  <c r="B146" i="3"/>
  <c r="B144" i="3"/>
  <c r="B143" i="3"/>
  <c r="B142" i="3"/>
  <c r="B141" i="3"/>
  <c r="B140" i="3"/>
  <c r="B139" i="3"/>
  <c r="B138" i="3"/>
  <c r="B137" i="3"/>
  <c r="B136" i="3"/>
  <c r="B135" i="3"/>
  <c r="B134" i="3"/>
  <c r="B133" i="3"/>
  <c r="B132" i="3"/>
  <c r="B131" i="3"/>
  <c r="B130" i="3"/>
  <c r="B129" i="3"/>
  <c r="B128" i="3"/>
  <c r="B127" i="3"/>
  <c r="B126" i="3"/>
  <c r="B125" i="3"/>
  <c r="B124" i="3"/>
  <c r="B121" i="3"/>
  <c r="B119" i="3"/>
  <c r="B118" i="3"/>
  <c r="B117" i="3"/>
  <c r="B116" i="3"/>
  <c r="B115" i="3"/>
  <c r="B114" i="3"/>
  <c r="B113" i="3"/>
  <c r="B112" i="3"/>
  <c r="B111" i="3"/>
  <c r="B109" i="3"/>
  <c r="B108" i="3"/>
  <c r="B107" i="3"/>
  <c r="B105" i="3"/>
  <c r="B104" i="3"/>
  <c r="B103" i="3"/>
  <c r="B102" i="3"/>
  <c r="B101" i="3"/>
  <c r="B100" i="3"/>
  <c r="B99" i="3"/>
  <c r="B97" i="3"/>
  <c r="B96" i="3"/>
  <c r="B95" i="3"/>
  <c r="B93" i="3"/>
  <c r="B92" i="3"/>
  <c r="B90" i="3"/>
  <c r="B89" i="3"/>
  <c r="B88" i="3"/>
  <c r="B86" i="3"/>
  <c r="B85" i="3"/>
  <c r="B84" i="3"/>
  <c r="B83" i="3"/>
  <c r="B81" i="3"/>
  <c r="B79" i="3"/>
  <c r="B78" i="3"/>
  <c r="B77" i="3"/>
  <c r="B76" i="3"/>
  <c r="B75" i="3"/>
  <c r="B74" i="3"/>
  <c r="B73" i="3"/>
  <c r="B71" i="3"/>
  <c r="B70" i="3"/>
  <c r="B69" i="3"/>
  <c r="B68" i="3"/>
  <c r="B67" i="3"/>
  <c r="B66" i="3"/>
  <c r="B64" i="3"/>
  <c r="B63" i="3"/>
  <c r="B62" i="3"/>
  <c r="B61" i="3"/>
  <c r="B60" i="3"/>
  <c r="B59" i="3"/>
  <c r="B57" i="3"/>
  <c r="B56" i="3"/>
  <c r="B54" i="3"/>
  <c r="B53" i="3"/>
  <c r="B51" i="3"/>
  <c r="B49" i="3"/>
  <c r="B44" i="3"/>
  <c r="B41" i="3"/>
  <c r="B40" i="3"/>
  <c r="B39" i="3"/>
  <c r="B37" i="3"/>
  <c r="B35" i="3"/>
  <c r="B34" i="3"/>
  <c r="B33" i="3"/>
  <c r="B32" i="3"/>
  <c r="B31" i="3"/>
  <c r="B30" i="3"/>
  <c r="B29" i="3"/>
  <c r="B28" i="3"/>
  <c r="B27" i="3"/>
  <c r="B26" i="3"/>
  <c r="B25" i="3"/>
  <c r="B23" i="3"/>
  <c r="B22" i="3"/>
  <c r="B21" i="3"/>
  <c r="B20" i="3"/>
  <c r="B19" i="3"/>
  <c r="B18" i="3"/>
  <c r="B16" i="3"/>
  <c r="B15" i="3"/>
  <c r="B14" i="3"/>
  <c r="B13" i="3"/>
  <c r="B12" i="3"/>
  <c r="B11" i="3"/>
  <c r="B10" i="3"/>
  <c r="B9" i="3"/>
  <c r="B7" i="3"/>
  <c r="B6" i="3"/>
  <c r="B5" i="3"/>
  <c r="B3" i="3"/>
  <c r="B2" i="3"/>
  <c r="C180" i="12" l="1"/>
  <c r="F180" i="12" s="1"/>
  <c r="D72" i="12"/>
  <c r="H79" i="12"/>
  <c r="C91" i="12"/>
  <c r="F91" i="12" s="1"/>
  <c r="C202" i="12"/>
  <c r="F202" i="12" s="1"/>
  <c r="E202" i="12"/>
  <c r="G202" i="12" s="1"/>
  <c r="D221" i="12"/>
  <c r="G221" i="12" s="1"/>
  <c r="E36" i="12"/>
  <c r="G36" i="12" s="1"/>
  <c r="H91" i="12"/>
  <c r="H313" i="12"/>
  <c r="I290" i="12"/>
  <c r="H36" i="12"/>
  <c r="E91" i="12"/>
  <c r="G91" i="12" s="1"/>
  <c r="H154" i="12"/>
  <c r="D154" i="12"/>
  <c r="H237" i="12"/>
  <c r="I232" i="12"/>
  <c r="D313" i="12"/>
  <c r="E79" i="12"/>
  <c r="G79" i="12" s="1"/>
  <c r="C79" i="12"/>
  <c r="F79" i="12" s="1"/>
  <c r="C154" i="12"/>
  <c r="F154" i="12" s="1"/>
  <c r="E154" i="12"/>
  <c r="G154" i="12" s="1"/>
  <c r="H289" i="12"/>
  <c r="I240" i="12"/>
  <c r="D142" i="12"/>
  <c r="C190" i="12"/>
  <c r="F190" i="12" s="1"/>
  <c r="H221" i="12"/>
  <c r="E231" i="12"/>
  <c r="G231" i="12" s="1"/>
  <c r="C231" i="12"/>
  <c r="F231" i="12" s="1"/>
  <c r="E60" i="12"/>
  <c r="G60" i="12" s="1"/>
  <c r="C60" i="12"/>
  <c r="F60" i="12" s="1"/>
  <c r="H180" i="12"/>
  <c r="E289" i="12"/>
  <c r="G289" i="12" s="1"/>
  <c r="C324" i="12"/>
  <c r="F324" i="12" s="1"/>
  <c r="H60" i="12"/>
  <c r="H202" i="12"/>
  <c r="D237" i="12"/>
  <c r="C36" i="12"/>
  <c r="F36" i="12" s="1"/>
  <c r="E72" i="12"/>
  <c r="G72" i="12" s="1"/>
  <c r="C289" i="12"/>
  <c r="F289" i="12" s="1"/>
  <c r="C435" i="12"/>
  <c r="F435" i="12" s="1"/>
  <c r="H72" i="12"/>
  <c r="D180" i="12"/>
  <c r="G180" i="12" s="1"/>
  <c r="H142" i="12"/>
  <c r="I92" i="12"/>
  <c r="E435" i="12"/>
  <c r="G435" i="12" s="1"/>
  <c r="E190" i="12"/>
  <c r="G190" i="12" s="1"/>
  <c r="H423" i="12"/>
  <c r="H231" i="12"/>
  <c r="E423" i="12"/>
  <c r="G423" i="12" s="1"/>
  <c r="C423" i="12"/>
  <c r="F423" i="12" s="1"/>
  <c r="I436" i="12"/>
  <c r="I464" i="12"/>
  <c r="E472" i="12" s="1"/>
  <c r="G472" i="12" s="1"/>
  <c r="H435" i="12"/>
  <c r="E142" i="12" l="1"/>
  <c r="G142" i="12" s="1"/>
  <c r="C142" i="12"/>
  <c r="F142" i="12" s="1"/>
  <c r="E461" i="12"/>
  <c r="G461" i="12" s="1"/>
  <c r="C461" i="12"/>
  <c r="F461" i="12" s="1"/>
  <c r="E313" i="12"/>
  <c r="G313" i="12" s="1"/>
  <c r="C313" i="12"/>
  <c r="F313" i="12" s="1"/>
  <c r="E237" i="12"/>
  <c r="G237" i="12" s="1"/>
  <c r="C237" i="12"/>
  <c r="F237" i="12" s="1"/>
  <c r="C472" i="12"/>
  <c r="F472" i="12" s="1"/>
</calcChain>
</file>

<file path=xl/sharedStrings.xml><?xml version="1.0" encoding="utf-8"?>
<sst xmlns="http://schemas.openxmlformats.org/spreadsheetml/2006/main" count="18148" uniqueCount="6925">
  <si>
    <t xml:space="preserve">Program </t>
  </si>
  <si>
    <t>City</t>
  </si>
  <si>
    <t>Student</t>
  </si>
  <si>
    <t>Emory University School of Medicine Program</t>
  </si>
  <si>
    <t>Atlanta</t>
  </si>
  <si>
    <t xml:space="preserve">Izzi </t>
  </si>
  <si>
    <t>Medical College of Georgia Program</t>
  </si>
  <si>
    <t>Augusta</t>
  </si>
  <si>
    <t>Southern Illinois University School of Medicine Program</t>
  </si>
  <si>
    <t>Springfield</t>
  </si>
  <si>
    <t>Rush University Medical Center Program</t>
  </si>
  <si>
    <t>Chicago</t>
  </si>
  <si>
    <t>University of Chicago Program</t>
  </si>
  <si>
    <t>McGaw Medical Center of Northwestern University Program</t>
  </si>
  <si>
    <t>PGY1s not yet listed on website (9/22/23)</t>
  </si>
  <si>
    <t>University of Illinois College of Medicine at Chicago Program</t>
  </si>
  <si>
    <t>Izzi</t>
  </si>
  <si>
    <t>Loyola University Medical Center Program</t>
  </si>
  <si>
    <t>Maywood</t>
  </si>
  <si>
    <t>University of Illinois College of Medicine at Peoria Program</t>
  </si>
  <si>
    <t>Peoria</t>
  </si>
  <si>
    <t>James</t>
  </si>
  <si>
    <t>Indiana University School of Medicine Program</t>
  </si>
  <si>
    <t>Indianapolis</t>
  </si>
  <si>
    <t>University of Iowa Hospitals and Clinics Program</t>
  </si>
  <si>
    <t>Iowa City</t>
  </si>
  <si>
    <t>University of Kansas School of Medicine Program</t>
  </si>
  <si>
    <t>Kansas City</t>
  </si>
  <si>
    <t>University of Kentucky College of Medicine Program</t>
  </si>
  <si>
    <t>Lexington</t>
  </si>
  <si>
    <t>University of Louisville School of Medicine Program</t>
  </si>
  <si>
    <t>Louisville</t>
  </si>
  <si>
    <t>PGY1s not yet listed on website (10/2/23)</t>
  </si>
  <si>
    <t>Louisiana State University (Shreveport) Program</t>
  </si>
  <si>
    <t>Shreveport</t>
  </si>
  <si>
    <t>Louisiana State University School of Medicine Program</t>
  </si>
  <si>
    <t>New Orleans</t>
  </si>
  <si>
    <t>Tulane University/Ochsner Clinic Foundation Program</t>
  </si>
  <si>
    <t>Clinical Center at the National Institutes of Health Program</t>
  </si>
  <si>
    <t>Bethesda</t>
  </si>
  <si>
    <t>could not find</t>
  </si>
  <si>
    <t>University of Alabama Medical Center Program</t>
  </si>
  <si>
    <t>Birmingham</t>
  </si>
  <si>
    <t>Cherry</t>
  </si>
  <si>
    <t>Mayo Clinic College of Medicine and Science (Phoenix) Program</t>
  </si>
  <si>
    <t>Phoenix</t>
  </si>
  <si>
    <t>Barrow Neurological Institute at St Joseph's Hospital and Medical Center Program</t>
  </si>
  <si>
    <t>University of Arizona College of Medicine-Tucson Program</t>
  </si>
  <si>
    <t>Tucson</t>
  </si>
  <si>
    <t>Riverside University Health System Program</t>
  </si>
  <si>
    <t>Moreno Valley</t>
  </si>
  <si>
    <t>No info on website</t>
  </si>
  <si>
    <t>University of California Davis Health Program</t>
  </si>
  <si>
    <t>Sacramento</t>
  </si>
  <si>
    <t>Loma Linda University Health Education Consortium Program</t>
  </si>
  <si>
    <t>Loma Linda</t>
  </si>
  <si>
    <t>University of California (Irvine) Program</t>
  </si>
  <si>
    <t>Orange</t>
  </si>
  <si>
    <t>Cedars-Sinai Medical Center Program</t>
  </si>
  <si>
    <t>Los Angeles</t>
  </si>
  <si>
    <t>University of Southern California/LAC+USC Medical Center Program</t>
  </si>
  <si>
    <t>UCLA David Geffen School of Medicine/UCLA Medical Center Program</t>
  </si>
  <si>
    <t>University of California (San Francisco) Program</t>
  </si>
  <si>
    <t>San Francisco</t>
  </si>
  <si>
    <t>Stanford Health Care-Sponsored Stanford University Program</t>
  </si>
  <si>
    <t>Palo Alto</t>
  </si>
  <si>
    <t>University of California (San Diego) Medical Center Program</t>
  </si>
  <si>
    <t>San Diego</t>
  </si>
  <si>
    <t>Jake</t>
  </si>
  <si>
    <t>University of Colorado Program</t>
  </si>
  <si>
    <t>Aurora</t>
  </si>
  <si>
    <t>University of Connecticut School of Medicine Program</t>
  </si>
  <si>
    <t>Farmington</t>
  </si>
  <si>
    <t>Yale-New Haven Medical Center Program</t>
  </si>
  <si>
    <t>New Haven</t>
  </si>
  <si>
    <t>MedStar Health/Georgetown University Hospital Program</t>
  </si>
  <si>
    <t>Washington</t>
  </si>
  <si>
    <t>George Washington University Program</t>
  </si>
  <si>
    <t>National Capital Consortium Program</t>
  </si>
  <si>
    <t>No residents listed (11/03/2023)</t>
  </si>
  <si>
    <t>University of Arkansas for Medical Sciences (UAMS) College of Medicine Program</t>
  </si>
  <si>
    <t>Little Rock</t>
  </si>
  <si>
    <t>Albany Medical Center Program</t>
  </si>
  <si>
    <t>Albany</t>
  </si>
  <si>
    <t>Allegheny Health Network Medical Education Consortium (AGH) Program</t>
  </si>
  <si>
    <t>Pittsburgh</t>
  </si>
  <si>
    <t>Icahn School of Medicine at Mount Sinai Program</t>
  </si>
  <si>
    <t>New York</t>
  </si>
  <si>
    <t>NYU Grossman School of Medicine Program</t>
  </si>
  <si>
    <t>No PGY-1 labeled (11/03/2023)</t>
  </si>
  <si>
    <t>SUNY Upstate Medical University Program</t>
  </si>
  <si>
    <t>Syracuse</t>
  </si>
  <si>
    <t>Missing 2023 (11/03/2023)</t>
  </si>
  <si>
    <t>Westchester Medical Center Program</t>
  </si>
  <si>
    <t>Valhalla</t>
  </si>
  <si>
    <t>Zucker School of Medicine at Hofstra/Northwell Program</t>
  </si>
  <si>
    <t>Manhasset</t>
  </si>
  <si>
    <t>Gresyn</t>
  </si>
  <si>
    <t>Complete</t>
  </si>
  <si>
    <t>Carolinas Medical Center Program</t>
  </si>
  <si>
    <t>Charlotte</t>
  </si>
  <si>
    <t>University of North Carolina Hospitals Program</t>
  </si>
  <si>
    <t>Chapel Hill</t>
  </si>
  <si>
    <t>Wake Forest University Baptist Medical Center Program</t>
  </si>
  <si>
    <t>Winston-Salem</t>
  </si>
  <si>
    <t>Duke University Hospital Program</t>
  </si>
  <si>
    <t>Durham</t>
  </si>
  <si>
    <t>University of Cincinnati Medical Center/College of Medicine Program</t>
  </si>
  <si>
    <t>Cincinnati</t>
  </si>
  <si>
    <t>Case Western Reserve University/University Hospitals Cleveland Medical Center Program</t>
  </si>
  <si>
    <t>Cleveland</t>
  </si>
  <si>
    <t>Ohio State University Hospital Program</t>
  </si>
  <si>
    <t>Columbus</t>
  </si>
  <si>
    <t>Cleveland Clinic Foundation Program</t>
  </si>
  <si>
    <t>University of Oklahoma Health Sciences Center Program</t>
  </si>
  <si>
    <t>Oklahoma City</t>
  </si>
  <si>
    <t>Oregon Health &amp; Science University Program</t>
  </si>
  <si>
    <t>Portland</t>
  </si>
  <si>
    <t>Geisinger Health System Program</t>
  </si>
  <si>
    <t>Danville</t>
  </si>
  <si>
    <t>University of Tennessee Program</t>
  </si>
  <si>
    <t>Memphis</t>
  </si>
  <si>
    <t>Vanderbilt University Medical Center Program</t>
  </si>
  <si>
    <t>Nashville</t>
  </si>
  <si>
    <t>University of Texas at Austin Dell Medical School Program</t>
  </si>
  <si>
    <t>Austin</t>
  </si>
  <si>
    <t>Victoria</t>
  </si>
  <si>
    <t>Texas A&amp;M College of Medicine-Scott and White Medical Center Program</t>
  </si>
  <si>
    <t>Temple</t>
  </si>
  <si>
    <t>Methodist Hospital (Houston) Program</t>
  </si>
  <si>
    <t>Houston</t>
  </si>
  <si>
    <t>University of Texas Southwestern Medical Center Program</t>
  </si>
  <si>
    <t>Dallas</t>
  </si>
  <si>
    <t>University of Texas Medical Branch Hospitals Program</t>
  </si>
  <si>
    <t>Galveston</t>
  </si>
  <si>
    <t>Baylor College of Medicine Program</t>
  </si>
  <si>
    <t>University of Texas Health Science Center San Antonio Joe and Teresa Lozano Long School of Medicine Program</t>
  </si>
  <si>
    <t>San Antonio</t>
  </si>
  <si>
    <t>University of Texas Health Science Center at Houston Program</t>
  </si>
  <si>
    <t>University of Utah Health Program</t>
  </si>
  <si>
    <t>Salt Lake City</t>
  </si>
  <si>
    <t>University of Vermont Medical Center Program</t>
  </si>
  <si>
    <t>Burlington</t>
  </si>
  <si>
    <t>Inova Fairfax Medical Campus Program</t>
  </si>
  <si>
    <t>Falls Church</t>
  </si>
  <si>
    <t>Carilion Clinic-Virginia Tech Carilion School of Medicine Program</t>
  </si>
  <si>
    <t>Roanoke</t>
  </si>
  <si>
    <t>University of Virginia Medical Center Program</t>
  </si>
  <si>
    <t>Charlottesville</t>
  </si>
  <si>
    <t>Virginia Commonwealth University Health System Program</t>
  </si>
  <si>
    <t>Richmond</t>
  </si>
  <si>
    <t>No PGY-1 labeled</t>
  </si>
  <si>
    <t>University of Washington Program</t>
  </si>
  <si>
    <t>Seattle</t>
  </si>
  <si>
    <t>Murad</t>
  </si>
  <si>
    <t>West Virginia University Program</t>
  </si>
  <si>
    <t>Morgantown</t>
  </si>
  <si>
    <t>University of Wisconsin Hospitals and Clinics Program</t>
  </si>
  <si>
    <t>Madison</t>
  </si>
  <si>
    <t>Medical College of Wisconsin Affiliated Hospitals Program</t>
  </si>
  <si>
    <t>Milwaukee</t>
  </si>
  <si>
    <t>Mayo Clinic College of Medicine and Science (Jacksonville) Program</t>
  </si>
  <si>
    <t>Jacksonville</t>
  </si>
  <si>
    <t>University of Florida Program</t>
  </si>
  <si>
    <t>Gainesville</t>
  </si>
  <si>
    <t>University of Miami/Jackson Health System Program</t>
  </si>
  <si>
    <t>Miami</t>
  </si>
  <si>
    <t>Residents not listed</t>
  </si>
  <si>
    <t>University of South Florida Morsani Program</t>
  </si>
  <si>
    <t>Tampa</t>
  </si>
  <si>
    <t>Johns Hopkins University Program</t>
  </si>
  <si>
    <t>Baltimore</t>
  </si>
  <si>
    <t>University of Maryland Program</t>
  </si>
  <si>
    <t>Beth Israel Deaconess Medical Center Program</t>
  </si>
  <si>
    <t>Boston</t>
  </si>
  <si>
    <t>UMass Chan Medical School Program</t>
  </si>
  <si>
    <t>Worcester</t>
  </si>
  <si>
    <t>Brigham and Women's Hospital/Children's Hospital Program</t>
  </si>
  <si>
    <t>Massachusetts General Hospital Program</t>
  </si>
  <si>
    <t>Tufts Medical Center Program</t>
  </si>
  <si>
    <t>Spectrum Health/Michigan State University Program</t>
  </si>
  <si>
    <t>Grand Rapids</t>
  </si>
  <si>
    <t>Ethan</t>
  </si>
  <si>
    <t>Cooper Medical School of Rowan University/Cooper University Hospital Program</t>
  </si>
  <si>
    <t>Camden</t>
  </si>
  <si>
    <t>Temple University Hospital Program</t>
  </si>
  <si>
    <t>Philadelphia</t>
  </si>
  <si>
    <t>Sidney Kimmel Medical College at Thomas Jefferson University/TJUH Program</t>
  </si>
  <si>
    <t>University of Pennsylvania Health System Program</t>
  </si>
  <si>
    <t>Penn State Milton S Hershey Medical Center Program</t>
  </si>
  <si>
    <t>Hershey</t>
  </si>
  <si>
    <t>UPMC Medical Education Program</t>
  </si>
  <si>
    <t>Brown University Program</t>
  </si>
  <si>
    <t>Providence</t>
  </si>
  <si>
    <t>Medical University of South Carolina Program</t>
  </si>
  <si>
    <t>Charleston</t>
  </si>
  <si>
    <t>Ascension Providence/MSUCHM Program</t>
  </si>
  <si>
    <t>Southfield</t>
  </si>
  <si>
    <t>Beaumont Health (Royal Oak and Dearborn) Program</t>
  </si>
  <si>
    <t>Royal Oak</t>
  </si>
  <si>
    <t>Henry Ford Health/Henry Ford Hospital Program</t>
  </si>
  <si>
    <t>Detroit</t>
  </si>
  <si>
    <t>University of Michigan Health System Program</t>
  </si>
  <si>
    <t>Ann Arbor</t>
  </si>
  <si>
    <t>University of Minnesota Program</t>
  </si>
  <si>
    <t>Minneapolis</t>
  </si>
  <si>
    <t>Mayo Clinic College of Medicine and Science (Rochester) Program</t>
  </si>
  <si>
    <t>Rochester</t>
  </si>
  <si>
    <t>University of Mississippi Medical Center Program</t>
  </si>
  <si>
    <t>Jackson</t>
  </si>
  <si>
    <t>Dr. Soto</t>
  </si>
  <si>
    <t>Washington University/B-JH/SLCH Consortium Program</t>
  </si>
  <si>
    <t>St Louis</t>
  </si>
  <si>
    <t>University of Missouri-Columbia Program</t>
  </si>
  <si>
    <t>Columbia</t>
  </si>
  <si>
    <t>St Louis University School of Medicine Program</t>
  </si>
  <si>
    <t>Current PGY1s not available (10/02/23)</t>
  </si>
  <si>
    <t>University of Nebraska Medical Center College of Medicine Program</t>
  </si>
  <si>
    <t>Omaha</t>
  </si>
  <si>
    <t>Dartmouth-Hitchcock/Mary Hitchcock Memorial Hospital Program</t>
  </si>
  <si>
    <t>Lebanon</t>
  </si>
  <si>
    <t>Rutgers Health/New Jersey Medical School Program</t>
  </si>
  <si>
    <t>Newark</t>
  </si>
  <si>
    <t>University of New Mexico School of Medicine Program</t>
  </si>
  <si>
    <t>Albuquerque</t>
  </si>
  <si>
    <t>Stony Brook Medicine Program</t>
  </si>
  <si>
    <t>Stony Brook</t>
  </si>
  <si>
    <t>New York Presbyterian Hospital (Columbia Campus) Program</t>
  </si>
  <si>
    <t>University of Rochester Program</t>
  </si>
  <si>
    <t>University at Buffalo Program</t>
  </si>
  <si>
    <t>Buffalo</t>
  </si>
  <si>
    <t>Montefiore Medical Center/Albert Einstein College of Medicine Program</t>
  </si>
  <si>
    <t>Bronx</t>
  </si>
  <si>
    <t>New York Presbyterian Hospital (Cornell Campus) Program</t>
  </si>
  <si>
    <t>Number of Resident</t>
  </si>
  <si>
    <t>Assigned to:</t>
  </si>
  <si>
    <t>Number of publications</t>
  </si>
  <si>
    <t>reasons for omission</t>
  </si>
  <si>
    <t>Dr. Soto/James</t>
  </si>
  <si>
    <t>2 neurology residents</t>
  </si>
  <si>
    <t>3 no results on Pubmed</t>
  </si>
  <si>
    <t>neurology resident- cannot complete</t>
  </si>
  <si>
    <t>complete</t>
  </si>
  <si>
    <t>IMG (no publications found in PubMed)</t>
  </si>
  <si>
    <t>Not a PGY1</t>
  </si>
  <si>
    <t>Hanya Qureshi</t>
  </si>
  <si>
    <t>Her bio on site says she has over 40 pubs, but searching in PubMed only shows about 18</t>
  </si>
  <si>
    <t>Done</t>
  </si>
  <si>
    <t>Reid Johnson</t>
  </si>
  <si>
    <t>Mitchell Paro</t>
  </si>
  <si>
    <t>Neuro, not NSGY</t>
  </si>
  <si>
    <t>Ashley Saunders</t>
  </si>
  <si>
    <t>Farhan Khan</t>
  </si>
  <si>
    <t>Christian Kaculini</t>
  </si>
  <si>
    <t>Hunter Boudreau</t>
  </si>
  <si>
    <t>Very difficult to find (over 245 results from different people of the same name)</t>
  </si>
  <si>
    <t>No results found</t>
  </si>
  <si>
    <t>Hard to find</t>
  </si>
  <si>
    <t>??</t>
  </si>
  <si>
    <t>Done?</t>
  </si>
  <si>
    <t>Her bio said 50+ pubs but pubmed only gave me 23...</t>
  </si>
  <si>
    <t>Somehow I ended up doing 62</t>
  </si>
  <si>
    <t>Couldn't find any results for Mengqian Bu</t>
  </si>
  <si>
    <t>Some discrepensies for actual pub count. Pubmed had 48 but something else said 60+.</t>
  </si>
  <si>
    <t xml:space="preserve">Journal </t>
  </si>
  <si>
    <t xml:space="preserve">Unique </t>
  </si>
  <si>
    <t xml:space="preserve">NSRG </t>
  </si>
  <si>
    <t>ACG Case Reports Journal</t>
  </si>
  <si>
    <t>ACS Appl Bio Mater</t>
  </si>
  <si>
    <t>ACS Appl Mater Interfaces</t>
  </si>
  <si>
    <t>ACS Chemical Neuroscience</t>
  </si>
  <si>
    <t>ACS Omega</t>
  </si>
  <si>
    <t>Acta Biomater</t>
  </si>
  <si>
    <t>Acta biomaterialia</t>
  </si>
  <si>
    <t>Acta Neurochir (Wien)</t>
  </si>
  <si>
    <t>Acta Neurochir (Wien).</t>
  </si>
  <si>
    <t>Acta Sci Neurol</t>
  </si>
  <si>
    <t>Aging (Albany NY)</t>
  </si>
  <si>
    <t>Aging Cell</t>
  </si>
  <si>
    <t>AIDS Care</t>
  </si>
  <si>
    <t>AIMS Allergy Immunol</t>
  </si>
  <si>
    <t>Am J Cardiol</t>
  </si>
  <si>
    <t>Am J Ophthalmol.</t>
  </si>
  <si>
    <t>Am J Surg.</t>
  </si>
  <si>
    <t>Am Surg</t>
  </si>
  <si>
    <t>Am Surg.</t>
  </si>
  <si>
    <t>American Board of Family Medicine</t>
  </si>
  <si>
    <t>American Journal of Emergency Medicine</t>
  </si>
  <si>
    <t>American Journal of Sports Medicine</t>
  </si>
  <si>
    <t>Analytical Chemistry</t>
  </si>
  <si>
    <t>Anesth Pain Med</t>
  </si>
  <si>
    <t>Ann Otol Rhinol Laryngol</t>
  </si>
  <si>
    <t>Ann Vasc Surg</t>
  </si>
  <si>
    <t>Ann Vasc Surg.</t>
  </si>
  <si>
    <t>Annals of African Medicine</t>
  </si>
  <si>
    <t>Annals of Gastroenterology</t>
  </si>
  <si>
    <t xml:space="preserve">Annals of Internal Medicine </t>
  </si>
  <si>
    <t>Annals of Neurology</t>
  </si>
  <si>
    <t>Annals of Palliative Medicine</t>
  </si>
  <si>
    <t>Annals of Pharmacotherapy</t>
  </si>
  <si>
    <t>Anticancer Research</t>
  </si>
  <si>
    <t>Arch Clin Toxicol (Middlet)</t>
  </si>
  <si>
    <t>Archive of Clinical Toxicology (Middlet)</t>
  </si>
  <si>
    <t>Archive of Emergency Medicine and Critical Care</t>
  </si>
  <si>
    <t>Arthroscopy</t>
  </si>
  <si>
    <t>Arthroscopy Techniques</t>
  </si>
  <si>
    <t>Asian Journal of Neurosurgery</t>
  </si>
  <si>
    <t>Biochemical Journal</t>
  </si>
  <si>
    <t xml:space="preserve">Biochemical Journal </t>
  </si>
  <si>
    <t>Biomaterials</t>
  </si>
  <si>
    <t>Biomaterials Science</t>
  </si>
  <si>
    <t>Biomedicines</t>
  </si>
  <si>
    <t>Biophys J</t>
  </si>
  <si>
    <t>bioRxiv</t>
  </si>
  <si>
    <t>Biosensors and Bioeletronics</t>
  </si>
  <si>
    <t>BMC Biomedical Engineering</t>
  </si>
  <si>
    <t>BMC Musculoskeletal Disorders</t>
  </si>
  <si>
    <t>BMC Neurol</t>
  </si>
  <si>
    <t>BMJ Case Reports</t>
  </si>
  <si>
    <t>BMJ Open</t>
  </si>
  <si>
    <t>BMJ Quality &amp; Safety</t>
  </si>
  <si>
    <t>Brain</t>
  </si>
  <si>
    <t>Brain Behavior</t>
  </si>
  <si>
    <t>Brain Injury</t>
  </si>
  <si>
    <t xml:space="preserve">Brain Injury </t>
  </si>
  <si>
    <t>Brain Research</t>
  </si>
  <si>
    <t>Brain Spine</t>
  </si>
  <si>
    <t>Brain.</t>
  </si>
  <si>
    <t>British Journal of Neurosurgery</t>
  </si>
  <si>
    <t>Can J Neurol Sci</t>
  </si>
  <si>
    <t>Cancers (Basel)</t>
  </si>
  <si>
    <t>Cell Microbiol</t>
  </si>
  <si>
    <t>Cell Reports</t>
  </si>
  <si>
    <t>Cell Reports Medicine</t>
  </si>
  <si>
    <t>Cells</t>
  </si>
  <si>
    <t>Cerebrovascular Disease</t>
  </si>
  <si>
    <t>Chem Commun (Camb)</t>
  </si>
  <si>
    <t>Child's Nervous System</t>
  </si>
  <si>
    <t>CJASN</t>
  </si>
  <si>
    <t>Clin Infect Dis.</t>
  </si>
  <si>
    <t>Clin Neurol Neurosurg</t>
  </si>
  <si>
    <t>Clin Neurol Neurosurg.</t>
  </si>
  <si>
    <t>Clin Surg J</t>
  </si>
  <si>
    <t>Clinical Journal of Sport Medicine</t>
  </si>
  <si>
    <t>Clinical Neurology and Neuroscience</t>
  </si>
  <si>
    <t>Clinical Neurology and Neurosurgery</t>
  </si>
  <si>
    <t>Clinical Neurophysiology</t>
  </si>
  <si>
    <t>Clinical Oral Implants Research</t>
  </si>
  <si>
    <t>Clinical Pharmacology and Therapeutics</t>
  </si>
  <si>
    <t>Clinical Spine Surgery</t>
  </si>
  <si>
    <t>CNS Neurosurgery</t>
  </si>
  <si>
    <t>Computational and Mathematical Methods in Medicine</t>
  </si>
  <si>
    <t>Crit Care Explor</t>
  </si>
  <si>
    <t>Critical Care Medicine</t>
  </si>
  <si>
    <t>Cureus</t>
  </si>
  <si>
    <t>Cureus.</t>
  </si>
  <si>
    <t>Current Cardiology Reviews</t>
  </si>
  <si>
    <t>Current Neurovascular Research</t>
  </si>
  <si>
    <t>Dermatol Online J.</t>
  </si>
  <si>
    <t>Diagn Interv Radiol</t>
  </si>
  <si>
    <t>Disease Markers</t>
  </si>
  <si>
    <t>Dystonia</t>
  </si>
  <si>
    <t>Ear, Nose &amp; Throat Journal</t>
  </si>
  <si>
    <t xml:space="preserve">eClinicalMedicine </t>
  </si>
  <si>
    <t>Egypt J Neurosurg</t>
  </si>
  <si>
    <t>eLife</t>
  </si>
  <si>
    <t>EMBO Molecular Medicine</t>
  </si>
  <si>
    <t>Endocrinology, Diabetes, and Metabolism</t>
  </si>
  <si>
    <t>eNeuro</t>
  </si>
  <si>
    <t>Epilepsy Behav</t>
  </si>
  <si>
    <t>European Journal of Oncology</t>
  </si>
  <si>
    <t>European Journal of Orthopaedic and Surgical Traumatology</t>
  </si>
  <si>
    <t>European Psychiatry</t>
  </si>
  <si>
    <t>European Spine Journal</t>
  </si>
  <si>
    <t>Exp Neurol</t>
  </si>
  <si>
    <t>Expert Opinion on Pharmacotherapy</t>
  </si>
  <si>
    <t>Front Aging Neurosci</t>
  </si>
  <si>
    <t>Front Cell Neurosci</t>
  </si>
  <si>
    <t>Front Immunol</t>
  </si>
  <si>
    <t>Front Neurol.</t>
  </si>
  <si>
    <t>Front Oncol</t>
  </si>
  <si>
    <t>Fronteirs in Surgery</t>
  </si>
  <si>
    <t>Frontiers in Bioengineering and Biotechnology</t>
  </si>
  <si>
    <t>Frontiers in Cellular and Infection Microbiology</t>
  </si>
  <si>
    <t>Frontiers in Immunology</t>
  </si>
  <si>
    <t>Frontiers in Neurology</t>
  </si>
  <si>
    <t>Frontiers in Neuroscience</t>
  </si>
  <si>
    <t>Frontiers in Oncology</t>
  </si>
  <si>
    <t>Frontiers in Pediatrics</t>
  </si>
  <si>
    <t>Frontiers in Pharmacology</t>
  </si>
  <si>
    <t>Frontiers in Physiology</t>
  </si>
  <si>
    <t>Frontiers in Public Health</t>
  </si>
  <si>
    <t>Frontiers in Surgery</t>
  </si>
  <si>
    <t>Frontiers of Neurology</t>
  </si>
  <si>
    <t>Fronties in Immunology</t>
  </si>
  <si>
    <t>Fronties in Oncology</t>
  </si>
  <si>
    <t>Future Integrative Medicine</t>
  </si>
  <si>
    <t>Global Spine J</t>
  </si>
  <si>
    <t>Global Spine Journal</t>
  </si>
  <si>
    <t>Headache</t>
  </si>
  <si>
    <t>Health Affairs</t>
  </si>
  <si>
    <t>Health Policy Journal</t>
  </si>
  <si>
    <t>Health Psychol Res</t>
  </si>
  <si>
    <t>Health Systems &amp; Reform</t>
  </si>
  <si>
    <t>Health Technology Assessment</t>
  </si>
  <si>
    <t>Hearing Research</t>
  </si>
  <si>
    <t>Infect Immun</t>
  </si>
  <si>
    <t>Infection Prevention in Practice</t>
  </si>
  <si>
    <t>Injury</t>
  </si>
  <si>
    <t>Int J Cardiol</t>
  </si>
  <si>
    <t>Int J Mol Sci</t>
  </si>
  <si>
    <t>International Journal of Molecular Sciences</t>
  </si>
  <si>
    <t>International Journal of Spine Surgery</t>
  </si>
  <si>
    <t>International Journal of Surgery Case Reports</t>
  </si>
  <si>
    <t>Interventional Neuroradiology</t>
  </si>
  <si>
    <t>Italian Journal of Pediatrics</t>
  </si>
  <si>
    <t>J AAPOS.</t>
  </si>
  <si>
    <t>J Am Chem Soc</t>
  </si>
  <si>
    <t>J Am Chem Soc.</t>
  </si>
  <si>
    <t>J Clin Neurosci</t>
  </si>
  <si>
    <t>J Craniofac Surg</t>
  </si>
  <si>
    <t>J Med Internet Res.</t>
  </si>
  <si>
    <t>J Mens Health</t>
  </si>
  <si>
    <t>J Korean Neurosurg Soc</t>
  </si>
  <si>
    <t>J Neurointerv Surg</t>
  </si>
  <si>
    <t>J Neurol Neurosurg Psychiatry</t>
  </si>
  <si>
    <t>J Neurol Surg B Skull Base</t>
  </si>
  <si>
    <t>J Neurooncol</t>
  </si>
  <si>
    <t>J Neurooncol.</t>
  </si>
  <si>
    <t>J Neurosci</t>
  </si>
  <si>
    <t>J Neurosurg</t>
  </si>
  <si>
    <t>J Neurosurg Case Lessons</t>
  </si>
  <si>
    <t>J Neurosurg Case Lessons.</t>
  </si>
  <si>
    <t>J Neurosurg Pediatr</t>
  </si>
  <si>
    <t>J Neurosurg Pediatr.</t>
  </si>
  <si>
    <t>J Neurosurg Spine</t>
  </si>
  <si>
    <t>J Neurosurg Spine.</t>
  </si>
  <si>
    <t>J Neurosurg.</t>
  </si>
  <si>
    <t>J Pediatr Ophthalmol Strabismus</t>
  </si>
  <si>
    <t>J Vis Exp.</t>
  </si>
  <si>
    <t>JAMA Oncology</t>
  </si>
  <si>
    <t>JAMA Surg</t>
  </si>
  <si>
    <t>JB JS Open Access</t>
  </si>
  <si>
    <t>JBJS Essential Surgical Techniques</t>
  </si>
  <si>
    <t>JCO Clinical Cancer Information</t>
  </si>
  <si>
    <t>JMIR Form Res.</t>
  </si>
  <si>
    <t xml:space="preserve">JOR Spine </t>
  </si>
  <si>
    <t>Journal Neurosurgical Case Lessons</t>
  </si>
  <si>
    <t>Journal of Acquired Immune Deficiency Syndromes</t>
  </si>
  <si>
    <t>Journal of Affective Disorders</t>
  </si>
  <si>
    <t>Journal of Clinical Densitometry</t>
  </si>
  <si>
    <t>Journal of Clinical Investigation</t>
  </si>
  <si>
    <t>Journal of Clinical Lipidology</t>
  </si>
  <si>
    <t>Journal of Clinical Medicine</t>
  </si>
  <si>
    <t>Journal of Clinical Neuroscience</t>
  </si>
  <si>
    <t>Journal of Clinical Orthopaedics and Trauma</t>
  </si>
  <si>
    <t>Journal of Craniofacial Surgery</t>
  </si>
  <si>
    <t>Journal of Craniovertebral Junction and Spine</t>
  </si>
  <si>
    <t>Journal of Emergencies, Trauma, and Shock</t>
  </si>
  <si>
    <t>Journal of Experimental Neurology</t>
  </si>
  <si>
    <t>Journal of Hip Preservation Surgery</t>
  </si>
  <si>
    <t>Journal of Magnetic Resonance Imaging</t>
  </si>
  <si>
    <t>Journal of Medical Screening</t>
  </si>
  <si>
    <t>Journal of Neural Engineering</t>
  </si>
  <si>
    <t>Journal of Neuro-Oncology</t>
  </si>
  <si>
    <t>Journal of NeuroInterventional Surgery</t>
  </si>
  <si>
    <t>Journal of Neurointerventional Surgery</t>
  </si>
  <si>
    <t>Journal of Neurological Surgery Part B: Skull Base</t>
  </si>
  <si>
    <t xml:space="preserve">Journal of Neurological Surgery Part B: Skull Base </t>
  </si>
  <si>
    <t>Journal of Neurology, Neurosurgery and Psychiatry</t>
  </si>
  <si>
    <t>Journal of Neurooncology</t>
  </si>
  <si>
    <t>Journal of Neurophysiology</t>
  </si>
  <si>
    <t>Journal of Neuroscience</t>
  </si>
  <si>
    <t>Journal of Neurosurgery</t>
  </si>
  <si>
    <t>Journal of Neurosurgery Case Lessons</t>
  </si>
  <si>
    <t>Journal of Neurosurgery: Case Lessons</t>
  </si>
  <si>
    <t>Journal of Neurosurgery: Pediatrics</t>
  </si>
  <si>
    <t xml:space="preserve">Journal of Neurosurgery: Pediatrics </t>
  </si>
  <si>
    <t>Journal Of Neurosurgery: Spine</t>
  </si>
  <si>
    <t>Journal of Neurosurgical Case Lessons</t>
  </si>
  <si>
    <t>Journal of Neurosurgical Pediatrics</t>
  </si>
  <si>
    <t>Journal of Neurosurgical Sciences</t>
  </si>
  <si>
    <t>Journal of Neurosurgy: Pediatrics</t>
  </si>
  <si>
    <t>Journal of Neurotrauma</t>
  </si>
  <si>
    <t>Journal of Orthopaedics</t>
  </si>
  <si>
    <t xml:space="preserve">Journal of Pediatric Orthopaedics </t>
  </si>
  <si>
    <t>Journal of Skeleton System</t>
  </si>
  <si>
    <t>Journal of Spine Surgery</t>
  </si>
  <si>
    <t>Journal of Stroke and Cerebrovascular Diseases</t>
  </si>
  <si>
    <t>Journal of Surgerical Research</t>
  </si>
  <si>
    <t>Journal of Surgical Education</t>
  </si>
  <si>
    <t>Journal of Surgical Research</t>
  </si>
  <si>
    <t>Journal of the American Academy of Orthopaedic Surgeons</t>
  </si>
  <si>
    <t>Journal of the American Heart Association</t>
  </si>
  <si>
    <t>Journal of the Peripheral Nervous System</t>
  </si>
  <si>
    <t>Journal of Vision</t>
  </si>
  <si>
    <t>Journal Stroke Cerebrovascular Disease</t>
  </si>
  <si>
    <t>Journal World Neurosurgery</t>
  </si>
  <si>
    <t>Kansas Journal of Medicine</t>
  </si>
  <si>
    <t>Lancet</t>
  </si>
  <si>
    <t>Lancet.</t>
  </si>
  <si>
    <t>Laryngoscope</t>
  </si>
  <si>
    <t>Materialia (Oxf)</t>
  </si>
  <si>
    <t>Materials Science &amp; Engineering. C, Materials for Biological Applications</t>
  </si>
  <si>
    <t>MDPI Biomedicines</t>
  </si>
  <si>
    <t>MDPI Cancers</t>
  </si>
  <si>
    <t>MDPI Materials</t>
  </si>
  <si>
    <t>MDPI Pharmaceutics</t>
  </si>
  <si>
    <t>MDPI Polymers</t>
  </si>
  <si>
    <t>MDPI Tomography</t>
  </si>
  <si>
    <t>Medical Education Online</t>
  </si>
  <si>
    <t>Medical Science Educator</t>
  </si>
  <si>
    <t>Medicine</t>
  </si>
  <si>
    <t>Molecular Imaging</t>
  </si>
  <si>
    <t>Molecular Neurodegeneration</t>
  </si>
  <si>
    <t>Molecular Psychiatry</t>
  </si>
  <si>
    <t>Movement Disorders</t>
  </si>
  <si>
    <t>Mucosal Immunol</t>
  </si>
  <si>
    <t>Nanomedicine</t>
  </si>
  <si>
    <t>Nanoscale</t>
  </si>
  <si>
    <t>Nature Communications</t>
  </si>
  <si>
    <t>Nature Publishing Group</t>
  </si>
  <si>
    <t>Neuro-Oncology Advances</t>
  </si>
  <si>
    <t>Neuro-oncology Practices</t>
  </si>
  <si>
    <t>Neurobiol Aging</t>
  </si>
  <si>
    <t>Neurobiol Dis.</t>
  </si>
  <si>
    <t>Neurobiology of Learning and Memory</t>
  </si>
  <si>
    <t>Neurochemical Research</t>
  </si>
  <si>
    <t>NeuroImage</t>
  </si>
  <si>
    <t>Neurological Sciences</t>
  </si>
  <si>
    <t>Neurology</t>
  </si>
  <si>
    <t>Neuromodulation</t>
  </si>
  <si>
    <t>Neuroreport</t>
  </si>
  <si>
    <t>Neurooncology Advances</t>
  </si>
  <si>
    <t>Neuropsychiatr Dis Treat.</t>
  </si>
  <si>
    <t>Neurorehabilitation and Neural Repair</t>
  </si>
  <si>
    <t>Neuroscience Letters</t>
  </si>
  <si>
    <t>Neurospine</t>
  </si>
  <si>
    <t>Neurosurg Clin N Am</t>
  </si>
  <si>
    <t>Neurosurg Clin N Am.</t>
  </si>
  <si>
    <t>Neurosurg Focus</t>
  </si>
  <si>
    <t>Neurosurg Focus Video</t>
  </si>
  <si>
    <t>Neurosurg Focus.</t>
  </si>
  <si>
    <t>Neurosurg Rev</t>
  </si>
  <si>
    <t>Neurosurgery</t>
  </si>
  <si>
    <t>Neurosurgery Clinics of North America</t>
  </si>
  <si>
    <t>Neurosurgery.</t>
  </si>
  <si>
    <t>Neurosurgical Case Lessons</t>
  </si>
  <si>
    <t>Neurosurgical Focus</t>
  </si>
  <si>
    <t>Neurosurgical Focus.</t>
  </si>
  <si>
    <t>Neurosurgical Review</t>
  </si>
  <si>
    <t>Neurotherapeutics</t>
  </si>
  <si>
    <t>Neurourol Urodyn</t>
  </si>
  <si>
    <t>North American Spine Society Journal</t>
  </si>
  <si>
    <t>Oper Neurosurg (Hagerstown)</t>
  </si>
  <si>
    <t>Oper Neurosurg (Hagerstown).</t>
  </si>
  <si>
    <t>Operative Neurosurgery</t>
  </si>
  <si>
    <t>Operative neurosurgery (Hagerstown)</t>
  </si>
  <si>
    <t>Operative Neurosurgery (Hagerstown)</t>
  </si>
  <si>
    <t>Ophtalmology</t>
  </si>
  <si>
    <t>Organic &amp; Biomolecular Chemistry</t>
  </si>
  <si>
    <t>Orthop Rev (Pavia)</t>
  </si>
  <si>
    <t>Orthopaedic Journal of Sports Medicine</t>
  </si>
  <si>
    <t>Orthopedics</t>
  </si>
  <si>
    <t>OTO Open</t>
  </si>
  <si>
    <t>Oxidative Medicine and Cellular Longevity</t>
  </si>
  <si>
    <t>Parkinsonism &amp; Related Disorders</t>
  </si>
  <si>
    <t>Patient Safety in Surgery</t>
  </si>
  <si>
    <t>Pediatr Neurosurg</t>
  </si>
  <si>
    <t>Pediatric Neurosurgery</t>
  </si>
  <si>
    <t>Pharmaceuticals (Basel)</t>
  </si>
  <si>
    <t>Pharmaceutics</t>
  </si>
  <si>
    <t>Pituitary</t>
  </si>
  <si>
    <t>Plastic and Reconstructive Surgery Global Open</t>
  </si>
  <si>
    <t>PLOS Biology</t>
  </si>
  <si>
    <t>PLoS One</t>
  </si>
  <si>
    <t>PLoS Pathogens</t>
  </si>
  <si>
    <t>PNAS</t>
  </si>
  <si>
    <t>Proc Natl Acad Sci U S A</t>
  </si>
  <si>
    <t>Progress in Brain Research</t>
  </si>
  <si>
    <t>Public Health Action</t>
  </si>
  <si>
    <t>Radiology Case Reports</t>
  </si>
  <si>
    <t>Rare Tumors</t>
  </si>
  <si>
    <t>Recent Trends in Pharmaceutical Sciences and Research</t>
  </si>
  <si>
    <t>Reproductive Biology and Endocrinology</t>
  </si>
  <si>
    <t>Res Sq</t>
  </si>
  <si>
    <t>Rev Neurosci.</t>
  </si>
  <si>
    <t>Reviews in Analytical Chemistry</t>
  </si>
  <si>
    <t>Romanian Neurosurgery</t>
  </si>
  <si>
    <t>SAGE Open Medical Case Reports</t>
  </si>
  <si>
    <t>SAGE Open Medicine</t>
  </si>
  <si>
    <t>Sarcoma</t>
  </si>
  <si>
    <t>Sci Rep</t>
  </si>
  <si>
    <t>Science Advances</t>
  </si>
  <si>
    <t>Science Translational Medicine</t>
  </si>
  <si>
    <t>Scientific Reports</t>
  </si>
  <si>
    <t>SM J Neurol Disord Stroke</t>
  </si>
  <si>
    <t>Social Science &amp; Medicine</t>
  </si>
  <si>
    <t>Spinal Cord Series and Cases</t>
  </si>
  <si>
    <t xml:space="preserve">Spinal Cord  </t>
  </si>
  <si>
    <t>Spine</t>
  </si>
  <si>
    <t>Spine (Phila Pa 1976)</t>
  </si>
  <si>
    <t>Spine Deformity</t>
  </si>
  <si>
    <t>Spine J</t>
  </si>
  <si>
    <t>Spine Journal</t>
  </si>
  <si>
    <t>Spine Surg Relat Res</t>
  </si>
  <si>
    <t>Stem Cell Research</t>
  </si>
  <si>
    <t>Stereotact Funct Neurosurg</t>
  </si>
  <si>
    <t>Stereotactic and Functional Neurosurgery</t>
  </si>
  <si>
    <t>Stroke Vasc Interv Neurol</t>
  </si>
  <si>
    <t>Substance Use &amp; Misuse</t>
  </si>
  <si>
    <t>SunText Rev Neurosci Psychol</t>
  </si>
  <si>
    <t>Surg Neurol Int</t>
  </si>
  <si>
    <t>Surg Neurol Int.</t>
  </si>
  <si>
    <t>Surgery</t>
  </si>
  <si>
    <t>Surgical Neurology International</t>
  </si>
  <si>
    <t>The American Journal of Medicine</t>
  </si>
  <si>
    <t>The American Journal of Surgery</t>
  </si>
  <si>
    <t>The Journal of Arthroplasty</t>
  </si>
  <si>
    <t>The journal of neurosicence: the official journal of the Society for Neuroscience</t>
  </si>
  <si>
    <t>The Journal of Open Source Software</t>
  </si>
  <si>
    <t>The Journal of Thoracic and Cardiovascular Surgery</t>
  </si>
  <si>
    <t>The Spine Journal</t>
  </si>
  <si>
    <t>Ther Adv Infect Dis</t>
  </si>
  <si>
    <t>Translational Perioperative and Pain Medicine</t>
  </si>
  <si>
    <t>Trauma Surgery &amp; Acute Care Open</t>
  </si>
  <si>
    <t>Tremor and Other Hyperkinetic Movements</t>
  </si>
  <si>
    <t>Trends in Analytical Chemistry</t>
  </si>
  <si>
    <t>Urol Ann.</t>
  </si>
  <si>
    <t>Urology</t>
  </si>
  <si>
    <t>Urology.</t>
  </si>
  <si>
    <t>World Neurosurg</t>
  </si>
  <si>
    <t>World Neurosurg X</t>
  </si>
  <si>
    <t>World Neurosurg.</t>
  </si>
  <si>
    <t>World Neurosurgery</t>
  </si>
  <si>
    <t>World Neurosurgery: X</t>
  </si>
  <si>
    <t>Male or Female?</t>
  </si>
  <si>
    <t>Total number of publications</t>
  </si>
  <si>
    <t>Total number of neurosugery pub</t>
  </si>
  <si>
    <t xml:space="preserve">number of pub before ERAS </t>
  </si>
  <si>
    <t>NS pub before ERAS</t>
  </si>
  <si>
    <t>Proportion ns/total</t>
  </si>
  <si>
    <t>b4 ERAS Proportion ns/total</t>
  </si>
  <si>
    <t>median total pub</t>
  </si>
  <si>
    <t>median prop ns/total</t>
  </si>
  <si>
    <t>W median prop ns/total</t>
  </si>
  <si>
    <t>m vs w median prop ns/total prop.test</t>
  </si>
  <si>
    <t>M</t>
  </si>
  <si>
    <t>W median prop b4 eras</t>
  </si>
  <si>
    <t>W median total pub</t>
  </si>
  <si>
    <t>median prop b4 eras</t>
  </si>
  <si>
    <t>m vs w median b4 eras prop ns/total</t>
  </si>
  <si>
    <t>two sample prop.test</t>
  </si>
  <si>
    <t xml:space="preserve">M median total </t>
  </si>
  <si>
    <t>M median prop ns/total</t>
  </si>
  <si>
    <t>unpaired t-test</t>
  </si>
  <si>
    <t>M median prop b4 eras</t>
  </si>
  <si>
    <t>F</t>
  </si>
  <si>
    <t>Number ID</t>
  </si>
  <si>
    <t>Name</t>
  </si>
  <si>
    <t>Credentials</t>
  </si>
  <si>
    <t>M/F</t>
  </si>
  <si>
    <t>Total # pubs</t>
  </si>
  <si>
    <t>Total # NS pubs</t>
  </si>
  <si>
    <t>b4_ERAS</t>
  </si>
  <si>
    <t>NS_b4_ERAS</t>
  </si>
  <si>
    <t>Proportion (ns/total)</t>
  </si>
  <si>
    <t>b4 ERAS Proportion (ns/total)</t>
  </si>
  <si>
    <t>Mean author position for all PGY1s</t>
  </si>
  <si>
    <t xml:space="preserve">*NS = Neurosurgery Pub = publications ERAS = residency app </t>
  </si>
  <si>
    <t>Dario Marotta</t>
  </si>
  <si>
    <t>DO</t>
  </si>
  <si>
    <t>Male</t>
  </si>
  <si>
    <t>Aaron Miller</t>
  </si>
  <si>
    <t>Shivum Desai</t>
  </si>
  <si>
    <t>Sarosh Irfan Madhani</t>
  </si>
  <si>
    <t>MBBS</t>
  </si>
  <si>
    <t>Safwan Alomari</t>
  </si>
  <si>
    <t>Mani Sandhu</t>
  </si>
  <si>
    <t>w</t>
  </si>
  <si>
    <t>Victor S. Lopez Rivera</t>
  </si>
  <si>
    <t>MD</t>
  </si>
  <si>
    <t>Rebecca Zelmanovich, MD</t>
  </si>
  <si>
    <t>Female</t>
  </si>
  <si>
    <t>Joseph Bernard</t>
  </si>
  <si>
    <t>Hershel Cannon</t>
  </si>
  <si>
    <t>J. Roberto Varela</t>
  </si>
  <si>
    <t>Je Yeong (Jae) Sone</t>
  </si>
  <si>
    <t>Shawn Choe</t>
  </si>
  <si>
    <t>Nicholas Comardelle</t>
  </si>
  <si>
    <t>Jubran Jubran</t>
  </si>
  <si>
    <t>Nicholas Hernandez</t>
  </si>
  <si>
    <t>John Butterfield</t>
  </si>
  <si>
    <t>Eric Montgomery</t>
  </si>
  <si>
    <t>Matthew Svalina</t>
  </si>
  <si>
    <t>Shashank Patil</t>
  </si>
  <si>
    <t>Angelica Alvarez Reyes</t>
  </si>
  <si>
    <t>Bushra Fathima</t>
  </si>
  <si>
    <t>Halle Ronk</t>
  </si>
  <si>
    <t>Devon B. O-Donnell</t>
  </si>
  <si>
    <t>Dallas Soyland</t>
  </si>
  <si>
    <t>Nidhi Kedda</t>
  </si>
  <si>
    <t>Arthur Rezayev</t>
  </si>
  <si>
    <t>Michael Barats</t>
  </si>
  <si>
    <t>Gregory Topp</t>
  </si>
  <si>
    <t>Mokshal Porwal</t>
  </si>
  <si>
    <t>Ansley Unterberger</t>
  </si>
  <si>
    <t>Daniel Cummins</t>
  </si>
  <si>
    <t>Cameron Rawanduzy</t>
  </si>
  <si>
    <t>Shaye Busse</t>
  </si>
  <si>
    <t>Jordan George</t>
  </si>
  <si>
    <t>Ricardo Najera</t>
  </si>
  <si>
    <t>Rawad Abbas</t>
  </si>
  <si>
    <t>Sofya Norman</t>
  </si>
  <si>
    <t>Alexander Cheung</t>
  </si>
  <si>
    <t>Austin Anthony</t>
  </si>
  <si>
    <t>Gabriel Arguelles</t>
  </si>
  <si>
    <t>Maritza Taylor</t>
  </si>
  <si>
    <t>Gunnar Lee</t>
  </si>
  <si>
    <t>Jorge Roa Loor</t>
  </si>
  <si>
    <t>Isidora Beach</t>
  </si>
  <si>
    <t>Enrique Vargas</t>
  </si>
  <si>
    <t>Devin Bageac</t>
  </si>
  <si>
    <t>Lacin Koro</t>
  </si>
  <si>
    <t>Krista Lamorie-Foote</t>
  </si>
  <si>
    <t>David Lauzier</t>
  </si>
  <si>
    <t>Alexandra (Sasha) White</t>
  </si>
  <si>
    <t>María José Cavagnaro</t>
  </si>
  <si>
    <t>Dhiraj Pangal</t>
  </si>
  <si>
    <t>Sabastian Hajtovic</t>
  </si>
  <si>
    <t>Audrey Grossen</t>
  </si>
  <si>
    <t>James Duehr</t>
  </si>
  <si>
    <t>Erin Miller</t>
  </si>
  <si>
    <t>Sierra Smalley</t>
  </si>
  <si>
    <t>Mitchell Rock</t>
  </si>
  <si>
    <t>Jared Max Kaplan</t>
  </si>
  <si>
    <t>Kristen Danielle Pawlowski</t>
  </si>
  <si>
    <t>Caroline Folz</t>
  </si>
  <si>
    <t>Jordan Hatfiled</t>
  </si>
  <si>
    <t>Christiana Cornea</t>
  </si>
  <si>
    <t>Samuel Griffin</t>
  </si>
  <si>
    <t>Sean McDougall</t>
  </si>
  <si>
    <t>Busha Hika</t>
  </si>
  <si>
    <t>Mina Huerta</t>
  </si>
  <si>
    <t>Maxwell Gruber</t>
  </si>
  <si>
    <t>Justin Bingaman</t>
  </si>
  <si>
    <t>Tiffany Ejikeme</t>
  </si>
  <si>
    <t>Shaarada Srivatsa</t>
  </si>
  <si>
    <t>Abigail York</t>
  </si>
  <si>
    <t>Joe Nugent</t>
  </si>
  <si>
    <t>Brittany Stedelin</t>
  </si>
  <si>
    <t>Joseph M. Teague</t>
  </si>
  <si>
    <t>David Matichak</t>
  </si>
  <si>
    <t>Jack McNulty</t>
  </si>
  <si>
    <t>Cliff Yudkoff</t>
  </si>
  <si>
    <t>Tamia Potter</t>
  </si>
  <si>
    <t>Alan Tang</t>
  </si>
  <si>
    <t>Frederic Vallejo</t>
  </si>
  <si>
    <t>Charles Morse</t>
  </si>
  <si>
    <t>Neal Patel</t>
  </si>
  <si>
    <t>Caitlin Ritz</t>
  </si>
  <si>
    <t>Keenan Piper</t>
  </si>
  <si>
    <t>Logan Massman</t>
  </si>
  <si>
    <t>Debanjan Haldar</t>
  </si>
  <si>
    <t>Canada Montgomery</t>
  </si>
  <si>
    <t>Scott Kamen</t>
  </si>
  <si>
    <t>Mallory Peterson</t>
  </si>
  <si>
    <t>Stephanie Casillo</t>
  </si>
  <si>
    <t>Oliver Y. Tang</t>
  </si>
  <si>
    <t>Carlin Chuck</t>
  </si>
  <si>
    <t>Coulter Small</t>
  </si>
  <si>
    <t>Joshua Caskey</t>
  </si>
  <si>
    <t>Ishan Singhal</t>
  </si>
  <si>
    <t>Anthony Anzalone</t>
  </si>
  <si>
    <t>Kelly Shaftel</t>
  </si>
  <si>
    <t>Elizabeth Duquette</t>
  </si>
  <si>
    <t>Anant Naik</t>
  </si>
  <si>
    <t>Nicole De La Pena</t>
  </si>
  <si>
    <t>Giorgos Michalopoulos</t>
  </si>
  <si>
    <t>Seth Ransom</t>
  </si>
  <si>
    <t>Alec C. Clark</t>
  </si>
  <si>
    <t>Tyler W. Warner</t>
  </si>
  <si>
    <t>Abudumijiti (Zack) Aibaidula</t>
  </si>
  <si>
    <t>Susan Greni</t>
  </si>
  <si>
    <t>Andrew Schmidt</t>
  </si>
  <si>
    <t>Zabiullah "Zabi" Bajouri</t>
  </si>
  <si>
    <t>Robert Kleyner</t>
  </si>
  <si>
    <t>Arjun Adapa</t>
  </si>
  <si>
    <t>Alexander Agopyan-Miu</t>
  </si>
  <si>
    <t>Rohin Singh</t>
  </si>
  <si>
    <t>Stephen Susa</t>
  </si>
  <si>
    <t>André Monteiro</t>
  </si>
  <si>
    <t>Katherine Locke</t>
  </si>
  <si>
    <t>Terry Xia</t>
  </si>
  <si>
    <t>Rose Fluss</t>
  </si>
  <si>
    <t>Marcus Valcarce-Aspegren</t>
  </si>
  <si>
    <t>Sergio Guadix</t>
  </si>
  <si>
    <t>Fatima El-ghazali</t>
  </si>
  <si>
    <t xml:space="preserve">Nick Hug </t>
  </si>
  <si>
    <t xml:space="preserve">Christine Park </t>
  </si>
  <si>
    <t>Erica Johnson</t>
  </si>
  <si>
    <t>Jonathan Blalock</t>
  </si>
  <si>
    <t>Benjamin Lee</t>
  </si>
  <si>
    <t>Christina Feller</t>
  </si>
  <si>
    <t>William Pennant</t>
  </si>
  <si>
    <t>Maya Langman</t>
  </si>
  <si>
    <t>Gaetano De Biase</t>
  </si>
  <si>
    <t>Serban Negoita</t>
  </si>
  <si>
    <t>Meaghan McGovern</t>
  </si>
  <si>
    <t>Casey Ryan</t>
  </si>
  <si>
    <t>Srujan Kopparapu</t>
  </si>
  <si>
    <t>Joshua Materi</t>
  </si>
  <si>
    <t>Maureen Rakovec</t>
  </si>
  <si>
    <t>Jordan Saadon</t>
  </si>
  <si>
    <t>Eric Chalif</t>
  </si>
  <si>
    <t>Ron Gadot</t>
  </si>
  <si>
    <t>Chibueze Nwagwu</t>
  </si>
  <si>
    <t>Jacob Kosyakovsky</t>
  </si>
  <si>
    <t>Grace Y. Ng</t>
  </si>
  <si>
    <t>Adrian Rodrigues</t>
  </si>
  <si>
    <t>Scott Flynn</t>
  </si>
  <si>
    <t>Sarah-Marie Gonzalez</t>
  </si>
  <si>
    <t>Lauren Culver</t>
  </si>
  <si>
    <t>Ammar Adenwalla</t>
  </si>
  <si>
    <t>Derrick Murcia</t>
  </si>
  <si>
    <t>Darsh Shah</t>
  </si>
  <si>
    <t>Jackson Allen</t>
  </si>
  <si>
    <t>Luis Carrete</t>
  </si>
  <si>
    <t>Jeffrey Chen</t>
  </si>
  <si>
    <t>Sai Susheel Chilakapati</t>
  </si>
  <si>
    <t>Aylin Padir</t>
  </si>
  <si>
    <t>Yujia Shentu</t>
  </si>
  <si>
    <t>Victoria Scott</t>
  </si>
  <si>
    <t>Pedram Peesh</t>
  </si>
  <si>
    <t>Natasha Hongsermeier-Graves</t>
  </si>
  <si>
    <t>Jason Kim</t>
  </si>
  <si>
    <t>Elizabeth Wicks</t>
  </si>
  <si>
    <t>Faraz Farzad</t>
  </si>
  <si>
    <t>Alexei  Christodoulides</t>
  </si>
  <si>
    <t>Samantha D. Palma</t>
  </si>
  <si>
    <t>William Haselden</t>
  </si>
  <si>
    <t>Martin McCandless</t>
  </si>
  <si>
    <t>Ari Williams</t>
  </si>
  <si>
    <t>Zahraa Al-Sharshahi</t>
  </si>
  <si>
    <t>Catherine Caldwell</t>
  </si>
  <si>
    <t>Bryce Bonin</t>
  </si>
  <si>
    <t>Elizabeth Jee</t>
  </si>
  <si>
    <t>Adeleso Adesina</t>
  </si>
  <si>
    <t>Kevin Aria</t>
  </si>
  <si>
    <t>Pierce Spencer</t>
  </si>
  <si>
    <t>Heather Minchew</t>
  </si>
  <si>
    <t>Derrick Lewis</t>
  </si>
  <si>
    <t>Omar Sorour</t>
  </si>
  <si>
    <t>Sepehr Saberian</t>
  </si>
  <si>
    <t>MD, MBA</t>
  </si>
  <si>
    <t>Abdurrahman Kharbat</t>
  </si>
  <si>
    <t>Albin John</t>
  </si>
  <si>
    <t>Mengqian Bu</t>
  </si>
  <si>
    <t>MD, MEd</t>
  </si>
  <si>
    <t>Hussein Abdallah</t>
  </si>
  <si>
    <t>MD, MEng</t>
  </si>
  <si>
    <t>William Woodall</t>
  </si>
  <si>
    <t>MD, MPH</t>
  </si>
  <si>
    <t>Anthony Asemota</t>
  </si>
  <si>
    <t>Brittany Stopa</t>
  </si>
  <si>
    <t>Breanna Sheldon</t>
  </si>
  <si>
    <t>MD, MS</t>
  </si>
  <si>
    <t>Luke McVeigh</t>
  </si>
  <si>
    <t>Archis Bhandarkar</t>
  </si>
  <si>
    <t>Nallammai Muthia</t>
  </si>
  <si>
    <t>Evan McNeil</t>
  </si>
  <si>
    <t>Victor Castaño</t>
  </si>
  <si>
    <t>Justin Zhang</t>
  </si>
  <si>
    <t>Gabbie Johnson</t>
  </si>
  <si>
    <t>MD, MSCI</t>
  </si>
  <si>
    <t>Andrew Coxon</t>
  </si>
  <si>
    <t>George Wei</t>
  </si>
  <si>
    <t>MD, PhD</t>
  </si>
  <si>
    <t>Maria del Carmen Pons Torres</t>
  </si>
  <si>
    <t>Gianna Fote</t>
  </si>
  <si>
    <t>Shane Shahrestani</t>
  </si>
  <si>
    <t>Zachary Olmsted</t>
  </si>
  <si>
    <t>Sravani Kondapavulur</t>
  </si>
  <si>
    <t>Mahmoud Elguindy</t>
  </si>
  <si>
    <t>John Bernabei</t>
  </si>
  <si>
    <t>Joy He</t>
  </si>
  <si>
    <t>Sze Kiat (Owen) Tan</t>
  </si>
  <si>
    <t>Benjamin Wissel</t>
  </si>
  <si>
    <t>David Havlicek</t>
  </si>
  <si>
    <t>Jefferson Abaricia</t>
  </si>
  <si>
    <t>Timothy Darlington</t>
  </si>
  <si>
    <t>Daniel Zhang</t>
  </si>
  <si>
    <t>James Baek</t>
  </si>
  <si>
    <t>Aaron Rusheen</t>
  </si>
  <si>
    <t>Patricia Yee</t>
  </si>
  <si>
    <t>Vitaliy Davidov</t>
  </si>
  <si>
    <t>Rebekah Langston</t>
  </si>
  <si>
    <t>Sebastian Salas-Vega</t>
  </si>
  <si>
    <t>Divine Nwafor</t>
  </si>
  <si>
    <t>Duy Phan</t>
  </si>
  <si>
    <t>Ryan A. Cloyd</t>
  </si>
  <si>
    <t>Evan Der</t>
  </si>
  <si>
    <t>MD vs Other Degrees Pubs &lt;ERAS</t>
  </si>
  <si>
    <t>Resident identifier</t>
  </si>
  <si>
    <t>Author Name</t>
  </si>
  <si>
    <t>Authorship position</t>
  </si>
  <si>
    <t>Total # authors</t>
  </si>
  <si>
    <t>Title</t>
  </si>
  <si>
    <t>PMID</t>
  </si>
  <si>
    <t xml:space="preserve">NS Journal </t>
  </si>
  <si>
    <t>NS pub</t>
  </si>
  <si>
    <t xml:space="preserve">Year </t>
  </si>
  <si>
    <t xml:space="preserve">Affiliation </t>
  </si>
  <si>
    <t>Systematic Review of Syndrome of the Trephined and Reconstructive Implications</t>
  </si>
  <si>
    <t>Departments of Neurosurgery</t>
  </si>
  <si>
    <t>Traumatic Brain Injury as a Potential Risk Factor for Diabetes Mellitus in the Veteran Population</t>
  </si>
  <si>
    <t>Neurological Surgery, Morehouse School of Medicine, Atlanta, USA.</t>
  </si>
  <si>
    <t>Open Retroperitoneal Inferior Vena Cava Cannulation for Distal Ventriculoatrial Shunt Catheter Placement</t>
  </si>
  <si>
    <t>Decreased readmission rates following use of modified trauma-specific frailty index in older trauma patients: A follow-up study</t>
  </si>
  <si>
    <t>Department of Surgery, Morehouse School of Medicine, 720 Westview Drive, Atlanta, GA 30310, United States.</t>
  </si>
  <si>
    <t>A Comparative Analysis of Hospital Triage Systems in the Geriatric Adult Trauma Patients: A Quality Improvement Pilot Study</t>
  </si>
  <si>
    <t>Department of Surgery, Morehouse School of Medicine, Atlanta, GA, USA.</t>
  </si>
  <si>
    <t>Disparities Regarding Inadequate Automated External Defibrillator Training and Potential Barriers to Successful Cardiac Resuscitation in Public School Systems</t>
  </si>
  <si>
    <t>Department of Cardiology, University of Illinois College of Medicine, Peoria, Illinois. Electronic address: sepehr.saberian@osfhealthcare.org.</t>
  </si>
  <si>
    <t>Prevalence and predictors of inappropriate anticoagulation in patients with a CHA2DS2-VASc score of 0 and atrial fibrillation</t>
  </si>
  <si>
    <t>Cardiology Department, University of Illinois College of Medicine at Peoria and OSF Saint Francis Medical Center, Peoria, IL, United States.. Electronic address: sepehr.saberian@osfhealthcare.org.</t>
  </si>
  <si>
    <t>George Zhang Wei</t>
  </si>
  <si>
    <t>Tryptophan-metabolizing gut microbes regulate adult neurogenesis via the aryl hydrocarbon receptor</t>
  </si>
  <si>
    <t>Lee Kong Chian School of Medicine, Nanyang Technological University, Singapore 636921; National Neuroscience Institute, Singapore 169857.</t>
  </si>
  <si>
    <t>George Z Wei</t>
  </si>
  <si>
    <t>The Proteostasis Network: A Global Therapeutic Target for Neuroprotection after Spinal Cord Injury</t>
  </si>
  <si>
    <t>Kentucky Spinal Cord Injury Research Center, University of Louisville School of Medicine, 511 S. Floyd St., MDR616, Louisville, KY 40202, USA; Pharmacology &amp; Toxicology, University of Louisville School of Medicine, 511 S. Floyd St., MDR616, Louisville, KY 40202, USA; MD/PhD Program, University of Louisville School of Medicine, 511 S. Floyd St., MDR616, Louisville, KY 40202, USA</t>
  </si>
  <si>
    <t>Cholesterol Increases the Openness of SNARE-Mediated Flickering Fusion Pores</t>
  </si>
  <si>
    <t>Department of Chemical Engineering, Columbia University, New York, New York</t>
  </si>
  <si>
    <t>Opposite modulation of functional recovery following contusive spinal cord injury in mice with oligodendrocyte-selective deletions of Atf4 and Chop/Ddit3</t>
  </si>
  <si>
    <t>Minimally Invasive Endoscopy for Acute Subdural Hematomas: A Report of 3 Cases</t>
  </si>
  <si>
    <t>Department of Neurological Surgery, University of Louisville School of Medicine, Louisville, Kentucky.</t>
  </si>
  <si>
    <t>Enhanced oxidative phosphorylation, re-organized intracellular signaling, and epigenetic de-silencing as revealed by oligodendrocyte translatome analysis after contusive spinal cord injury</t>
  </si>
  <si>
    <t>n/a</t>
  </si>
  <si>
    <t>Limited changes in locomotor recovery and unaffected white matter sparing after spinal cord contusion at different times of day.</t>
  </si>
  <si>
    <t>Kentucky Spinal Cord Injury Research Center, University of Louisville School of Medicine, Louisville, Kentucky, United States of America; 2Department of Neurological Surgery, University of Louisville School of Medicine, Louisville, Kentucky, United States of America; Department of Neurological Surgery, University of Louisville School of Medicine, Louisville, Kentucky, United States of America.; Department of Pharmacology &amp; Toxicology, University of Louisville School of Medicine, Louisville, Kentucky, United States of America.; 4University of Louisville School of Medicine, Louisville, Kentucky, United States of America.</t>
  </si>
  <si>
    <t>Hypoxia-inducible factor prolyl hydroxylase domain (PHD) inhibition after contusive spinal cord injury does not improve locomotor recovery.</t>
  </si>
  <si>
    <t>Pseudoanginal chest pain associated with vagal nerve stimulation: a case report.</t>
  </si>
  <si>
    <t>Department of Neurological Surgery, University of Louisville School of Medicine, Louisville, KY, USA</t>
  </si>
  <si>
    <t>Systematic approach in designing rare-Earth-free hybrid semiconductor phosphors for general lighting applications.</t>
  </si>
  <si>
    <t>Department of Chemistry and Chemical Biology, Rutgers University , 610 Taylor Road, Piscataway, New Jersey 08854, United States</t>
  </si>
  <si>
    <t>A Family of Highly Efficient CuI-Based Lighting Phosphors Prepared by a Systematic, Bottom-up Synthetic Approach.</t>
  </si>
  <si>
    <t>Department of Chemistry and Chemical Biology, Rutgers University, 610 Taylor Road, Piscataway, New Jersey 08854, United States.</t>
  </si>
  <si>
    <t>Cortical mechanisms of visual brightness</t>
  </si>
  <si>
    <t>Department of Biological and Visual Sciences, SUNY College of Optometry</t>
  </si>
  <si>
    <t>Image luminance changes contrast sensitivity in visual cortex</t>
  </si>
  <si>
    <t>Amblyopia Affects the ON Visual Pathway More than the OFF</t>
  </si>
  <si>
    <t>Functional Specialization of ON and OFF Cortical Pathways for Global-Slow and Local-Fast Vision</t>
  </si>
  <si>
    <t>Neuronal mechanisms underlying differences in spatial resolution between darks and lights in human vision</t>
  </si>
  <si>
    <t>Department of Biological and Visual Sciences, State University of New York College of Optometry</t>
  </si>
  <si>
    <t>Inactivation of FOXA2 by Respiratory Bacterial Pathogens and Dysregulation of Pulmonary Mucus Homeostasis</t>
  </si>
  <si>
    <t>Department of Pathobiology, University of Illinois at Urbana-Champaign, Urbana, IL, United States.</t>
  </si>
  <si>
    <t>Exendin-4 restores airway mucus homeostasis through the GLP1R-PKA-PPARγ-FOXA2-phosphatase signaling</t>
  </si>
  <si>
    <t>Department of Pathobiology, University of Illinois at Urbana-Champaign, Urbana, IL, USA.</t>
  </si>
  <si>
    <t>FOXA2 depletion leads to mucus hypersecretion in canine airways with respiratory diseases</t>
  </si>
  <si>
    <t>Department of Pathobiology, College of Veterinary Medicine, University of Illinois at Urbana-Champaign, Urbana, Illinois, USA.</t>
  </si>
  <si>
    <t>Peptide amphiphile delivery of sonic hedgehog protein promotes neurite formation in penile projecting neurons</t>
  </si>
  <si>
    <t>UTHealth, The University of Texas Health Science Center at Houston, Department of Diagnostic and Biomedical Sciences, Houston, TX.</t>
  </si>
  <si>
    <t>MRI vs Transrectal Ultrasound to Estimate Prostate Volume and PSAD: Impact on Prostate Cancer Detection</t>
  </si>
  <si>
    <t>Department of Urology, Loyola University Medical Center, Maywood, IL. Electronic address: schoe@luc.edu.</t>
  </si>
  <si>
    <t>Sonic hedgehog regulation of human rhabdosphincter muscle:Potential implications for treatment of stress urinary incontinence</t>
  </si>
  <si>
    <t>Department of Urology, University of Illinois at Chicago, Chicago, Illinois.</t>
  </si>
  <si>
    <t>Primary Intradural Extramedullary Sporadic Spinal Hemangioblastomas: Case Report and Systematic Review</t>
  </si>
  <si>
    <t>Department of Neurological Surgery, Loyola University Medical Center, Maywood, Illinois, USA.</t>
  </si>
  <si>
    <t>Sonic hedgehog regulation of cavernous nerve regeneration and neurite formation in aged pelvic plexus</t>
  </si>
  <si>
    <t>Department of Urology, University of Illinois at Chicago, Chicago, IL 60612, United States.</t>
  </si>
  <si>
    <t>Mycoplasma pneumoniae modulates STAT3-STAT6/EGFR-FOXA2 signaling to induce overexpression of airway mucins</t>
  </si>
  <si>
    <t>Department of Pathobiology, University of Illinois at Urbana-Champaign, Urbana, Illinois, USA.</t>
  </si>
  <si>
    <t>Pseudomonas aeruginosa pyocyanin modulates mucin glycosylation with sialyl-Lewis(x) to increase binding to airway epithelial cells</t>
  </si>
  <si>
    <t>Department of Pathobiology, University of Illinois at Urbana-Champaign, 2001 South Lincoln Avenue, Urbana, IL, 61802, USA.</t>
  </si>
  <si>
    <t>Optimization of Sonic Hedgehog Delivery to the Penis from Self-Assembling Nanofiber Hydrogels to Preserve Penile Morphology after Cavernous Nerve Injury.</t>
  </si>
  <si>
    <t>Department of Urology, University of Illinois at Chicago, Chicago, IL 60612.</t>
  </si>
  <si>
    <t>Sonic hedgehog delivery from self-assembled nanofiber hydrogels reduces the fibrotic response in models of erectile dysfunction.</t>
  </si>
  <si>
    <t>Pelvic and hypogastric nerves are injured in a rat prostatectomy model, contributing to development of stress urinary incontinence.</t>
  </si>
  <si>
    <t>Department of Urology, University of Illinois at Chicago, Chicago, IL, 60612, USA.</t>
  </si>
  <si>
    <t>Peptide amphiphile nanofiber hydrogel delivery of sonic hedgehog protein to the cavernous nerve to promote regeneration and prevent erectile dysfunction</t>
  </si>
  <si>
    <t>Department of Urology, University of Illinois at Chicago, Chicago, IL, USA.</t>
  </si>
  <si>
    <t>Nicholas J Comardelle</t>
  </si>
  <si>
    <t>Current Strategies in Pain Regimens for Robotic Urologic Surgery: A Comprehensive Review</t>
  </si>
  <si>
    <t>Department of Urology, Louisiana State University Shreveport, LA, USA</t>
  </si>
  <si>
    <t>Aduhelm, a novel anti-amyloid monoclonal antibody, for the treatment of Alzheimer's Disease: A comprehensive review</t>
  </si>
  <si>
    <t>Department of Anesthesiology,, Louisiana State University Health Shreveport, Shreveport, LA.</t>
  </si>
  <si>
    <t>The role for high volume local infiltration analgesia with liposomal bupivacaine in total hip arthroplasty: A scoping review</t>
  </si>
  <si>
    <t>Department of Anesthesiology, Louisiana State University Health Shreveport.</t>
  </si>
  <si>
    <t>Delusions of Glass Under Skin: An Unusual Case of Somatic-Type Delusional Disorder Treated with Olanzapine</t>
  </si>
  <si>
    <t>Department of Psychiatry and Behavioral Medicine, Louisiana State University Health Shreveport.</t>
  </si>
  <si>
    <t>Correlation of Preoperative High-Resolution Neurovascular Imaging and Surgical Success in Neurovascular Compression Syndromes</t>
  </si>
  <si>
    <t>Department of Neurosurgery, University of Central Florida College of Medicine, Orlando, Florida, USA.</t>
  </si>
  <si>
    <t>Asymptomatic Spontaneous Pneumopericardium, Pneumomediastinum, and Subcutaneous Emphysema: A Case Report of an Incidental Rare Presentation</t>
  </si>
  <si>
    <t>Internal Medicine, University of Central Florida College of Medicine, Orlando, USA.</t>
  </si>
  <si>
    <t>Neurosurgery Applicant Perspective of Neurosurgery Residency Websites</t>
  </si>
  <si>
    <t>Division of Neurological Surgery, University of Alabama, Birmingham, Alabama, USA.</t>
  </si>
  <si>
    <t>Evaluation of the accessibility and content of urology residency websites</t>
  </si>
  <si>
    <t>School of Medicine, University of Alabama at Birmingham, Birmingham, AL, USA.</t>
  </si>
  <si>
    <t>The utilization of cryptocurrency as financial reimbursement in dermatology practices</t>
  </si>
  <si>
    <t>Management of Cerebral Herniation Secondary to Lead Encephalopathy: A Case Report</t>
  </si>
  <si>
    <t>Reply to: Telemedicine Experience of General Surgery Trainees: Impact on Patient Care and Education</t>
  </si>
  <si>
    <t>Examining the Correlation Between Altmetric Score and Citations in the Urology Literature</t>
  </si>
  <si>
    <t>An evaluation of social media utilization by general surgery programs in the COVID-19 era</t>
  </si>
  <si>
    <t>Understanding the Impact of Social Media Information and Misinformation Producers on Health Information Seeking. Comment on "Health Information Seeking Behaviors on Social Media During the COVID-19 Pandemic Among American Social Networking Site Users: Survey Study"</t>
  </si>
  <si>
    <t>Association of Statin and Antiplatelet Use with Survival in Patients with AAA with and without Concomitant Atherosclerotic Occlusive Disease</t>
  </si>
  <si>
    <t>Division of Vascular Surgery and Endovascular Therapy, University of Alabama at Birmingham, Birmingham, AL.</t>
  </si>
  <si>
    <t>A brief human history of ankylosing spondylitis: A scoping review of pathogenesis, diagnosis, and treatment</t>
  </si>
  <si>
    <t>Department of Neurosurgery, Mayo Clinic, Phoenix, United States.</t>
  </si>
  <si>
    <t>The Pterional Keyhole Craniotomy Approach: A Historical Perspective</t>
  </si>
  <si>
    <t>Medical Scientist Training Program, California Institute of Technology, Pasadena, California, USA; Keck School of Medicine of USC, Los Angeles, California, USA.</t>
  </si>
  <si>
    <t>Staged Cranial Surgery for Intracranial Lesions: Historical Perspective</t>
  </si>
  <si>
    <t>Keck School of Medicine, University of Southern California, Los Angeles, California, USA; Department of Medical Engineering, California Institute of Technology, Pasadena, California, USA.</t>
  </si>
  <si>
    <t>Robotics in neurosurgery: Current prevalence and future directions</t>
  </si>
  <si>
    <t>Alix School of Medicine, Mayo Clinic, Scottsdale.</t>
  </si>
  <si>
    <t>Cerebrospinal fluid venous fistula: Illustrative case</t>
  </si>
  <si>
    <t>Department of Neurological Surgery, University of Southern California Keck School of Medicine, Los Angeles, California.</t>
  </si>
  <si>
    <t>Translational Approaches to Electrical Stimulation for Peripheral Nerve Regeneration</t>
  </si>
  <si>
    <t>California Institute of Technology, Pasadena, CA, USA. / Keck School of Medicine of USC, Los Angeles, CA, USA.</t>
  </si>
  <si>
    <t>The 100 Most Highly Cited Publications on Hearing Preservation for Vestibular Schwannomas</t>
  </si>
  <si>
    <t>Keck School of Medicine of USC, Los Angeles, California, USA; Department of Medical Engineering, California Institute of Technology, Pasadena, California, USA.</t>
  </si>
  <si>
    <t>Bony fixation in the era of spinal robotics: A systematic review and meta-analysis</t>
  </si>
  <si>
    <t>Keck School of Medicine of USC, Los Angeles, California; Medical Scientist Training Program, California Institute of Technology, Pasadena, CA.</t>
  </si>
  <si>
    <t>Enhancing peripheral nerve regeneration with neurotrophic factors and bioengineered scaffolds: A basic science and clinical perspective</t>
  </si>
  <si>
    <t>Keck School of Medicine, University of Southern California, Los Angeles, California, USA. / Department of Medical Engineering, California Institute of Technology, Pasadena, California, USA.</t>
  </si>
  <si>
    <t>Investigating Deep Brain Stimulation of the Habenula: A Review of Clinical Studies</t>
  </si>
  <si>
    <t>Department of Neurosurgery, Keck School of Medicine of USC, Los Angeles, CA, USA; Medical Scientist Training Program, California Institute of Technology, Pasadena, CA, USA.</t>
  </si>
  <si>
    <t>Critical evaluation of functional neurosurgical fellowship program websites</t>
  </si>
  <si>
    <t>USC Keck School of Medicine, Los Angeles, CA, USA.</t>
  </si>
  <si>
    <t>Spinal pathologies and management strategies associated with cervical angina (pseudoangina): a systematic review</t>
  </si>
  <si>
    <t>Journal of Neurosurgery: Spine</t>
  </si>
  <si>
    <t>Keck School of Medicine of USC, Los Angeles, California.</t>
  </si>
  <si>
    <t>The 100 Most Influential Publications on Medulloblastoma: Areas of Past, Current, and Future Focus</t>
  </si>
  <si>
    <t>Novel use of nonpenetrating titanium clips for pediatric primary spinal dural closure: A technical note</t>
  </si>
  <si>
    <t>Keck School of Medicine, University of Southern California, Los Angeles, CA, USA; Department of Medical Engineering, California Institute of Technology, Pasadena, CA, USA.</t>
  </si>
  <si>
    <t>Supraorbital Keyhole Craniotomy in Pediatric Neurosurgery: A Systematic Review of Clinical Outcomes and Cosmetic Outcomes</t>
  </si>
  <si>
    <t>Department of Neurological Surgery, Keck School of Medicine, University of Southern California, Los Angeles, California, USA; Medical Scientist Training Program, California Institute of Technology, Pasadena, California, USA.</t>
  </si>
  <si>
    <t>Staphylococcus Aureus Swabbing and Decolonization Before Neuromodulation Procedures: A Systematic Review and Meta-Analysis</t>
  </si>
  <si>
    <t>Keck School of Medicine, University of Southern California, Los Angeles, CA, USA.</t>
  </si>
  <si>
    <t>Citation analysis of the most influential ependymoma research articles illustrates improved knowledge of the molecular biology of ependymoma</t>
  </si>
  <si>
    <t>Medical Scientist Training Program, California Institute of Technology, Pasadena, CA, USA. / Keck School of Medicine of USC, Los Angeles, CA, USA.</t>
  </si>
  <si>
    <t>Ethical considerations and patient safety concerns for cancelling non-urgent surgeries during the COVID-19 pandemic: a review</t>
  </si>
  <si>
    <t>Keck School of Medicine of USC, Los Angeles, CA, USA.</t>
  </si>
  <si>
    <t>Geographic Trends in the Otolaryngology Match (2016-2020)</t>
  </si>
  <si>
    <t>Keck School of Medicine, University of Southern California, Los Angeles, California, USA.</t>
  </si>
  <si>
    <t>Bibliometric Analysis of the 100 Most Influential Hemangioblastoma Research Articles Illustrates Progress in Clinical Management and Room for Growth in Targeted Therapies</t>
  </si>
  <si>
    <t>Department of Neurological Surgery, University of California, Orange, California, USA.</t>
  </si>
  <si>
    <t>Procedural, workforce, and reimbursement trends in neuroendovascular procedures</t>
  </si>
  <si>
    <t>Neurosurgery, Mayo Clinic Arizona, Scottsdale, Arizona, USA.</t>
  </si>
  <si>
    <t>Trends in Diagnosis and Treatment of Sacroiliac Joint Pathology Over the Past 10 Years: Review of Scientific Evidence for New Devices for Sacroiliac Joint Fusion</t>
  </si>
  <si>
    <t>Department of Neurosurgery, Keck School of Medicine, University of Southern California, Los Angeles, USA.</t>
  </si>
  <si>
    <t>High rates of blood transfusion associated with Parkinson's disease</t>
  </si>
  <si>
    <t>Management of acute subdural hematoma in incarcerated patients</t>
  </si>
  <si>
    <t>Department of Neurological Surgery, Keck School of Medicine, University of Southern California, Los Angeles, CA, USA; Department of Medical Engineering, California Institute of Technology, Pasadena, CA, USA. Electronic address: shanesha@usc.edu.</t>
  </si>
  <si>
    <t>Demographic-Dependent Risk of Developing Severe Novel Psychiatric Disorders after Concussion</t>
  </si>
  <si>
    <t>Department of Neurosurgery, and Keck School of Medicine, University of Southern California, Los Angeles, California, USA.</t>
  </si>
  <si>
    <t>Honoring the career and contributions of neurosurgery founding member Walter Edward Dandy (1886-1946)</t>
  </si>
  <si>
    <t>Department of Neurosurgery, University of Southern California Keck School of Medicine, Los Angeles, CA, USA. / Medical Scientist Training Program, California Institute of Technology, Pasadena, CA, USA.</t>
  </si>
  <si>
    <t>Impact of diagnosis and type of sacroiliac joint fusion on postoperative complications</t>
  </si>
  <si>
    <t>Department of Orthopaedic Surgery, Keck School of Medicine, University of Southern California, Los Angeles, CA, USA.</t>
  </si>
  <si>
    <t>Letter: Development and Internal Validation of the ARISE Prediction Models for Rebleeding After Aneurysmal Subarachnoid Hemorrhage</t>
  </si>
  <si>
    <t>Department of Neurological Surgery, University of Southern California School of Medicine, Los Angeles, California, USA.</t>
  </si>
  <si>
    <t>A systematic review of next-generation point-of-care stroke diagnostic technologies</t>
  </si>
  <si>
    <t>Departments of Neurological Surgery and Department of Medical Engineering, California Institute of Technology, Pasadena;</t>
  </si>
  <si>
    <t>The minimally conscious state: an analysis of current clinical trials registered in ClinicalTrials.gov</t>
  </si>
  <si>
    <t>Department of Neurological Surgery, Keck School of Medicine of USC, Los Angeles, CA, USA; Department of Biomedical Engineering, California Institute of Technology, Pasadena, CA, USA.</t>
  </si>
  <si>
    <t>Analysis of readmissions data among frail and non-frail patients presenting for acoustic neuroma</t>
  </si>
  <si>
    <t>Department of Neurosurgery, Keck School of Medicine, University of Southern California, Los Angeles, CA, United States. Electronic address: shanesha@usc.edu.</t>
  </si>
  <si>
    <t>Indication-based analysis of patient outcomes following deep brain stimulation surgery</t>
  </si>
  <si>
    <t>Department of Neurological Surgery, Keck School of Medicine, University of Southern California, Los Angeles, CA, USA. Electronic address: shanesha@usc.edu.</t>
  </si>
  <si>
    <t>Characterizing internet search patterns for neurologic and neurosurgical conditions following celebrity diagnosis</t>
  </si>
  <si>
    <t>Keck School of Medicine of USC, Department of Neurological Surgery, Los Angeles, CA, USA. / California Institute of Technology, Pasadena, CA, USA.</t>
  </si>
  <si>
    <t>Use of Tranexamic Acid for Elective Resection of Intracranial Neoplasms: A Systematic Review</t>
  </si>
  <si>
    <t>Keck School of Medicine of USC, Los Angeles, California, USA; Medical Scientist Training Program, California Institute of Technology, Pasadena, California, USA.</t>
  </si>
  <si>
    <t>Predictors of Patient Satisfaction in Spine Surgery: A Systematic Review</t>
  </si>
  <si>
    <t>Response to Letter to the Editor: Demographic predictors of treatment and complications for adult spinal deformity: An analysis of the national inpatient sample</t>
  </si>
  <si>
    <t>Department of Neurosurgery, Cedars-Sinai Medical Center, Los Angeles, CA, United States of America.</t>
  </si>
  <si>
    <t>The Effect of Modifiable Risk Factors on Postoperative Complications in Lumbar Spine Fusions</t>
  </si>
  <si>
    <t>Department of Orthopaedic Surgery, Keck School of Medicine of USC, Los Angeles, CA, USA. / Department of Medical Engineering, California Institute of Technology, Pasadena, CA, USA.</t>
  </si>
  <si>
    <t>Surgical Outcomes Following Vestibular Schwannoma Resection in Patients over the Age of Sixty-five</t>
  </si>
  <si>
    <t>Department of Neurosurgery, Keck School of Medicine, University of Southern California, Los Angeles, California, United States.</t>
  </si>
  <si>
    <t>Radiographic Outcomes Following ACDF With Hyperlordotic Implants to Achieve Cervical Anterior Column Realignment</t>
  </si>
  <si>
    <t>Noninvasive transcranial classification of stroke using a portable eddy current damping sensor</t>
  </si>
  <si>
    <t>Department of Medical Engineering, California Institute of Technology, Pasadena, CA, USA. shanesha@usc.edu.</t>
  </si>
  <si>
    <t>Development of computational models for microtesla-level magnetic brain scanning: a novel avenue for device development</t>
  </si>
  <si>
    <t>Department of Neurological Surgery, Keck School of Medicine, University of Southern California, CA, Los Angeles, USA. sshahres@caltech.edu. / Department of Medical Engineering, California Institute of Technology, CA, Pasadena, USA. sshahres@caltech.edu.</t>
  </si>
  <si>
    <t>Safety and Efficacy of High-Dose Tranexamic Acid in Spine Surgery: A Retrospective Single-Institution Series</t>
  </si>
  <si>
    <t>Department of Neurosurgery, Cedars-Sinai Medical Center, Los Angeles, California, USA.</t>
  </si>
  <si>
    <t>Propensity-matched Analysis of 1062 Patients Following Minimally Invasive Versus Open Sacroiliac Joint Fusion</t>
  </si>
  <si>
    <t>Department of Orthopaedic Surgery, Keck School of Medicine, University of Southern California, Los Angeles, CA.</t>
  </si>
  <si>
    <t>The impact of frailty on postoperative complications in geriatric patients undergoing multi-level lumbar fusion surgery</t>
  </si>
  <si>
    <t>Department of Orthopaedic Surgery, Keck School of Medicine of USC, 1450 San Pablo St., HC4-Suite 5400A, Los Angeles, CA, USA.</t>
  </si>
  <si>
    <t>The Underdiagnosed, Understudied Complexity of Pseudoangina: Should Clinicians Take a Neurosurgical Approach in Diagnosing Unexplained Visceral Pain?</t>
  </si>
  <si>
    <t>Keck School of Medicine of USC, Los Angeles, CA, USA. / Medical Scientist Training Program, California Institute of Technology, Pasadena, CA, USA.</t>
  </si>
  <si>
    <t>The performance of frailty in predictive modeling of short-term outcomes in the surgical management of metastatic tumors to the spine</t>
  </si>
  <si>
    <t>Department of Neurological Surgery, Keck School of Medicine, University of Southern California, Los Angeles, CA, USA; Department of Medical</t>
  </si>
  <si>
    <t>Pure Endoscopic Supracerebellar Infratentorial Approach to the Pineal Region: A Case Series</t>
  </si>
  <si>
    <t>Department of Neurosurgery, Keck School of Medicine of USC, University of Southern California, Los Angeles, California, USA. Electronic address: shanesha@usc.edu.</t>
  </si>
  <si>
    <t>Demographic Predictors of Treatment and Complications for Spinal Disorders: Part 2, Lumbar Spine Trauma</t>
  </si>
  <si>
    <t>Keck School of Medicine of the University of Southern California, Los Angeles, CA, USA. / Department of Medical Engineering, California Institute of Technology, Pasadena, CA, USA.</t>
  </si>
  <si>
    <t>Complication Trends and Costs of Surgical Management in 11,086 Osteoporotic Patients Receiving Lumbar Fusion</t>
  </si>
  <si>
    <t>Department of Orthopedic Surgery, Keck School of Medicine, University of Southern California, Los Angeles, CA. / Department of Neurological Surgery, Keck School of Medicine, University of Southern California, Los Angeles, CA. / Department of Medical Engineering, California Institute of Technology, Pasadena, CA.</t>
  </si>
  <si>
    <t>Silent corticotroph pituitary adenomas: clinical characteristics, long-term outcomes, and management of disease recurrence</t>
  </si>
  <si>
    <t>Department of Neurological Surgery, Department of Medicine, Keck School of Medicine, University of Southern California, Los Angeles, California.</t>
  </si>
  <si>
    <t>A wearable eddy current based pulmonary function sensor for continuous non-contact point-of-care monitoring during the COVID-19 pandemic</t>
  </si>
  <si>
    <t>Department of Medical Engineering, California Institute of Technology, 1200 E California Blvd, MC 136-93, Pasadena, CA, 91125, USA. sshahres@caltech.edu.</t>
  </si>
  <si>
    <t>The role of frailty in the clinical management of neurofibromatosis type 1: a mixed-effects modeling study using the Nationwide Readmissions Database</t>
  </si>
  <si>
    <t>Department of Neurosurgery, University of Southern California, Los Angeles, California. / Department of Medical Engineering, California Institute of Technology, Pasadena, California.</t>
  </si>
  <si>
    <t>Analysis of modifiable and nonmodifiable risk factors in patients undergoing pituitary surgery</t>
  </si>
  <si>
    <t>Department of Neurosurgery, Keck School of Medicine, University of Southern California, Los Angeles, California</t>
  </si>
  <si>
    <t>Association between frailty status and complications in patients undergoing surgical excision of malignant esophageal neoplasms</t>
  </si>
  <si>
    <t xml:space="preserve">Department of Internal Medicine, Keck School of Medicine, University of Southern California, Los Angeles / Department of Medical Engineering, California Institute of Technology, Pasadena </t>
  </si>
  <si>
    <t>In Reply to the Letter to the Editor Regarding "Pure Endoscopic Supracerebellar Infratentorial Approach to the Pineal Region: A Case Series"</t>
  </si>
  <si>
    <t>Department of Neurosurgery, Keck School of Medicine, University of Southern California, Los Angeles, California, USA.</t>
  </si>
  <si>
    <t>Novel psychiatric disorders following mild traumatic brain injury: a retrospective multivariable analysis with screening recommendations</t>
  </si>
  <si>
    <t>The Mac Parkman Foundation for Adolescent Concussive Trauma, Los Angeles. / Keck School of Medicine, University of Southern California, Los Angeles.</t>
  </si>
  <si>
    <t>Demographic predictors of treatment and complications for adult spinal deformity: An analysis of the national inpatient sample</t>
  </si>
  <si>
    <t>Department of Neurosurgery, USC Keck School of Medicine, Los Angeles, CA, United States; Medical Scientist Training Program, California Institute of Technology, Pasadena, CA, United States.</t>
  </si>
  <si>
    <t>Retrospective single-surgeon study of prone versus lateral robotic pedicle screw placement: a CT-based assessment of accuracy</t>
  </si>
  <si>
    <t>Department of Neurosurgery, Keck School of Medicine of USC, Los Angeles, California. / Department of Biomedical Engineering, California Institute of Technology, Pasadena, California.</t>
  </si>
  <si>
    <t>Influence of patient-specific factors when comparing multifidus fat infiltration between chronic low back pain patients and asymptomatic controls</t>
  </si>
  <si>
    <t>Keck School of Medicine of USC Los Angeles California USA. / Department of Medical Engineering California Institute of Technology Pasadena California USA.</t>
  </si>
  <si>
    <t>Identifying risks factors in thoracolumbar anterior fusion surgery through predictive analytics in a nationally representative inpatient sample</t>
  </si>
  <si>
    <t>Department of Neurological Surgery, Keck School of Medicine, University of Southern California, Los Angeles, CA, USA. / Department of Medical Engineering, California Institute of Technology, Pasadena, CA, USA. / Department of Orthopaedic Surgery, Keck School of Medicine, University of Southern California, Los Angeles, CA, USA. shanesha@usc.edu.</t>
  </si>
  <si>
    <t>A Guide to Annotation of Neurosurgical Intraoperative Video for Machine Learning Analysis and Computer Vision</t>
  </si>
  <si>
    <t>Department of Neurosurgery, Keck School of Medicine, University of Southern California, Los Angeles, California, USA; Department of Medical Engineering, California Institute of Technology, Pasadena, California, USA.</t>
  </si>
  <si>
    <t>Multivariable analysis of 63 contemporary patients diagnosed with nelson's syndrome: A nationwide readmission database study</t>
  </si>
  <si>
    <t>Department of Neurosurgery, Keck School of Medicine, University of Southern California, Los Angeles, CA, USA; Department of Medical Engineering, California Institute of Technology, Pasadena, CA, USA. Electronic address: shanesha@usc.edu.</t>
  </si>
  <si>
    <t>The influence of frailty on postoperative complications in geriatric patients receiving single-level lumbar fusion surgery</t>
  </si>
  <si>
    <t>Department of Orthopaedic Surgery, Keck School of Medicine of USC, University of Southern California, 1450 San Pablo St., HC4- Suite 5400A, Los Angeles, CA, USA. / Department of Medical Engineering, California Institute of Technology, Pasadena, CA, USA.</t>
  </si>
  <si>
    <t>James T. Goodrich, MD, PhD, 1946-2020: a historical perspective and his contributions to craniopagus separation</t>
  </si>
  <si>
    <t>Keck School of Medicine of University of Southern California, Los Angeles.</t>
  </si>
  <si>
    <t>Transcranial eddy current damping sensors for detection and imaging of hemorrhagic stroke: feasibility in benchtop experimentation</t>
  </si>
  <si>
    <t>Departments of Neurological Surgery and Department of Medical Engineering, California Institute of Technology, Pasadena, California.</t>
  </si>
  <si>
    <t>Discrepancy in Neurologic Outcomes Following Aneurysmal Subarachnoid Hemorrhage as a Function of Socioeconomic Class</t>
  </si>
  <si>
    <t>Department of Neurosurgery, Keck School of Medicine, University of Southern California, Los Angeles, California, USA</t>
  </si>
  <si>
    <t>Is the Centers for Medicare and Medicaid Services Hierarchical Condition Category Risk Adjustment Model Satisfactory for Quantifying Risk After Spine Surgery?</t>
  </si>
  <si>
    <t>Department of Medical Engineering, California Institute of Technology, Pasadena, California, USA. / Keck School of Medicine, University of Southern California, Los Angeles, California, USA.</t>
  </si>
  <si>
    <t>5-Aminolevulinic acid-enhanced fluorescence-guided treatment of high-grade glioma using angled endoscopic blue light visualization: technical case series with preliminary follow-up</t>
  </si>
  <si>
    <t>Department of Neurological Surgery, USC/Norris Comprehensive Cancer Center, Keck School of Medicine, University of Southern California, Los Angeles, California.</t>
  </si>
  <si>
    <t>Evaluating the incidence and predictors of anti-NMDAR encephalitis in a contemporary cohort of patients diagnosed with dermoid tumors: A national inpatient sample analysis</t>
  </si>
  <si>
    <t xml:space="preserve">Keck School of Medicine, University of Southern California, Los Angeles, CA, USA; Department of Medical Engineering, California Institute of Technology, Pasadena, CA, USA. </t>
  </si>
  <si>
    <t>Demographic predictors of treatments and surgical complications of lumbar degenerative diseases: An analysis of over 250,000 patients from the National Inpatient Sample</t>
  </si>
  <si>
    <t>Keck School of Medicine of the University of Southern California, Los Angeles, CA,Department of Medical Engineering, California Institute of Technology, Pasadena, CA,University of California Irvine School of Medicine, Irvine, CA,Department of Biomedical Engineering, Johns Hopkins Whiting School of Engineering, Baltimore, MD.</t>
  </si>
  <si>
    <t>The role of frailty in geriatric cranial neurosurgery for primary central nervous system neoplasms</t>
  </si>
  <si>
    <t>Keck School of Medicine, University of Southern California, Los Angeles. / Department of Medical Engineering, California Institute of Technology, Pasadena.</t>
  </si>
  <si>
    <t>Evaluating the predictive value of comorbidity indices in pituitary surgery: a mixed-effects modeling study using the Nationwide Readmissions Database</t>
  </si>
  <si>
    <t>Department of Neurosurgery, University of Southern California, Los Angeles. / Department of Medical Engineering, California Institute of Technology, Pasadena.</t>
  </si>
  <si>
    <t>Successful use of stereotactic navigation in posterior spinal fusion T10-S2 with bilateral iliac screw fixation in a patient with prior spinal surgeries and osteoporosis: A case report</t>
  </si>
  <si>
    <t>Keck School of Medicine, University of Southern California, Los Angeles, CA, USA; Department of Mechanical Engineering, California Institute of Technology, Pasadena, CA, USA.</t>
  </si>
  <si>
    <t>A case report of robotic-guided prone transpsoas lumbar fusion in a patient with lumbar pseudarthrosis, adjacent segment disease, and degenerative scoliosis</t>
  </si>
  <si>
    <t>The Influence of Modifiable Risk Factors on Postoperative Outcomes in Patients Receiving Surgery for Resection for Acoustic Neuroma</t>
  </si>
  <si>
    <t>Department of Neurosurgery, Keck School of Medicine, University of Southern California, Los Angeles, CA, USA.</t>
  </si>
  <si>
    <t>Association of tranexamic acid with decreased blood loss in patients undergoing laminectomy and fusion with posterior instrumentation: a systematic review and meta-analysis</t>
  </si>
  <si>
    <t>Keck School of Medicine of University of Southern California, Los Angeles, California. / Medical Scientist Training Program, California Institute of Technology, Pasadena, California.</t>
  </si>
  <si>
    <t>Developing Predictive Models to Anticipate Shunt Complications in 33,248 Pediatric Patients with Shunted Hydrocephalus Utilizing Machine Learning</t>
  </si>
  <si>
    <t>Department of Neurosurgery, Keck School of Medicine, University of Southern California, Los Angeles, California, USA. / Department of Medical Engineering, California Institute of Technology, Pasadena, California, USA.</t>
  </si>
  <si>
    <t>Limited utility of 5-ALA optical fluorescence in endoscopic endonasal skull base surgery: a multicenter retrospective study</t>
  </si>
  <si>
    <t>Department of Neurosurgery, Keck School of Medicine, University of Southern California, Los Angeles, California.</t>
  </si>
  <si>
    <t>Dumbbell-shaped pituitary adenomas: prognostic factors for prediction of tumor nondescent of the supradiaphragmal component from a multicenter series</t>
  </si>
  <si>
    <t>Department of Neurological Surgery, Keck School of Medicine, University of Southern California, Los Angeles, California.</t>
  </si>
  <si>
    <t>Robot-assisted percutaneous pedicle screw placement accuracy compared with alternative guidance in lateral single-position surgery: a systematic review and meta-analysis</t>
  </si>
  <si>
    <t>Keck School of Medicine, University of Southern California, Los Angeles, California. / Department of Medical Engineering, California Institute of Technology, Pasadena, California;</t>
  </si>
  <si>
    <t>The influence of frailty on perioperative outcomes in patients undergoing surgical resection of liver metastases: a nationwide readmissions database study</t>
  </si>
  <si>
    <t>Department of Hepatobiliary Surgery, Keck School of Medicine, University of Southern California, Los Angeles, CA. / Department of Medical Engineering, California Institute of Technology, Pasadena, CA.</t>
  </si>
  <si>
    <t>Cemented versus Cementless Femoral Fixation for Elective Primary Total Hip Arthroplasty: A Nationwide Analysis of Short-Term Complication and Readmission Rates</t>
  </si>
  <si>
    <t>Department of Orthopaedic Surgery, Keck School of Medicine, University of Southern California, Los Angeles, CA 91803, USA.</t>
  </si>
  <si>
    <t>Developing Mixed-effects Models to Optimize Prediction of Postoperative Outcomes in a Modern Sample of Over 450,000 Patients Undergoing Elective Cervical Spine Fusion Surgery</t>
  </si>
  <si>
    <t>Postoperative Complication and Reoperation Rates Following Resection of Soft Tissue vs. Bone Malignancies Based on Anatomic Location in the Inpatient Setting</t>
  </si>
  <si>
    <t>Department of Orthopaedic Surgery, Keck School of Medicine of USC, Los Angeles, California, USA.</t>
  </si>
  <si>
    <t>Inclusion of Frailty Improves Predictive Modeling for Postoperative Outcomes in Surgical Management of Primary and Secondary Lumbar Spine Tumors</t>
  </si>
  <si>
    <t>Department of Neurological Surgery, Keck School of Medicine, University of Southern California, Los Angeles, California, USA; Department of Medical Engineering, California Institute of Technology, Pasadena, California, USA.</t>
  </si>
  <si>
    <t>Neural network modeling for prediction of recurrence, progression, and hormonal non-remission in patients following resection of functional pituitary adenomas</t>
  </si>
  <si>
    <t>Department of Neurological Surgery, Keck School of Medicine, University of Southern California, Los Angeles, CA, USA. / Department of Medical Engineering, California Institute of Technology, Pasadena, CA, USA.</t>
  </si>
  <si>
    <t>The influence of modifiable risk factors on short-term postoperative outcomes following cervical spine surgery: A retrospective propensity score matched analysis</t>
  </si>
  <si>
    <t>Department of Neurological Surgery, Keck School of Medicine, University of Southern California, Los Angeles, CA, United States. / Department of Medical Engineering, California Institute of Technology, Pasadena, CA, United States.</t>
  </si>
  <si>
    <t>Developing nonlinear k-nearest neighbors classification algorithms to identify patients at high risk of increased length of hospital stay following spine surgery</t>
  </si>
  <si>
    <t>Keck School of Medicine, University of Southern California, Los Angeles, California. / Department of Medical Engineering, California Institute of Technology, Pasadena, California.</t>
  </si>
  <si>
    <t>The Impact of Osteobiologic Subtype Selection on Perioperative Complications and Hospital-Reported Charges in Single- and Multi-Level Lumbar Spinal Fusion</t>
  </si>
  <si>
    <t>Department of Orthopaedic Surgery, Keck School of Medicine, University of Southern California, Los Angeles, California. / Department of Medical Engineering, California Institute of Technology, Pasadena, California.</t>
  </si>
  <si>
    <t>The Influence of Body Mass Index in Obese and Morbidly Obese Patients on Complications and 30- and 90-day Readmissions Following Lumbar Spine Fusion</t>
  </si>
  <si>
    <t>Department of Orthopedic Surgery, Keck School of Medicine of USC, Los Angeles, CA.</t>
  </si>
  <si>
    <t>Improved surgeon performance following cadaveric simulation of internal carotid artery injury during endoscopic endonasal surgery: training outcomes of a nationwide prospective educational intervention</t>
  </si>
  <si>
    <t>Departments of Neurosurgery and Medical Engineering, California Institute of Technology, Pasadena, California.</t>
  </si>
  <si>
    <t>Cemented Vs Cementless Femoral Fixation for Total Hip Arthroplasty After Displaced Femoral Neck Fracture: A Nationwide Analysis of Short-Term Complications and Readmission Rates</t>
  </si>
  <si>
    <t>Department of Orthopaedic Surgery, Keck School of Medicine of the University of Southern California, Los Angeles, CA.</t>
  </si>
  <si>
    <t>Getting Down to the Bare Bones: Does laminoplasty or laminectomy With Fusion Provide Better Outcomes for Patients With Multilevel Cervical Spondylotic Myelopathy?</t>
  </si>
  <si>
    <t>Does state malpractice environment affect outcomes following spinal fusions? A robust statistical and machine learning analysis of 549,775 discharges following spinal fusion surgery in the United States</t>
  </si>
  <si>
    <t>Keck School of Medicine, University of Southern California, Los Angeles, California.</t>
  </si>
  <si>
    <t>Air Pollution Particulate Matter Exposure and Chronic Cerebral Hypoperfusion and Measures of White Matter Injury in a Murine Model</t>
  </si>
  <si>
    <t>Environ Health Perspect</t>
  </si>
  <si>
    <t>Zilkha Neurogenetic Institute, University of Southern California, Los Angeles,  California, USA.</t>
  </si>
  <si>
    <t>Neurotoxicity of Diesel Exhaust Particles</t>
  </si>
  <si>
    <t>J Alzheimers Dis</t>
  </si>
  <si>
    <t>Effects of ambient particulate matter on vascular tissue: a review</t>
  </si>
  <si>
    <t>J Toxicol Environ Health B Crit Rev</t>
  </si>
  <si>
    <t>Department of Neurosurgery, Zilkha Neurogenetic Institute, University of Southern California , Los Angeles, USA.</t>
  </si>
  <si>
    <t>Magnetic resonance imaging of white matter response to diesel exhaust particles</t>
  </si>
  <si>
    <t>Zilkha Neurogenetic Institute, Keck School of Medicine, University of Southern California.</t>
  </si>
  <si>
    <t>Functional Frequency Discrimination From Cortical Somatosensory Stimulation in Humans</t>
  </si>
  <si>
    <t>Front Neurosci</t>
  </si>
  <si>
    <t>Keck School of Medicine, University of Southern California, Los Angeles, CA, United States.</t>
  </si>
  <si>
    <t>Urban Air Pollution Nanoparticles from Los Angeles: Recently Decreased Neurotoxicity</t>
  </si>
  <si>
    <t>Tobacco Use Is Associated with Readmission within 90 Days after Craniotomy</t>
  </si>
  <si>
    <t>Keck School of Medicine, University of Southern California, Los Angeles, CA United States.</t>
  </si>
  <si>
    <t>Nanoparticulate matter exposure results in neuroinflammatory changes in the corpus callosum</t>
  </si>
  <si>
    <t>Zilkha Neurogenetic Institute, Keck School of Medicine, University of Southern California, Los Angeles, California, United States of America.</t>
  </si>
  <si>
    <t>Air Pollution Particulate Matter Amplifies White Matter Vascular Pathology and Demyelination Caused by Hypoperfusion</t>
  </si>
  <si>
    <t>Zilkha Neurogenetic Institute, University of Southern California, Los Angeles, CA, United States.</t>
  </si>
  <si>
    <t>Tobacco Use Is Associated With Increased 90-Day Readmission Among Patients Undergoing Surgery for Degenerative Spine Disease</t>
  </si>
  <si>
    <t>University of Southern California, Los Angeles, CA, USA.</t>
  </si>
  <si>
    <t>Melanoma metastasis to a nonfunctioning pituitary macroadenoma: illustrative case</t>
  </si>
  <si>
    <t>Department of Neurosurgery, Keck School of Medicine of University of Southern California, Los Angeles, California</t>
  </si>
  <si>
    <t>Nanoparticulate matter exposure results in white matter damage and an inflammatory microglial response in an experimental murine model</t>
  </si>
  <si>
    <t>Zilkha Neurogenetic Institute, University of Southern California, Los Angeles, California, United States of America.</t>
  </si>
  <si>
    <t>Particulate matter exposure and chronic cerebral hypoperfusion promote oxidative stress and induce neuronal and oligodendrocyte apoptosis in male mice</t>
  </si>
  <si>
    <t>J Neurosci Res</t>
  </si>
  <si>
    <t>Zilkha Neurogenetic Institute, University of Southern California, Los Angeles, California, USA.</t>
  </si>
  <si>
    <t>Utility and lower limits of frequency detection in surface electrode stimulation for somatosensory brain-computer interface in humans</t>
  </si>
  <si>
    <t>Keck School of Medicine, University of Southern California, Los Angeles</t>
  </si>
  <si>
    <t>Comparison of Rates and Outcomes of Readmission to Index vs Non-index Hospitals After Intravenous Thrombolysis in Acute Stroke Patients</t>
  </si>
  <si>
    <t>Neurological Surgery, University of Southern California, Los Angeles, USA.</t>
  </si>
  <si>
    <t>Frequency, predictors, and outcomes of readmission to index versus non-index hospitals after mechanical thrombectomy in patients with ischemic stroke</t>
  </si>
  <si>
    <t>Department of Neurosurgery, University of Southern California, Los Angeles, California, USA.</t>
  </si>
  <si>
    <t>Bypass and Deconstructive Technique for Hunt and Hess Grade 3-5 Aneurysmal Subarachnoid Hemorrhage Deemed Unfavorable for Endovascular Treatment: Case Series of Outcomes and Comparison with Clipping</t>
  </si>
  <si>
    <t>Neurorestoration Center, Department of Neurosurgery, Keck School of Medicine of the University of Southern California, Los Angeles, California, USA</t>
  </si>
  <si>
    <t>Review of the Treatments for Central Neuropathic Pain</t>
  </si>
  <si>
    <t>Brain Sci</t>
  </si>
  <si>
    <t>Department of Neuroscience and Experimental Therapeutics, Albany Medical College, Albany, NY 12208, USA.</t>
  </si>
  <si>
    <t>Enhanced Recovery After Surgery (ERAS) for Cranial Tumor Resection: A Review</t>
  </si>
  <si>
    <t>Department of Neurosurgery, Lenox Hill Hospital/Northwell Health, New York, New York, USA.</t>
  </si>
  <si>
    <t>Treatment Strategies for Generator Pocket Pain</t>
  </si>
  <si>
    <t>Pain Med</t>
  </si>
  <si>
    <t>Department of Neuroscience and Experimental Therapeutics, Albany Medical College, Albany, New York, USA.</t>
  </si>
  <si>
    <t>Direct Wave Intraoperative Neuromonitoring for Spinal Tumor Resection: A Focused Review</t>
  </si>
  <si>
    <t>Department of Neurological Surgery, Lenox Hill Hospital/Donald and Barbara Zucker School of Medicine at Hofstra, Northwell Health, New York, New York, USA.</t>
  </si>
  <si>
    <t>Generation of human elongating multi-lineage organized cardiac gastruloids</t>
  </si>
  <si>
    <t>STAR Protoc</t>
  </si>
  <si>
    <t>State University of New York Polytechnic Institute, College of Nanoscale Science and Engineering, Nanobioscience, Albany, NY 12203, USA; ZTO at State University of New York Downstate Medical Center, New York, NY, USA.</t>
  </si>
  <si>
    <t>Evolution of flash visual evoked potentials to monitor visual pathway integrity during tumor resection: illustrative cases and literature review</t>
  </si>
  <si>
    <t>Department of Neurological Surgery, Lenox Hill Hospital/Donald and Barbara Zucker School of Medicine at Hofstra, Northwell Health, New York, NY, USA.</t>
  </si>
  <si>
    <t>Axonal transport during injury on a theoretical axon</t>
  </si>
  <si>
    <t>Nanobioscience, College of Nanoscale Science and Engineering, State University of New York Polytechnic Institute, Albany, NY, United States.</t>
  </si>
  <si>
    <t>Recommendations for Neuromodulation in Diabetic Neuropathic Pain</t>
  </si>
  <si>
    <t>Front Pain Res (Lausanne)</t>
  </si>
  <si>
    <t>Department of Neuroscience and Experimental Therapeutics, Albany Medical College, Albany, NY, United States.</t>
  </si>
  <si>
    <t>A combined human gastruloid model of cardiogenesis and neurogenesis</t>
  </si>
  <si>
    <t>iScience</t>
  </si>
  <si>
    <t>State University of New York Polytechnic Institute, College of Nanoscale Science and Engineering, Nanobioscience, Nanofab East, 257 Fuller Road, Albany, NY 12203, USA.</t>
  </si>
  <si>
    <t>Preoperative evaluation of coagulation status in neuromodulation patients</t>
  </si>
  <si>
    <t>Department of Neuroscience and Experimental Therapeutics, Albany Medical College, Albany, New York</t>
  </si>
  <si>
    <t>Toward Generalizable Trajectory Planning for Human Intracerebral Trials and Therapy</t>
  </si>
  <si>
    <t>Embryonic Spinal Cord Innervation in Human Trunk Organogenesis Gastruloids: Cardiac Versus Enteric Customization and Beyond</t>
  </si>
  <si>
    <t>Methods Mol Biol</t>
  </si>
  <si>
    <t>State University of New York Polytechnic Institute, College of Nanoscale Science and Engineering, Nanobioscience, Albany, NY, USA.</t>
  </si>
  <si>
    <t>Transplantable human motor networks as a neuron-directed strategy for spinal cord injury</t>
  </si>
  <si>
    <t>State University of New York Polytechnic Institute, College of Nanoscale Science and Engineering, Nanobioscience Constellation, 257 Fuller Road, Albany, NY 12203, USA.</t>
  </si>
  <si>
    <t>Stem Cell Neurodevelopmental Solutions for Restorative Treatments of the Human Trunk and Spine</t>
  </si>
  <si>
    <t>Colleges of Nanoscale Science and Engineering, Nanobioscience Constellation, State University of New York Polytechnic Institute, Albany, NY, United States</t>
  </si>
  <si>
    <t>Intradural Extramedullary Solitary Fibrous Tumor of the Thoracic Spinal Cord</t>
  </si>
  <si>
    <t>Neurological Surgery, Northwell Health, New York, USA.</t>
  </si>
  <si>
    <t>Co-development of central and peripheral neurons with trunk mesendoderm in human elongating multi-lineage organized gastruloids</t>
  </si>
  <si>
    <t>Nat Commun</t>
  </si>
  <si>
    <t>State University of New York Polytechnic Institute, College of Nanoscale Science and Engineering, Nanobioscience Constellation, Albany, NY, USA.</t>
  </si>
  <si>
    <t>Can dogs and cats really help our spinal cord stimulation patients?</t>
  </si>
  <si>
    <t>Department of Neuroscience and Experimental Therapeutics, Albany Medical College, Albany, NY, USA.</t>
  </si>
  <si>
    <t>Fabrication of homotypic neural ribbons as a multiplex platform optimized for spinal cord delivery</t>
  </si>
  <si>
    <t>Nanobioscience Constellation, Colleges of Nanoscale Science and Engineering, State University of New York Polytechnic Institute, NanoFab East, 257 Fuller Road, Albany, NY, 12203, USA.</t>
  </si>
  <si>
    <t>Derivation of Ethnically Diverse Human Induced Pluripotent Stem Cell Lines</t>
  </si>
  <si>
    <t>State University of New York Polytechnic Institute, Colleges of Nanoscale Science and Engineering (SUNY PI CNSE), Nanobioscience, Albany, NY, 12203.</t>
  </si>
  <si>
    <t>Fully Characterized Mature Human iPS- and NMP-Derived Motor Neurons Thrive Without Neuroprotection in the Spinal Contusion Cavity</t>
  </si>
  <si>
    <t>Nanobioscience Constellation, Colleges of Nanoscale Science and Engineering, State University of New York Polytechnic Institute, Albany, NY, United States.</t>
  </si>
  <si>
    <t>Distinct and Shared Determinants of Cardiomyocyte Contractility in Multi-Lineage Competent Ethnically Diverse Human iPSCs</t>
  </si>
  <si>
    <t>State University of New York Polytechnic Institute, Colleges of Nanoscale Science and Engineering (SUNY Poly, CNSE), Nanobioscience, Albany, NY, 12203, USA.</t>
  </si>
  <si>
    <t>What happens to brain outside the thermal ablation zones? An assessment of needle-based therapeutic ultrasound in survival swine</t>
  </si>
  <si>
    <t>Int J Hyperthermia</t>
  </si>
  <si>
    <t>Department of Neuroscience and Experimental Therapeutics, Albany Medical Center, Albany, NY, USA.</t>
  </si>
  <si>
    <t>Kinesin-14 and kinesin-5 antagonistically regulate microtubule nucleation by γ-TuRC in yeast and human cells</t>
  </si>
  <si>
    <t>State University of New York Polytechnic Institute, College of Nanoscale Science, Nanobioscience Constellation, Albany, New York 12203, USA.</t>
  </si>
  <si>
    <t>Kinesin-14 Pkl1 targets γ-tubulin for release from the γ-tubulin ring complex (γ-TuRC) ‬‬‬‬‬‬‬</t>
  </si>
  <si>
    <t>Cell Cycle</t>
  </si>
  <si>
    <t>Nanobioscience Constellation, College of Nanoscale Science and Engineering, University at Albany, State University of New York (SUNY), Albany, NY, USA.</t>
  </si>
  <si>
    <t>The Human Embryoid Body Cystic Core Exhibits Architectural Complexity Revealed by use of High Throughput Polymer Microarrays</t>
  </si>
  <si>
    <t>Macromol Biosci</t>
  </si>
  <si>
    <t>SUNY Polytechnic Institute, Colleges of Nanoscale Science and Engineering, Nanobioscience, Nanofab East, 257 Fuller Road, Albany, New York, 12203, USA.</t>
  </si>
  <si>
    <t>Rapid Visualization Tool for Intraoperative Dorsal Column Mapping Triggered by Spinal Cord Stimulation in Chronic Pain Patients</t>
  </si>
  <si>
    <t>Annu Int Conf IEEE Eng Med Biol Soc</t>
  </si>
  <si>
    <t>He had no listed affiliation on this one</t>
  </si>
  <si>
    <t>Functional replacement of fission yeast γ-tubulin small complex proteins Alp4 and Alp6 by human GCP2 and GCP3</t>
  </si>
  <si>
    <t>J Cell Sci</t>
  </si>
  <si>
    <t>He also had no listed affiliation on this one but one of his colleagues had this: College of Nanoscale Science and Engineering, State University of New York (SUNY), Nanobioscience, Albany, NY12203, USA.</t>
  </si>
  <si>
    <t>David C Lauzier</t>
  </si>
  <si>
    <t>Early Brain Injury After Subarachnoid Hemorrhage: Incidence and Mechanisms</t>
  </si>
  <si>
    <t>Stroke</t>
  </si>
  <si>
    <t xml:space="preserve"> Department of Neurological Surgery, Washington University School of Medicine, St. Louis, MO.</t>
  </si>
  <si>
    <t>Neurointerventional management of cerebrovascular trauma</t>
  </si>
  <si>
    <t>Mallinckrodt Institute of Radiology, Washington University School of Medicine in Saint Louis, St Louis, Missouri, USA.</t>
  </si>
  <si>
    <t>Evolution of Elective Intracranial Aneurysm Treatment</t>
  </si>
  <si>
    <t>Mallinckrodt Institute of Radiology, Washington University School of Medicine, St. Louis, Missouri, USA.</t>
  </si>
  <si>
    <t>Idiopathic Intracranial Hypertension and Vascular Anomalies in Chiari I Malformation</t>
  </si>
  <si>
    <t>Department of Neurological Surgery, Washington University School of Medicine. Electronic address: dlauzier@wustl.edu.</t>
  </si>
  <si>
    <t>Examining the Value of Neurointerventional Follow-up</t>
  </si>
  <si>
    <t>Safety of pediatric cerebral angiography</t>
  </si>
  <si>
    <t>Mallinckrodt Institute of Radiology, Washington University School of Medicine, St. Louis.</t>
  </si>
  <si>
    <t>Letter to the Editor. Ruptured AVMs in children</t>
  </si>
  <si>
    <t>No association</t>
  </si>
  <si>
    <t>Thrombectomy in Acute Ischemic Stroke</t>
  </si>
  <si>
    <t>N Engl J Med</t>
  </si>
  <si>
    <t>Washington University School of Medicine, St. Louis, MO dlauzier@wustl.edu.</t>
  </si>
  <si>
    <t>Etiologies of Brain Arteriovenous Malformation Recurrence: A Focus on Pediatric Disease</t>
  </si>
  <si>
    <t>Pediatr Neurol</t>
  </si>
  <si>
    <t>Department of Neurological Surgery, Washington University School of Medicine, St. Louis, Missouri; Mallinckrodt Institute of Radiology, Washington University School of Medicine, St. Louis, Missouri. Electronic address: dlauzier@wustl.edu.</t>
  </si>
  <si>
    <t>A review of technological innovations leading to modern endovascular brain aneurysm treatment</t>
  </si>
  <si>
    <t>Front Neurol</t>
  </si>
  <si>
    <t>Mallinckrodt Institute of Radiology, Washington University in St. Louis School of Medicine, St. Louis, MO, United States.</t>
  </si>
  <si>
    <t>Management of In-Stent Stenosis with Dual Antiplatelet Therapy Following Pipeline Embolization of Intracranial Aneurysms</t>
  </si>
  <si>
    <t>Mallinckrodt Institute of Radiology, Washington University School of Medicine, St. Louis, Missouri, USA. Electronic address: dlauzier@wustl.edu.</t>
  </si>
  <si>
    <t>The clear need for a prospective pediatric arteriovenous malformation trial</t>
  </si>
  <si>
    <t>Mallinckrodt Institute of Radiology, Washington University School of Medicine, St. Louis, Missouri, USA dlauzier@wustl.edu.</t>
  </si>
  <si>
    <t>Complications and risk factors after digital subtraction angiography: 1-year single-center study</t>
  </si>
  <si>
    <t>J Cerebrovasc Endovasc Neurosurg</t>
  </si>
  <si>
    <t>Department of Neurological Surgery, Washington University School of Medicine, St. Louis, USA.</t>
  </si>
  <si>
    <t>Lessons from the Past: Finding the True Prevalence of Dural Arteriovenous Fistulae</t>
  </si>
  <si>
    <t>Mallinckrodt Institute of Radiology, Washington University School of Medicine, St. Louis, Missouri, USA; Department of Neurological Surgery, Washington University School of Medicine, St. Louis, Missouri, USA.</t>
  </si>
  <si>
    <t>Neuropilin-2 regulates airway inflammatory responses to inhaled lipopolysaccharide</t>
  </si>
  <si>
    <t>Am J Physiol Lung Cell Mol Physiol</t>
  </si>
  <si>
    <t>Department of Pediatrics, University of North Carolina , Chapel Hill, North Carolina.</t>
  </si>
  <si>
    <t>Pediatric Thrombectomy: Design and Workflow Lessons From Two Experienced Centers</t>
  </si>
  <si>
    <t>Mallinckrodt Institute of Radiology (D.C.L., M.S.G., A.P.K.), Washington University School of Medicine, St Louis, MO.</t>
  </si>
  <si>
    <t>Correspondence regarding "Clinical features and outcome in pediatric arteriovenous malformation: institutional multimodality treatment"</t>
  </si>
  <si>
    <t>Childs Nerv Syst</t>
  </si>
  <si>
    <t>Department of Neurological Surgery, University of California Los Angeles, Los Angeles, CA, USA. dlauzier@wustl.edu.</t>
  </si>
  <si>
    <t>Letter to the Editor. Delayed recurrence following radiographic cure of pediatric AVMs</t>
  </si>
  <si>
    <t>Washington University School of Medicine, St. Louis, MO.</t>
  </si>
  <si>
    <t>Need for Y-stenting in stent-assisted coiling of wide-neck bifurcation aneurysms</t>
  </si>
  <si>
    <t>Mallinckrodt Institute of Radiology, Washington University School of Medicine, USA. Electronic address: dlauzier@wustl.edu.</t>
  </si>
  <si>
    <t>Retreatment of previously flow diverted intracranial aneurysms with the pipeline embolization device</t>
  </si>
  <si>
    <t>Interv Neuroradiol</t>
  </si>
  <si>
    <t>Mallinckrodt Institute of Radiology, 12275Washington University School of Medicine, St. Louis, MO, USA.</t>
  </si>
  <si>
    <t>Comparison of transarterial n-BCA and Onyx embolization of brain arteriovenous malformations: A single-center 18-year retrospective analysis</t>
  </si>
  <si>
    <t>Pipeline embolization of distal posterior inferior cerebellar artery aneurysms</t>
  </si>
  <si>
    <t>Mallinckrodt Institute of Radiology, Washington University School of Medicine, St. Louis, MO, USA.</t>
  </si>
  <si>
    <t>Impact of age at endoscopic metopic synostosis repair on anthropometric outcomes</t>
  </si>
  <si>
    <t>Department of Neurological Surgery and Mallinckrodt Institute of Radiology, Washington University School of Medicine in St. Louis, Missouri</t>
  </si>
  <si>
    <t>The value of long-term angiographic follow-up following Pipeline embolization of intracranial aneurysms</t>
  </si>
  <si>
    <t>Pipeline embolization of proximal middle cerebral artery aneurysms: A multicenter cohort study</t>
  </si>
  <si>
    <t>Time Line of Occlusion for Intracranial Aneurysms Treated with the Pipeline Embolization Device</t>
  </si>
  <si>
    <t>Pipeline embolization of MCA aneurysms in the M2-M4 segment: Dual center study and meta-analysis</t>
  </si>
  <si>
    <t>Mallinckrodt Institute of Radiology, Washington University School of Medicine, United States.</t>
  </si>
  <si>
    <t>Endovascular treatment of dural arteriovenous fistulas involving the vein of Galen: a single-center cohort and meta-analysis</t>
  </si>
  <si>
    <t>Mallinckrodt Institute of Radiology, Washington University School of Medicine, St Louis, Missouri, USA dlauzier@wustl.edu.</t>
  </si>
  <si>
    <t>Comparative study of on-label versus off-label treatment of intracranial aneurysms with the Pipeline embolization device</t>
  </si>
  <si>
    <t>Mallinckrodt Institute of Radiology, Washington University School of Medicine, St. Louis, Missouri.</t>
  </si>
  <si>
    <t>Return of the lesion: a meta-analysis of 1134 angiographically cured pediatric arteriovenous malformations</t>
  </si>
  <si>
    <t>Letter: Safety and Efficacy of the Off-Label Use of Pipeline Embolization Device Based on the 2018 Food and Drug Administration-Approved Indications for Intracranial Aneurysms: A Single-Center Retrospective Cohort Study</t>
  </si>
  <si>
    <t>Department of Neurological Surgery, Washington University School of Medicine, St. Louis, Missouri, USA.</t>
  </si>
  <si>
    <t>In-hospital imaging utilization after elective endovascular brain aneurysm treatment: a surrogate metric for the value of hospitalization</t>
  </si>
  <si>
    <t>Alexandra White</t>
  </si>
  <si>
    <t>Preoperative Workup for Patients with Pituitary Lesions</t>
  </si>
  <si>
    <t>Otolaryngol Clin North Am</t>
  </si>
  <si>
    <t>Department of Neurological Surgery, Cleveland Clinic Lerner College of Medicine of Case Western Reserve University, 9500 Euclid Avenue, CA-51, Cleveland, OH</t>
  </si>
  <si>
    <t>S100a9 Protects Male Lupus-Prone NZBWF1 Mice From Disease Development</t>
  </si>
  <si>
    <t>Cleveland Clinic Lerner College of Medicine at Case Western Reserve University,  Cleveland, OH, United States.</t>
  </si>
  <si>
    <t>Directional Stimulation in Parkinson's Disease and Essential Tremor: The Cleveland Clinic Experience</t>
  </si>
  <si>
    <t>Lerner College of Medicine, Cleveland Clinic, Cleveland, OH, USA.</t>
  </si>
  <si>
    <t>Exit from Brain Device Research: A Modified Grounded Theory Study of Researcher Obligations and Participant Experiences</t>
  </si>
  <si>
    <t>AJOB Neurosci</t>
  </si>
  <si>
    <t>Cleveland Clinic Lerner College of Medicine.</t>
  </si>
  <si>
    <t>Transition from predictable to variable motor cortex and striatal ensemble patterning during behavioral exploration</t>
  </si>
  <si>
    <t>1. Bioengineering Graduate Program, University of California San Francisco, San Francisco, CA, USA. 2. Medical Scientist Training Program, University of California San Francisco, San Francisco, CA, USA.
3. Neurology and Rehabilitation Service, San Francisco Veterans Affairs Medical Center, San Francisco, CA, USA.
4. Department of Neurology, University of California San Francisco, San Francisco, 
CA, USA.</t>
  </si>
  <si>
    <t>Microphysiological Analysis Platform of Pancreatic Islet β-Cell Spheroids</t>
  </si>
  <si>
    <t>Adv Healthc Mater</t>
  </si>
  <si>
    <t>Department of Bioengineering, University of California, Berkeley, Berkeley, CA, 94720, USA.</t>
  </si>
  <si>
    <t>A Systematic Review Comparing Focused Ultrasound Surgery With Radiosurgery for Essential Tremor</t>
  </si>
  <si>
    <t>1. Department of Neurological Surgery, UCSF, San Francisco , California , USA. 2. Medical Scientist Training Program, UCSF, San Francisco , California , USA.</t>
  </si>
  <si>
    <t>Wireless Resonant Circuits Printed Using Aerosol Jet Deposition for MRI Catheter Tracking</t>
  </si>
  <si>
    <t>IEEE Trans Biomed Eng</t>
  </si>
  <si>
    <t>No affiliation</t>
  </si>
  <si>
    <t>Coordinated increase of reliable cortical and striatal ensemble activations during recovery after stroke</t>
  </si>
  <si>
    <t>Cell Rep</t>
  </si>
  <si>
    <t>1. Neurology and Rehabilitation Service, San Francisco Veterans Affairs Medical Center, San Francisco, CA 94121, USA 2. Department of Neurology &amp; Weill Institute for Neuroscience, University of California, San Francisco, San Francisco, CA 94158, USA  3. Medical Scientist Training Program, University of California, San Francisco, San Francisco, CA 94158, USA 4. Bioengineering Graduate Program, University of California, San Francisco, San Francisco, CA 94158, USA.</t>
  </si>
  <si>
    <t>The CD22-IGF2R interaction is a therapeutic target for microglial lysosome dysfunction in Niemann-Pick type C</t>
  </si>
  <si>
    <t>Sci Transl Med</t>
  </si>
  <si>
    <t>Medical Scientist Training Program, University of California, San Francisco, San Francisco, CA 94143, USA.</t>
  </si>
  <si>
    <t>Use of Topical Vancomycin Powder to Reduce Surgical Site Infections after Deep Brain Stimulation Surgery: UCSF Experience and Meta-Analysis</t>
  </si>
  <si>
    <t>Department of Neurological Surgery, UCSF, San Francisco, California, USA.</t>
  </si>
  <si>
    <t>Ventral Intermediate Nucleus of the Thalamus versus Posterior Subthalamic Area: Network Meta-Analysis of DBS Target Site Efficacy for Essential Tremor</t>
  </si>
  <si>
    <t>1. Department of Neurological Surgery, UCSF, San Francisco, California, USA. 2. Medical Scientist Training Program, UCSF, San Francisco, California, USA.</t>
  </si>
  <si>
    <t>Quantification of (89) Zr-Iron oxide nanoparticle biodistribution using PET-MR and ultrashort TE sequences</t>
  </si>
  <si>
    <t>J Magn Reson Imaging</t>
  </si>
  <si>
    <t>1. Department of Radiology and Biomedical Imaging, University of California San Francisco, San Francisco, California.
2. Department of Bioengineering and Therapeutic Sciences, University of California Berkeley, Berkeley, California.</t>
  </si>
  <si>
    <t>Greater improvement in Neck Disability Index scores in women after surgery for cervical myelopathy: an analysis of the Quality Outcomes Database</t>
  </si>
  <si>
    <t>Department of Neurological Surgery, University of California, San Francisco, California.</t>
  </si>
  <si>
    <t>Risk factors for deep surgical site infection following thoracolumbar spinal surgery</t>
  </si>
  <si>
    <t>Department of Neurological Surgery, University of California, San Francisco, California</t>
  </si>
  <si>
    <t>Optimization of an endovascular magnetic filter for maximized capture of magnetic nanoparticles</t>
  </si>
  <si>
    <t>Biomed Microdevices</t>
  </si>
  <si>
    <t>Department of Radiology and Biomedical Imaging, University of California, 505 Parnassus Avenue, L-351, San Francisco, CA, 94143-0628, USA.</t>
  </si>
  <si>
    <t>Chlorhexidine Showers are Associated With a Reduction in Surgical Site Infection Following Spine Surgery: An Analysis of 4266 Consecutive Surgeries</t>
  </si>
  <si>
    <t>Department of Neurosurgery, University of California, San Francisco, San Francisco, California.</t>
  </si>
  <si>
    <t>Estimation of intra-arterial chemotherapy distribution to the retina in pediatric retinoblastoma patients using quantitative digital subtraction angiography</t>
  </si>
  <si>
    <t>Department of Radiology and Biomedical Imaging, University of California, San Francisco, San Francisco, CA, USA.</t>
  </si>
  <si>
    <t>Interventional magnetic resonance imaging guided carotid embolectomy using a novel resonant marker catheter: demonstration of preclinical feasibility</t>
  </si>
  <si>
    <t>No affiliation, but everyone else has this affiliation: Department of Radiology and Biomedical Imaging, UCSF, San Francisco, CA, USA.</t>
  </si>
  <si>
    <t>In Vitro Capture of Small Ferrous Particles with a Magnetic Filtration Device Designed for Intravascular Use with Intraarterial Chemotherapy: Proof-of-Concept Study</t>
  </si>
  <si>
    <t>J Vasc Interv Radiol</t>
  </si>
  <si>
    <t>Department of Bioengineering, University of California, Berkeley, Berkeley,       California</t>
  </si>
  <si>
    <t>NORAD-induced Pumilio phase separation is required for genome stability</t>
  </si>
  <si>
    <t>Nature</t>
  </si>
  <si>
    <t>Department of Molecular Biology, University of Texas Southwestern Medical Center, Dallas, TX, USA.</t>
  </si>
  <si>
    <t>Transfusion guidelines in adult spine surgery: a systematic review and critical summary of currently available evidence</t>
  </si>
  <si>
    <t>University of Texas Southwestern Medical Center, Department of Neurological Surgery, Dallas, TX-75235, USA.</t>
  </si>
  <si>
    <t>This is confusing because he is listed as part of a group of collaborators that were listed as 29th author.</t>
  </si>
  <si>
    <t>Longitudinal Recovery Following Repetitive Traumatic Brain Injury</t>
  </si>
  <si>
    <t>JAMA Netw Open</t>
  </si>
  <si>
    <t>2023 (published after residency)</t>
  </si>
  <si>
    <t>No affiliation (he is collaborator, not author)</t>
  </si>
  <si>
    <t>RBP-J-Regulated miR-182 Promotes TNF-α-Induced Osteoclastogenesis</t>
  </si>
  <si>
    <t>J Immunol</t>
  </si>
  <si>
    <t>Arthritis and Tissue Degeneration Program, David Z. Rosensweig Genomics Research Center, Hospital for Special Surgery, New York, NY 10021</t>
  </si>
  <si>
    <t>PUMILIO hyperactivity drives premature aging of Norad-deficient mice</t>
  </si>
  <si>
    <t>Elife</t>
  </si>
  <si>
    <t>Department of Molecular Biology, University of Texas Southwestern Medical Center, Dallas, United States.</t>
  </si>
  <si>
    <t>Impact of obesity on complications and surgical outcomes after adult degenerative scoliosis spine surgery</t>
  </si>
  <si>
    <t>Department of Neurological Surgery, University of Texas Southwestern Medical Center, Dallas, TX, USA.</t>
  </si>
  <si>
    <t>PUMILIO, but not RBMX, binding is required for regulation of genomic stability by noncoding RNA NORAD</t>
  </si>
  <si>
    <t>VertebralArtery Injury with Anterior Cervical Spine Operations: A Systematic Review of Risk Factors, Clinical Outcomes, and Management Strategies</t>
  </si>
  <si>
    <t>Department of Neurological Surgery, University of Texas Southwestern Medical Center, Dallas, Texas, USA.</t>
  </si>
  <si>
    <t>Four-Level Vertebrectomy for En Bloc Resection of a Cervical Chordoma</t>
  </si>
  <si>
    <t>Intramedullary Spinal Metastatic Renal Cell Carcinoma: Systematic Review of Disease Presentation, Treatment, and Prognosis with Case Illustration</t>
  </si>
  <si>
    <t>Department of Neurological Surgery, University of Texas Southwestern, Dallas, Texas, USA.</t>
  </si>
  <si>
    <t>Compressive Cervical Myelopathy in Patients With Demyelinating Disease of the Central Nervous System: Improvement After Surgery Despite a Late Diagnosis</t>
  </si>
  <si>
    <t>Neurological Surgery, University of Texas Southwestern Medical Center, Dallas, USA.</t>
  </si>
  <si>
    <t>Apoptosis-inducing Factor (AIF) and Its Family Member Protein, AMID, Are Rotenone-sensitive NADH:Ubiquinone Oxidoreductases (NDH-2)</t>
  </si>
  <si>
    <t>J Biol Chem</t>
  </si>
  <si>
    <t>Johnson Research Foundation, Department of Biochemistry and Biophysics, Perelman School of Medicine, University of Pennsylvania, Philadelphia, Pennsylvania 19104.</t>
  </si>
  <si>
    <t>Semiquinone intermediates are involved in the energy coupling mechanism of E. coli complex I</t>
  </si>
  <si>
    <t>Biochim Biophys Acta</t>
  </si>
  <si>
    <t>Johnson Research Foundation, Department of Biochemistry and Biophysics, Perelman School of Medicine, University of Pennsylvania, Philadelphia, PA 19104, United States.</t>
  </si>
  <si>
    <t>Semiquinone and cluster N6 signals in His-tagged proton-translocating NADH:ubiquinone oxidoreductase (complex I) from Escherichia coli</t>
  </si>
  <si>
    <t>Roles of subunit NuoL in the proton pumping coupling mechanism of NADH:ubiquinone oxidoreductase (complex I) from Escherichia coli</t>
  </si>
  <si>
    <t>J Biochem</t>
  </si>
  <si>
    <t>Johnson Research Foundation, Department of Biochemistry and Biophysics, Perelman School of Medicine, University of Pennsylvania, 422 Curie Boulevard, Philadelphia, PA 19104, USA.</t>
  </si>
  <si>
    <t>Big data in status epilepticus</t>
  </si>
  <si>
    <t>1. Department of Bioengineering, University of Pennsylvania, 210 South 33rd Street, Philadelphia, PA 19104, United States;  2. Center for Neuroengineering and Therapeutics, University of Pennsylvania, 240 South 33rd Street, Philadelphia, PA 19104, United States.</t>
  </si>
  <si>
    <t>Thalamic stereo-EEG in epilepsy surgery: where do we stand?</t>
  </si>
  <si>
    <t>1. Center for Neuroengineering and Therapeutics, University of Pennsylvania, Philadelphia PA 19104, USA.
2. Department of Bioengineering, University of Pennsylvania, Philadelphia PA 19104, USA.</t>
  </si>
  <si>
    <t>Normative intracranial EEG maps epileptogenic tissues in focal epilepsy</t>
  </si>
  <si>
    <t>1. Department of Bioengineering, University of Pennsylvania, Philadelphia, PA 19104, USA.
2. Center for Neuroengineering and Therapeutics, University of Pennsylvania, Philadelphia PA 19104, USA.</t>
  </si>
  <si>
    <t>Quantitative approaches to guide epilepsy surgery from intracranial EEG</t>
  </si>
  <si>
    <t>Quantifying interictal intracranial EEG to predict focal epilepsy</t>
  </si>
  <si>
    <t>ArXiv</t>
  </si>
  <si>
    <t>Virtual resection predicts surgical outcome for drug-resistant epilepsy</t>
  </si>
  <si>
    <t>Intracranial electroencephalographic biomarker predicts effective responsive neurostimulation for epilepsy prior to treatment</t>
  </si>
  <si>
    <t>Epilepsia</t>
  </si>
  <si>
    <t>Addressing spatial bias in intracranial EEG functional connectivity analyses for epilepsy surgical planning</t>
  </si>
  <si>
    <t>J Neural Eng</t>
  </si>
  <si>
    <t>Extracting seizure frequency from epilepsy clinic notes: a machine reading approach to natural language processing</t>
  </si>
  <si>
    <t>J Am Med Inform Assoc</t>
  </si>
  <si>
    <t>Cloud computing for seizure detection in implanted neural devices</t>
  </si>
  <si>
    <t>No affiliation, but first author is affiliated with:  1. Department of Bioengineering, University of Pennsylvania, Philadelphia, PA 19104, USA.
2. Center for Neuroengineering and Therapeutics, University of Pennsylvania, Philadelphia PA 19104, USA.</t>
  </si>
  <si>
    <t>Remote effects of temporal lobe epilepsy surgery: Long-term morphological changes after surgical resection</t>
  </si>
  <si>
    <t>Epilepsia Open</t>
  </si>
  <si>
    <t>The seizure severity score: a quantitative tool for comparing seizures and their response to therapy</t>
  </si>
  <si>
    <t>A pharmacokinetic model of antiseizure medication load to guide care in the epilepsy monitoring unit</t>
  </si>
  <si>
    <t>The sensitivity of network statistics to incomplete electrode sampling on intracranial EEG</t>
  </si>
  <si>
    <t>Netw Neurosci</t>
  </si>
  <si>
    <t>Center for Neuroengineering and Therapeutics, University of Pennsylvania, Philadelphia PA 19104, USA.</t>
  </si>
  <si>
    <t>IRIS: A Modular Platform for Continuous Monitoring and Caretaker Notification in the Intensive Care Unit</t>
  </si>
  <si>
    <t>IEEE J Biomed Health Inform</t>
  </si>
  <si>
    <t>A Full-Stack Application for Detecting Seizures and Reducing Data During Continuous Electroencephalogram Monitoring</t>
  </si>
  <si>
    <t>Electrocorticography and stereo EEG provide distinct measures of brain connectivity: implications for network models</t>
  </si>
  <si>
    <t>Brain Commun</t>
  </si>
  <si>
    <t>Field Distribution of Transcranial Static Magnetic Stimulation in Realistic Human Head Model</t>
  </si>
  <si>
    <t>1. School of Medicine, University of Pennsylvania, Philadelphia, PA, USA.
2. School of Engineering and Applied Sciences, University of Pennsylvania, Philadelphia, PA, USA.</t>
  </si>
  <si>
    <t>High interictal connectivity within the resection zone is associated with favorable post-surgical outcomes in focal epilepsy patients</t>
  </si>
  <si>
    <t>Neuroimage Clin</t>
  </si>
  <si>
    <t>Modeling transcranial electric stimulation in mouse: a high resolution finite element study</t>
  </si>
  <si>
    <t>Blocking HMGB1/RAGE Signaling by Berberine Alleviates A1 Astrocyte and Attenuates Sepsis-Associated Encephalopathy</t>
  </si>
  <si>
    <t>College of Medicine-Phoenix, University of Arizona, Phoenix, AZ, United States</t>
  </si>
  <si>
    <t>Surgical management of dropped head syndrome: A systematic review</t>
  </si>
  <si>
    <t>Department of Neurosurgery, University of Arizona, Phoenix, United States.</t>
  </si>
  <si>
    <t>Do Multidisciplinary Spine Conferences Alter Management or Impact Outcome?</t>
  </si>
  <si>
    <t>Department of Neurosurgery, University of Arizona College of Medicine-Phoenix, Phoenix, Arizona, USA.</t>
  </si>
  <si>
    <t>Antifibrinolytics use during surgery for oncological spine diseases: A systematic review</t>
  </si>
  <si>
    <t>Department of Neurosurgery, University of Arizona, Tucson, United States.</t>
  </si>
  <si>
    <t>Burst fractures of the fifth lumbar vertebra: Case series and systematic review</t>
  </si>
  <si>
    <t>Department of Neurosurgery, The University of Arizona College of Medicine, Phoenix, AZ, United States. Electronic address: mariajosecavagnaro@gmail.com.</t>
  </si>
  <si>
    <t>10-Year Trends in the Surgical Management of Patients with Spinal Metastases: A Scoping Review</t>
  </si>
  <si>
    <t>Department of Neurosurgery, University of Arizona College of Medicine, Tucson, Arizona, USA.</t>
  </si>
  <si>
    <t>Is the routine use of systemic antibiotics after spine surgery warranted? A systematic review and meta-analysis</t>
  </si>
  <si>
    <t>Department of Neurosurgery, University of Arizona College of Medicine, 475 N 5th St, Phoenix, AZ, USA.</t>
  </si>
  <si>
    <t>Is L5/S1 interbody fusion necessary in long-segment surgery for adult degenerative scoliosis? A systematic review and meta-analysis</t>
  </si>
  <si>
    <t>Department of Neurosurgery, University of Arizona College of Medicine, Phoenix, Arizona.</t>
  </si>
  <si>
    <t>Endoscope-Assisted Resection of a Frontotemporal Dermoid Cyst: 2-Dimensional Operative Video</t>
  </si>
  <si>
    <t>1.Department of Neurosurgery, University of Arizona College of Medicine - Phoenix, Phoenix, Arizona, USA.
2. Department of Neurosurgery, Banner University Medical Center, Phoenix, Arizona, USA.</t>
  </si>
  <si>
    <t>Nontraumatic atlantoaxial rotatory subluxation in adults: Report of two cases</t>
  </si>
  <si>
    <t>A 4-Benzene-Indol Derivative Alleviates LPS-Induced Acute Lung Injury Through Inhibiting the NLRP3 Inflammasome</t>
  </si>
  <si>
    <t>College of Medicine-Phoenix, University of Arizona, Phoenix, AZ, United States.</t>
  </si>
  <si>
    <t>Letter: Hemorrhage Following Complete Arteriovenous Malformation Resection With No Detectable Recurrence: Insights From a 27-Year Registry</t>
  </si>
  <si>
    <t>1. Department of Neurosurgery Banner University Medical Center - Phoenix, Phoenix, Arizona, USA.
2. Department of Neurosurgery University of Arizona College of Medicine, Phoenix, Arizona, USA.</t>
  </si>
  <si>
    <t>A Bibliometric Analysis and Visualization of the Top-Cited Publications in Mild Traumatic Brain Injury</t>
  </si>
  <si>
    <t>College of Medicine, University of Arizona, Tucson, AZ, United States.</t>
  </si>
  <si>
    <t>A Versatile Pep-CPDs Nanoprobe for Rapid Detection of mTBI Biomarker in Clinical Instances and Safe Fluorescence Imaging In Vivo for Improved Weight-Drop Mouse Model</t>
  </si>
  <si>
    <t>Subtemporal Transcollateral Sulcus Approach for Temporal Horn Tumors: 2-Dimensional Operative Video and Description of the Technique</t>
  </si>
  <si>
    <t>Department of Neurosurgery, The University of Arizona College of Medicine, Phoenix, Arizona, USA.</t>
  </si>
  <si>
    <t>Speech After Long Silence-An Appraisee-Based Comprehensive Analysis With Retrospective and Future Perspectives on Current ID Policy of Transpersons in China</t>
  </si>
  <si>
    <t>The Application of Three-Dimensional Technologies in the Improvement of Orthopedic Surgery Training and Medical Education Quality: A Comparative Bibliometrics Analysis</t>
  </si>
  <si>
    <t>College of Medicine-Phoenix, The University of Arizona, Phoenix, AZ, United States.</t>
  </si>
  <si>
    <t>Quantitative Analysis and Visualization of the Interaction Between Intestinal Microbiota and Type 1 Diabetes in Children Based on Multi-Databases</t>
  </si>
  <si>
    <t>The Intracranial and Intracanalicular Optic Nerve as Seen Through Different Surgical Windows: Endoscopic Versus Transcranial</t>
  </si>
  <si>
    <t>Weill Cornell Medicine, Neurological Surgery, New York, New York, USA</t>
  </si>
  <si>
    <t>3D Printing Improve the Effectiveness of Fracture Teaching and Medical Learning: A Comprehensive Scientometric Assessment and Future Perspectives</t>
  </si>
  <si>
    <t>College of Medicine-Phoenix, The University of Arizona, Phoenix, AZ, United States</t>
  </si>
  <si>
    <t>A Novel Scientometrics Research on the Interaction between Oxidative Stress and Hematopoietic Stem Cell Transplantation Complications: From Graft-versus-Host Disease to Sepsis</t>
  </si>
  <si>
    <t>College of Medicine-Phoenix, The University of Arizona, Phoenix, Arizona, USA.</t>
  </si>
  <si>
    <t>The Multi-Modal Risk Analysis and Medical Prevention of Lumbar Degeneration, Fatigue, and Injury Based on FEM/BMD for Elderly Chinese Women Who Act as Stay-Home Grandchildren Sitters</t>
  </si>
  <si>
    <t>Occipital Artery-Posterior Inferior Cerebellar Artery (PICA) Bypass for the Treatment of a Ruptured Fusiform Aneurysm of the Left PICA: 2-Dimensional Operative Video</t>
  </si>
  <si>
    <t>Department of Neurosurgery, University of Arizona College of Medicine, Phoenix, Arizona, USA; Department of Neurosurgery, Banner University Medical Center, Phoenix, Arizona, USA. Electronic address: mjcavagnaro@email.arizona.edu.</t>
  </si>
  <si>
    <t>Joy Q He</t>
  </si>
  <si>
    <t>Restoring metabolism of myeloid cells reverses cognitive decline in ageing</t>
  </si>
  <si>
    <t>Institute for Stem Cell Biology and Regenerative Medicine, Stanford University School of Medicine, Stanford, CA, USA.</t>
  </si>
  <si>
    <t>Purification and characterization of human neural stem and progenitor cells</t>
  </si>
  <si>
    <t>Cell</t>
  </si>
  <si>
    <t>Institute for Stem Cell Biology and Regenerative Medicine, Stanford Medicine, Stanford, CA 94305, USA.</t>
  </si>
  <si>
    <t>Revisiting Stem Cell-Based Clinical Trials for Ischemic Stroke</t>
  </si>
  <si>
    <t>Institute for Stem Cell Biology and Regenerative Medicine, Stanford University School of Medicine, Stanford, CA, United States.</t>
  </si>
  <si>
    <t>Corrigendum: Revisiting Stem Cell-Based Clinical Trials for Ischemic Stroke</t>
  </si>
  <si>
    <t>Prospective isolation of neural stem and progenitor cells from the developing human brain</t>
  </si>
  <si>
    <t>Microglia are effector cells of CD47-SIRPα antiphagocytic axis disruption against glioblastoma</t>
  </si>
  <si>
    <t>1. Division of Pediatric Neurosurgery, Department of Neurosurgery, Lucile Packard Children's Hospital, Stanford University School of Medicine, Stanford, CA 94305.
2. Institute for Stem Cell Biology and Regenerative Medicine, Stanford University School of Medicine, Stanford, CA 94305.</t>
  </si>
  <si>
    <t>A Clinical PET Imaging Tracer ([(18)F]DASA-23) to Monitor Pyruvate Kinase M2-Induced Glycolytic Reprogramming in Glioblastoma</t>
  </si>
  <si>
    <t>Clin Cancer Res</t>
  </si>
  <si>
    <t>Stanford Institute for Stem Cell Biology and Regenerative Medicine, Department of Pathology, Stanford University School of Medicine, Stanford, California.</t>
  </si>
  <si>
    <t>Neural tube defects in Uganda: follow-up outcomes from a national referral hospital</t>
  </si>
  <si>
    <t>1. Department of Neurosurgery, Stanford University.
2. Stanford Center for Global Health Innovation, Palo Alto, California.</t>
  </si>
  <si>
    <t>Noncontrast T2-Weighted Magnetic Resonance Imaging Sequences for Long-Term Monitoring of Asymptomatic Convexity Meningiomas</t>
  </si>
  <si>
    <t>Department of Neurosurgery, Stanford University, Stanford, California, USA.</t>
  </si>
  <si>
    <t>CD47 blockade reduces the pathologic features of experimental cerebral malaria and promotes survival of hosts with Plasmodium infection</t>
  </si>
  <si>
    <t>Institute for Stem Cell Biology and Regenerative Medicine, Stanford University School of Medicine, Stanford, CA 94305.</t>
  </si>
  <si>
    <t>Mu and kappa opioids modulate mouse embryonic stem cell-derived neural progenitor differentiation via MAP kinases</t>
  </si>
  <si>
    <t>J Neurochem</t>
  </si>
  <si>
    <t>No affiliation, but first author is affiliated with: EA Doisy Department of Biochemistry and Molecular Biology, St. Louis University School of Medicine, St Louis, Missouri 63104, USA.</t>
  </si>
  <si>
    <t>Dhiraj J Pangal</t>
  </si>
  <si>
    <t>Disparities in the Surgical Treatment of Cerebrovascular Pathologies: A Contemporary Systematic Review</t>
  </si>
  <si>
    <t>Department of Neurosurgery, Keck School of Medicine of University of Southern California, Los Angeles, California, USA.</t>
  </si>
  <si>
    <t>Disparities in the Surgical Treatment of Adult Spine Diseases: A Systematic Review</t>
  </si>
  <si>
    <t>The abscopal effect: systematic review in patients with brain and spine metastases</t>
  </si>
  <si>
    <t>Neurooncol Adv</t>
  </si>
  <si>
    <t>1. USC Brain Tumor Center, Keck School of Medicine, University of Southern California, Los Angeles, California, USA.
2. Department of Neurological Surgery, Keck School of Medicine, University of Southern California, Los Angeles, California, USA.</t>
  </si>
  <si>
    <t>Systematic Review of Racial, Socioeconomic, and Insurance Status Disparities in Neurosurgical Care for Intracranial Tumors</t>
  </si>
  <si>
    <t>Systematic Review of Racial, Socioeconomic, and Insurance Status Disparities in the Treatment of Pediatric Neurosurgical Diseases in the United States</t>
  </si>
  <si>
    <t>Anatomical and topographical variations in the distribution of brain metastases based on primary cancer origin and molecular subtypes: a systematic review</t>
  </si>
  <si>
    <t>Are we recording this? Surgeons deserve next-generation analytics</t>
  </si>
  <si>
    <t>Complementary and Alternative Medicine for the Treatment of Gliomas: Scoping Review of Clinical Studies, Patient Outcomes, and Toxicity Profiles</t>
  </si>
  <si>
    <t>Keck School of Medicine, University of Southern California, Los Angeles, California</t>
  </si>
  <si>
    <t>Gene and protein expression in pituitary corticotroph adenomas: a systematic review of the literature</t>
  </si>
  <si>
    <t>USC Brain Tumor Center, USC Department of Neurosurgery, Keck School of Medicine of the University of Southern California, Los Angeles, California, USA. Electronic address: pangal@usc.edu.</t>
  </si>
  <si>
    <t>Silent Corticotroph Staining Pituitary Neuroendocrine Tumors: Prognostic Significance in Radiosurgery</t>
  </si>
  <si>
    <t>No affiliation, but first author is affiliated with: Zilka Neurogenetics Institute.</t>
  </si>
  <si>
    <t>Validation of Machine Learning-Based Automated Surgical Instrument Annotation Using Publicly Available Intraoperative Video</t>
  </si>
  <si>
    <t>Department of Neurosurgery, Keck School of Medicine of USC, Los Angeles, California, USA.</t>
  </si>
  <si>
    <t>Robotic and robot-assisted skull base neurosurgery: systematic review of current applications and future directions</t>
  </si>
  <si>
    <t>USC Brain Tumor Center, Department of Neurosurgery, Keck School of Medicine of the University of Southern California, Los Angeles.</t>
  </si>
  <si>
    <t>Adjuvant versus on-progression Gamma Knife radiosurgery for residual nonfunctioning pituitary adenomas: a matched-cohort analysis</t>
  </si>
  <si>
    <t>Department of Neurosurgery, Keck School of Medicine of USC, Los Angeles, California</t>
  </si>
  <si>
    <t>Commentary: Facilitation of Pediatric Posterior Fossa Vascular Malformation Resection Utilizing Virtual Reality Platform: 2-Dimensional Operative Video</t>
  </si>
  <si>
    <t>Deep Neural Networks Can Accurately Detect Blood Loss and Hemorrhage Control Task Success From Video</t>
  </si>
  <si>
    <t>Growth hormone secreting pituitary adenomas show distinct extrasellar extension patterns compared to nonfunctional pituitary adenomas</t>
  </si>
  <si>
    <t>1. USC Brain Tumor Center, Keck School of Medicine, University of Southern California, Los Angeles, CA, USA. pangal.dj@gmail.com.
2. Department of Neurosurgery, Keck School of Medicine, University of Southern California, Los Angeles, CA, USA. pangal.dj@gmail.com.</t>
  </si>
  <si>
    <t>Code-free machine learning for object detection in surgical video: a benchmarking, feasibility, and cost study</t>
  </si>
  <si>
    <t>Validation of Myc-Associated Protein X (MAX) regulation in growth hormone secreting and nonfunctional pituitary adenoma</t>
  </si>
  <si>
    <t>USC Brain Tumor Center, Department of Neurosurgery, Keck School of Medicine of the University of Southern California, Los Angeles, California, United States of America</t>
  </si>
  <si>
    <t>Utility of the Simulated Outcomes Following Carotid Artery Laceration Video Data Set for Machine Learning Applications</t>
  </si>
  <si>
    <t>Department of Neurosurgery, Keck School of Medicine of the University of Southern California, Los Angeles.</t>
  </si>
  <si>
    <t>A systematic review of virtual reality for the assessment of technical skills in neurosurgery</t>
  </si>
  <si>
    <t>Department of Neurosurgery, Keck School of Medicine of University of Southern California, 1300 N. State Street, Suite 3300, Los Angeles, CA, 90033, USA.</t>
  </si>
  <si>
    <t>A quantitative characterization of the spatial distribution of brain metastases from breast cancer and respective molecular subtypes</t>
  </si>
  <si>
    <t>Expert surgeons and deep learning models can predict the outcome of surgical hemorrhage from 1 min of video</t>
  </si>
  <si>
    <t>Department of Neurosurgery, Keck School of Medicine of USC, Los Angeles, CA, USA</t>
  </si>
  <si>
    <t>Association between socioeconomic status and presenting characteristics and extent of disease in patients with surgically resected nonfunctioning pituitary adenoma</t>
  </si>
  <si>
    <t>Outcomes Following Transsphenoidal Pituitary Surgery in the Elderly: A Retrospective Single-Center Review</t>
  </si>
  <si>
    <t>Department of Neurological Surgery, Keck School of Medicine of USC, Los Angeles, California.</t>
  </si>
  <si>
    <t>GPT-4 Artificial Intelligence Model Outperforms ChatGPT, Medical Students, and Neurosurgery Residents on Neurosurgery Written Board-Like Questions</t>
  </si>
  <si>
    <t>From white to blue light: evolution of endoscope-assisted intracranial tumor neurosurgery and expansion to intraaxial tumors</t>
  </si>
  <si>
    <t>In Reply: Deep Neural Networks Can Accurately Detect Blood Loss and Hemorrhage Control Task Success from Video</t>
  </si>
  <si>
    <t>Department of Neurosurgery, Keck School of Medicine, University of Southern California, Los Angeles, California, USA. Electronic address: pangal@usc.edu.</t>
  </si>
  <si>
    <t>Pituitary Apoplexy Case Series: Outcomes After Endoscopic Endonasal Transsphenoidal Surgery at a Single Tertiary Center</t>
  </si>
  <si>
    <t>Department of Neurological Surgery, Keck School of Medicine of University of Southern California, Los Angeles, California, USA.</t>
  </si>
  <si>
    <t>Pilot Analysis of Surgeon Instrument Utilization Signatures Based on Shannon Entropy and Deep Learning for Surgeon Performance Assessment in a Cadaveric Carotid Artery Injury Control Simulation</t>
  </si>
  <si>
    <t>Department of Neurosurgery, Keck School of Medicine of University of Southern California, Los Angeles , California, USA.</t>
  </si>
  <si>
    <t>Anatomic Considerations Guiding Single Versus Multiportal Endoscopic Approaches for Resection of Juvenile Nasopharyngeal Angiofibroma: Cases Series With Graded Multicorridor Resections</t>
  </si>
  <si>
    <t>Department of Neurological Surgery, The University of Southern California Keck School of Medicine, Los Angeles, California, USA.</t>
  </si>
  <si>
    <t>Postoperative Complication Burden, Revision Risk, and Health Care Use in Obese Patients Undergoing Primary Adult Thoracolumbar Deformity Surgery</t>
  </si>
  <si>
    <t>Keck School of Medicine, Los Angeles, CA, USA.</t>
  </si>
  <si>
    <t>Department of Neurological Surgery, Keck School of Medicine, University of Southern California, Los Angeles, CA, USA.</t>
  </si>
  <si>
    <t>Comparative preoperative characteristics and postoperative outcomes at a private versus a safety-net hospital following endoscopic endonasal transsphenoidal resection of pituitary adenomas</t>
  </si>
  <si>
    <t>Department of Neurosurgery, Keck School of Medicine, University of Southern California, Los Angeles , California</t>
  </si>
  <si>
    <t>*The formatting of this affiliation was screwed up, but I assume it is supposed to be: Department of Neurosurgery, Keck School of Medicine, University of Southern California, Los Angeles , California</t>
  </si>
  <si>
    <t>Use of surgical video-based automated performance metrics to predict blood loss and success of simulated vascular injury control in neurosurgery: a pilot study</t>
  </si>
  <si>
    <t>Variability and Lack of Prognostic Value Associated With Atypical Pituitary Adenoma Diagnosis: A Systematic Review and Critical Assessment of the Diagnostic Criteria</t>
  </si>
  <si>
    <t>Department of Neurosurgery, Keck School of Medicine of USC, Los Angeles,  California.</t>
  </si>
  <si>
    <t>Sze Kiat Tan</t>
  </si>
  <si>
    <t>Fatty acid metabolism reprogramming in ccRCC: mechanisms and potential targets</t>
  </si>
  <si>
    <t>Nat Rev Urol</t>
  </si>
  <si>
    <t>Department of Radiation Oncology, University of Miami Miller School of Medicine, Miami, FL, USA.</t>
  </si>
  <si>
    <t>Obesity-Dependent Adipokine Chemerin Suppresses Fatty Acid Oxidation to Confer Ferroptosis Resistance</t>
  </si>
  <si>
    <t>Cancer Discov</t>
  </si>
  <si>
    <t>1. Department of Radiation Oncology, Sylvester Comprehensive Cancer Center, University of Miami Miller School of Medicine, Miami, Florida.
2. Sheila and David Fuente Graduate Program in Cancer Biology, University of Miami Miller School of Medicine, Miami, Florida.</t>
  </si>
  <si>
    <t>Drug Repositioning in Glioblastoma: A Pathway Perspective</t>
  </si>
  <si>
    <t>Front Pharmacol</t>
  </si>
  <si>
    <t>Department of Psychiatry and Behavioral Sciences, Center for Therapeutic Innovation, Miami Project to Cure Paralysis, Sylvester Comprehensive Cancer Center, University of Miami Brain Tumor Initiative, University of Miami Miller School of Medicine, Miami, FL, United States.</t>
  </si>
  <si>
    <t>Lipid in Renal Carcinoma: Queen Bee to Target?</t>
  </si>
  <si>
    <t>Trends Cancer</t>
  </si>
  <si>
    <t>Department of Radiation Oncology, Sylvester Comprehensive Cancer Center, University of Miami Miller School of Medicine, Miami, FL 33136, USA.</t>
  </si>
  <si>
    <t>Time series modeling of cell cycle exit identifies Brd4 dependent regulation of cerebellar neurogenesis</t>
  </si>
  <si>
    <t>Department of Psychiatry and Behavioral Sciences, Center for Therapeutic Innovation, Sylvester Comprehensive Cancer Center, Miami Project to Cure Paralysis, University of Miami Miller School of Medicine, Miami, FL, 33136, USA.</t>
  </si>
  <si>
    <t>Bromodomain and extraterminal domain-containing protein inhibition attenuates acute inflammation after spinal cord injury</t>
  </si>
  <si>
    <t>1. The Center for Therapeutic Innovation, The Department of Psychiatry and Behavioral Sciences, University of Miami Miller School of Medicine, Miami, FL, USA  2. The University of Miami Brain Tumor Initiative, Sylvester Comprehensive Cancer Center, University of Miami Miller School of Medicine, Miami, FL, USA.</t>
  </si>
  <si>
    <t>Recurrent adult pilocytic astrocytoma presenting with intraventricular and leptomeningeal spread</t>
  </si>
  <si>
    <t>1. Department of Pathology, University of Miami Miller School of Medicine, Miami, Florida, United States.
2. Department of Neurosurgery, University of Miami Miller School of Medicine, Miami, Florida, United States.</t>
  </si>
  <si>
    <t>Serum long noncoding RNA HOTAIR as a novel diagnostic and prognostic biomarker in glioblastoma multiforme</t>
  </si>
  <si>
    <t>Mol Cancer</t>
  </si>
  <si>
    <t>1. Department of Neurosurgery, Sylvester Comprehensive Cancer Center, University of Miami Brain Tumor Initiative, University of Miami Miller School of Medicine, Miami, Florida, 33136, USA.
2. Department of Psychiatry and Behavioral Sciences, Center for Therapeutic Innovation, Miami Project to Cure Paralysis, Sylvester Comprehensive Cancer Center, University of Miami Brain Tumor Initiative, University of Miami Miller School of Medicine, Miami, Florida, 33136, USA.</t>
  </si>
  <si>
    <t>Complete Regression of a Solitary Cholangiocarcinoma Brain Metastasis Following Laser Interstitial Thermal Therapy</t>
  </si>
  <si>
    <t>Department of Neurological Surgery, University of Miami Miller School of Medicine, Miami, Florida, USA. Electronic address: sxt582@med.miami.edu.</t>
  </si>
  <si>
    <t>Indeterminate Dendritic Cell Tumor in Thoracic Spine: A Case Report</t>
  </si>
  <si>
    <t>Department of Neurological Surgery and the Miami Project to Cure Paralysis, University of Miami Miller School of Medicine, Miami, Florida, USA.</t>
  </si>
  <si>
    <t>The role of vagus nerve stimulation in genetic etiologies of drug-resistant epilepsy: a meta-analysis</t>
  </si>
  <si>
    <t>Sophie Davis Biomedical Education Program, City College of New York, City University of New York School of Medicine, New York, New York.</t>
  </si>
  <si>
    <t>Surgical cytoreduction of deep-seated high-grade glioma through tubular retractor</t>
  </si>
  <si>
    <t>Departments of Neurosurgery, The City University of New York (CUNY) School of Medicine, New York, New York.</t>
  </si>
  <si>
    <t>Antibodies to an Epstein Barr Virus protein that cross-react with dsDNA have pathogenic potential</t>
  </si>
  <si>
    <t>Mol Immunol</t>
  </si>
  <si>
    <t>The CUNY School of Medicine, The City College of New York, 160 Convent Avenue, New York, NY, 10031, USA.</t>
  </si>
  <si>
    <t>Epstein-Barr Virus-Positive Primary Central Nervous System Lymphoma in a 40-Year-Old Immunocompetent Patient</t>
  </si>
  <si>
    <t>Neurosurgery, City University of New York (CUNY) School of Medicine, New York, USA.</t>
  </si>
  <si>
    <t>Effects of Teriflunomide on B Cell Subsets in MuSK-Induced Experimental Autoimmune Myasthenia Gravis and Multiple Sclerosis</t>
  </si>
  <si>
    <t>Immunol Invest</t>
  </si>
  <si>
    <t>1. Department of Neuroscience, Aziz Sancar Institute of Experimental Medicine, Istanbul University, Istanbul, Turkey. 
2. Sophie Davis Biomedical Education Program, CUNY School of Medicine, New York, NY, USA</t>
  </si>
  <si>
    <t>Awake Laser Ablation for Patients With Tumors in Eloquent Brain Areas: Operative Technique and Case Series</t>
  </si>
  <si>
    <t>Primary intracranial marginal zone B-cell lymphoma of mucosa-associated lymphoid tissue arising in the lateral ventricle: Case report and review of pathogenesis</t>
  </si>
  <si>
    <t>Department of Neurosurgery, Staten Island University Hospital, Staten Island, New York, United States.</t>
  </si>
  <si>
    <t>Rare Fusion of the Semitendinosus and the Long Head of the Biceps Femoris Muscles in a Human Cadaver</t>
  </si>
  <si>
    <t>Department of Anatomy, City University of New York (CUNY) School of Medicine, New York, USA.</t>
  </si>
  <si>
    <t>Resolution of Tonsillar Herniation and Syringomyelia Following Resection of a Large Anterior Frontal Parasagittal Meningioma</t>
  </si>
  <si>
    <t>Neurosurgery, City University of New York (CUNY) School of Medicine, Sophie Davis Biomedical Education Program, New York, USA.</t>
  </si>
  <si>
    <t>Physical Forces in Glioblastoma Migration: A Systematic Review</t>
  </si>
  <si>
    <t>Department of Neurosurgery, University of Oklahoma Health Sciences Center, Oklahoma City, OK 73104, USA.</t>
  </si>
  <si>
    <t>Audrey A Grossen</t>
  </si>
  <si>
    <t>Platelet-Rich Plasma Injections: Pharmacological and Clinical Considerations in Pain Management</t>
  </si>
  <si>
    <t>Curr Pain Headache Rep</t>
  </si>
  <si>
    <t>Department of Neurosurgery, University of Oklahoma Health Sciences Center, 1000 N Lincoln Blvd Suite 4000, Oklahoma City, OK, 73104, USA. audrey-grossen@ouhsc.edu.</t>
  </si>
  <si>
    <t>Academic productivity in pediatric neurosurgery in relation to elective surgery slowdown during the COVID-19 pandemic</t>
  </si>
  <si>
    <t>Review of Pediatric Extraosseous Chordomas with a Unique, Illustrative Case</t>
  </si>
  <si>
    <t>Department of Neurosurgery, University of Oklahoma Health Sciences Center, Oklahoma City, Oklahoma, USA.</t>
  </si>
  <si>
    <t>Multidisciplinary neurocutaneous syndrome clinics: a systematic review and institutional experience</t>
  </si>
  <si>
    <t>1. Department of Neurosurgery, University of Oklahoma Health Sciences Center, Oklahoma City, Oklahoma. 2. Department of Pediatric Neurosurgery, Oklahoma Children's Hospital, Oklahoma City, Oklahoma.</t>
  </si>
  <si>
    <t>Commentary: Using the ROSA Robot for Lesion Resection: A Novel Adapter With Added Applications</t>
  </si>
  <si>
    <t>1. Department of Neurosurgery, University of Oklahoma Health Sciences Center, Oklahoma City, Oklahoma, USA.
2. Section of Pediatric Neurosurgery, Oklahoma Children's Hospital, Department of Neurosurgery, University of Oklahoma School of Medicine, Oklahoma City, Oklahoma, USA.</t>
  </si>
  <si>
    <t>Update on intrathecal management of cerebral vasospasm: a systematic review and meta-analysis</t>
  </si>
  <si>
    <t>Treatment of pediatric trigeminal neuralgia with microvascular decompression: a case series and systematic review</t>
  </si>
  <si>
    <t>Department of Neurosurgery, Section of Pediatric Neurosurgery, Oklahoma Children's Hospital</t>
  </si>
  <si>
    <t>Use of a flow diverter in a small-caliber end artery anterior choroidal dissecting pseudoaneurysm: illustrative case</t>
  </si>
  <si>
    <t>Department of Neurosurgery, University of Oklahoma Health Sciences Center, Oklahoma City,</t>
  </si>
  <si>
    <t>Impact of Obesity and Diabetes on Postoperative Outcomes Following Surgical Treatment of Nontraumatic Subarachnoid Hemorrhage: Analysis of the ACS-NSQIP Database</t>
  </si>
  <si>
    <t>Department of Neurosurgery, University of Oklahoma Health Sciences Center, Oklahoma City, Oklahoma, USA. Electronic address: Audrey-Grossen@ouhsc.edu.</t>
  </si>
  <si>
    <t>In Reply to the Letter to the Editor Regarding: "Impact of Obesity and Diabetes on Postoperative Outcomes Following Surgical Treatment of Nontraumatic Subarachnoid Hemorrhage: Analysis of the ACS-NSQIP Database"</t>
  </si>
  <si>
    <t>Department of Neurosurgery, University of Oklahoma Health Sciences Center, Oklahoma City, Oklahoma, USA. Electronic address: audrey-grossen@ouhsc.edu.</t>
  </si>
  <si>
    <t>Deep brain stimulation in a pediatric dystonia patient with cochlear implants and mitochondrial disorder: novel application of a frameless stereotactic system and navigating the anesthesia choice and neurosurgical complexities. Illustrative case</t>
  </si>
  <si>
    <t>Department of Neurosurgery, Section of Pediatric Neurosurgery, Oklahoma Children's Hospital, Oklahoma City, Oklahoma</t>
  </si>
  <si>
    <t>Delayed hemorrhage following deep brain stimulation device placement in a patient with Parkinson's disease and lupus anticoagulant syndrome: illustrative case</t>
  </si>
  <si>
    <t>Intratumoral hemorrhage in vestibular schwannomas after stereotactic radiosurgery</t>
  </si>
  <si>
    <t>University of Pittsburgh School of Medicine, Pittsburgh, Pennsylvania.</t>
  </si>
  <si>
    <t>James E Duehr</t>
  </si>
  <si>
    <t>Dengue Virus Immunity Increases Zika Virus-Induced Damage during Pregnancy</t>
  </si>
  <si>
    <t>Immunity</t>
  </si>
  <si>
    <t>Department of Microbiology, Icahn School of Medicine at Mount Sinai, New York, NY, USA; Graduate School of Biomedical Sciences, Icahn School of Medicine at Mount Sinai, New York, NY, USA.</t>
  </si>
  <si>
    <t>Antibodies Elicited by an NS1-Based Vaccine Protect Mice against Zika Virus</t>
  </si>
  <si>
    <t>mBio</t>
  </si>
  <si>
    <t>1. Department of Microbiology, Icahn School of Medicine at Mount Sinai, New York, New York, USA. 2. Graduate School of Biomedical Sciences, Icahn School of Medicine at Mount Sinai, New York, New York, USA.</t>
  </si>
  <si>
    <t>Enhancement of Zika virus pathogenesis by preexisting antiflavivirus immunity</t>
  </si>
  <si>
    <t>Science</t>
  </si>
  <si>
    <t>Department of Microbiology, Icahn School of Medicine at Mount Sinai, New York, NY 10029, USA.</t>
  </si>
  <si>
    <t>Superiority of craniotomy over supportive care for octogenarians and nonagenarians in operable acute traumatic subdural hematoma</t>
  </si>
  <si>
    <t>University of Pittsburgh School of Medicine, Pittsburgh, PA 15213, USA.</t>
  </si>
  <si>
    <t>Monoclonal Antibodies with Neutralizing Activity and Fc-Effector Functions against the Machupo Virus Glycoprotein</t>
  </si>
  <si>
    <t>J Virol</t>
  </si>
  <si>
    <t>1. Graduate School of Biomedical Sciences, Icahn School of Medicine at Mount Sinai, New York, New York, USA.  2. Department of Microbiology, Icahn School of Medicine at Mount Sinai, New York, New York, USA.</t>
  </si>
  <si>
    <t>Refocusing the Immune Response to Selected Epitopes on a Zika Virus Protein Antigen by Nanopatterning</t>
  </si>
  <si>
    <t>Department of Microbiology, Icahn School of Medicine at Mount Sinai, New York, NY, 10029, USA.</t>
  </si>
  <si>
    <t>A cross-reactive mouse monoclonal antibody against rhinovirus mediates phagocytosis in vitro</t>
  </si>
  <si>
    <t>1. Department of Microbiology, Icahn School of Medicine at Mount Sinai, New York, NY, USA. 2. University of Pittsburgh School of Medicine, Pittsburgh, PA, USA.</t>
  </si>
  <si>
    <t>Human antibodies targeting Zika virus NS1 provide protection against disease in a mouse model</t>
  </si>
  <si>
    <t>Antibodies to the Glycoprotein GP2 Subunit Cross-React between Old and New World Arenaviruses</t>
  </si>
  <si>
    <t>mSphere</t>
  </si>
  <si>
    <t>1. Department of Microbiology, Icahn School of Medicine at Mount Sinai, New York, New York, USA.
2. Graduate School of Biological Sciences, Icahn School of Medicine at Mount Sinai, New York, New York, USA.</t>
  </si>
  <si>
    <t>ISG15 deficiency and increased viral resistance in humans but not mice</t>
  </si>
  <si>
    <t>Department of Microbiology, Icahn School of Medicine at Mount Sinai, New York 10029, USA.</t>
  </si>
  <si>
    <t>Cervical intramedullary spinal cavernoma in setting of unresolved myelopathy: A case report</t>
  </si>
  <si>
    <t>Department of Neurosurgery, University of Pittsburgh School of Medicine, Pennsylvania, United States.</t>
  </si>
  <si>
    <t>Cross-Reactive and Cross-Neutralizing Activity of Human Mumps Antibodies Against a Novel Mumps Virus From Bats</t>
  </si>
  <si>
    <t>J Infect Dis</t>
  </si>
  <si>
    <t>Department of Microbiology, Icahn School of Medicine at Mount Sinai, New York.</t>
  </si>
  <si>
    <t>Neutralizing Monoclonal Antibodies against the Gn and the Gc of the Andes Virus Glycoprotein Spike Complex Protect from Virus Challenge in a Preclinical Hamster Model</t>
  </si>
  <si>
    <t>Novel Cross-Reactive Monoclonal Antibodies against Ebolavirus Glycoproteins Show Protection in a Murine Challenge Model</t>
  </si>
  <si>
    <t>Tick-Borne Encephalitis Virus Vaccine-Induced Human Antibodies Mediate Negligible Enhancement of Zika Virus Infection InVitro and in a Mouse Model</t>
  </si>
  <si>
    <t>Successful management of an intraluminal superior sagittal sinus meningioma causing elevated intracranial pressure using gamma knife radiosurgery in subacute setting: A case report</t>
  </si>
  <si>
    <t>Department of School of Medicine, University of Pittsburgh, Pittsburgh, Pennsylvania, United States.</t>
  </si>
  <si>
    <t>L Erin Miller</t>
  </si>
  <si>
    <t>Direct, Indirect, and Combined Extracranial-to-Intracranial Bypass for Adult Moyamoya Disease: An Updated Systematic Review and Meta-Analysis</t>
  </si>
  <si>
    <t>Department of Neurosurgery, The University of Tennessee Health Sciences Center, Memphis</t>
  </si>
  <si>
    <t>Extracranial-Intracranial Cerebral Revascularization for Atherosclerotic Vessel Occlusion: An Updated Systematic Review of the Literature</t>
  </si>
  <si>
    <t>University of Tennessee Health Sciences Center Department of Neurosurgery, Memphis, Tennessee, USA.</t>
  </si>
  <si>
    <t>Testosterone replacement causes dose-dependent improvements in spatial memory among aged male rats</t>
  </si>
  <si>
    <t>Psychoneuroendocrinology</t>
  </si>
  <si>
    <t>Program in Neuroscience, Middlebury College, Middlebury, VT, 05753, USA. Electronic address: lmille92@uthsc.edu.</t>
  </si>
  <si>
    <t>Effects of testosterone dose on spatial memory among castrated adult male rats</t>
  </si>
  <si>
    <t>Program in Neuroscience, Middlebury College, Middlebury, VT 05753, USA. Electronic address: lemiller@middlebury.edu.</t>
  </si>
  <si>
    <t>Acute Placement of Telescoping Open Cell Stents and Thrombectomy for Progressive Symptomatic Vertebrobasilar Dissection: 2-Dimensional Operative Video</t>
  </si>
  <si>
    <t>Department of Neurosurgery, University of Tennessee Health Science Center, Memphis, Tennessee, USA.</t>
  </si>
  <si>
    <t>Extradural Proximal Control of Internal Carotid Artery for Clipping of a Ruptured Posterior Communicating Artery Aneurysm: 2-Dimensional Operative Video</t>
  </si>
  <si>
    <t>Double-Barrel (2-Donor-2-Recipient) Bypass as Rescue Treatment for Patient with Occluded Middle Cerebral Artery Intracranial Stent and Recurrent Ischemia</t>
  </si>
  <si>
    <t>Common Carotid Artery to Middle Cerebral Artery Bypass With Radial Interposition Graft for Internal Carotid Artery (ICA) Occlusion After Stent-Coil Embolization of Giant ICA Terminus Aneurysm: 2-Dimensional Operative Video</t>
  </si>
  <si>
    <t>Far Lateral Craniotomy, Occipital Artery-Posterior Inferior Cerebellar Artery Bypass, and Trapping of a Ruptured Dissecting Fusiform Right Vertebral Artery Aneurysm Involving the Posterior Inferior Cerebellar Artery Origin: 2-Dimensional Operative Video</t>
  </si>
  <si>
    <t>Targeting protein arginine methyltransferase 5 sensitizes glioblastoma to trametinib</t>
  </si>
  <si>
    <t>Surgical Neurology Branch, National Institute of Neurological Disorders and Stroke, National Institutes of Health, Bethesda, Maryland, USA.</t>
  </si>
  <si>
    <t>Minimally invasive surgery for intradural extramedullary spinal cord pathologies: A case series and technical note</t>
  </si>
  <si>
    <t>Georgetown University School of Medicine, 3700 Reservoir Road NW, Washington, DC 20007, United States.</t>
  </si>
  <si>
    <t>Mitchell B Rock</t>
  </si>
  <si>
    <t>Neurosurgical management of patients with Ehlers-Danlos syndrome: A descriptive case series</t>
  </si>
  <si>
    <t>J Craniovertebr Junction Spine</t>
  </si>
  <si>
    <t>Department of Neurosurgery, Georgetown University School of Medicine, Washington, DC, USA.</t>
  </si>
  <si>
    <t>Middle meningeal artery embolization with subdural evacuating port system for primary management of chronic subdural hematomas</t>
  </si>
  <si>
    <t>Georgetown University School of Medicine, 3900 Reservoir Road NW, Washington, DC, USA.</t>
  </si>
  <si>
    <t>Socioeconomic Disparities Affecting the Presentation and Outcomes in Pediatric Subdural Empyema Patients</t>
  </si>
  <si>
    <t>No affiliation, but first author is affiliated with: Department of Neurosurgery, Children's National Hospital, Washington, District of Columbia, USA.</t>
  </si>
  <si>
    <t>CCR5 deficiency normalizes TIMP levels, working memory, and gamma oscillation power in APOE4 targeted replacement mice</t>
  </si>
  <si>
    <t>Neurobiol Dis</t>
  </si>
  <si>
    <t>GUMC, United States of America.</t>
  </si>
  <si>
    <t>Craniocervical Stabilization After Failed Chiari Decompression: A Case Series of a Population with High Prevalence of Ehlers-Danlos Syndrome</t>
  </si>
  <si>
    <t>Georgetown University School of Medicine, Washington, DC, USA.</t>
  </si>
  <si>
    <t>Subdural evacuation port system and middle meningeal artery embolization for chronic subdural hematoma: a multicenter experience</t>
  </si>
  <si>
    <t>Department of Neurosurgery, MedStar Georgetown University Hospital, Washington, DC.</t>
  </si>
  <si>
    <t>Treatment of chronic subdural hematoma in a patient with a left ventricular assist device: Case report and review of the literature</t>
  </si>
  <si>
    <t>Brain Circ</t>
  </si>
  <si>
    <t>Awake transradial middle meningeal artery embolization and twist drill craniostomy for chronic subdural hematomas in the elderly: case series and technical note</t>
  </si>
  <si>
    <t>J Neurosurg Sci</t>
  </si>
  <si>
    <t>Kristen D Palowski</t>
  </si>
  <si>
    <t>Modeling glioblastoma complexity with organoids for personalized treatments</t>
  </si>
  <si>
    <t>Trends Mol Med</t>
  </si>
  <si>
    <t>1 Rush Medical College, Rush University Medical Center, Chicago, IL 60612, USA
2. Department of Neurological Surgery, Feinberg School of Medicine, Northwestern University, Chicago, IL 60611, USA.</t>
  </si>
  <si>
    <t>NK cells associate with ALS in a sex- and age-dependent manner</t>
  </si>
  <si>
    <t>JCI Insight</t>
  </si>
  <si>
    <t>Department of Neurology University of Michigan, Ann Arbor, Michigan, USA.</t>
  </si>
  <si>
    <t>Ventricular Volume Change as a Predictor of Shunt-Dependent Hydrocephalus in Aneurysmal Subarachnoid Hemorrhage</t>
  </si>
  <si>
    <t>Rush University Medical College, Chicago, Illinois, USA.</t>
  </si>
  <si>
    <t>The Evolving Role of Postgraduate Year 7 in Neurological Surgery Residency</t>
  </si>
  <si>
    <t>No affiliation, but first author is affiliated with: Department of Neurological Surgery, Rush University Medical Center, Chicago, Illinois, USA.</t>
  </si>
  <si>
    <t>Bi-Specific Killer Cell Engager Enhances NK Cell Activity against Interleukin-13 Receptor Alpha-2 Positive Gliomas</t>
  </si>
  <si>
    <t>1. Department of Neurological Surgery, Northwestern University, Chicago, IL 60611, USA.
2. Rush Medical College, Rush University Medical Center, Chicago, IL 60612, USA.</t>
  </si>
  <si>
    <t>Temporal evolution of the microbiome, immune system and epigenome with disease progression in ALS mice</t>
  </si>
  <si>
    <t>Dis Model Mech</t>
  </si>
  <si>
    <t>Department of Neurology, University of Michigan, Ann Arbor, MI 48109, USA.</t>
  </si>
  <si>
    <t>Corrigendum to "Ventricular Volume Change as a Predictor of Shunt-Dependent Hydrocephalus in Aneurysmal Subarachnoid Hemorrhage" [World Neurosurgery (2022) 17880]</t>
  </si>
  <si>
    <t>The history of antibiotic irrigation and prophylaxis in operative neurotrauma: perpetuation of military care in civilian settings</t>
  </si>
  <si>
    <t>College of Medicine, University of Cincinnati.</t>
  </si>
  <si>
    <t>Frequency-specific medial septal nucleus deep brain stimulation improves spatial memory in MK-801-treated male rats</t>
  </si>
  <si>
    <t>Department of Neurological Surgery, Keck School of Medicine, University of Southern California, Los Angeles, CA 90033, USA.</t>
  </si>
  <si>
    <t>Environmental conditions in maternity wards: Evidence from rural healthcare facilities in 14 low- and middle-income countries</t>
  </si>
  <si>
    <t>Int J Hyg Environ Health</t>
  </si>
  <si>
    <t>The Water Institute, Department of Environmental Sciences and Engineering, Gillings School of Global Public Health, University of North Carolina at Chapel Hill, 135 Dauer Drive, CB #7431, Chapel Hill, NC, 27599, USA.</t>
  </si>
  <si>
    <t>Jordan Hatfield</t>
  </si>
  <si>
    <t>Neural dynamics underlying birdsong practice and performance</t>
  </si>
  <si>
    <t>Department of Neurobiology, Duke University, Durham, NC, USA.</t>
  </si>
  <si>
    <t>Mechanical thrombectomy for perioperative ischemic stroke following elective inpatient surgery in the United States</t>
  </si>
  <si>
    <t>Duke University School, of Medicine, Durham, NC 27710, United States.</t>
  </si>
  <si>
    <t>Risk Factors and Neurological Outcomes Associated With Circulatory Shock After Moderate-Severe Traumatic Brain Injury: A TRACK-TBI Study</t>
  </si>
  <si>
    <t>1. Critical Care and Perioperative Population Health Research (CAPER) Unit, Department of Anesthesiology, Duke University, Durham, North Carolina, USA.
2. Department of Population Health Sciences, Duke University, Durham, North Carolina, USA.
3. Duke University School of Medicine, Durham, North Carolina, USA.</t>
  </si>
  <si>
    <t>Jordan K Hatfield</t>
  </si>
  <si>
    <t>Commentary: Randomized Trial Comparing Burr Hole Craniostomy, Minicraniotomy, and Twist Drill Craniostomy for Treatment of Chronic Subdural Hematoma</t>
  </si>
  <si>
    <t>Duke University School of Medicine, Durham, North Carolina, USA.</t>
  </si>
  <si>
    <t>Racial and Ethnic Differences in the Prevalence of Do-Not-Resuscitate Orders among Older Adults with Severe Traumatic Brain Injury</t>
  </si>
  <si>
    <t>J Intensive Care Med</t>
  </si>
  <si>
    <t>Duke University School of Medicine, Durham, NC, USA.</t>
  </si>
  <si>
    <t>Utilization and Outcomes of Extracorporeal Membrane Oxygenation Following Traumatic Brain Injury in the United States</t>
  </si>
  <si>
    <t>1. Critical Care and Perioperative Population Health Research (CAPER) Unit, Department of Anesthesiology, Duke University, Durham, North Carolina.
2. Duke University School of Medicine, Durham, NC, USA.</t>
  </si>
  <si>
    <t>Divergent projections from locus coeruleus to the corticobasal ganglia system and ventral tegmental area of the adult male zebra finch</t>
  </si>
  <si>
    <t>J Comp Neurol</t>
  </si>
  <si>
    <t>1. Department of Neurobiology, Duke University Medical Center, Durham, North Carolina, USA.
2. Duke University School of Medicine, Durham, North Carolina, USA.</t>
  </si>
  <si>
    <t>Safety, Efficacy, and Clinical Outcomes of Dexmedetomidine for Sedation in Traumatic Brain Injury: A Scoping Review</t>
  </si>
  <si>
    <t>J Neurosurg Anesthesiol</t>
  </si>
  <si>
    <t>1. Critical Care and Perioperative Population Health Research (CAPER) Unit, Department of Anesthesiology, Duke University.
2. Duke University School of Medicine.</t>
  </si>
  <si>
    <t>Association of Early Dexmedetomidine Utilization With Clinical and Functional Outcomes Following Moderate-Severe Traumatic Brain Injury: A Transforming Clinical Research and Knowledge in Traumatic Brain Injury Study</t>
  </si>
  <si>
    <t>Crit Care Med</t>
  </si>
  <si>
    <t>1. Critical Care and Perioperative Population Health Research (CAPER) Unit, Department of Anesthesiology, Duke University, Durham, NC.
2. Duke University School of Medicine, Durham, NC.</t>
  </si>
  <si>
    <t>Benjamin D Wissel</t>
  </si>
  <si>
    <t>Functional neurological disorders in Parkinson disease</t>
  </si>
  <si>
    <t>Department of Neurology, Gardner Family Center for Parkinson's Disease and  Movement Disorders, University of Cincinnati, Cincinnati, Ohio, USA.</t>
  </si>
  <si>
    <t>Identifying epilepsy psychiatric comorbidities with machine learning</t>
  </si>
  <si>
    <t>Acta Neurol Scand</t>
  </si>
  <si>
    <t>Cincinnati Children's Hospital Medical Center, Cincinnati, Ohio.</t>
  </si>
  <si>
    <t>MD-PhD Students Are Underrepresented in the Gold Humanism Honor Society</t>
  </si>
  <si>
    <t>Acad Med</t>
  </si>
  <si>
    <t>MD-PhD student, Medical Scientist Training Program, University of Cincinnati College of Medicine, Cincinnati, Ohio; benjamin.Wissel@uc.edu ; Twitter: @BDWissel.</t>
  </si>
  <si>
    <t>Implementation of Machine Learning Pipelines for Clinical Practice: Development and Validation Study</t>
  </si>
  <si>
    <t>JMIR Med Inform</t>
  </si>
  <si>
    <t>Division of Biomedical Informatics, Cincinnati Children's Hospital Medical Center, Cincinnati, OH, United States.</t>
  </si>
  <si>
    <t>Automated, machine learning-based alerts increase epilepsy surgery referrals: A randomized controlled trial</t>
  </si>
  <si>
    <t>Division of Biomedical Informatics, Cincinnati Children's Hospital Medical Center, Cincinnati, Ohio, USA.</t>
  </si>
  <si>
    <t>Early identification of epilepsy surgery candidates: A multicenter, machine learning study</t>
  </si>
  <si>
    <t>Division of Biomedical Informatics, Cincinnati Children's Hospital Medical Center, Cincinnati, OH, USA.</t>
  </si>
  <si>
    <t>Parkinson's disease diagnosis codes are insufficiently accurate for electronic health record research and differ by race</t>
  </si>
  <si>
    <t>Parkinsonism Relat Disord</t>
  </si>
  <si>
    <t>Department of Neurology and Rehabilitation Medicine, University of Cincinnati, Cincinnati, OH, USA.</t>
  </si>
  <si>
    <t>Investigation of bias in an epilepsy machine learning algorithm trained on physician notes</t>
  </si>
  <si>
    <t>Department of Biomedical Informatics, Cincinnati Children's Hospital Medical Center, Cincinnati, Ohio.</t>
  </si>
  <si>
    <t>Phenotype-Agnostic Molecular Subtyping of Neurodegenerative Disorders: The Cincinnati Cohort Biomarker Program (CCBP)</t>
  </si>
  <si>
    <t>James J. and Joan A. Gardner Family Center for Parkinson's disease and Movement Disorders, Department of Neurology, University of Cincinnati, Cincinnati, OH, United States.</t>
  </si>
  <si>
    <t>The Parkinson's disease e-diary: Developing a clinical and research tool for the digital age</t>
  </si>
  <si>
    <t>Mov Disord</t>
  </si>
  <si>
    <t>Gardner Family Center for Parkinson's Disease and Movement Disorders, Department of Neurology, University of Cincinnati, Cincinnati, Ohio, USA.</t>
  </si>
  <si>
    <t>Tablet-Based Application for Objective Measurement of Motor Fluctuations in Parkinson Disease</t>
  </si>
  <si>
    <t>Digit Biomark</t>
  </si>
  <si>
    <t>An interactive online dashboard for tracking COVID-19 in U.S. counties, cities, and states in real time</t>
  </si>
  <si>
    <t>Prospective validation of a machine learning model that uses provider notes to identify candidates for resective epilepsy surgery</t>
  </si>
  <si>
    <t>Orthostatic hypotension in Parkinson's disease: Does it matter if asymptomatic?</t>
  </si>
  <si>
    <t>Gardner Family Center for Parkinson's Disease and Movement Disorders, Department of Neurology, University of Cincinnati, Cincinnati, OH, USA.</t>
  </si>
  <si>
    <t>Predicting seizure recurrence after an initial seizure-like episode from routine clinical notes using large language models: a retrospective cohort study</t>
  </si>
  <si>
    <t>Lancet Digit Health</t>
  </si>
  <si>
    <t>Hydrogels That Allow and Facilitate Bone Repair, Remodeling, and Regeneration</t>
  </si>
  <si>
    <t>J Mater Chem B</t>
  </si>
  <si>
    <t>Department of Biomedical Engineering, The Ohio State University, Columbus, Ohio, USA.</t>
  </si>
  <si>
    <t>Biometric Digital Health Technology for Measuring Motor Function in Parkinson's Disease: Results from a Feasibility and Patient Satisfaction Study</t>
  </si>
  <si>
    <t>Gardner Family Center for Parkinson's Disease and Movement Disorders, Department of Neurology, University of Cincinnati, Cincinnati, OH, United States.</t>
  </si>
  <si>
    <t>Which patients with epilepsy are at risk for psychogenic nonepileptic seizures (PNES)? A multicenter case-control study</t>
  </si>
  <si>
    <t>Department of Neurology and Rehabilitative Medicine, University of Cincinnati, Cincinnati, OH, USA.</t>
  </si>
  <si>
    <t>Assessing the Impact of Early Undergraduate Exposure to the Medical School Curriculum</t>
  </si>
  <si>
    <t>University of North Carolina School of Medicine</t>
  </si>
  <si>
    <t>Case report: Transvenous coil embolization of a high-grade Galenic dural arteriovenous fistula</t>
  </si>
  <si>
    <t>University of North Carolina School of Medicine, Chapel Hill, NC, United States.</t>
  </si>
  <si>
    <t>Evolution of spinal cord injury treatment in military neurosurgery</t>
  </si>
  <si>
    <t>University of North Carolina School of Medicine, Chapel Hill.</t>
  </si>
  <si>
    <t>Intracranial metastasis from a malignant peripheral nerve sheath tumor in a patient with neurofibromatosis type 1: A case study and literature review</t>
  </si>
  <si>
    <t>Saint Louis University School of Medicine, 1402 S Grand Blvd, Saint Louis, MO 63104, United States. Electronic address: samuel.griffin@health.slu.edu.</t>
  </si>
  <si>
    <t>Samuel T Griffin</t>
  </si>
  <si>
    <t>Misinterpretations of Null Hypothesis Significance Testing Results Near the P-Value Threshold in the Neurosurgical Literature</t>
  </si>
  <si>
    <t>Department of Neurological Surgery, St. Louis University, St. Louis, Missouri, USA.</t>
  </si>
  <si>
    <t>Sinusitis complicated by intracranial abscess in 3 patients with coronavirus disease 2019: illustrative cases</t>
  </si>
  <si>
    <t>Department of Neurosurgery, St. Louis University School of Medicine, St. Louis, Missouri</t>
  </si>
  <si>
    <t>The Effect of Teaching Family Medicine Clerkship Students on Preceptor Productivity</t>
  </si>
  <si>
    <t>PRiMER</t>
  </si>
  <si>
    <t>University of Washington, Department of Family Medicine.</t>
  </si>
  <si>
    <t>Surgical Site Infection After Autologous Cranioplasty for Decompressive Craniectomy in Traumatic Brain Injury: A Retrospective Review of Two Level 1 Trauma Centers</t>
  </si>
  <si>
    <t>St. Louis University Department of Neurological Surgery, St. Louis, MO.</t>
  </si>
  <si>
    <t>Neuronatomy, Prefrontal Association Cortex</t>
  </si>
  <si>
    <t>StatPearls</t>
  </si>
  <si>
    <t>University of Missouri School of Med.</t>
  </si>
  <si>
    <t>Linac-based hypofractionated stereotactic radiotherapy for metastases involving the brainstem</t>
  </si>
  <si>
    <t>Division of Neurological Surgery, University of Missouri School of Medicine, Columbia, MO, USA.</t>
  </si>
  <si>
    <t>A Conservative Approach to the Treatment of a Rare Case of Cervical Spine Double Expressor Diffuse Large B-cell Lymphoma: A Case Report</t>
  </si>
  <si>
    <t>Neurological Surgery, University of Missouri School of Medicine, Columbia, USA.</t>
  </si>
  <si>
    <t>The Hemagglutinin-Esterase Fusion Glycoprotein Is a Primary Determinant of the Exceptional Thermal and Acid Stability of Influenza D Virus</t>
  </si>
  <si>
    <t>Department of Biology and Microbiology, South Dakota State University, Brookings, South Dakota, USA.</t>
  </si>
  <si>
    <t>Maxwell D Gruber</t>
  </si>
  <si>
    <t>Factors Associated with Internal Rotation After Reverse Shoulder Arthroplasty: A Narrative Review</t>
  </si>
  <si>
    <t>JSES Rev Rep Tech</t>
  </si>
  <si>
    <t>Elson S. Floyd College of Medicine, Spokane, WA, USA.</t>
  </si>
  <si>
    <t>Supratotal Surgical Resection for Low-Grade Glioma: A Systematic Review</t>
  </si>
  <si>
    <t>Department of Neurological Surgery, The Ohio State University Wexner Medical Center, Columbus, OH 43210, USA.</t>
  </si>
  <si>
    <t>Letter: Arthrodesis With Titanium Implants: A Different Picture</t>
  </si>
  <si>
    <t>Department of Pediatric Neurosurgery, Nationwide Children's Hospital, Columbus, Ohio, USA.</t>
  </si>
  <si>
    <t>Rehabilitation and functional outcomes in internally braced and standard ACL reconstructions</t>
  </si>
  <si>
    <t>J Orthop</t>
  </si>
  <si>
    <t>Long-Term Functional Outcome Following Neurosurgical Intervention for Suspected Abusive Head Trauma</t>
  </si>
  <si>
    <t>Department of Pediatric Neurosurgery, Nationwide Children's Hospital, Columbus, Ohio.</t>
  </si>
  <si>
    <t>Resection of intradural intramedullary subependymoma of the cervicothoracic spine: 2-dimensional operative video</t>
  </si>
  <si>
    <t>Department of Neurological Surgery, The Ohio State University, Columbus, Ohio.</t>
  </si>
  <si>
    <t>Occult pediatric skull fracture and implications for delay in diagnosis: illustrative case</t>
  </si>
  <si>
    <t>Department of Pediatric Neurosurgery, Nationwide Children's Hospital, Columbus, Ohio</t>
  </si>
  <si>
    <t>The influence of preoperative rotator cuff cross-sectional area and strength on postoperative outcomes in reverse shoulder arthroplasty</t>
  </si>
  <si>
    <t>J Shoulder Elbow Surg</t>
  </si>
  <si>
    <t>Dual Lewis Acid/Photoredox-Catalyzed Addition of Ketyl Radicals to Vinylogous Carbonates in the Synthesis of 2,6-Dioxabicyclo[3.3.0]octan-3-ones</t>
  </si>
  <si>
    <t>Org Lett</t>
  </si>
  <si>
    <t>Department of Chemistry, Occidental College, Los Angeles, California 90041, United States.</t>
  </si>
  <si>
    <t>Treatment of Post-traumatic Syringomyelia With Placement of Syringopleural Shunt and Resection of Intrasyringeal Hematoma: 2-Dimensional Operative Video</t>
  </si>
  <si>
    <t>The Effects of Nicotine- and Cigarette-Related Products on Osteogenesis, Bone Formation, and Bone Mineralization: A Systematic Review</t>
  </si>
  <si>
    <t>Epileptic versus neuro-oncological focus of management in pediatric patients with concurrent primary brain lesion and seizures: a systematic review</t>
  </si>
  <si>
    <t>Department of Pediatric Neurosurgery, Nationwide Children's Hospital, Columbus</t>
  </si>
  <si>
    <t>Dysregulation of the EphrinB2-EphB4 ratio in pediatric cerebral arteriovenous malformations is associated with endothelial cell dysfunction in vitro and functions as a novel noninvasive biomarker in patients</t>
  </si>
  <si>
    <t>Exp Mol Med</t>
  </si>
  <si>
    <t>1. Vascular Biology Program, Boston Children's Hospital, Boston, MA, USA.
2. Department of Neurosurgery, Boston Children's Hospital, Boston, MA, USA.</t>
  </si>
  <si>
    <t>David F Havlicek</t>
  </si>
  <si>
    <t>Anti-Phospho-Tau Gene Therapy for Chronic Traumatic Encephalopathy</t>
  </si>
  <si>
    <t>Hum Gene Ther</t>
  </si>
  <si>
    <t>Department of Genetic Medicine, Weill Cornell Medical College, New York, New York.</t>
  </si>
  <si>
    <t>Cocaine vaccine dAd5GNE protects against moderate daily and high-dose "binge" cocaine use</t>
  </si>
  <si>
    <t>Department of Genetic Medicine, Weill Cornell Medical College, New York, New York, United States of America.</t>
  </si>
  <si>
    <t>Anti-Epidermal Growth Factor Receptor Gene Therapy for Glioblastoma</t>
  </si>
  <si>
    <t>A single closed head injury in male adult mice induces chronic, progressive white matter atrophy and increased phospho-tau expressing oligodendrocytes</t>
  </si>
  <si>
    <t>School of Graduate Studies, State University of New York Downstate Health Sciences University, Brooklyn, NY, United States of America.</t>
  </si>
  <si>
    <t>Genetic modification of neurons to express bevacizumab for local anti-angiogenesis treatment of glioblastoma</t>
  </si>
  <si>
    <t>Cancer Gene Ther</t>
  </si>
  <si>
    <t>Department of Genetic Medicine Weill Cornell Medical College, New York, New York.</t>
  </si>
  <si>
    <t>Racial disparities in recommendations for surgical resection of primary brain tumours: a registry-based cohort analysis</t>
  </si>
  <si>
    <t>Department of Neurosurgery, University of Minnesota, Minneapolis, MN, USA.</t>
  </si>
  <si>
    <t>The Effects of the COVID-19 Pandemic on Penetrating Neurotrauma at a Level 1 Trauma Center</t>
  </si>
  <si>
    <t>University of Minnesota Medical School, University of Minnesota, Minneapolis, Minnesota, USA.</t>
  </si>
  <si>
    <t>Rates of operative intervention for infection after synthetic or autologous cranioplasty: a National Readmissions Database analysis</t>
  </si>
  <si>
    <t>Changes in Cerebrovascular Procedures and Outcomes During COVID-19 Using the National Surgery Quality Improvement Project</t>
  </si>
  <si>
    <t>Resection of disseminated recurrent myxopapillary ependymoma with more than 4-year follow-up: operative nuance for prolonged prone position. Illustrative case</t>
  </si>
  <si>
    <t>Pattern of technology diffusion in the adoption of stereotactic laser interstitial thermal therapy (LITT) in neuro-oncology</t>
  </si>
  <si>
    <t>Readmission risk of malignant brain tumor patients undergoing laser interstitial thermal therapy (LITT) and stereotactic needle biopsy (SNB): a covariate balancing weights analysis of the National Readmissions Database (NRD)</t>
  </si>
  <si>
    <t>Recovery of volitional movement with epidural stimulation after "complete" spinal cord injury due to gunshot: A case report and literature review</t>
  </si>
  <si>
    <t>Changes in patterns of traumatic brain injury in the Michigan Trauma Quality Improvement Program database early in the COVID-19 pandemic</t>
  </si>
  <si>
    <t>Outcomes of resections that spare vs remove an MRI-normal hippocampus</t>
  </si>
  <si>
    <t>Epilepsy Center, Cleveland Clinic Foundation, Cleveland, OH, USA.</t>
  </si>
  <si>
    <t>Comparative Effectiveness of Stereotactic Electroencephalography Versus Subdural Grids in Epilepsy Surgery</t>
  </si>
  <si>
    <t>Ann Neurol</t>
  </si>
  <si>
    <t>Cleveland Clinic Epilepsy Center, Cleveland, OH.</t>
  </si>
  <si>
    <t>Justin R Bingaman</t>
  </si>
  <si>
    <t>Laser Interstitial Thermal Therapy for Epileptogenic Periventricular Nodular Heterotopia</t>
  </si>
  <si>
    <t>School of Medicine at Case Western Reserve University, Cleveland, Ohio, USA.</t>
  </si>
  <si>
    <t>Radiofrequency ablation during stereoelectroencephalography: from diagnostic tool to therapeutic intervention. Illustrative case</t>
  </si>
  <si>
    <t>The Clinical Utility of Surgical Histopathology in Predicting Seizure Outcomes in Patients with Rasmussen Encephalitis Undergoing Hemispherectomy</t>
  </si>
  <si>
    <t>Case Western Reserve University School of Medicine, Cleveland, Ohio, USA.</t>
  </si>
  <si>
    <t>Osteobiologics</t>
  </si>
  <si>
    <t>Astrocytic neuroligins control astrocyte morphogenesis and synaptogenesis</t>
  </si>
  <si>
    <t>Department of Cell Biology, Duke University Medical Center, Durham, North Carolina 27710, USA.</t>
  </si>
  <si>
    <t>Leptomeningeal disease: current diagnostic and therapeutic strategies</t>
  </si>
  <si>
    <t>Oncotarget</t>
  </si>
  <si>
    <t>Duke Brain Tumor Immunotherapy Program, Department of Neurosurgery, Duke University Medical Center, Durham, NC, USA.</t>
  </si>
  <si>
    <t>Prevalence and Cost Analysis of Complex Regional Pain Syndrome (CRPS): A Role for Neuromodulation</t>
  </si>
  <si>
    <t>Department of Neurosurgery, Duke University Medical Center, Durham, NC, USA.</t>
  </si>
  <si>
    <t>Tiffany U Ejikeme</t>
  </si>
  <si>
    <t>Novel Treatment of Cryptococcal Meningitis via Neurapheresis Therapy</t>
  </si>
  <si>
    <t>Department of Neurosurgery, Duke University Medical Center, Durham, North Carolina.</t>
  </si>
  <si>
    <t>Evaluation of neurapheresis therapy in vitro: a novel approach for the treatment of leptomeningeal metastases</t>
  </si>
  <si>
    <t>Department of Neurosurgery, Duke University Medical Center, Durham, North Carolina, USA.</t>
  </si>
  <si>
    <t>A Single-Center Retrospective Analysis of Intracranial and Spinal Solitary Fibrous Tumor/Hemangiopericytoma Clinical Outcomes: Sex Association With Aggressiveness</t>
  </si>
  <si>
    <t>Department of Neurological Surgery, Neurological Institute, Cleveland Clinic, Cleveland, Ohio, USA.</t>
  </si>
  <si>
    <t>Drivers and Risk Factors of Unplanned 30-Day Readmission Following Spinal Cord Stimulator Implantation</t>
  </si>
  <si>
    <t>Prevalence and Cost Analysis of Chronic Pain After Hernia Repair: A Potential Alternative Approach With Neurostimulation</t>
  </si>
  <si>
    <t>Association of Race with Survival in Intracranial World Health Organization Grade II and III Meningioma in the United States: Systematic Literature Review</t>
  </si>
  <si>
    <t>Bypassing the intensive care unit for patients with acute ischemic stroke secondary to large-vessel occlusion</t>
  </si>
  <si>
    <t>Case Western Reserve University School of Medicine, Cleveland, Ohio</t>
  </si>
  <si>
    <t>Comparative effectiveness of stent-assisted coiling and Woven EndoBridge embolization for the treatment of unruptured wide-neck bifurcation intracranial aneurysms</t>
  </si>
  <si>
    <t>Department of Neurological Surgery, Cleveland Clinic Foundation, Cleveland</t>
  </si>
  <si>
    <t>Cranial Surgical Site Infection Interventions and Prevention Bundles: A Systematic Review of the Literature</t>
  </si>
  <si>
    <t>Price Transparency in Neurosurgery: Challenges and Opportunities in the Online Publishing of Treatment Prices to Enable Cost-Conscious and Value-Based Practice</t>
  </si>
  <si>
    <t>Department of Neurosurgery, Cleveland Clinic, Cleveland, Ohio, USA.</t>
  </si>
  <si>
    <t>Effectiveness of Continuous Hypertonic Saline in Acute Ischemic Infarcts: A Radiographic and Clinical Evaluation</t>
  </si>
  <si>
    <t>Predictors of In-Hospital Mortality and Home Discharge in Patients with Aneurysmal Subarachnoid Hemorrhage: A 4-Year Retrospective Analysis</t>
  </si>
  <si>
    <t>Neurocrit Care</t>
  </si>
  <si>
    <t>School of Medicine, Case Western Reserve University, Cleveland, OH, USA.</t>
  </si>
  <si>
    <t>Cerebral vessel anatomy as a predictor of first-pass effect in mechanical thrombectomy for emergent large-vessel occlusion</t>
  </si>
  <si>
    <t>Case Western Reserve University School of Medicine.</t>
  </si>
  <si>
    <t>Factors associated with adjacent-level tumor progression in patients receiving surgery followed by radiosurgery for metastatic epidural spinal cord compression</t>
  </si>
  <si>
    <t>Case Western Reserve University School of Medicine, Cleveland, Ohio.</t>
  </si>
  <si>
    <t>Reducing Wrong-level Spinal Surgeries Through Root Cause Analyses: A 10-year Longitudinal Analysis of a Single Tertiary Institution's Iterative Policy Improvements</t>
  </si>
  <si>
    <t>Case Western Reserve University School of Medicine, Cleveland, OH.</t>
  </si>
  <si>
    <t>Intracranial venous sinus thrombosis: Medical and surgical management considerations</t>
  </si>
  <si>
    <t>BOHR International Journal of Neurology and Neuroscience</t>
  </si>
  <si>
    <t>Department of Neurosurgery, The University of Oklahoma, Oklahoma City, OK, United States.</t>
  </si>
  <si>
    <t>Orbital Exenteration for Craniofacial Lesions: A Systematic Review and Meta-Analysis of Patient Characteristics and Survival Outcomes</t>
  </si>
  <si>
    <t>Department of Neurosurgery, The University of Oklahoma, Oklahoma City, OK 73019, USA.</t>
  </si>
  <si>
    <t>The impact of traumatic brain injury on economic productivity in the Caribbean</t>
  </si>
  <si>
    <t>Department of Neurosurgery, The University of Oklahoma, Oklahoma City, OK, USA.</t>
  </si>
  <si>
    <t>A Morphometric Study Analyzing the Anterior Epidural Space Volume Throughout Childhood</t>
  </si>
  <si>
    <t>Pain Physician</t>
  </si>
  <si>
    <t>Department of Neurosurgery, The University of Oklahoma Health Sciences Center, Oklahoma City, OK.</t>
  </si>
  <si>
    <t>Analysis of the timing and the usage of drains following cranioplasty on outcomes and the incidence of bone resorption</t>
  </si>
  <si>
    <t>Department of Neurosurgery, The University of Oklahoma, Health Sciences Center, Oklahoma City, Oklahoma, United States.</t>
  </si>
  <si>
    <t>Leptomeningeal Metastases of the Spine: A Systematic Review</t>
  </si>
  <si>
    <t>Texas Tech University Health Sciences Center School of Medicine, Lubbock, TX, U.S.A</t>
  </si>
  <si>
    <t>Evaluating the Optimal Management of Inoperable Giant Cell Tumors of the Spine: A Systematic Review and Meta-Analysis</t>
  </si>
  <si>
    <t>Texas Tech University Health Sciences Center School of Medicine, Lubbock, TX 79430, USA</t>
  </si>
  <si>
    <t>PPE decontamination to overcome PPE shortage in rural area during pandemic</t>
  </si>
  <si>
    <t>School of Medicine, School of Medicine, Texas Tech University Health Sciences Center, Lubbock, TX, 79430, USA.</t>
  </si>
  <si>
    <t>Thoracic spinal extradural arachnoid cyst: A case report and literature review</t>
  </si>
  <si>
    <t>Department of Neurosurgery, Texas Tech University Health Sciences Center School of Medicine, Lubbock, TX, USA.</t>
  </si>
  <si>
    <t>Radiographic Assessment of Bilateral Asymmetry in the Upper Extremities of Living Humans</t>
  </si>
  <si>
    <t>Neurological Surgery, Texas Tech University Health Sciences Center, Amarillo, USA.</t>
  </si>
  <si>
    <t>Predicting metacarpal length using paired ratios with bilateral X-ray films</t>
  </si>
  <si>
    <t>Department of Orthopaedic Surgery, Texas Tech University Health Sciences Center, Lubbock, TX, USA.</t>
  </si>
  <si>
    <t>Avive Soft Tissue Membrane Improves Outcomes of Revision Upper-extremity Nerve Decompression Surgery</t>
  </si>
  <si>
    <t>Texas Tech University Health Sciences Center, Lubbock, Tex.</t>
  </si>
  <si>
    <t>Methicillin-Resistant Staphylococcus aureus Spinal Epidural Abscess: Local and Systemic Case Management</t>
  </si>
  <si>
    <t>Orthopedic Surgery, Texas Tech University Health Sciences Center, Lubbock, USA.</t>
  </si>
  <si>
    <t>Incidental Detection of Human Herpesvirus-6 in Cerebrospinal Fluid Analysis: To Treat or Not to Treat?</t>
  </si>
  <si>
    <t>Pediatrics, Texas Tech University Health Sciences Center, Amarillo, USA.</t>
  </si>
  <si>
    <t>Qualitative and Quantitative Analysis of Pediatric Post Neurosurgical Care in a Lower Middle-Income Country: The Zambian Experience</t>
  </si>
  <si>
    <t>Division of Neurosurgery, Texas Tech University Health Sciences Center, Lubbock, Texas, USA. Electronic address: ak.kharbat@ttuhsc.edu.</t>
  </si>
  <si>
    <t>Gabapentin as a Symptomatic Modifier in Median Arcuate Ligament Syndrome: A Case Report and Assessment of Treatment Modalities</t>
  </si>
  <si>
    <t>Department of Surgery, Texas Tech University Health Sciences Center, Amarillo, USA.</t>
  </si>
  <si>
    <t>A Case of Pediatric Posterior Reversible Encephalopathy Syndrome (PRES) Secondary to Post-streptococcal Glomerulonephritis: A Literature Review and Assessment of Treatment Modalities</t>
  </si>
  <si>
    <t>Wnt signaling modulates macrophage polarization and is regulated by biomaterial surface properties</t>
  </si>
  <si>
    <t>Department of Biomedical Engineering, College of Engineering, Virginia Commonwealth University, Richmond, VA, United States.</t>
  </si>
  <si>
    <t>Control of innate immune response by biomaterial surface topography, energy, and stiffness</t>
  </si>
  <si>
    <t>The Effect of Hospital Visitor Policies on Patients, Their Visitors, and Health Care Providers During the COVID-19 Pandemic: A Systematic Review</t>
  </si>
  <si>
    <t>Department of Bioengineering, College of Engineering, Virginia Commonwealth University, Richmond, Va.</t>
  </si>
  <si>
    <t>Canonical Wnt signaling enhances pro-inflammatory response to titanium by macrophages</t>
  </si>
  <si>
    <t>E-cigarette Aerosol Mixtures Inhibit Biomaterial-Induced Osseointegrative Cell Phenotypes</t>
  </si>
  <si>
    <t>Department of Biomedical Engineering, Virginia Commonwealth University, Richmond, VA 23284, USA.</t>
  </si>
  <si>
    <t>Hydrophilic titanium surfaces reduce neutrophil inflammatory response and NETosis</t>
  </si>
  <si>
    <t>Department of Biomedical Engineering, School of Engineering, Virginia Commonwealth University, Richmond, VA, USA. ronavarrete@vcu.edu.</t>
  </si>
  <si>
    <t>Substrate stiffness induces neutrophil extracellular trap (NET) formation through focal adhesion kinase activation</t>
  </si>
  <si>
    <t>Department of Biomedical Engineering, School of Engineering, Virginia Commonwealth University, Richmond, VA, United States.</t>
  </si>
  <si>
    <t>Surface characteristics on commercial dental implants differentially activate macrophages in vitro and in vivo</t>
  </si>
  <si>
    <t>Department of Biomedical Engineering, College of Engineering, Virginia Commonwealth University, Richmond, VA, USA.</t>
  </si>
  <si>
    <t>Jefferson Abaricia (Jefferson W Overlin)</t>
  </si>
  <si>
    <t>Spatial regulation of gene expression in nonsyndromic sagittal craniosynostosis</t>
  </si>
  <si>
    <t>Department of Biomedical Engineering, School of Engineering, Virginia Commonwealth University</t>
  </si>
  <si>
    <t>Electrospinning of PEGylated polyamidoamine dendrimer fibers</t>
  </si>
  <si>
    <t>Cigarette smoke increases pro-inflammatory markers and inhibits osteogenic differentiation in experimental exposure model</t>
  </si>
  <si>
    <t>Jugular venous pulse in constrictive pericarditis</t>
  </si>
  <si>
    <t>School of Medicine, Oregon Health and Science University, Portland, Oregon, USA.</t>
  </si>
  <si>
    <t>Optimal timing of radiotherapy following brain metastases surgery</t>
  </si>
  <si>
    <t>Neurological Surgery, Oregon Health &amp; Sciences University, Portland, Oregon, USA.</t>
  </si>
  <si>
    <t>Evaluating Surgical Cervical Arthrodesis With a Novel MRI Grading Score</t>
  </si>
  <si>
    <t>Department of Neurological Surgery, Oregeon Health &amp; Science University</t>
  </si>
  <si>
    <t>Corrigendum: Racial and Ethnic Inequities in Mortality During Hospitalization for Traumatic Brain Injury: A Call to Action</t>
  </si>
  <si>
    <t>Department of Neurological Surgery, Oregon Health and Science University, Portland, OR, United States.</t>
  </si>
  <si>
    <t>Standardizing postoperative care for pediatric intradural Chiari decompressions to decrease length of stay</t>
  </si>
  <si>
    <t>Department of Neurological Surgery, Oregon Health &amp; Science University, Portland, Oregon</t>
  </si>
  <si>
    <t>Changing Hands: A Rising Role of the Tumor Surgeon in Teaching Sylvian Fissure Dissection</t>
  </si>
  <si>
    <t>Department of Neurological Surgery, Oregon Health and Science University, Portland, Oregon, USA.</t>
  </si>
  <si>
    <t>Defining the Clival Recess Surgical Corridor and Clival Classification System for Approach to Sellar Pathology</t>
  </si>
  <si>
    <t>Oregon Health &amp; Science University, Neurological Surgery, Portland, Oregon, USA.</t>
  </si>
  <si>
    <t>Racial and Ethnic Inequities in Mortality During Hospitalization for Traumatic Brain Injury: A Call to Action</t>
  </si>
  <si>
    <t>Structural-functional properties of identified excitatory and inhibitory interneurons within pre-Botzinger complex respiratory microcircuits</t>
  </si>
  <si>
    <t>Cellular and Systems Neurobiology Section, National Institute of Neurological Disorders and Stroke, National Institutes of Health, Bethesda, Maryland 20892, USA.</t>
  </si>
  <si>
    <t>Survival, Functional, and Seizure Control Outcomes After Resection of Perirolandic World Health Organization Grade II and III Gliomas: A Single-Center Retrospective Review</t>
  </si>
  <si>
    <t>Department of Neurological Surgery, Oregon Health &amp; Science University, Portland, Oregon, USA.</t>
  </si>
  <si>
    <t>Low body mass index patients have worse outcomes after mechanical thrombectomy</t>
  </si>
  <si>
    <t>Neurosurgical Ablation for Pain: A Technology Review</t>
  </si>
  <si>
    <t>Oregon Health and Science University</t>
  </si>
  <si>
    <t>Intracranial Electrode Location and Analysis in MNE-Python</t>
  </si>
  <si>
    <t>Department of Neurological Surgery, Oregon Health &amp; Science University</t>
  </si>
  <si>
    <t>Human brain mapping with multithousand-channel PtNRGrids resolves spatiotemporal dynamics</t>
  </si>
  <si>
    <t>Department of Neurological Surgery, Oregon Health and Science University</t>
  </si>
  <si>
    <t>Dural Arteriovenous Fistula Presenting as Trigeminal Neuralgia: 2 Case Reports and Review of the Literature</t>
  </si>
  <si>
    <t>Department of Neurological Surgery, Oregon Health &amp; Science University and Veterans Affairs Medical Center</t>
  </si>
  <si>
    <t>Speech-related auditory salience detection in the posterior superior temporal region</t>
  </si>
  <si>
    <t>Stereo-EEG recordings extend known distributions of canonical movement-related oscillations</t>
  </si>
  <si>
    <t>Department of Neurosurgery, Oregon Health &amp; Science University</t>
  </si>
  <si>
    <t>Percutaneous CT-guided trigeminal tractotomy-nucleotomy under general anesthesia for intractable craniofacial pain</t>
  </si>
  <si>
    <t>Widespread ripples synchronize human cortical activity during sleep, waking, and memory recall</t>
  </si>
  <si>
    <t>Therapeutic value and challenges of responsive neurostimulation for intractable bilateral neocortical temporal lobe epilepsy involving the superior temporal gyrus</t>
  </si>
  <si>
    <t>Oregon Health &amp; Science University</t>
  </si>
  <si>
    <t>Constructing 2D maps of human spinal cord activity and isolating the functional midline with high-density microelectrode arrays</t>
  </si>
  <si>
    <t>Intraoperative application and early experience with novel high-resolution, high-channel-count thin-film electrodes for human microelectrocorticography</t>
  </si>
  <si>
    <t>Department of Neurological Surgery, Oregon Health &amp; Science University, Portland, Oregon.</t>
  </si>
  <si>
    <t>Campylobacter fetus seeding of a cavernous malformation resulting in brain abscess: case report and literature review</t>
  </si>
  <si>
    <t xml:space="preserve">Larner College of Medicine, University of Vermont, Burlington, VT, USA.; Department of Neurosurgery, University of Vermont Medical Center, Burlington, VT, USA.
; Department of Pathology &amp; Laboratory Medicine, University of Vermont Medical Center, Burlington, VT, USA.
</t>
  </si>
  <si>
    <t>Prevention of Colon Cancer Recurrence From Minimal Residual Disease: Computer Optimized Dose Schedules of Intermittent Apoptotic Adjuvant Therapy</t>
  </si>
  <si>
    <t>Department of Surgery, University of Vermont College of Medicine, Burlington, VT.</t>
  </si>
  <si>
    <t>Trends in Leadership Among Neurosurgical Oncology Fellowships</t>
  </si>
  <si>
    <t>Department of Neurological Surgery, University of Miami Miller School of Medicine, Miami, Florida, USA.</t>
  </si>
  <si>
    <t>The Cost of Gunshot Wounds to the Head: An Unevenly Distributed Burden</t>
  </si>
  <si>
    <t>Miller School of Medicine, University of Miami, Miami, Florida, USA. Electronic address: dpm86@med.miami.edu.</t>
  </si>
  <si>
    <t>Osteosarcoma of the Pelvis: Clinical Presentation and Overall Survival</t>
  </si>
  <si>
    <t>University of Miami Miller School of Medicine, Miami, FL, USA.</t>
  </si>
  <si>
    <t>Potential Lack of Association Between Three Vestigial Muscles in Humans: A Willed Body Donor Study</t>
  </si>
  <si>
    <t>Cell Biology, University of Miami Miller School of Medicine, Miami, USA.</t>
  </si>
  <si>
    <t>Rare presentation of angiomatosis in the paranasal sinuses mimicking juvenile nasopharyngeal angiofibroma in a 16 year old male</t>
  </si>
  <si>
    <t>Department of Neurological Surgery, University of Miami Miller School of Medicine, Miami, FL, USA.</t>
  </si>
  <si>
    <t>The impact of social media presence, age, and patient reported wait times on physician review websites for sports medicine surgeons</t>
  </si>
  <si>
    <t>University of Miami Leonard M. Miller School of Medicine, Miami, FL, 33136, USA.</t>
  </si>
  <si>
    <t>Patient-Reported Outcomes Measurement Information System Physical Function Validation for Use in Anterior Cervical Discectomy and Fusion: A 2-Year Follow-up Study</t>
  </si>
  <si>
    <t>Miller School of Medicine, University of Miami, Miami, FL, USA.</t>
  </si>
  <si>
    <t>Delirium and Previous Psychiatric History Independently Predict Poststroke Posttraumatic Stress Disorder</t>
  </si>
  <si>
    <t>Neurologist</t>
  </si>
  <si>
    <t>Columbia Vagelos College of Physicians and Surgeons.</t>
  </si>
  <si>
    <t>The low utility of routine cranial imaging after pediatric shunt revision</t>
  </si>
  <si>
    <t>Journal of Neurosurgery Pediatrics</t>
  </si>
  <si>
    <t xml:space="preserve">Department of Neurosurgery, Boston Children's Hospital, Harvard Medical School, Boston, Massachusetts; Computational Neuroscience Outcomes Center (CNOC), Department of Neurosurgery, Brigham and Women's Hospital, Harvard Medical School, Boston, Massachusetts; Harvard-MIT Health Sciences and Technology, Harvard Medical School, Massachusetts Institute of Technology, Cambridge, Massachusetts; and.
</t>
  </si>
  <si>
    <t>Predicting leptomeningeal disease spread after resection of brain metastases using machine learning</t>
  </si>
  <si>
    <t>Department of Neurosurgery, Computational Neuroscience Outcomes Center, Brigham and Women's Hospital, Harvard Medical School, Boston, Massachusetts.</t>
  </si>
  <si>
    <t>Transcranial Doppler and computed tomography angiography for detecting cerebral vasospasm post-aneurysmal subarachnoid hemorrhage</t>
  </si>
  <si>
    <t xml:space="preserve">Columbia University Vagelos College of Physicians and Surgeons, New York, NY, 10032, USA; Computational Neuroscience Outcomes Center, Department of Neurosurgery, Harvard Medical School, Brigham and Women's Hospital, 179 Longwood Avenue, MA, 02115, Boston, USA.
</t>
  </si>
  <si>
    <t>Classification of glioblastoma versus primary central nervous system lymphoma using convolutional neural networks</t>
  </si>
  <si>
    <t>Columbia Vagelos College of Physicians and Surgeons, New York, NY, USA.</t>
  </si>
  <si>
    <t>Development of a gene-editing approach to restore vision loss in Leber congenital amaurosis type 10</t>
  </si>
  <si>
    <t>Nature Medicine</t>
  </si>
  <si>
    <t>Editas Medicine, Cambridge, MA, USA.</t>
  </si>
  <si>
    <t>The Effect of COVID-19 Vaccines on Stroke Outcomes: A Single-Center Study</t>
  </si>
  <si>
    <t>Department of Neurological Surgery, Thomas Jefferson University Hospital, Philadelphia, Pennsylvania, USA.</t>
  </si>
  <si>
    <t>Radiation of meningioma dural tail may not improve tumor control rates</t>
  </si>
  <si>
    <t>Sidney Kimmel Medical College, Thomas Jefferson University Hospital, Philadelphia, PA, United States.</t>
  </si>
  <si>
    <t>Resection of Arteriovenous Malformation With Sonolucent Cranioplasty: 2-Dimensional Operative Video With 360° Virtual Reality Fly-Through</t>
  </si>
  <si>
    <t>Department of Neurosurgery, Icahn School of Medicine at Mount Sinai, New York, New York, USA.</t>
  </si>
  <si>
    <t>Minimally invasive intracerebral hemorrhage evacuation: A bibliometric analysis of current research trends</t>
  </si>
  <si>
    <t>Department of Neurosurgery, Thomas Jefferson University and Jefferson Hospital for Neuroscience, Philadelphia, PA, USA. Electronic address: clifford.yudkoff@students.jefferson.edu.</t>
  </si>
  <si>
    <t>Social Media and Neurosurgery: Insights from the Top 100 Neurosurgery Influencers on Twitter</t>
  </si>
  <si>
    <t>Euglycemic diabetic ketoacidosis (EDKA) after pancreaticoduodenectomy: An under-recognized metabolic abnormality with outcome implications</t>
  </si>
  <si>
    <t>Department of Surgery, Thomas Jefferson University, Jefferson Pancreas Biliary and Related Cancer Center, Philadelphia, PA. Electronic address: http://www.twitter.com/ycliffkoff.</t>
  </si>
  <si>
    <t>Clinical Outcomes After Ultra-Early Cranioplasty Using Craniectomy Contour Classification as a Patient Selection Criterion</t>
  </si>
  <si>
    <t>Sidney Kimmel Medical College, Thomas Jefferson University, Philadelphia, Pennsylvania, USA.</t>
  </si>
  <si>
    <t>Predictors of Transfemoral Access Site Complications in Neuroendovascular Procedures: A large Single-Center Cohort Study</t>
  </si>
  <si>
    <t xml:space="preserve">Department of Neurological Surgery, Thomas Jefferson University Hospital, Philadelphia, PA, USA.
</t>
  </si>
  <si>
    <t>Amelioration of Alpha-1 Antitrypsin Deficiency Diseases with Genome Editing in Transgenic Mice</t>
  </si>
  <si>
    <t>Human Gene Therapy</t>
  </si>
  <si>
    <t>Editas Medicine, Cambridge, Massachusetts, St. Louis University School of Medicine , St. Louis, Missouri.</t>
  </si>
  <si>
    <t>Comparison of Flow-Redirection Endoluminal Device and Pipeline Embolization Device in the Treatment of Intracerebral Aneurysms</t>
  </si>
  <si>
    <t>Safety and efficacy of salvage therapy with laser interstitial thermal therapy for malignant meningioma refractory to cesium-131 brachytherapy: illustrative case</t>
  </si>
  <si>
    <t>Journal of neurosurgery: Case Lessons</t>
  </si>
  <si>
    <t>Department of Neurosurgery, Thomas Jefferson University and Jefferson Hospital for Neuroscience, Philadelphia, Pennsylvania</t>
  </si>
  <si>
    <t>The Rate and Predictors of 30-Day Readmission in Patients Treated for Unruptured Cerebral Aneurysms: A Large Single-Center Study</t>
  </si>
  <si>
    <t>Ventriculostomy Associated with Reduced Mortality in Severe Traumatic Brain Injury Compared to Parenchymal ICP Monitoring: A Propensity Score-Adjusted Analysis</t>
  </si>
  <si>
    <t>Department of Neurosurgery, Thomas Jefferson University and Jefferson Hospital for Neuroscience, Philadelphia, Pennsylvania, USA.</t>
  </si>
  <si>
    <t>Initial Heart Rate Predicts Functional Independence in Patients With Spinal Cord Injury Requiring Surgery: A Registry-Based Study in a Mature Trauma System Over the Past 10 Years</t>
  </si>
  <si>
    <t>Global Spine</t>
  </si>
  <si>
    <t>Department of Neurosurgery, 23217Thomas Jefferson University and Jefferson Hospital for Neuroscience, Philadelphia, PA, USA.</t>
  </si>
  <si>
    <t>Failure of Conservatively Managed Traumatic Vertebral Compression Fractures: A Systematic Review</t>
  </si>
  <si>
    <t>Department of Neurological Surgery, MetroHealth Medical Center, Case Western Reserve University School of Medicine, Cleveland, USA.</t>
  </si>
  <si>
    <t>Predictive Factors for Postoperative Opioid Use in Elective Skull Base Craniotomies</t>
  </si>
  <si>
    <t>Case Western Reserve University School of Medicine, Cleveland, Ohio, United States., Department of Neurological Surgery, Rosa Ella Burkhardt Brain Tumor &amp; Neuro-Oncology Center, Neurological Institute, Cleveland Clinic, Cleveland, Ohio, United States.</t>
  </si>
  <si>
    <t>Epidemiology of primary malignant non-osseous spinal tumors in the United States</t>
  </si>
  <si>
    <t>Cleveland Clinic Lerner College of Medicine of Case Western Reserve University, Cleveland, USA; Section of Skull Base Surgery, Rose Ella Burkhardt Brain Tumor and Neuro-Oncology Center, Neurological Institute, Cleveland Clinic, Cleveland, OH, USA.</t>
  </si>
  <si>
    <t>Percutaneous vertebral augmentation for acute traumatic vertebral Fractures: A TQIP database study</t>
  </si>
  <si>
    <t>Department of Neurological Surgery, Case Western Reserve University School of Medicine, MetroHealth Medical Center, Cleveland, OH, United States of America. Electronic address: top2@case.edu.</t>
  </si>
  <si>
    <t>In Reply to the Letter to the Editor Regarding Failure of Conservatively Managed Traumatic Vertebral Compression Fractures: A Systematic Review</t>
  </si>
  <si>
    <t>Department of Neurological Surgery, Case Western Reserve University School of Medicine, and MetroHealth Medical Center, Cleveland, Ohio, USA.</t>
  </si>
  <si>
    <t>Predictive Factors for Postoperative Opioid Use in Elective Endoscopic Endonasal Skull Base Surgery</t>
  </si>
  <si>
    <t>Section of Skull Base Surgery, Rose Ella Burkhardt Brain Tumor &amp; Neuro-Oncology Center, Neurological Institute, Cleveland Clinic, Cleveland, Ohio, USA.</t>
  </si>
  <si>
    <t>Evaluation of nonaccidental trauma in infants presenting with skull fractures: a retrospective review</t>
  </si>
  <si>
    <t>Pretreatment ADC predicts tumor control after Gamma Knife radiosurgery in solid vestibular schwannomas</t>
  </si>
  <si>
    <t>Case Western Reserve University School of Medicine, Cleveland, OH, USA.</t>
  </si>
  <si>
    <t>Surgical Resection of Deep-Seated Arteriovenous Malformations Through Stereotactically Guided Tubular Retractor Systems: A Case Series</t>
  </si>
  <si>
    <t>Case Western Reserve School of Medicine, Cleveland, Ohio, USA.</t>
  </si>
  <si>
    <t>Percutaneous Rhizotomy of the Gasserian Ganglion in Patients With Mass Lesion-Associated Trigeminal Neuralgia: A Case Series</t>
  </si>
  <si>
    <t>Immediate Titanium Mesh Cranioplasty After Debridement and Craniectomy for Postcraniotomy Surgical Site Infections and Risk Factors for Reoperation</t>
  </si>
  <si>
    <t>Case Western Reserve University School of Medicine, Cleveland, Ohio, USA; Rosa Ella Burkhardt Brain Tumor &amp; Neuro-Oncology Center, Neurological Institute, Cleveland Clinic, Cleveland, Ohio, USA.</t>
  </si>
  <si>
    <t>Novel application of the Rotterdam CT score in the prediction of intracranial hypertension following severe traumatic brain injury</t>
  </si>
  <si>
    <t>Department of Neurological Surgery, Case Western Reserve University School of Medicine, MetroHealth Medical Center, Cleveland</t>
  </si>
  <si>
    <t>Outcomes of microvascular decompression for trigeminal neuralgia with purely venous compression: A systematic review and meta-analysis</t>
  </si>
  <si>
    <t>Minimally Invasive Cranial Base and Pituitary Surgery Program, Rose Ella Burkhardt Brain Tumor &amp; Neuro-Oncology Center, Cleveland Clinic, Cleveland, OH, USA; Case Western Reserve University School of Medicine, Cleveland, OH, USA.</t>
  </si>
  <si>
    <t>Pediatric thoracolumbar spine surgery and return to athletics: a systematic review</t>
  </si>
  <si>
    <t xml:space="preserve">Surgical Outcomes Center for Kids, Monroe Carell Jr. Children's Hospital of Vanderbilt University ; Vanderbilt University School of Medicine
</t>
  </si>
  <si>
    <t>Defining the relative utility of lumbar spine surgery: A systematic literature review of common surgical procedures and their impact on health states</t>
  </si>
  <si>
    <t>Vanderbilt University School of Medicine, Nashville, TN, United States.</t>
  </si>
  <si>
    <t>Systematic Review Examining the Reporting of Race and Ethnicity in Sport-Related Concussion Studies</t>
  </si>
  <si>
    <t>Journal of Athletic Training</t>
  </si>
  <si>
    <t>Vanderbilt University School of Medicine, Nashville, TN</t>
  </si>
  <si>
    <t>Caregiver stress in children with craniosynostosis: a systematic literature review</t>
  </si>
  <si>
    <t xml:space="preserve">Surgical Outcomes Center for Kids, Monroe Carell Jr. Children's Hospital at Vanderbilt, Nashville, TN, USA. ; Vanderbilt University, Nashville, TN, USA.
</t>
  </si>
  <si>
    <t>Sport-Related Structural Brain Injury and Return to Play: Systematic Review and Expert Insight</t>
  </si>
  <si>
    <t>Vanderbilt Sports Concussion Center, Vanderbilt University Medical Center, Nashville, Tennessee, USA.</t>
  </si>
  <si>
    <t>The behavioral, psychological, and social impacts of team sports: a systematic review and meta-analysis</t>
  </si>
  <si>
    <t>The Physician and Sports Medicine</t>
  </si>
  <si>
    <t>School of Medicine, Vanderbilt University, Nashville, TN, USA.</t>
  </si>
  <si>
    <t>Red blood cell distribution width in glioblastoma</t>
  </si>
  <si>
    <t>Global pediatric craniopharyngioma management modalities and outcomes</t>
  </si>
  <si>
    <t>Vanderbilt University School of Medicine, TN, Nashville, USA.</t>
  </si>
  <si>
    <t>Outcomes following surgical resection of cystic intracranial meningiomas</t>
  </si>
  <si>
    <t>Journal of Neuro-oncology</t>
  </si>
  <si>
    <t>Vanderbilt University Medical Center, 1161 21st Avenue South #D3300, Nashville, TN, 37232, USA.</t>
  </si>
  <si>
    <t>Conditional Recurrence-Free Survival After Surgical Resection of Meningioma</t>
  </si>
  <si>
    <t>Vanderbilt University School of Medicine, Nashville, Tennessee, USA.</t>
  </si>
  <si>
    <t>Hyperoxemia and Cerebral Vasospasm in Aneurysmal Subarachnoid Hemorrhage</t>
  </si>
  <si>
    <t>Neurocritical Care</t>
  </si>
  <si>
    <t>Vanderbilt University School of Medicine, Nashville, TN, USA.</t>
  </si>
  <si>
    <t>Matched case-control analysis of outcomes following surgical resection of incidental meningioma</t>
  </si>
  <si>
    <t>Association between preoperative hematologic markers and aggressive behavior in meningiomas</t>
  </si>
  <si>
    <t>Factors Associated With Additional Clinic Visits in the Treatment of Sports-Related Concussion</t>
  </si>
  <si>
    <t>Vanderbilt University School of Medicine, Nashville, Tennessee.</t>
  </si>
  <si>
    <t>Comparison of supratentorial meningioma resection outcomes by dural reconstruction technique</t>
  </si>
  <si>
    <t>Vanderbilt University School of Medicine; and.</t>
  </si>
  <si>
    <t>Impact of Thrombocytopenia on Preoperative Hematoma Expansion for Acute Traumatic Subdural Hematoma</t>
  </si>
  <si>
    <t>Investigation of Factors Contributing to Racial Differences in Sport-Related Concussion Outcomes</t>
  </si>
  <si>
    <t>The cost of hydrocephalus: a cost-effectiveness model for evaluating surgical techniques</t>
  </si>
  <si>
    <t xml:space="preserve">Surgical Outcomes Center for Kids, Monroe Carell Jr. Children's Hospital at Vanderbilt; Vanderbilt University
</t>
  </si>
  <si>
    <t>Barbed Suture versus Interrupted Suture in Posterior Cervical Spine Surgery: Are They Equivalent?</t>
  </si>
  <si>
    <t>Spine Surgery and Related Research</t>
  </si>
  <si>
    <t>Department of Neurological Surgery, Vanderbilt University Medical Center, Nashville, United States.</t>
  </si>
  <si>
    <t>Loss to Follow-up and Unplanned Readmission After Emergent Surgery for Acute Subdural Hematoma</t>
  </si>
  <si>
    <t>Department of Neurological Surgery, Vanderbilt University School of Medicine, Nashville, Tennessee, USA.</t>
  </si>
  <si>
    <t>Predicting early versus late recovery from sport-related concussion using decision tree analysis</t>
  </si>
  <si>
    <t xml:space="preserve">Vanderbilt University School of Medicine, Nashville.
</t>
  </si>
  <si>
    <t>Use of acute cognitive symptom cluster to predict return-to-learn duration following a sport-related concussion</t>
  </si>
  <si>
    <t xml:space="preserve">Vanderbilt University School of Medicine, Nashville; Vanderbilt Sports Concussion Center, Vanderbilt University Medical Center, Nashville; and.
</t>
  </si>
  <si>
    <t>Statins as a Medical Adjunct in the Surgical Management of Chronic Subdural Hematomas</t>
  </si>
  <si>
    <t>Admission trends in pediatric isolated linear skull fracture across the United States</t>
  </si>
  <si>
    <t xml:space="preserve">Vanderbilt University School of Medicine, Nashville; Surgical Outcomes Center for Kids, Monroe Carell Jr. Children's Hospital at Vanderbilt, Nashville.
</t>
  </si>
  <si>
    <t>Health Care Navigation of Black and White Adolescents After Sport-Related Concussion: A Path Toward Health Equity</t>
  </si>
  <si>
    <t xml:space="preserve">Vanderbilt University School of Medicine, Nashville, TN; Vanderbilt Sport Concussion Center.
</t>
  </si>
  <si>
    <t>Predicting for Lost to Follow-up in Surgical Management of Patients with Chronic Subdural Hematoma</t>
  </si>
  <si>
    <t>Vanderbilt University School of Medicine, Nashville, Tennessee, USA. Electronic address: alan.r.tang@vanderbilt.edu.</t>
  </si>
  <si>
    <t>Transforaminal Lumbar Interbody Fusion Versus Posterolateral Fusion Alone in the Treatment of Grade 1 Degenerative Spondylolisthesis</t>
  </si>
  <si>
    <t>Transdiaphragmatic tunneled Broviac catheters: Cost-effective perioperative central venous access in infants undergoing cardiac surgery</t>
  </si>
  <si>
    <t>Journal of Thoracic and Cardiovascular Surgery</t>
  </si>
  <si>
    <t>Surgical Outcomes Center for Kids (SOCKs), Monroe Carell Jr Children's Hospital at Vanderbilt, Nashville, Tenn.</t>
  </si>
  <si>
    <t>In Single-Level, Open, Posterior Lumbar Fusion, Does Transforaminal Lumbar Interbody Fusion or Posterolateral Fusion Lead to Better Outcomes?</t>
  </si>
  <si>
    <t>Disseminated craniospinal low-grade glioma in a patient with NF-1 without optic pathway pathology: illustrative case</t>
  </si>
  <si>
    <t>Which Approach Leads to More Reoperations in Single-Level, Open, Posterior Lumbar Fusion: Transforaminal Lumbar Interbody Fusion or Posterolateral Fusion Alone?</t>
  </si>
  <si>
    <t>A comparison of MRI appearance and surgical detethering rates between intrauterine and postnatal myelomeningocele closures: a single-center pilot matched cohort study</t>
  </si>
  <si>
    <t xml:space="preserve">Surgical Outcomes Center for Kids (SOCKs), Monroe Carell Jr. Children's Hospital at Vanderbilt, Nashville, TN, USA; Vanderbilt University School of Medicine, Nashville, TN, USA.
</t>
  </si>
  <si>
    <t>Effectiveness of the Chiari Health Index for Pediatrics instrument in measuring postoperative health-related quality of life in pediatric patients with Chiari malformation type I</t>
  </si>
  <si>
    <t xml:space="preserve">Surgical Outcomes Center for Kids, Monroe Carell Jr. Children's Hospital at Vanderbilt; Vanderbilt University School of Medicine
</t>
  </si>
  <si>
    <t>Evaluating caregiver stress in craniosynostosis patients</t>
  </si>
  <si>
    <t xml:space="preserve">Vanderbilt University School of Medicine, Nashville; Surgical Outcomes Center for Kids, Monroe Carell Jr. Children's Hospital at Vanderbilt, Nashville.
</t>
  </si>
  <si>
    <t>Conditional Vasospasm-Free Survival Following Aneurysmal Subarachnoid Hemorrhage</t>
  </si>
  <si>
    <t>Vanderbilt University School of Medicine, Vanderbilt University, Nashville, TN, USA.</t>
  </si>
  <si>
    <t>Carbon Dots in Treatment of Pediatric Brain Tumors: Past, Present, and Future Directions</t>
  </si>
  <si>
    <t>Department of Neurosurgery, Miller School of Medicine, University of Miami, 1095 NW 14th Terrace, Miami, FL 33136, USA.</t>
  </si>
  <si>
    <t>UCP2 as a Potential Biomarker for Adjunctive Metabolic Therapies in Tumor Management</t>
  </si>
  <si>
    <t>Department of Neurosurgery, University of Miami Miller School of Medicine, Miami, FL, United States., University of Miami Brain Tumor Initiative, Department of Neurosurgery, University of Miami Miller School of Medicine, Miami, FL, United States.</t>
  </si>
  <si>
    <t>A snapshot of contemporary leadership at pediatric neurosurgery fellowships</t>
  </si>
  <si>
    <t>University of Miami Miller School of Medicine, Miami.</t>
  </si>
  <si>
    <t>DFMO Carbon Dots for Treatment of Neuroblastoma and Bioimaging</t>
  </si>
  <si>
    <t>Department of Neurosurgery, University of Miami Miller School of Medicine, 1095 NW 14th Terrace, Miami, Florida 33136, United States., University of Miami Brain Tumor Initiative, Department of Neurosurgery, University of Miami Miller School of Medicine, 1095 NW 14th Terrace, Miami, Florida 33136, United States.</t>
  </si>
  <si>
    <t>Social Media Presence Across U.S. Neurosurgical Residency Programs and Subspecialties</t>
  </si>
  <si>
    <t>University of Miami Miller School of Medicine, Department of Neurological Surgery, Miami, Florida, USA.</t>
  </si>
  <si>
    <t>NAMPT Inhibition Induces Neuroblastoma Cell Death and Blocks Tumor Growth</t>
  </si>
  <si>
    <t>Department of Neurosurgery, University of Miami Miller School of Medicine, Miami, FL, United States.</t>
  </si>
  <si>
    <t>Same-day discharge after brain tumor resection: a prospective pilot study</t>
  </si>
  <si>
    <t>Department of Neurosurgery, University of Miami Miller School of Medicine Lois Pope Life Center, 1095 14th Terrace, Miami, FL, 33136, USA. Fav8@med.miami.edu.</t>
  </si>
  <si>
    <t>Surface modification of carbon nitride dots by nanoarchitectonics for better drug loading and higher cancer selectivity</t>
  </si>
  <si>
    <t>Department of Neurosurgery, University of Miami Miller School of Medicine, 1095 NW 14th Terrace, Miami, FL 33136, USA. rgraham@med.miami.edu., University of Miami Brain Tumor Initiative, Department of Neurosurgery, University of Miami Miller School of Medicine, 1095 NW 14th Terrace, Miami, FL 33136, USA.</t>
  </si>
  <si>
    <t>An insight into embryogenesis interruption by carbon nitride dots: can they be nucleobase analogs?</t>
  </si>
  <si>
    <t>Department of Neurological Surgery, Miller School of Medicine, University of Miami, Miami, FL 33136, USA.</t>
  </si>
  <si>
    <t>Chalcones as Anti-Glioblastoma Stem Cell Agent Alone or as Nanoparticle Formulation Using Carbon Dots as Nanocarrier</t>
  </si>
  <si>
    <t>Department of Neurosurgery, University of Miami Miller School of Medicine, 1095 NW 14th Terrace, Miami, FL 33136, USA., University of Miami Brain Tumor Initiative, Department of Neurosurgery, University of Miami Miller School of Medicine, 1095 NW 14th Terrace, Miami, FL 33136, USA.</t>
  </si>
  <si>
    <t>Clinical trials using oncolytic viral therapy to treat adult glioblastoma: a progress report</t>
  </si>
  <si>
    <t>The contribution of ketone bodies to glycolytic inhibition for the treatment of adult and pediatric glioblastoma</t>
  </si>
  <si>
    <t>Department of Neurosurgery, University of Miami Miller School of Medicine, 1095 NW 14th Terrace, Miami, FL, 33136, USA., Department of Neurosurgery, University of Miami Brain Tumor Initiative, University of Miami Miller School of Medicine, 1095 NW 14th Terrace, Miami, FL, 33136, USA.</t>
  </si>
  <si>
    <t>Systematic review of the therapeutic use of Schwann cells in the repair of peripheral nerve injuries: Advancements from animal studies to clinical trials</t>
  </si>
  <si>
    <t>Calcifying pseudoneoplasm of the neuroaxis presenting with refractory seizures: Case report and literature review</t>
  </si>
  <si>
    <t>Using smartphone-based accelerometers to gauge postoperative outcomes in patients with NPH: Implications for ambulatory monitoring</t>
  </si>
  <si>
    <t>Department of Neurological Surgery, University of Miami, Miami, Florida, United States.</t>
  </si>
  <si>
    <t>Extra-Intimal Carotid Endarterectomy: Two-Dimensional Microsurgical Approach</t>
  </si>
  <si>
    <t>Department of Neurologic Surgery, Mayo Clinic, Rochester, Minnesota, USA.</t>
  </si>
  <si>
    <t>EMR adoption in Dhaka, Bangladesh: a template to index pediatric central nervous system tumor care and a review of preliminary neuro-oncologic observations</t>
  </si>
  <si>
    <t>Department of Surgery, Aga Khan University, Karachi, Pakistan.</t>
  </si>
  <si>
    <t>Electroencephalogram and heart rate variability features as predictors of responsiveness to vagus nerve stimulation in patients with epilepsy: a systematic review</t>
  </si>
  <si>
    <t>Department of Neurological Surgery, University of California, San Francisco, San Francisco, USA. saroshirfan.madhani@ucsf.edu.</t>
  </si>
  <si>
    <t>"Near-Clinical" Testing of Neuroendovascular Technology in a "Live" Human Cadaveric Model</t>
  </si>
  <si>
    <t>Department of Neurosurgery, Mayo Clinic, Rochester, Minnesota, USA; Department of Neurological Surgery, University of California San Francisco, San Francisco, California, USA.</t>
  </si>
  <si>
    <t>Quantification of clot spatial heterogeneity and its impact on thrombectomy</t>
  </si>
  <si>
    <t>Neurosurgery, Mayo Clinic, Rochester, Minnesota, USA.</t>
  </si>
  <si>
    <t>Surgical Techniques and Nuances for Superior Cervical Ganglionectomy and Decentralization in Rats</t>
  </si>
  <si>
    <t>Methods in Molecular Biology</t>
  </si>
  <si>
    <t>Department of Neurosurgery, University of California, San Francisco, San Francisco, CA, USA.</t>
  </si>
  <si>
    <t>Endovascular revascularization of chronically occluded common carotid artery for symptomatic cerebral hypoperfusion</t>
  </si>
  <si>
    <t>Department of Neurological Surgery, University of California, San Francisco, CA, USA.</t>
  </si>
  <si>
    <t>Polymorphism of the renalase gene in gestational diabetes mellitus</t>
  </si>
  <si>
    <t>Endocrine</t>
  </si>
  <si>
    <t>Medical College, Aga Khan University, Karachi, Pakistan.</t>
  </si>
  <si>
    <t>Human "live cadaver" neurovascular model for proximal and distal mechanical thrombectomy in stroke</t>
  </si>
  <si>
    <t>Correlation of Neutrophil to Lymphocyte Ratio with Expression of Neutrophil Extracellular Traps Within Stroke Emboli</t>
  </si>
  <si>
    <t>Department of Neurosurgery, 6915Mayo Clinic, Rochester, MN, USA.</t>
  </si>
  <si>
    <t>Per-pass analysis of recanalization and good neurological outcome in thrombectomy for stroke: Systematic review and meta-analysis</t>
  </si>
  <si>
    <t>Department of Neurosurgery, Mayo Clinic, Rochester, USA.</t>
  </si>
  <si>
    <t>Construction and Validation of a Benchtop Model for Testing of Mechanical Thrombectomy Devices for Pulmonary Embolism</t>
  </si>
  <si>
    <t>Cardiovascular and Interventional Radiology</t>
  </si>
  <si>
    <t>Department of Neurosurgery, University of California, San Francisco, CA, USA.</t>
  </si>
  <si>
    <t>Current Landscape and Future Prospects of Radiation Sensitizers for Malignant Brain Tumors: A Systematic Review</t>
  </si>
  <si>
    <t>Aga Khan University, Karachi, Pakistan.</t>
  </si>
  <si>
    <t>Thirty-Day Stroke and Mortality After Carotid Revascularization Among Octogenarians with Symptomatic Carotid Stenosis: Real-World Evidence from a National Surgical Quality Registry</t>
  </si>
  <si>
    <t>Evaluation of an in vivo preclinical model for human middle meningeal artery embolization using the posterior intercostal artery of the swine</t>
  </si>
  <si>
    <t>Department of Neurosurgery, Mayo Clinic, Rochester, Minnesota, USA.</t>
  </si>
  <si>
    <t>Revascularization of a Complex Case of Vertebrobasilar Insufficiency with Occipital Artery-Anterior Inferior Cerebellar Artery Bypass</t>
  </si>
  <si>
    <t>Department of Neurologic Surgery, University of California San Francisco, California, USA.</t>
  </si>
  <si>
    <t>Dynamic Heterogeneity Shapes Patterns of Spiral Ganglion Activity</t>
  </si>
  <si>
    <t>Department of Neurosurgery, Jefferson Hospital for Neuroscience, Thomas Jefferson University Hospital, Philadelphia, Pennsylvania 19107.</t>
  </si>
  <si>
    <t>Incidence and predictors of ophthalmic artery occlusion in intra-arterial chemotherapy for retinoblastoma</t>
  </si>
  <si>
    <t>Journal of neurointerventional surgery</t>
  </si>
  <si>
    <t>Thomas Jefferson University Sidney Kimmel Medical College, Philadelphia, Pennsylvania, USA.</t>
  </si>
  <si>
    <t>Neal A Patel</t>
  </si>
  <si>
    <t>Intrathecal baclofen, selective dorsal rhizotomy, and extracorporeal shockwave therapy for the treatment of spasticity in cerebral palsy: a systematic review</t>
  </si>
  <si>
    <t>Mercer University School of Medicine, Savannah, GA, USA.</t>
  </si>
  <si>
    <t>School of Medicine, Mercer University, Columbus, GA, USA.</t>
  </si>
  <si>
    <t>Endoscopic Rhizotomy for Facetogenic Back Pain: A Review of the History, Financial Considerations, Patient Selection Criteria, and Clinical Outcomes</t>
  </si>
  <si>
    <t>School of Medicine, Mercer University, Savannah, Georgia, USA.</t>
  </si>
  <si>
    <t>Mercer University School of Medicine, Columbus, Georgia, USA.</t>
  </si>
  <si>
    <t>The Use of Psychedelics in the Treatment of Medical Conditions: An Analysis of Currently Registered Psychedelics Studies in the American Drug Trial Registry</t>
  </si>
  <si>
    <t>Neurological Surgery, Mercer University School of Medicine, Savannah, USA.</t>
  </si>
  <si>
    <t>The Current State of Radiotherapy for Pediatric Brain Tumors: An Overview of Post-Radiotherapy Neurocognitive Decline and Outcomes</t>
  </si>
  <si>
    <t>Journal of personalized medicine</t>
  </si>
  <si>
    <t>School of Medicine, Mercer University School of Medicine, Savannah, GA 31404, USA.</t>
  </si>
  <si>
    <t>Staged Open Cranial Surgery for Primary Intra-axial Neoplasms: A Systematic Review</t>
  </si>
  <si>
    <t>Mercer University School of Medicine, Savannah, Georgia, USA.</t>
  </si>
  <si>
    <t>School of Medicine, Mercer University, Macon, Georgia, USA.</t>
  </si>
  <si>
    <t>Department of Neurosurgery, Mercer University School of Medicine, Savannah, GA, USA.</t>
  </si>
  <si>
    <t>Department of Neurosurgery, Mercer University School of Medicine, GA, United States.</t>
  </si>
  <si>
    <t>Three-Dimensional-Printed Titanium Versus Polyetheretherketone Cages for Lumbar Interbody Fusion: A Systematic Review of Comparative In Vitro, Animal, and Human Studies</t>
  </si>
  <si>
    <t>School of Medicine, Mercer University, Columbus, GA, USA</t>
  </si>
  <si>
    <t>Mercer University School of Medicine, Macon, GA, USA.</t>
  </si>
  <si>
    <t>Acute Mania and Psychosis in the Context of Primary Adrenal Insufficiency: A Systematic Review of the Literature</t>
  </si>
  <si>
    <t>Cognitive and Behavioral Neurology</t>
  </si>
  <si>
    <t>School of Medicine, Mercer University, Columbus, Georgia.</t>
  </si>
  <si>
    <t>Surgical Outcomes After Single-Level Endoscopic Transforaminal Lumbar Interbody Fusion: A Systematic Review and Meta-Analysis</t>
  </si>
  <si>
    <t>Developing Mixed-Effects Models to Compare the Predictive Ability of Various Comorbidity Indices in a Contemporary Cohort of Patients Undergoing Lumbar Fusion</t>
  </si>
  <si>
    <t>Characterizing Adverse Events of Cranioplasty Implants After Craniectomy: A Retrospective Review of the Federal Manufacturer and User Facility Device Experience Database</t>
  </si>
  <si>
    <t>Postvaccination graft dysfunction/aplastic anemia relapse with massive clonal expansion of autologous CD8+ lymphocytes</t>
  </si>
  <si>
    <t>Blood advances</t>
  </si>
  <si>
    <t xml:space="preserve">Division of Hematology-Oncology, Department of Medicine, Hospital of the University of Pennsylvania, Philadelphia, PA. ; Comprehensive Bone Marrow Failure Center, Children's Hospital of Philadelphia, Philadelphia, PA.
</t>
  </si>
  <si>
    <t>A review of multiomics platforms in pituitary adenoma pathogenesis</t>
  </si>
  <si>
    <t>Frontiers in bioscience</t>
  </si>
  <si>
    <t>Department of Neurosurgery, Thomas Jefferson University Hospital, Philadelphia, PA 19107, USA.</t>
  </si>
  <si>
    <t>Glioma Stem Cells as Immunotherapeutic Targets: Advancements and Challenges</t>
  </si>
  <si>
    <t xml:space="preserve">Ben &amp; Catherine Ivy Center for Advanced Brain Tumor Treatment, Swedish Neuroscience Institute, Seattle, WA, United States; Sidney Kimmel Medical College, Philadelphia, PA, United States.
</t>
  </si>
  <si>
    <t>Delayed symptomatic hyponatremia in transsphenoidal surgery: Systematic review and meta-analysis of its incidence and prevention with water restriction</t>
  </si>
  <si>
    <t>Clinical neurology and nuerosurgery</t>
  </si>
  <si>
    <t>Department of Neurosurgery, Thomas Jefferson University Hospital, Philadelphia, PA, USA.</t>
  </si>
  <si>
    <t>Carotid Blowout Management in the Endovascular Era</t>
  </si>
  <si>
    <t>Frontiers in surgery</t>
  </si>
  <si>
    <t>Evolution of Surgical Outcomes in Endoscopic Endonasal Resection of Craniopharyngiomas</t>
  </si>
  <si>
    <t>Journal of Neurological Surgery: Part B Skull Base</t>
  </si>
  <si>
    <t>Department of Neurosurgery, Thomas Jefferson University Hospital, Philadelphia, Pennsylvania, United States.</t>
  </si>
  <si>
    <t>Granulomatosis with polyangiitis masquerading as pituitary adenoma with apoplexy</t>
  </si>
  <si>
    <t>Modern Rheumatolgy Case Reports</t>
  </si>
  <si>
    <t>Sidney Kimmel Medical College, Thomas Jefferson University Hospital, Philadelphia, PA, USA.</t>
  </si>
  <si>
    <t>Evaluation of early postoperative day 1 discharge after endoscopic endonasal pituitary adenoma resection</t>
  </si>
  <si>
    <t>Department of Neurosurgery, Thomas Jefferson University Hospital, Philadelphia; and.</t>
  </si>
  <si>
    <t>A comparative study of transradial versus transfemoral approach for flow diversion</t>
  </si>
  <si>
    <t>Neuroradiology</t>
  </si>
  <si>
    <t>Sidney Kimmel Medical College, Thomas Jefferson University, Philadelphia, PA, USA.</t>
  </si>
  <si>
    <t>The use of telemedicine in pre-surgical evaluation: a retrospective cohort study of a neurosurgical oncology practice</t>
  </si>
  <si>
    <t>Department of Neurosurgery, Thomas Jefferson University and Jefferson Hospital for Neuroscience, Philadelphia, PA, USA.</t>
  </si>
  <si>
    <t>Fatal Balamuthia mandrillaris brain infection associated with improper nasal lavage</t>
  </si>
  <si>
    <t>International JOunral of Infectious Diseases</t>
  </si>
  <si>
    <t>Swedish Medical Group, 550 17th Avenue Suite 540, Seattle, WA 98122, USA. Electronic address: Keenan.Piper@swedish.org.</t>
  </si>
  <si>
    <t>Human cytomegalovirus seropositivity is associated with decreased survival in glioblastoma patients</t>
  </si>
  <si>
    <t>Neuro-oncology Advances</t>
  </si>
  <si>
    <t>Ben and Catherine Ivy Center for Advanced Brain Tumor Treatment, Swedish Neuroscience Institute, Seattle, Washington.</t>
  </si>
  <si>
    <t>Journal of Neurosrugery: Case Lessons</t>
  </si>
  <si>
    <t>Management of Coincident Pituitary Macroadenoma and Cavernous Carotid Aneurysm: A Systematic Literature Review</t>
  </si>
  <si>
    <t>Journal of Neurological Surgery Reports</t>
  </si>
  <si>
    <t>Sidney Kimmel Medical College, Thomas Jefferson University Hospital, Philadelphia, Pennsylvania, United States.</t>
  </si>
  <si>
    <t>Glioblastoma Mimicking Viral Encephalitis Responds to Acyclovir: A Case Series and Literature Review</t>
  </si>
  <si>
    <t>Ben and Catherine Ivy Center for Advanced Brain Tumor Treatment, Swedish Neuroscience Institute, Seattle, WA, United States.</t>
  </si>
  <si>
    <t>Internal Neurolysis for Trigeminal Neuralgia: Technical Nuances and a Single Institution Experience</t>
  </si>
  <si>
    <t>Department of Neurological Surgery, Thomas Jefferson University, Philadelphia, PA.</t>
  </si>
  <si>
    <t>The human O-GlcNAcome database and meta-analysis</t>
  </si>
  <si>
    <t>Scientific Data</t>
  </si>
  <si>
    <t>Department of Biochemistry, Medical College of Wisconsin, Milwaukee, USA.</t>
  </si>
  <si>
    <t>The Adrenal Clock Prevents Aberrant Light-Induced Alterations in Circadian Glucocorticoid Rhythms</t>
  </si>
  <si>
    <t>Endocrinolgy</t>
  </si>
  <si>
    <t>Department of Neuroscience, University of Minnesota, Minneapolis, Minnesota.</t>
  </si>
  <si>
    <t>O-GlcNAcylation Is Essential for Rapid Pomc Expression and Cell Proliferation in Corticotropic Tumor Cells</t>
  </si>
  <si>
    <t xml:space="preserve">Department of Biochemistry, Medical College of Wisconsin, Milwaukee, Wisconsin, 53226, USA; Department of Neurosurgery, Medical College of Wisconsin, Milwaukee, Wisconsin, 53226, USA.
</t>
  </si>
  <si>
    <t>Intracranial Capillary Hemangiomas: A Peripartum Presentation and Review of the Literature</t>
  </si>
  <si>
    <t>Medical College of Wisconsin, Milwaukee, Wisconsin, USA.</t>
  </si>
  <si>
    <t>Sex Differences in Adrenal Bmal1 Deletion-Induced Augmentation of Glucocorticoid Responses to Stress and ACTH in Mice</t>
  </si>
  <si>
    <t>Intrinsically Photosensitive Retinal Ganglion Cells (ipRGCs) Are Necessary for Light Entrainment of Peripheral Clocks</t>
  </si>
  <si>
    <t>PloS One</t>
  </si>
  <si>
    <t>Department of Neuroscience, University of Minnesota, Minneapolis, Minnesota, United States of America.</t>
  </si>
  <si>
    <t>Radiomics and radiogenomics in pediatric neuro-oncology: A review</t>
  </si>
  <si>
    <t>Department of Neurosurgery, Children's Hospital of Philadelphia, Philadelphia, Pennsylvania, USA.</t>
  </si>
  <si>
    <t>Radiomics for characterization of the glioma immune microenvironment</t>
  </si>
  <si>
    <t>NPJ Precision Oncology</t>
  </si>
  <si>
    <t xml:space="preserve">Center for Data-Driven Discovery in Biomedicine (D3b), Children's Hospital of Philadelphia, Philadelphia, PA, USA; Institute of Translational Medicine and Therapeutics, Perelman School of Medicine, University of Pennsylvania, Philadelphia, PA, USA.
</t>
  </si>
  <si>
    <t>PET/MR Imaging in Musculoskeletal Precision Imaging - Third wave after X-Ray and MR</t>
  </si>
  <si>
    <t>PET clinics</t>
  </si>
  <si>
    <t>Department of Radiology, Hospital of the University of Pennsylvania, 3400 Spruce Street, Philadelphia, PA 19104, USA.</t>
  </si>
  <si>
    <t>Statistical plots in oncologic imaging, a primer for neuroradiologists</t>
  </si>
  <si>
    <t>Neuroradiology Journal</t>
  </si>
  <si>
    <t xml:space="preserve">Center for Data-Driven Discovery in Biomedicine (D3b), Children's Hospital of Philadelphia, Philadelphia, PA, USA; Perelman School of Medicine, University of Pennsylvania, Philadelphia, PA, USA.
</t>
  </si>
  <si>
    <t>Predicting short-term outcomes following supratentorial tumor surgery</t>
  </si>
  <si>
    <t>Department of Neurosurgery, Perelman School of Medicine at the University of Pennsylvania, Philadelphia, PA, USA.</t>
  </si>
  <si>
    <t>The Effect of Race on Short-Term Pituitary Tumor Outcomes</t>
  </si>
  <si>
    <t>Department of Neurosurgery, Perelman School of Medicine at the University of Pennsylvania, Philadelphia, Pennsylvania, USA.</t>
  </si>
  <si>
    <t>The influence of race on outcomes following pituitary tumor resection</t>
  </si>
  <si>
    <t>Department of Neurosurgery, Perelman School of Medicine at the University of Pennsylvania, 3rd Floor Silverstein Pavilion, 3400 Spruce Street, Philadelphia, PA, 19104, United States.</t>
  </si>
  <si>
    <t>The LACE+ Index as a Predictor of 90-Day Supratentorial Tumor Surgery Outcomes</t>
  </si>
  <si>
    <t>Department of Neurosurgery, Perelman School of Medicine, University of Pennsylvania, Philadelphia, Pennsylvania.</t>
  </si>
  <si>
    <t>Unsupervised machine learning using K-means identifies radiomic subgroups of pediatric low-grade gliomas that correlate with key molecular markers</t>
  </si>
  <si>
    <t>Neoplasia</t>
  </si>
  <si>
    <t>Perelman School of Medicine of the University of Pennsylvania, Philadelphia, Pennsylvania, USA; Center for Data-Driven Discovery in Biomedicine (D3b), Children's Hospital of Philadelphia, Philadelphia, Pennsylvania, USA.</t>
  </si>
  <si>
    <t>The LACE + index as a predictor of 90-day urologic surgery outcomes</t>
  </si>
  <si>
    <t>World Journal of Urology</t>
  </si>
  <si>
    <t>Department of Neurosurgery, Hospital of the University of Pennsylvania, Perelman School of Medicine at the University of Pennsylvania, 3rd Floor Silverstein Pavilion, 3400 Spruce Street, Philadelphia, PA, 19104, USA.</t>
  </si>
  <si>
    <t>Assessing the Role of Patient Race in Disparity of 90-Day Brain Tumor Resection Outcomes</t>
  </si>
  <si>
    <t>Department of Neurosurgery, Perelman School of Medicine at the University of Pennsylvania, Philadelphia, USA.</t>
  </si>
  <si>
    <t>Automated tumor segmentation and brain tissue extraction from multiparametric MRI of pediatric brain tumors: A multi-institutional study</t>
  </si>
  <si>
    <t>Development of an Intraoperative Pipeline for Holographic Mixed Reality Visualization During Spinal Fusion Surgery</t>
  </si>
  <si>
    <t>Surgical Innovations</t>
  </si>
  <si>
    <t>Department of Neurosurgery, 6572University of Pennsylvania Health System Penn Presbyterian Medical Center, Philadelphia, PA, USA.</t>
  </si>
  <si>
    <t>Role of Race in Short-Term Outcomes for 1700 Consecutive Patients Undergoing Brain Tumor Resection</t>
  </si>
  <si>
    <t>Journal of healthcare quality</t>
  </si>
  <si>
    <t>Department ofNeurosurgery at Perelman School of Medicine at the University of Pennsylvania,Philadelphia, PA</t>
  </si>
  <si>
    <t>Transforming growth factor-beta 1 signaling regulates neuroinflammation and apoptosis in mild traumatic brain injury</t>
  </si>
  <si>
    <t>Brain, behavior, and immunity</t>
  </si>
  <si>
    <t>Laboratory of CNS Injury and Repair, Neuroscience Institute, JFK Medical Center, 65 James St, Edison, NJ 08820, United States.</t>
  </si>
  <si>
    <t>Traumatic brain injury induced matrix metalloproteinase2 cleaves CXCL12α (stromal cell derived factor 1α) and causes neurodegeneration</t>
  </si>
  <si>
    <t>Laboratory of CNS Injury and Repair, Neuroscience Institute, JFK Medical Center, 65 James St, Edison, NJ 08820, United States; Department of Biomedical Engineering, New Jersey Institute of Technology, Newark, NJ 07102, United States.</t>
  </si>
  <si>
    <t>Mechanisms that allow cortical preparatory activity without inappropriate movement</t>
  </si>
  <si>
    <t>Department of Neurobiology, Duke University School of Medicine, Durham, United States.</t>
  </si>
  <si>
    <t>Neural implementation of Bayesian inference in a sensorimotor behavior</t>
  </si>
  <si>
    <t>Nature Neuroscience</t>
  </si>
  <si>
    <t>Department of Neurobiology, Duke University School of Medicine, Durham, NC, USA.</t>
  </si>
  <si>
    <t>The Neural Basis for Response Latency in a Sensory-Motor Behavior</t>
  </si>
  <si>
    <t>Cerebral Cortex</t>
  </si>
  <si>
    <t>Department of Neurobiology, Duke University School of Medicine, Durham, NC 27710, USA.</t>
  </si>
  <si>
    <t>Effect of 3-Day and 21-Day Hypoxic Preconditioning on Recovery Following Cerebral Ischemia in Rats</t>
  </si>
  <si>
    <t>Advances in Experimental Medicine and Biology</t>
  </si>
  <si>
    <t xml:space="preserve">Departments of Physiology &amp; Biophysics, Case Western Reserve University, Cleveland, OH, USA; Department of Neurobiology, Duke University School of Medicine, Durham, NC, USA.
</t>
  </si>
  <si>
    <t>Control of the strength of visual-motor transmission as the mechanism of rapid adaptation of priors for Bayesian inference in smooth pursuit eye movements</t>
  </si>
  <si>
    <t>Department of Neurobiology, Duke University School of Medicine, Durham, North Carolina.</t>
  </si>
  <si>
    <t>A prospective, multi-institutional comparative effectiveness study of lumbar spine surgery in morbidly obese patients: does minimally invasive transforaminal lumbar interbody fusion result in superior outcomes?</t>
  </si>
  <si>
    <t>Division of Neurosurgery, Duke University Medical Center, Durham, North Carolina, USA.</t>
  </si>
  <si>
    <t>No difference in postoperative complications, pain, and functional outcomes up to 2 years after incidental durotomy in lumbar spinal fusion: a prospective, multi-institutional, propensity-matched analysis of 1,741 patients</t>
  </si>
  <si>
    <t>Division of Neurosurgery, Department of Surgery, Duke University Medical Center, Box 3807, 1000 Trent Drive, Room 4517 Busse Bldg, Durham, NC 27710, USA.</t>
  </si>
  <si>
    <t>Food insecurity, type 2 diabetes, and hyperglycaemia: A systematic review and meta-analysis</t>
  </si>
  <si>
    <t>Perelman School of Medicine, University of Pennsylvania, Philadelphia, Pennsylvania, USA.</t>
  </si>
  <si>
    <t>Food insecurity and hypertension: A systematic review and meta-analysis</t>
  </si>
  <si>
    <t>Academic Programs Office, Perelman School of Medicine, University of Pennsylvania, Philadelphia, Pennsylvania, United States of America.</t>
  </si>
  <si>
    <t>A Systematic Review and Meta-Analysis of Food Insecurity and Dyslipidemia</t>
  </si>
  <si>
    <t>Journal of the American Board of Family Medicine</t>
  </si>
  <si>
    <t>From Perelman School of Medicine, University of Pennsylvania, Philadelphia, PA</t>
  </si>
  <si>
    <t>Effect of Race and Insurance Type on Access to, and Outcomes of, Epilepsy Surgery: A Literature Review</t>
  </si>
  <si>
    <t>Navigated lumbar drain placement: A description of technique and case example</t>
  </si>
  <si>
    <t>Department of Neurosurgery, University of Pennsylvania, Perelman School of Medicine, Philadelphia, Pennsylvania, United States.</t>
  </si>
  <si>
    <t>Post-operative neurosurgery outcomes by race/ethnicity among enhanced recovery after surgery (ERAS) participants</t>
  </si>
  <si>
    <t>University of Pennsylvania Perelman School of Medicine, Philadelphia, PA, USA.</t>
  </si>
  <si>
    <t>Case Report: Multilevel Ossification of the Ligamentum Flavum in a Patient With Spinal Osteoblastoma</t>
  </si>
  <si>
    <t>University of Pennsylvania Perelman School of Medicine, Philadelphia, PA, United States.</t>
  </si>
  <si>
    <t>Daniel Y Zhang</t>
  </si>
  <si>
    <t>A Patient-Derived Glioblastoma Organoid Model and Biobank Recapitulates Inter- and Intra-tumoral Heterogeneity</t>
  </si>
  <si>
    <t>Biochemistry and Molecular Biophysics Graduate Group, University of Pennsylvania, Philadelphia, PA 19104, USA.</t>
  </si>
  <si>
    <t>Molecular landscapes of human hippocampal immature neurons across lifespan</t>
  </si>
  <si>
    <t>Biochemistry and Molecular Biophysics Graduate Group, Perelman School of Medicine, University of Pennsylvania, Philadelphia, PA, USA.</t>
  </si>
  <si>
    <t>Generation of hypothalamic arcuate organoids from human induced pluripotent stem cells</t>
  </si>
  <si>
    <t>Cell Stem Cell</t>
  </si>
  <si>
    <t>Biochemistry and Molecular Biophysics Graduate Group, Perelman School of Medicine, University of Pennsylvania, Philadelphia, PA 19104, USA.</t>
  </si>
  <si>
    <t>Epitranscriptomic regulation of cortical neurogenesis via Mettl8-dependent mitochondrial tRNA m3C modification</t>
  </si>
  <si>
    <t>Department of Neuroscience and Mahoney Institute for Neurosciences, Perelman School of Medicine, University of Pennsylvania, Philadelphia, PA 19104, USA; Department of Cell and Developmental Biology, Perelman School of Medicine, University of Pennsylvania, Philadelphia, PA 19104, USA; Department of Psychiatry, Perelman School of Medicine, University of Pennsylvania, Philadelphia, PA 19104, USA; Institute for Regenerative Medicine, University of Pennsylvania, Philadelphia, PA 19104, USA. Electronic address: gming@pennmedicine.upenn.edu.</t>
  </si>
  <si>
    <t>Modeling neurological disorders using brain organoids</t>
  </si>
  <si>
    <t>Seminars in Cell and Developmental Biology</t>
  </si>
  <si>
    <t>Biochemistry and Molecular Biophysics Graduate Group, Perelman School of Medicine, University of Pennsylvania, Philadelphia, PA, 19104, USA.</t>
  </si>
  <si>
    <t>Human Pluripotent Stem Cell-Derived Neural Cells and Brain Organoids Reveal SARS-CoV-2 Neurotropism Predominates in Choroid Plexus Epithelium</t>
  </si>
  <si>
    <t>Photoactivatable Sensors for Detecting Mobile Zinc</t>
  </si>
  <si>
    <t>Journal of the American Chemical Soceity</t>
  </si>
  <si>
    <t>Department of Chemistry, Massachusetts Institute of Technology , 77 Massachusetts Avenue, Cambridge, Massachusetts 02139, United States.</t>
  </si>
  <si>
    <t>Optical Principles of Fluorescence-Guided Brain Tumor Surgery: A Practical Primer for the Neurosurgeon</t>
  </si>
  <si>
    <t>Department of Neurosurgery, Hospital of the University of Pennsylvania, Philadelphia, Pennsylvania.</t>
  </si>
  <si>
    <t>PUS7: a targetable epitranscriptomic regulator of glioblastoma growth</t>
  </si>
  <si>
    <t>Trends in Pharmacological Sciences</t>
  </si>
  <si>
    <t>Biochemistry and Molecular Biophysics Graduate Group, Perelman School of Medicine, University of Pennsylvania, Philadelphia, PA 19014, USA.</t>
  </si>
  <si>
    <t>RNA fusion transcript panel identifies diverse repertoire of fusions in adult glioma patients with therapeutic implications</t>
  </si>
  <si>
    <t>Neurooncology Practices</t>
  </si>
  <si>
    <t>Biochemistry and Molecular Biophysics Graduate Group, Perelman School of Medicine at the University of Pennsylvania, Philadelphia, Pennsylvania, USA.</t>
  </si>
  <si>
    <t>Peptide-based, two-fluorophore, ratiometric probe for quantifying mobile zinc in biological solutions</t>
  </si>
  <si>
    <t>ACS Chemical Biology</t>
  </si>
  <si>
    <t>Department of Chemistry, Massachusetts Institute of Technology , Cambridge, Massachusetts 02139, United States.</t>
  </si>
  <si>
    <t>High-Affinity Chimeric Antigen Receptor With Cross-Reactive scFv to Clinically Relevant EGFR Oncogenic Isoforms</t>
  </si>
  <si>
    <t xml:space="preserve">Glioblastoma Translational Center of Excellence, Abramson Cancer Center, Perelman School of Medicine, University of Pennsylvania, Philadelphia, PA, United States; Biochemistry and Molecular Physics Graduate Group, Perelman School of Medicine, University of Pennsylvania, Philadelphia, PA, United States.
</t>
  </si>
  <si>
    <t>Modulation of extrasynaptic NMDA receptors by synaptic and tonic zinc</t>
  </si>
  <si>
    <t>Proceedings of the National Academy of Sciences of the United States of America</t>
  </si>
  <si>
    <t>Department of Chemistry, Massachusetts Institute of Technology, Cambridge, MA 02139; and.</t>
  </si>
  <si>
    <t>Reaction-Based Probes for Imaging Mobile Zinc in Live Cells and Tissues</t>
  </si>
  <si>
    <t>ACS Sensors</t>
  </si>
  <si>
    <t>Direct Oral Anticoagulants Versus Warfarin in the Treatment of Cerebral Venous Thrombosis (ACTION-CVT): A Multicenter International Study</t>
  </si>
  <si>
    <t>Department of Neurology, Cooper University, Camden, NJ (J.E.S., S.K., S.Y.).</t>
  </si>
  <si>
    <t>Predictors of Recurrent Venous Thrombosis After Cerebral Venous Thrombosis: Analysis of the ACTION-CVT Study</t>
  </si>
  <si>
    <t>Cooper Neurologic Institute</t>
  </si>
  <si>
    <t>Unique Clinicopathologic Subclassifiers of Cryptogenic Cerebral Emboli</t>
  </si>
  <si>
    <t>Journal of Stroke and Cerebrovascular Disease</t>
  </si>
  <si>
    <t>Cooper Medical School of Rowan University, Camden, NJ, USA. Electronic address: Kamens32@rowan.edu.</t>
  </si>
  <si>
    <t>Subcortical infarcts in patients with nonstenotic cervical atherosclerotic disease</t>
  </si>
  <si>
    <t>Cooper Medical School of Rowan University, Camden, NJ, United States.</t>
  </si>
  <si>
    <t>Resident-Driven Dysphagia Screening Protocol for Expedited Antithrombotic Delivery in Acute Ischemic Stroke</t>
  </si>
  <si>
    <t>Neurohospitalist</t>
  </si>
  <si>
    <t xml:space="preserve">Cooper Medical School of Rowan University, Camden, NJ, USA; Department of Speech and Language Pathology, Cooper University Hospital, Camden, NJ, USA; Cooper Neurological Institute, Cooper University Hospital, Camden, NJ, USA.
</t>
  </si>
  <si>
    <t>Clinical and radiographic phenotypes of patients with multifocal subcortical versus cortical cerebral infarcts</t>
  </si>
  <si>
    <t>Eptifibatide use in ischemic stroke patients undergoing endovascular thrombectomy: A matched cohort analysis</t>
  </si>
  <si>
    <t>First author is affiliated with: Johns Hopkins Encephalitis Center, Department of Neurology, The Johns Hopkins University School of Medicine, The Johns Hopkins University, Baltimore, MD, USA.</t>
  </si>
  <si>
    <t>Utility of transesophageal echocardiography in the identification and treatment of occult mechanisms of cerebral infarction</t>
  </si>
  <si>
    <t>Journal of clinical neuroscience : official journal of the Neurosurgical Society of Australasia</t>
  </si>
  <si>
    <t>Cooper Medical School of Rowan University, Camden, NJ 08103, USA.</t>
  </si>
  <si>
    <t>Functional Recovery in Patients with Acute Stroke and Pre-Existing Disability: A Natural History Study</t>
  </si>
  <si>
    <t>Cooper Medical School of Rowan University, Camden, NJ, USA.</t>
  </si>
  <si>
    <t>Decline in Rehab Transfers Among Rehab-Eligible Stroke Patients During the COVID-19 Pandemic</t>
  </si>
  <si>
    <t>Cooper Medical School of Rowan University, Camden, New Jersey, 08103.</t>
  </si>
  <si>
    <t>Expression profiling of the adhesion G protein-coupled receptor GPR133 (ADGRD1) in glioma subtypes</t>
  </si>
  <si>
    <t>Pathology, New York, New York, USA.</t>
  </si>
  <si>
    <t>Age Alters Prevalence of Left Atrial Enlargement and Nonstenotic Carotid Plaque in Embolic Stroke of Undetermined Source</t>
  </si>
  <si>
    <t>Cooper Medical School of Rowan University, Camden, NJ</t>
  </si>
  <si>
    <t>Ipsilateral Carotid Plaque Presence is Inversely Associated with Patent Foramen Ovale in Cryptogenic Stroke: A Multicenter CohortStudy</t>
  </si>
  <si>
    <t>Cooper Neurological Institute, Cooper University Hospital, Camden, NJ USA.</t>
  </si>
  <si>
    <t>Outcomes associated with antithrombotic strategies in heart failure with reduced ejection fraction and sinus rhythm following acute ischemic stroke</t>
  </si>
  <si>
    <t>Delays in thrombolysis during COVID-19 are associated with worse neurological outcomes: the Society of Vascular and Interventional Neurology Multicenter Collaboration</t>
  </si>
  <si>
    <t>Journal of Neurology</t>
  </si>
  <si>
    <t>Cooper Medical School of Rowan University, Camden, NJ, 08103, USA.</t>
  </si>
  <si>
    <t>Outcomes following thrombectomy for acute large vessel occlusion beyond 24 hours or with unknown time of onset</t>
  </si>
  <si>
    <t>History of Virtual Reality and Augmented Reality in Neurosurgical Training.</t>
  </si>
  <si>
    <t>UConn School of Medicine, Farmington, Connecticut, USA.</t>
  </si>
  <si>
    <t>Natural history of mild trigonocephalic deformities</t>
  </si>
  <si>
    <t>Telemedicine in Neurosurgery and Artificial Intelligence Applications</t>
  </si>
  <si>
    <t>First author is affiliated with: Departments of *Orthopaedic Surgery †Neurology ‡Anesthesia and Critical Care Medicine and Pediatrics, The Johns Hopkins University, Baltimore, MD.</t>
  </si>
  <si>
    <t>Molecular mediators of angiogenesis and neurogenesis after ischemic stroke</t>
  </si>
  <si>
    <t>Venous thromboembolism in the setting of pediatric central diabetes insipidus: a systematic review of the literature and report of 2 cases</t>
  </si>
  <si>
    <t xml:space="preserve">I know the name is A U Asemota for this pub, but he went to medical school at this university so perhaps he used an older name for this pub? </t>
  </si>
  <si>
    <t>A Model for Encephalomyosynangiosis Treatment after Middle Cerebral Artery Occlusion-Induced Stroke in Mice</t>
  </si>
  <si>
    <t>Clinical metrics and tools for provider assessment and tracking of trigonocephaly</t>
  </si>
  <si>
    <t>Deep brain stimulation for movement disorders after stroke: a systematic review of the literature</t>
  </si>
  <si>
    <t>Family-acquired photographs for the evaluation of pediatric head shape via telemedicine: an analysis of photograph quality</t>
  </si>
  <si>
    <t>Machine Learning-Driven Clinical Image Analysis to Identify Craniosynostosis: A Pilot Study of Telemedicine and Clinic Patients</t>
  </si>
  <si>
    <t>Recruitment into Academic Neurosurgery Using a Model for Successful Cross-Campus Research Collaboration: A Premedical Student Survey</t>
  </si>
  <si>
    <t>Spinal Lymphoma Presenting as an Epidural and Retropleural Mass With Concomitant Pathologic Compression Fracture: A Case Report</t>
  </si>
  <si>
    <t>Changes in the epidemiology of pediatric sinogenic and otogenic intracranial infections during the COVID-19 pandemic: a single-institution study</t>
  </si>
  <si>
    <t>Predictive validity of the All Patients Refined Diagnosis Related Group modifiers for costs and outcomes from intracranial hemorrhage</t>
  </si>
  <si>
    <t>Middle Meningeal Artery Embolization for Primary Treatment of a Chronic Subdural Hematoma in a Pediatric Patient: A Systematic Review of the Literature and Case Report</t>
  </si>
  <si>
    <t>Foods of the future</t>
  </si>
  <si>
    <t>Penn State College of Medicine, Hershey, PA 17033, USA. mpeterson1@pennstatehealth.psu.edu.</t>
  </si>
  <si>
    <t>Normative human brain volume growth</t>
  </si>
  <si>
    <t>The Center for Neural Engineering and Departments of Biomedical Engineering, The Pennsylvania State University</t>
  </si>
  <si>
    <t>Fatty filum terminale and low-lying conus medullaris in Gollop-Wolfgang complex: a case report and review of literature</t>
  </si>
  <si>
    <t>Department of Neurosurgery, Penn State Children's Hospital, 30 Hope Drive, Suite 1200, Building B, Hershey, PA, 1733, USA.</t>
  </si>
  <si>
    <t>Infection diagnosis in hydrocephalus CT images: a domain enriched attention learning approach</t>
  </si>
  <si>
    <t>Center for Neural Engineering, the Pennsylvania State University, University Park, PA 16801, United States of America.</t>
  </si>
  <si>
    <t>Proceedings of the 13th International Newborn Brain Conference: Other forms of brain monitoring, such as NIRS, fMRI, biochemical</t>
  </si>
  <si>
    <t>Journal of neonatal-perinatal Medicine</t>
  </si>
  <si>
    <t>None listed</t>
  </si>
  <si>
    <t>Optimization of Neurite Tracing and Further Characterization of Human Monocyte-Derived-Neuronal-like Cells</t>
  </si>
  <si>
    <t>Brain Science</t>
  </si>
  <si>
    <t>Department of Engineering Science and Mechanics, Penn State College of Engineering, State College, Philadelphia, PA 19107, USA.</t>
  </si>
  <si>
    <t>Endoscopic Treatment versus Shunting for Infant Hydrocephalus in Uganda</t>
  </si>
  <si>
    <t>New England Journal of Medicine</t>
  </si>
  <si>
    <t>Pennsylvania State University, University Park</t>
  </si>
  <si>
    <t>Preoperative risk and postoperative outcome from subdural fluid collections in African infants with postinfectious hydrocephalus</t>
  </si>
  <si>
    <t>Center for Neural Engineering, Department of Engineering Science and Mechanics, The Pennsylvania State University, University Park.</t>
  </si>
  <si>
    <t>Normal childhood brain growth and a universal sex and anthropomorphic relationship to cerebrospinal fluid</t>
  </si>
  <si>
    <t xml:space="preserve">Center for Neural Engineering and Departments ofEngineering Science and Mechanics The Pennsylvania State University College of Medicine, Hershey, Pennsylvania.
</t>
  </si>
  <si>
    <r>
      <rPr>
        <i/>
        <sz val="10"/>
        <color theme="1"/>
        <rFont val="Arial"/>
      </rPr>
      <t>Paenibacillus</t>
    </r>
    <r>
      <rPr>
        <sz val="10"/>
        <color theme="1"/>
        <rFont val="Arial"/>
      </rPr>
      <t xml:space="preserve"> infection with frequent viral coinfection contributes to postinfectious hydrocephalus in Ugandan infants</t>
    </r>
  </si>
  <si>
    <t>Science transitional medicine</t>
  </si>
  <si>
    <t xml:space="preserve">Center for Neural Engineering, Pennsylvania State University, University Park, PA 16802, USA; Department of Engineering Science and Mechanics, Pennsylvania State University, University Park, PA 16802, USA.
</t>
  </si>
  <si>
    <t>Brain growth after surgical treatment for infant postinfectious hydrocephalus in Sub-Saharan Africa: 2-year results of a randomized trial</t>
  </si>
  <si>
    <t xml:space="preserve">Center for Neural Engineering the Pennsylvania State University, State College, Pennsylvania.
</t>
  </si>
  <si>
    <t>Hussein M Abdallah</t>
  </si>
  <si>
    <t>Gamma Knife radiosurgery for meningiomas of the confluence of the falx and tentorium</t>
  </si>
  <si>
    <t>University of Pittsburgh School of Medicine, Pittsburgh, PA, USA.</t>
  </si>
  <si>
    <t>Defining benchmark outcomes for transsphenoidal surgery of pituitary adenomas: a multicenter analysis</t>
  </si>
  <si>
    <t>Department of Neurosurgery, University of Pittsburgh Medical Center, Pittsburgh, PA, United States</t>
  </si>
  <si>
    <t>Clinical characteristics of familial and sporadic pediatric cerebral cavernous malformations and outcomes</t>
  </si>
  <si>
    <t>Department of Neurological Surgery, University of Pittsburgh Medical Center, Pittsburgh, Pennsylvania</t>
  </si>
  <si>
    <t>Adjuvant chemotherapy for pulmonary sarcomatoid carcinoma: A retrospective analysis of the National Cancer Database</t>
  </si>
  <si>
    <t>University of Pittsburgh School of Medicine, Pittsburgh, Pa.</t>
  </si>
  <si>
    <t>Bibliometric Analysis of the Top 100 Cited Articles on Stereotactic Radiosurgery for Trigeminal Neuralgia</t>
  </si>
  <si>
    <t>University of Pittsburgh School of Medicine, Pittsburgh, Pennsylvania, United States.</t>
  </si>
  <si>
    <t>An Integrated Management Paradigm for Skull Base Chordoma Based on Clinical and Molecular Characteristics</t>
  </si>
  <si>
    <t>University of Pittsburgh School of Medicine, Pittsburgh, Pennsylvania, United States</t>
  </si>
  <si>
    <t>Toward Optimized and Cost-Efficient Protocols for Inferior Petrosal Sinus Sampling in the Diagnosis of Cushing Disease</t>
  </si>
  <si>
    <t>Department of Neurological Surgery, University of Pittsburgh Medical Center, Pittsburgh, Pennsylvania, USA.</t>
  </si>
  <si>
    <t>Polycystic ovary syndrome preceding the diagnosis of acromegaly: a retrospective study in 97 reproductive-aged women</t>
  </si>
  <si>
    <t>University of Pittsburgh School of Medicine, Pittsburgh, PA, USA</t>
  </si>
  <si>
    <t>A Multicenter, Propensity Score-Matched Assessment of Endoscopic Versus Microscopic Approaches in the Management of Pituitary Adenomas</t>
  </si>
  <si>
    <t>Department of Neurosurgery, University of Pittsburgh Medical Center, Pittsburgh , Pennsylvania , USA.</t>
  </si>
  <si>
    <t>Reduction of giant parietooccipital fibrous dysplasia using dynamic mirror image guidance: a case report and review of the literature</t>
  </si>
  <si>
    <t>Crooke Cell Adenoma Confers Poorer Endocrinological Outcomes Compared with Corticotroph Adenoma: Results of a Multicenter, International Analysis</t>
  </si>
  <si>
    <t>Department of Neurosurgery, University of Pittsburgh Medical Center, Pittsburgh, Pennsylvania, USA.</t>
  </si>
  <si>
    <t>A Minimal Physiologically-Based Pharmacokinetic Model Demonstrates Role of the Neonatal Fc Receptor (FcRn) Competition in Drug-Disease Interactions With Antibody Therapy</t>
  </si>
  <si>
    <t>Takeda Pharmaceutical Company Limited, Cambridge, Massachusetts, USA.</t>
  </si>
  <si>
    <t>Computational Analysis of Altering Cell Fate</t>
  </si>
  <si>
    <t>Department of Electrical Engineering and Computer Science, Massachusetts Institute of Technology, Cambridge, MA, USA. hmabdall@mit.edu.</t>
  </si>
  <si>
    <t>Loss of MAT2A compromises methionine metabolism and represents a vulnerability in H3K27M mutant glioma by modulating the epigenome</t>
  </si>
  <si>
    <t>Nature Cancer</t>
  </si>
  <si>
    <t xml:space="preserve">Department of Neurological Surgery, University of Pittsburgh School of Medicine, Pittsburgh, PA, USA; John G. Rangos Sr. Research Center, Children's Hospital of Pittsburgh, Pittsburgh, PA, USA.
</t>
  </si>
  <si>
    <t>Outcome Prediction in Patients with Severe Traumatic Brain Injury Using Deep Learning from Head CT Scans</t>
  </si>
  <si>
    <t>Radiology</t>
  </si>
  <si>
    <t>Department of Neurosurgery, University of Pittsburgh Medical Center, Pittsburgh, Pa</t>
  </si>
  <si>
    <t>A History of the Lobes of the Brain</t>
  </si>
  <si>
    <t>University of Pittsburgh School of Medicine, Pittsburgh, Pennsylvania, USA.</t>
  </si>
  <si>
    <t>Socioeconomic Implications of Professional Relationships within Modern Care Delivery Systems</t>
  </si>
  <si>
    <t>Biographies of international women leaders in neurosurgery</t>
  </si>
  <si>
    <t xml:space="preserve">Department of Neurological Surgery, University of Pittsburgh Medical Center, Pittsburgh, Pennsylvania.
</t>
  </si>
  <si>
    <t>Predictors of first pass effect and effect on outcomes in mechanical thrombectomy for basilar artery occlusion</t>
  </si>
  <si>
    <t>University of Pittsburgh School of Medicine, Pittsburgh, PA, United States. Electronic address: casillo.stephanie@medstudent.pitt.edu.</t>
  </si>
  <si>
    <t>Stentriever salvage after failed manual aspiration thrombectomy</t>
  </si>
  <si>
    <t>Department of Neurosurgery, University of Pittsburgh, Pittsburgh, Pennsylvania, USA.</t>
  </si>
  <si>
    <t>Disrupted Surfaces of Porous Membranes Reduce Nuclear YAP Localization and Enhance Adipogenesis through Morphological Changes</t>
  </si>
  <si>
    <t>ACS Biomaterials Science and Engineering</t>
  </si>
  <si>
    <t>Department of Biomedical Engineering, Rochester Institute of Technology, 160 Lomb Memorial Drive, Rochester, New York 14623, United States.</t>
  </si>
  <si>
    <t>Membrane Pore Spacing Can Modulate Endothelial Cell-Substrate and Cell-Cell Interactions</t>
  </si>
  <si>
    <t>Department of Biomedical Engineering, Rochester Institute of Technology, 160 Lomb Memorial Drive, Rochester, NY 14623, USA.</t>
  </si>
  <si>
    <t>Author Correction: Loss of MAT2A compromises methionine metabolism and represents a vulnerability in H3K27M mutant glioma by modulating the epigenome</t>
  </si>
  <si>
    <t>Ultrathin transparent membranes for cellular barrier and co-culture models</t>
  </si>
  <si>
    <t>Biofabrication</t>
  </si>
  <si>
    <t>Department of Biomedical Engineering, Rochester Institute of Technology, Rochester, NY 14623, United States of America. Department of Mechanical Engineering, Rochester Institute of Technology, Rochester, NY 14623, United States of America.</t>
  </si>
  <si>
    <t>First Female Neurosurgeon in the United States: Dorothy Klenke Nash, MD</t>
  </si>
  <si>
    <t>Targeting mitochondrial energetics reverses panobinostat- and marizomib-induced resistance in pediatric and adult high-grade gliomas</t>
  </si>
  <si>
    <t>Molecular Oncology</t>
  </si>
  <si>
    <t xml:space="preserve">Department of Neurosurgery, University of Pittsburgh School of Medicine, PA, USA; John G. Rangos Sr. Research Center, Children's Hospital of Pittsburgh, PA, USA.
</t>
  </si>
  <si>
    <t>Porous Substrates Promote Endothelial Migration at the Expense of Fibronectin Fibrillogenesis</t>
  </si>
  <si>
    <t>Evaluation of free-hand screw placement in cervical, thoracic, and lumbar spine by neurosurgical residents</t>
  </si>
  <si>
    <t>Department of Neurosurgery, University of Pittsburgh Medical Center, Pittsburgh, PA, United States.</t>
  </si>
  <si>
    <t>Successful reperfusion, rather than number of passes, predicts clinical outcome after mechanical thrombectomy</t>
  </si>
  <si>
    <t>Large-bore aspiration catheter selection does not influence reperfusion or outcome after manual aspiration thrombectomy</t>
  </si>
  <si>
    <t>Department of Neurological Surgery, University of Pittsburgh, Pittsburgh, Pennsylvania, USA.</t>
  </si>
  <si>
    <t>Telescoping flow diverters for a pediatric fusiform distal anterior cerebral artery aneurysm: technical case report</t>
  </si>
  <si>
    <t>Department of Neurological Surgery, University of Pittsburgh Medical Center, UPMC Presbyterian, Suite B-400, 200 Lothrop St., Pittsburgh, PA, 15213, USA.</t>
  </si>
  <si>
    <t>Does stroke etiology influence outcome in the posterior circulation? An analysis of 107 consecutive acute basilar occlusion thrombectomies</t>
  </si>
  <si>
    <t>Department of Neurosurgery, University of Pittsburgh Medical Center, Pittsburgh, Pennsylvania</t>
  </si>
  <si>
    <t>Rare Transsellar Collateral Artery and Secondary Ophthalmic Artery Aneurysm in a Young Adult with Internal Carotid Artery Aplasia</t>
  </si>
  <si>
    <t>Department of Neurological Surgery, University of Pittsburgh School of Medicine, Pittsburgh, Pennsylvania, USA. Electronic address: smc226@pitt.edu.</t>
  </si>
  <si>
    <t>Autophagy in the diabetic heart: A potential pharmacotherapeutic target in diabetic cardiomyopathy</t>
  </si>
  <si>
    <t>Ageing Research Reviews</t>
  </si>
  <si>
    <t>Internal Medicine, Texas Tech University Health Sciences Center, Lubbock, TX, USA.</t>
  </si>
  <si>
    <t>Synaptic basis of Alzheimer's disease: Focus on synaptic amyloid beta, P-tau and mitochondria</t>
  </si>
  <si>
    <t>Department of Internal Medicine, Texas Tech University Health Sciences Center, Lubbock, TX 79430, USA.</t>
  </si>
  <si>
    <t>Mitochondrial MicroRNAs in Aging and Neurodegenerative Diseases</t>
  </si>
  <si>
    <t>Endoscopic neuroanatomy study using embalmed cadavers</t>
  </si>
  <si>
    <t>Journal of neurosciences in Rural Practices</t>
  </si>
  <si>
    <t>Texas Tech University Health Sciences Center, School of Medicine, Lubbock, United States.</t>
  </si>
  <si>
    <t>Patient-Reported Outcomes and Provocative Testing in Peripheral Nerve Injury and Recovery</t>
  </si>
  <si>
    <t>Journal of Brachial Plexus and Peripheral Nerve Injury</t>
  </si>
  <si>
    <t>Texas Tech University Health Sciences Center, Lubbock, Texas.</t>
  </si>
  <si>
    <t>Fostering mesenchymal stem cell therapy to halt cytokine storm in COVID-19</t>
  </si>
  <si>
    <t>Biochimica et biophysica acta. Molecular basis of disease</t>
  </si>
  <si>
    <t>Internal Medicine, Texas Tech University Health Sciences Center, 3601 4th Street/MS/9410/4B 207, Lubbock, TX 79430, United States of America.</t>
  </si>
  <si>
    <t>The Emerging Role of HDACs: Pathology and Therapeutic Targets in Diabetes Mellitus</t>
  </si>
  <si>
    <t>Internal Medicine, Texas Tech University Health Sciences Center, Lubbock, TX 79430, USA.</t>
  </si>
  <si>
    <t>Current Status of Multiple Drug Molecules, and Vaccines: An Update in SARS-CoV-2 Therapeutics</t>
  </si>
  <si>
    <t>Molecular Neurobiology</t>
  </si>
  <si>
    <t>Can healthy lifestyle reduce disease progression of Alzheimer's during a global pandemic of COVID-19?</t>
  </si>
  <si>
    <t>Department of Internal Medicine, Texas Tech University Health Sciences Center, Lubbock, TX, USA.</t>
  </si>
  <si>
    <t>Ectopic craniopharyngioma of the orbit: illustrative case</t>
  </si>
  <si>
    <t>Department of Surgery, Texas Tech University Health Sciences Center, Lubbock, Texas</t>
  </si>
  <si>
    <t>SARS-CoV-2 pathophysiology and assessment of coronaviruses in CNS diseases with a focus on therapeutic targets</t>
  </si>
  <si>
    <t>Assessment of Motor Function in Peripheral Nerve Injury and Recovery</t>
  </si>
  <si>
    <t>Orthopedic review</t>
  </si>
  <si>
    <t>Surgery, Texas Tech University Health Sciences Center.</t>
  </si>
  <si>
    <t>Association of Cerebellar Tonsil Dynamic Motion and Outcomes in Pediatric Chiari I Malformation</t>
  </si>
  <si>
    <t>School of Medicine, Texas Tech University Health Sciences Center, Lubbock, Texas, USA.</t>
  </si>
  <si>
    <t>Transoral digital reduction of complete anterior odontoid dislocation followed by fiducial-based navigated transcondylar screw fixation: illustrative case</t>
  </si>
  <si>
    <t>A unique approach to neurosurgical wound closure with porcine urinary bladder matrix: an illustrative case series</t>
  </si>
  <si>
    <t>Wounds</t>
  </si>
  <si>
    <t>Texas Tech University Health Sciences Center, School of Medicine, Lubbock, TX.</t>
  </si>
  <si>
    <t>Novel Nerve-Sparing In Situ Assembly of an Expandable Titanium Cage to Maximize Endplate Coverage After Posterior Corpectomy for Comminuted Lumbar Burst Fractures</t>
  </si>
  <si>
    <t>Department of Surgery, Texas Tech University Health Sciences Center, Lubbock, Texas, USA.</t>
  </si>
  <si>
    <t>Clinical Assessment of Pain and Sensory Function in Peripheral Nerve Injury and Recovery: A Systematic Review of Literature</t>
  </si>
  <si>
    <t>Archives of Plactic Surgery</t>
  </si>
  <si>
    <t>Department of Orthopaedic Surgery, Texas Tech University Health Sciences Center, Lubbock, Texas.</t>
  </si>
  <si>
    <t>Stoma Retraction in Super-Morbidly Obese Patient Leading to Class IV Midline Wound: A Cautionary Tale</t>
  </si>
  <si>
    <t>Journal of Investigative Medicine High Impact Case Reports</t>
  </si>
  <si>
    <t>Texas Tech University Health Sciences Center, Lubbock, USA.</t>
  </si>
  <si>
    <t>Implications of Age on Social Media Utilization in Health Care Practice Development: Cross-sectional Survey Study</t>
  </si>
  <si>
    <t>JMIR Human Factors</t>
  </si>
  <si>
    <t>Texas Tech University Health Sciences Center, Lubbock, TX, United States.</t>
  </si>
  <si>
    <t>Predicting mortality in traumatic intracranial hemorrhage</t>
  </si>
  <si>
    <t>Department of Neurosurgery, Warren Alpert Medical School of Brown University.</t>
  </si>
  <si>
    <t>Optimizing CAR-T Therapy for Glioblastoma</t>
  </si>
  <si>
    <t>Molecular Diagnosis and Therapy</t>
  </si>
  <si>
    <t>Warren Alpert Medical School, Brown University, Providence, RI, 02903, USA.</t>
  </si>
  <si>
    <t>Giant Pituitary Adenoma - Special Considerations</t>
  </si>
  <si>
    <t>Otolaryngologic Clinic of North America</t>
  </si>
  <si>
    <t>Department of Neurosurgery, Warren Alpert Medical School of Brown University, 222 Richmond Street, Providence, RI 02903, USA. Electronic address: https://twitter.com/@oliverytang.</t>
  </si>
  <si>
    <t>Acceptability and uptake of HIV self-testing in emergency care settings: A systematic review and meta-analysis</t>
  </si>
  <si>
    <t>Academic Emergency Medicine</t>
  </si>
  <si>
    <t>Alpert Medical School of Brown University, Providence, USA.</t>
  </si>
  <si>
    <t>Performance of Three Large Language Models on Dermatology Board Examinations</t>
  </si>
  <si>
    <t>Journal of Investigative Dermatology</t>
  </si>
  <si>
    <t>Department of Dermatology, The Warren Alpert Medical School of Brown University, Providence, Rhode Island, USA.</t>
  </si>
  <si>
    <t>Letter: The Urgency of Neurosurgical Leadership in the Era of Artificial Intelligence</t>
  </si>
  <si>
    <t>Department of Neurosurgery, The Warren Alpert Medical School of Brown University, Providence , Rhode Island , USA.</t>
  </si>
  <si>
    <t>Performance of ChatGPT and GPT-4 on Neurosurgery Written Board Examinations</t>
  </si>
  <si>
    <t>miRNA-mediated loss of m6A increases nascent translation in glioblastoma</t>
  </si>
  <si>
    <t>PLoS Genet</t>
  </si>
  <si>
    <t>Laboratory of Cancer Epigenetics and Plasticity, Brown University, Rhode Island Hospital, Providence Rhode Island, United States of America.</t>
  </si>
  <si>
    <t>The epidemiology of crib-related head injuries: A ten-year nationwide analysis</t>
  </si>
  <si>
    <t>Warren Alpert School of Medicine, Brown University, Providence, RI 02903, United States of America; Department of Neurosurgery, Warren Alpert School of Medicine, Brown University, Providence, RI 02903, United States of America.</t>
  </si>
  <si>
    <t>Comparison of GPT-3.5, GPT-4, and human user performance on a practice ophthalmology written examination</t>
  </si>
  <si>
    <t>Eye (London)</t>
  </si>
  <si>
    <t xml:space="preserve">The Warren Alpert Medical School, Brown University, Providence, RI, USA; Department of Neurosurgery, University of Pittsburgh, Pittsburgh, PA, USA.
</t>
  </si>
  <si>
    <t>Immunologic Features in De Novo and Recurrent Glioblastoma Are Associated with Survival Outcomes</t>
  </si>
  <si>
    <t>Cancer Immunology Research</t>
  </si>
  <si>
    <t xml:space="preserve">Glioblastoma Translational Center of Excellence, Abramson Cancer Center, Perelman School of Medicine, University of Pennsylvania, Philadelphia, Pennsylvania; Warren Alpert Medical School of Brown University, Brown University, Providence, Rhode Island.
</t>
  </si>
  <si>
    <t>Sepsis after elective neurosurgery: Incidence, outcomes, and predictive factors</t>
  </si>
  <si>
    <t>The Warren Alpert School of Medicine, Brown University, Providence, RI, United States; Department of Neurosurgery, Rhode Island Hospital, Providence, RI, United States.</t>
  </si>
  <si>
    <t>Letter: A Stroke Admissions Navigator Improves Adherence to Joint Commission Specifications for Hunt-Hess and Intracerebral Hemorrhage Scores</t>
  </si>
  <si>
    <t>Predicting the Impact of Race and Socioeconomic Status on Cranioplasty Materials and Outcomes</t>
  </si>
  <si>
    <t>Department of Neurological Surgery, The Warren Alpert Medical School of Brown University, Providence, Rhode Island, USA.</t>
  </si>
  <si>
    <t>PD1 Expression in EGFRvIII-Directed CAR T Cell Infusion Product for Glioblastoma Is Associated with Clinical Response</t>
  </si>
  <si>
    <t>Frontiers in immunology</t>
  </si>
  <si>
    <t xml:space="preserve">GBM Translational Center of Excellence, Perelman School of Medicine, University of Pennsylvania, Philadelphia, PA, United States; Center for Cellular Immunotherapies, Perelman School of Medicine, University of Pennsylvania, Philadelphia, PA, United States.; Department of Neurosurgery, Perelman School of Medicine, University of Pennsylvania, Philadelphia, PA, United States; Warren Alpert Medical School, Brown University, Providence, RI, United States.
</t>
  </si>
  <si>
    <t>Trends in Neurotrauma Epidemiology, Management, and Outcomes during the COVID-19 Pandemic in Kigali, Rwanda</t>
  </si>
  <si>
    <t xml:space="preserve">Division of Global Emergency Medicine, Warren Alpert Medical School of Brown University, Providence, Rhode Island, USA; Department of Emergency Medicine, Warren Alpert Medical School of Brown University, Providence, Rhode Island, USA.
</t>
  </si>
  <si>
    <t>Atrx inactivation drives disease-defining phenotypes in glioma cells of origin through global epigenomic remodeling</t>
  </si>
  <si>
    <t>Human Oncology and Pathogenesis Program, Memorial Sloan-Kettering Cancer Center, New York, NY, 10065, USA.</t>
  </si>
  <si>
    <t>Emergency Mail-in Voting in Rhode Island: Protecting Civic Participation During COVID-19 and Beyond</t>
  </si>
  <si>
    <t>Rhode Island Medical Journal</t>
  </si>
  <si>
    <t>The Warren Alpert Medical School of Brown University, Providence, RI.</t>
  </si>
  <si>
    <t>Performance of Prognostication Scores for Mortality in Injured Patients in Rwanda</t>
  </si>
  <si>
    <t>Western Journal of Emergency Medicine</t>
  </si>
  <si>
    <t>Brown University Warren Alpert Medical School, Department, Providence, Rhode Island.</t>
  </si>
  <si>
    <t>Neurosurgery Resident Wellness and Recovery from Burnout: A 39-Year Single-Institution Experience</t>
  </si>
  <si>
    <t>Brown University, Providence, Rhode Island, USA; Yale School of Medicine, New Haven, Connecticut, USA; Department of Neurological Surgery, Barrow Neurological Institute, St. Joseph's Hospital and Medical Center, Phoenix, Arizona, USA.</t>
  </si>
  <si>
    <t>Timing of Surgery for Thoracolumbar Spine Trauma: Patients With Neurological Injury</t>
  </si>
  <si>
    <t>Clinical SPine Surgery</t>
  </si>
  <si>
    <t>Warren Alpert Medical School of Brown University.</t>
  </si>
  <si>
    <t>Navigation-assisted resection of tumoral calcinosis of the lumbosacral spine: illustrative case</t>
  </si>
  <si>
    <t>Department of Neurosurgery Rhode Island Hospital, The Warren Alpert School of Medicine, Brown University, Providence, Rhode Island.</t>
  </si>
  <si>
    <t>The burden of unhelmeted motorcycle injury: A nationwide scoring-based analysis of helmet safety legislation</t>
  </si>
  <si>
    <t>Warren Alpert School of Medicine, Brown University, Providence, RI 02903, United States; Department of Neurosurgery, Warren Alpert School of Medicine, Brown University, Providence, RI 02903, United States.</t>
  </si>
  <si>
    <t>Letter: The Brown Student Neurosurgery &amp; Neurology Research Conference: A Model for Student-Centric Neurosurgical Research Dissemination in the Virtual Conference Era</t>
  </si>
  <si>
    <t xml:space="preserve">Department of Neurosurgery, The Warren Alpert Medical School of Brown University, Providence, Rhode Island, USA; Department of Neurosurgery, Rhode Island Hospital, Providence, Rhode Island, USA.
</t>
  </si>
  <si>
    <t>Thoracic surgery program websites: Bridging the content gap for improved applicant recruitment</t>
  </si>
  <si>
    <t>Division of Biology and Medicine, Warren Alpert Medical School of Brown University, Providence, RI.</t>
  </si>
  <si>
    <t>Author Correction: Atrx inactivation drives disease-defining phenotypes in glioma cells of origin through global epigenomic remodeling</t>
  </si>
  <si>
    <t>Performance of ChatGPT, GPT-4, and Google Bard on a Neurosurgery Oral Boards Preparation Question Bank</t>
  </si>
  <si>
    <t>Department of Neurosurgery, The Warren Alpert Medical School of Brown University, Providence, Rhode Island, USA.</t>
  </si>
  <si>
    <t>Factors associated with HIV testing among patients seeking emergent injury care in Kigali, Rwanda</t>
  </si>
  <si>
    <t>African Journal of Emergency Medicine</t>
  </si>
  <si>
    <t>Brown University Warren Alpert Medical School, Providence, RI, USA.</t>
  </si>
  <si>
    <t>Urinary Tract Infection after Elective Spine Surgery: Timing, Predictive Factors, and Outcomes</t>
  </si>
  <si>
    <t>The Warren Alpert School of Medicine, Brown University, Providence, RI.</t>
  </si>
  <si>
    <t>Brain tumor craniotomy outcomes for dual-eligible medicare and medicaid patients: a 10-year nationwide analysis</t>
  </si>
  <si>
    <t>Jounral of Neurooncology</t>
  </si>
  <si>
    <t>The Warren Alpert Medical School of Brown University, Providence, RI, USA. oliver_tang@brown.edu.</t>
  </si>
  <si>
    <t>Letter to the Editor Regarding "Transfrontal-Sinus-Subcranial Approach to Olfactory Groove Meningiomas: Surgical Results and Clinical and Functional Outcome in a Consecutive Series of 21 Patients"</t>
  </si>
  <si>
    <t>Department of Neurosurgery, Warren Alpert Medical School of Brown University, Providence, Rhode Island, USA.</t>
  </si>
  <si>
    <t>Factors associated with the progression of conservatively managed acute traumatic subdural hemorrhage</t>
  </si>
  <si>
    <t>Journal of Critical Care</t>
  </si>
  <si>
    <t>Warren Alpert Medical School of Brown University, Department of Neurosurgery, Providence, RI, 02903, USA.</t>
  </si>
  <si>
    <t>Outcomes after clipping and endovascular coiling for aneurysmal subarachnoid hemorrhage among dual-eligible beneficiaries</t>
  </si>
  <si>
    <t>Department of Neurosurgery, Warren Alpert Medical School of Brown University, Providence, RI, USA.</t>
  </si>
  <si>
    <t>The National Inpatient Sample: A Primer for Neurosurgical Big Data Research and Systematic Review</t>
  </si>
  <si>
    <t>The Warren Alpert Medical School of Brown University, Providence, Rhode Island, USA; Department of Neurosurgery, Rhode Island Hospital, Providence, Rhode Island, USA.</t>
  </si>
  <si>
    <t>In Reply to the Letter to the Editor Regarding "Neurosurgery Resident Wellness and Recovery from Burnout: A 39-Year Single Institution Experience"</t>
  </si>
  <si>
    <t>Department of Neurosurgery, Barrow Neurological Institute, St. Joseph's Hospital and Medical Center, Phoenix, Arizona, USA.</t>
  </si>
  <si>
    <t>Emergency Absentee Voting for Hospitalized Patients and Voting During COVID-19: A 50-State Study</t>
  </si>
  <si>
    <t>Warren Alpert Medical School of Brown University, Providence, Rhode Island.</t>
  </si>
  <si>
    <t>Volume-outcome relationship in pediatric neurotrauma care: analysis of two national databases</t>
  </si>
  <si>
    <t>The Warren Alpert Medical School of Brown University, Providence, Rhode Island.</t>
  </si>
  <si>
    <t>Interhospital competition and hospital charges and costs for patients undergoing cranial neurosurgery</t>
  </si>
  <si>
    <t>1The Warren Alpert Medical School of Brown University, Providence, Rhode Island.</t>
  </si>
  <si>
    <t>The Impact of Frailty on Traumatic Brain Injury Outcomes: An Analysis of 691 821 Nationwide Cases</t>
  </si>
  <si>
    <t>In Reply: Association of Patient Frailty With Vestibular Schwannoma Resection Outcomes and Machine Learning Development of a Vestibular Schwannoma Risk Stratification Score</t>
  </si>
  <si>
    <t>Volume-Cost Relationship in Neurosurgery: Analysis of 12,129,029 Admissions from the National Inpatient Sample</t>
  </si>
  <si>
    <t>Brown University, Providence, Rhode Island, USA.</t>
  </si>
  <si>
    <t>Postnatal Myelomeningocele Repair in the United States: Rates and Disparities Before and After the Management of Myelomeningocele Study Trial</t>
  </si>
  <si>
    <t>Department of Neurosurgery, Warren Alpert Medical School of Brown University, Providence , Rhode Island , USA.</t>
  </si>
  <si>
    <t>Critical Analysis of Hematology and Oncology Fellowship Web Sites in the United States</t>
  </si>
  <si>
    <t>Journal of Oncology Practices</t>
  </si>
  <si>
    <t>1Warren Alpert Medical School of Brown University. Providence, RI.</t>
  </si>
  <si>
    <t>The Impact of Interhospital Competition on Treatment Strategy and Outcomes for Unruptured Intracranial Aneurysms</t>
  </si>
  <si>
    <t>The Warren Alpert Medical School, Brown University, Providence, Rhode Island, USA.</t>
  </si>
  <si>
    <t>Improving the online presence of residency programs to ameliorate COVID-19's impact on residency applications</t>
  </si>
  <si>
    <t>Postgraduate Medicine</t>
  </si>
  <si>
    <t>Department of Internal Medicine, Warren Alpert Medical School of Brown University, Providence, RI, USA.</t>
  </si>
  <si>
    <t>Determinants of brain tumor malpractice litigation outcome and indemnity payments: a 29-year nationwide analysis</t>
  </si>
  <si>
    <t>1The Warren Alpert Medical School of Brown University, Providence; and.</t>
  </si>
  <si>
    <t>Predicting access to postoperative treatment after glioblastoma resection: an analysis of neighborhood-level disadvantage using the Area Deprivation Index (ADI)</t>
  </si>
  <si>
    <t>Department of Neurological Surgery, Warren Alpert Medical School of Brown University, Providence, RI, USA.</t>
  </si>
  <si>
    <t>Comparative Effectiveness of Sacroiliac Belt versus Lumbar Orthosis Utilization on Nonspecific Low Back Pain: a Crossover Randomized Clinical Trial</t>
  </si>
  <si>
    <t>The Warren Alpert Medical School of Brown University.</t>
  </si>
  <si>
    <t>Association of Patient Frailty With Vestibular Schwannoma Resection Outcomes and Machine Learning Development of a Vestibular Schwannoma Risk Stratification Score</t>
  </si>
  <si>
    <t>The impact of hospital safety-net status on inpatient outcomes for brain tumor craniotomy: a 10-year nationwide analysis</t>
  </si>
  <si>
    <t>The Current State of Nuclear Medicine and Nuclear Radiology: Workforce Trends, Training Pathways, and Training Program Websites</t>
  </si>
  <si>
    <t>Academic Radiology</t>
  </si>
  <si>
    <t>Warren Alpert Medical School, Brown University, Providence, Rhode Island.</t>
  </si>
  <si>
    <t>Patient frailty association with cerebral arteriovenous malformation microsurgical outcomes and development of custom risk stratification score: an analysis of 16,721 nationwide admissions</t>
  </si>
  <si>
    <t>1Department of Neurosurgery, Warren Alpert Medical School of Brown University, Providence, Rhode Island.</t>
  </si>
  <si>
    <t>Injury burdens and care delivery in relation to the COVID-19 pandemic in Kigali, Rwanda: A prospective interrupted cross-sectional study</t>
  </si>
  <si>
    <t>Demand for Essential Nonambulatory Neurosurgical Care Decreased While Acuity of Care Increased During the Coronavirus Disease 2019 (COVID-19) Surge</t>
  </si>
  <si>
    <t>Department of Neurosurgery, Rhode Island Hospital, The Warren Alpert Medical School at Brown University, Providence, Rhode Island, USA.</t>
  </si>
  <si>
    <t>Outcomes of infratentorial cranial surgery for tumor resection in older patients: An analysis of the National Surgical Quality Improvement Program</t>
  </si>
  <si>
    <t>Department of Neurosurgery, The Warren Alpert Medical School of Brown University, United States.</t>
  </si>
  <si>
    <t>Demographic Representation in 3 Leading Artificial Intelligence Text-to-Image Generators</t>
  </si>
  <si>
    <t>JAMA Surgery</t>
  </si>
  <si>
    <t xml:space="preserve">Department of Neurosurgery, The Warren Alpert Medical School of Brown University, Providence, Rhode Island; Department of Neurosurgery, University of Pittsburgh Medical Center, Pittsburgh, Pennsylvania.
</t>
  </si>
  <si>
    <t>Statewide Emergency Medical Services Protocols for Status Epilepticus Management</t>
  </si>
  <si>
    <t>Annals of neurology</t>
  </si>
  <si>
    <t>Department of Neurology, Alpert Medical School, Brown University, Providence, RI.</t>
  </si>
  <si>
    <t>Risk Factors for Opioid Utilization in Patients with Intracerebral Hemorrhage</t>
  </si>
  <si>
    <t>Department of Neurology, Warren Alpert Medical School of Brown University, Brown University, Providence, RI, USA.</t>
  </si>
  <si>
    <t>Statewide Emergency Medical Services Protocols for Suspected Stroke and Large Vessel Occlusion</t>
  </si>
  <si>
    <t>JAMA Neurology</t>
  </si>
  <si>
    <t>Alpert Medical School, Brown University, Providence, Rhode Island.</t>
  </si>
  <si>
    <t>Safety of Sheathless Transradial Balloon Guide Catheter Placement for Acute Stroke Thrombectomy</t>
  </si>
  <si>
    <t>Warren Alpert Medical School of Brown University, Providence, Providence, Rhode Island, USA.</t>
  </si>
  <si>
    <t>Gender Disparities in Stroke Code Activation in Patients with Intracerebral Hemorrhage</t>
  </si>
  <si>
    <t>Department of Neurology, Brown University, Alpert Medical School, Providence, RI, United States.</t>
  </si>
  <si>
    <t>Cost Comparison of Open and Arthroscopic Treatment Options for SLAP Tears</t>
  </si>
  <si>
    <t>Arthroscopy, Sports medicine, and Rehabilitation</t>
  </si>
  <si>
    <t>Department of Orthopaedic Surgery, Brown University, Warren Alpert School of Medicine, Providence, RI.</t>
  </si>
  <si>
    <t>Dual antiplatelet use in the management of COVID-19 associated acute ischemic stroke reocclusion</t>
  </si>
  <si>
    <t>Department of Neurosurgery, Brown University, The Warren Alpert Medical School, Providence, RI, USA.</t>
  </si>
  <si>
    <t>Modeling the Clinical Implications of Andexanet Alfa in Factor Xa Inhibitor-Associated Intracerebral Hemorrhage</t>
  </si>
  <si>
    <t>Departments of Neurology Brown University, Alpert Medical School, Providence, RI</t>
  </si>
  <si>
    <t>High-Volume and Privately Owned Ambulatory Surgical Centers Reduce Costs in Achilles Tendon Repair</t>
  </si>
  <si>
    <t>Department of Orthopaedic Surgery, Brown University, Warren Alpert School of Medicine, Providence, Rhode Island, USA.</t>
  </si>
  <si>
    <t>Increased Total Cost and Lack of Diagnostic Utility for Emergency Department Visits After ACL Injury</t>
  </si>
  <si>
    <t>Emergency medical services protocols for traumatic brain injury in the United States: A call for standardization</t>
  </si>
  <si>
    <t>The Warren Alpert Medical School of Brown University, Providence, RI, United States.. Electronic address: carlin_chuck@brown.edu.</t>
  </si>
  <si>
    <t>Pilot Study of the Effect of a Protocol of 30 Minutes of Scene Care in Out-of-Hospital Cardiac Arrest in Rhode Island</t>
  </si>
  <si>
    <t>Brown University and Brown University EMS.</t>
  </si>
  <si>
    <t>Gunshot Wound to the Posterior Fossa With a Transcerebellar Retromesencepahlic Bullet Path, Transient Mutism, and Unexpected Functional Recovery: The Pivotal, Energy-Absorbing Function of the Petrous Bone and Tentorial Leaflet</t>
  </si>
  <si>
    <t>Vasospasm secondary to responsive neurostimulator placement: a previously unreported complication. Illustrative case</t>
  </si>
  <si>
    <t>Skull Reconstruction Using a Custom-Made, Three-Dimensional-Printed, Hydroxyapatite-Titanium Cranioplasty Implant: Largest Single-Center U.S. Experience</t>
  </si>
  <si>
    <t>Division of Neurosurgery, SBH Health System, Bronx, New York, New York, USA; NYIT College of Osteopathic Medicine, Old Westbury, New York, USA.</t>
  </si>
  <si>
    <t>Bilaterally Fixed and Dilated Pupils Are Not the Kiss of Death in Patients with Transtentorial Herniation: A Single Surgeon's Experience</t>
  </si>
  <si>
    <t>Division of Neurosurgery, SBH Health System, New York, New York, USA.</t>
  </si>
  <si>
    <t>Are Bilaterally Fixed and Dilated Pupils the Kiss of Death in Patients with Transtentorial Herniation? Systematic Review and Pooled Analysis</t>
  </si>
  <si>
    <t>Division of Neurosurgery, SBH Health System, Bronx, New York, USA.</t>
  </si>
  <si>
    <t>Inadvertent through-and-through internal jugular vein penetration and intracarotid placement of a central venous catheter: Microsurgical retriveal technique and operative video</t>
  </si>
  <si>
    <t>Not found in PubMed</t>
  </si>
  <si>
    <t>Annals of Vascular Surgery- Breif Reports and Innovations</t>
  </si>
  <si>
    <t>Division of Neurosurgery, SBH Health System, 4422 Third Avenue, Bronx, NY 10457, USA</t>
  </si>
  <si>
    <t>Beach Breaking Waves and Related Cervical Spine Injuries: A Level One Trauma Center Experience and Systematic Review</t>
  </si>
  <si>
    <t>Division of Neurological Surgery, Nassau University Medical Center, Nassau County, New York, USA; New York Institute of Technology, Old Westbury, New York, USA.</t>
  </si>
  <si>
    <t>The effectiveness of reducing endotracheal cuff pressure after retractor placement to decrease postoperative laryngeal dysfunction in anterior cervical surgery: a meta-analysis</t>
  </si>
  <si>
    <t>New York Institute of Technology, Old Westbury, New York.</t>
  </si>
  <si>
    <t>Beware the Wandering Needle: Inadvertent Intramedullary Injection During an Attempted Cervical Medial Branch Block</t>
  </si>
  <si>
    <t>Minimally Invasive Microsurgical Technique for Evacuation of Deep Intracerebral Hematomas</t>
  </si>
  <si>
    <t>In Reply: Dismantling the Apocalypse Narrative: The Myth of the COVID-19 Stroke</t>
  </si>
  <si>
    <t>Division of Neurosurgery SBH Health System Bronx, New York.</t>
  </si>
  <si>
    <t>Letter: Dismantling the Apocalypse Narrative: The Myth of the COVID-19 Stroke</t>
  </si>
  <si>
    <t>Movements of the Tongue during Lip Trills in Horn Players: Real-Time MRI Insights</t>
  </si>
  <si>
    <t>Medical Problems of Performing Artists</t>
  </si>
  <si>
    <t>Dep. of Kinesiology, 255 Grapevine Rd., Gordon College, Wenham, MA 01984, USA. Tel: 978-867-4088. peter.iltis@gordon.edu.</t>
  </si>
  <si>
    <t>Delayed myelopathy after remote C1-2 sublaminar wire fixation: illustrative case</t>
  </si>
  <si>
    <t>New York Institute of Technology College of Osteopathic Medicine, Old Westbury, New York; and.</t>
  </si>
  <si>
    <t>Dural-Based Posterior Fossa Medulloblastoma Mimicking a Petrous Meningioma in Late Adulthood</t>
  </si>
  <si>
    <t>Ochsner Journal</t>
  </si>
  <si>
    <t>Division of Neurosurgery, SBH Health System, Bronx, NY.</t>
  </si>
  <si>
    <t>Coronavirus Disease-2019 and Stroke: Pathophysiology and Management</t>
  </si>
  <si>
    <t>College of Medicine, Lillian S. Wells Department of Neurosurgery, University of Florida, 1505 SW Archer Road, Gainesville, FL 32610, USA.</t>
  </si>
  <si>
    <t>Understanding the genetics of intracranial aneurysms: A primer</t>
  </si>
  <si>
    <t>Department of Neurosurgery, University of Florida, Gainesville, United States.</t>
  </si>
  <si>
    <t>Ticagrelor resistance: a case series and algorithm for management of non-responders</t>
  </si>
  <si>
    <t>Lillian S Wells Department of Neurosurgery, University of Florida, Gainesville, Florida, USA.</t>
  </si>
  <si>
    <t>Predictive Modeling for Readmission to Intensive Care: A Systematic Review</t>
  </si>
  <si>
    <t>University of Florida Intelligent Critical Care Center (IC), University of Florida, Gainesville, FL.,College of Medicine, University of Florida Health, Gainesville, FL.</t>
  </si>
  <si>
    <t>Crisis Management Simulation: Review of Current Experience</t>
  </si>
  <si>
    <t>College of Medicine, University of Florida.</t>
  </si>
  <si>
    <t>Headache persisting after aneurysmal subarachnoid hemorrhage: A narrative review of pathophysiology and therapeutic strategies</t>
  </si>
  <si>
    <t>Department of Neurosurgery, University of Florida College of Medicine, Gainesville, Florida, USA.</t>
  </si>
  <si>
    <t>Carotid Stent Explant Indications and Outcomes</t>
  </si>
  <si>
    <t>University of Florida College of Medicine, Gainesville, FL. Electronic address: colt.pauzar@ufl.edu.</t>
  </si>
  <si>
    <t>Disseminated Salmonella Infection in an Immunocompromised Patient</t>
  </si>
  <si>
    <t>Division of Infectious Diseases and Global Medicine, University of Florida College of Medicine, Gainesville, USA.</t>
  </si>
  <si>
    <t>Contrast allergies for neurological imaging: When to proceed</t>
  </si>
  <si>
    <t>University of Florida, College of Medicine, Gainesville, Florida, USA.</t>
  </si>
  <si>
    <t>What are we measuring? A refined look at the process of disrupted autoregulation and the limitations of cerebral perfusion pressure in preventing secondary injury after traumatic brain injury</t>
  </si>
  <si>
    <t>University of Florida, College of Medicine, Department of Neurosurgery, Gainesville, FL, United States. Electronic address: colt.pauzar@ufl.edu.</t>
  </si>
  <si>
    <t>Crisis Management Simulation: The Value of Interdisciplinary Debriefing</t>
  </si>
  <si>
    <t>College of Medicine, University of Florida, Gainesville, Florida, USA.</t>
  </si>
  <si>
    <t>Microglia and Post-Subarachnoid Hemorrhage Vasospasm: Review of Emerging Mechanisms and Treatment Modalities</t>
  </si>
  <si>
    <t>Lillian S. Wells Department of Neurosurgery, University of Florida, Gainesville, FL 32610, USA.</t>
  </si>
  <si>
    <t>Lessons from NATURE: methods for traumatic brain injury prevention</t>
  </si>
  <si>
    <t>Department of Neurosurgery, University of Florida, Gainesville, USA.</t>
  </si>
  <si>
    <t>Timing surgery and hemorrhagic complications in endocarditis with concomitant cerebral complications</t>
  </si>
  <si>
    <t>College of Medicine, University of Florida, Office of Admissions, PO Box 100215, Gainesville, FL 32610, USA. Electronic address: colt.pauzar@ufl.edu.</t>
  </si>
  <si>
    <t>Examining the role of astrogliosis and JNK signaling in post-traumatic epilepsy</t>
  </si>
  <si>
    <t>College of Medicine, University of Florida, 1104 Newell Drive, Gainesville, FL 32610, USA., Department of Neurosurgery, University of Florida, 1505 SW Archer Road, Gainesville, FL 32610, USA.</t>
  </si>
  <si>
    <t>Spinal cord injury and neurogenic lower urinary tract dysfunction: what do we know and where are we going?</t>
  </si>
  <si>
    <t>Department of Neurosurgery, University of Florida, Gainesville, FL 32601, USA.</t>
  </si>
  <si>
    <t>Review of SARS-COV-2 Systemic Impact: Building the Case for Sepsis via Virus in the Circulatory System</t>
  </si>
  <si>
    <t>Department of Neurosurgery, University of Florida, Gainesville, FL.</t>
  </si>
  <si>
    <t>Cost Comparison: Evaluating Transfemoral and Transradial Access for Diagnostic Cerebral Angiography</t>
  </si>
  <si>
    <t>Department of Neurosurgery, University of Florida, Gainesville, FL (W.S.D., C.N.S., M.G., D.L., J.C., K.M., B.L.-W., A.J.P., M.K., B.L.H., N.C.); Department of Neurosurgery, University of Florida Health, Jacksonville, FL (G.B.).</t>
  </si>
  <si>
    <t>Monkeypox infection and resolution after treatment with tecovirimat in two patients with HIV disease</t>
  </si>
  <si>
    <t>Division of Infectious Diseases and Global Medicine, Department of Medicine, College of Medicine, University of Florida, Gainesville, FL, USA.</t>
  </si>
  <si>
    <t>Staphylococcus pseudintermedius Bacteremia in a Lung Transplant Recipient Exposed to Domestic Pets</t>
  </si>
  <si>
    <t>Division of Infectious Diseases and Global Medicine, Department of Medicine, University of Florida College of Medicine, Gainesville, USA.</t>
  </si>
  <si>
    <t>Effect of post-pyloric Dobhoff tube retention during gastrojejunostomy for reduction of fluoroscopic time and radiation dose</t>
  </si>
  <si>
    <t>Department of Radiology, College of Medicine, University of Florida, Gainesville, FL, USA.</t>
  </si>
  <si>
    <t>The Evaluation of Skin Turgor in Relation to Changes in Intracranial Pressure in Patients After Decompressive Hemicraniectomy</t>
  </si>
  <si>
    <t>Neurosurgery, Midwestern University Arizona College of Osteopathic Medicine, Glendale, USA.</t>
  </si>
  <si>
    <t>Paliperidone to Treat Psychotic Disorders.</t>
  </si>
  <si>
    <t>Neurol Int.</t>
  </si>
  <si>
    <t>School of Medicine, Louisiana State University Health Sciences Center, Shreveport, LA 71103, USA.</t>
  </si>
  <si>
    <t>Dual biologic therapy in a patient with severe asthma and other allergic disorders.</t>
  </si>
  <si>
    <t>BMJ Case Rep.</t>
  </si>
  <si>
    <t>Health inequities and socioeconomic factors predicting the access to treatment for unruptured intracranial aneurysms in the USA in the last 20 years: interaction effect of race, gender, and insurance.</t>
  </si>
  <si>
    <t xml:space="preserve"> J Neurointerv Surg.</t>
  </si>
  <si>
    <t>Neurosurgery, LSU Health Shreveport, Shreveport, Louisiana, USA.</t>
  </si>
  <si>
    <t>Human Cytomegalovirus Promotes Survival of Infected Monocytes via a Distinct Temporal Regulation of Cellular Bcl-2 Family Proteins.</t>
  </si>
  <si>
    <t>J Virol.</t>
  </si>
  <si>
    <t>Science and Medicine Academic Research Training Program, Louisiana State University Health Sciences Center, Shreveport, Louisiana, USA.</t>
  </si>
  <si>
    <t>Finite element modeling of the human cervical spinal cord and its applications: A systematic review.</t>
  </si>
  <si>
    <t>N Am Spine Soc J.</t>
  </si>
  <si>
    <t>Department of Neurosurgery, Medical College of Wisconsin, 9200 W Wisconsin Ave, Milwaukee, WI 53226, United States.</t>
  </si>
  <si>
    <t>Is perceptual learning always better at task-relevant locations? It depends on the distractors.</t>
  </si>
  <si>
    <t>Atten Percept Psychophys.</t>
  </si>
  <si>
    <t>Centre of Behavioural and Cognitive Sciences, University of Allahabad, Allahabad, India.</t>
  </si>
  <si>
    <t>A wrinkle in and of time: Contraction of felt duration with a single perceptual switch.</t>
  </si>
  <si>
    <t>Cognition.</t>
  </si>
  <si>
    <t>Department of Cognitive Science, Indian Institute of Technology Kanpur, Kanpur 208016, India; Centre of Behavioural and Cognitive Sciences, University of Allahabad, Allahabad 211002, India.</t>
  </si>
  <si>
    <t>Pinless Electromagnetic Neuronavigation During Awake Craniotomies: Technical Pearls, Pitfalls, and Nuances.</t>
  </si>
  <si>
    <t>Medical College of Wisconsin, School of Medicine, Milwaukee, Wisconsin, USA.</t>
  </si>
  <si>
    <t>Time and time again: a multi-scale hierarchical framework for time-consciousness and timing of cognition.</t>
  </si>
  <si>
    <t xml:space="preserve"> Neurosci Conscious.</t>
  </si>
  <si>
    <t>Department of Cognitive Science, Indian Institute of Technology Kanpur, Kanpur 208016, India.</t>
  </si>
  <si>
    <t>Case report: Two unique cases of co-existing primary brain tumors of glial origin in opposite hemispheres.</t>
  </si>
  <si>
    <t>Front Oncol.</t>
  </si>
  <si>
    <t>Department of Neurosurgery, Medical College of Wisconsin, Milwaukee, WI, United States.</t>
  </si>
  <si>
    <t>Temporal correspondence in perceptual organization: Reciprocal interactions between temporal sensitivity and figure-ground segregation.</t>
  </si>
  <si>
    <t>Psychon Bull Rev.</t>
  </si>
  <si>
    <t>Department of Cognitive Science, Indian Institute of Technology Kanpur, Kanpur, 208106, India.</t>
  </si>
  <si>
    <t>Transcranial ultrasonography to detect intracranial pathology: A systematic review and meta-analysis.</t>
  </si>
  <si>
    <t>J Neuroimaging.</t>
  </si>
  <si>
    <t>Wake Forest School of Medicine, Wake Forest University, Winston-Salem, North Carolina, USA.</t>
  </si>
  <si>
    <t>Protection Before Impact: the Potential Neuroprotective Role of Nutritional Supplementation in Sports-Related Head Trauma.</t>
  </si>
  <si>
    <t>Sports Med.</t>
  </si>
  <si>
    <t>Sports Concussion Research Group, Department of Kinesiology, Texas Christian University (TCU), Box 297730, Fort Worth, TX, 76129, USA.</t>
  </si>
  <si>
    <t>Somatic Mosaicism in the Pathogenesis of de novo Cerebral Arteriovenous Malformations: A Paradigm Shift Implicating the RAS-MAPK Signaling Cascade.</t>
  </si>
  <si>
    <t>Cerebrovasc Dis.</t>
  </si>
  <si>
    <t>Department of Neurosurgery, Wake Forest School of Medicine, Winston-Salem, North Carolina, USA.</t>
  </si>
  <si>
    <t>Blood Biomarkers of Sports-Related Concussion in Pediatric Athletes.</t>
  </si>
  <si>
    <t>Clin J Sport Med.</t>
  </si>
  <si>
    <t>Sport Science Center, Texas Christian University, Fort Worth, Texas.</t>
  </si>
  <si>
    <t>A Season of American Football Is Not Associated with Changes in Plasma Tau.</t>
  </si>
  <si>
    <t>J Neurotrauma.</t>
  </si>
  <si>
    <t>Sports Concussion Research Group, Department of KinesiologyMedicine, Texas Christian University , Fort Worth, Texas.</t>
  </si>
  <si>
    <t>An Evaluation of Omega-3 Status and Intake in Canadian Elite Rugby 7s Players.</t>
  </si>
  <si>
    <t>Nutrients.</t>
  </si>
  <si>
    <t>Wake Forest School of Medicine, Winston-Salem, NC 27101, USA.</t>
  </si>
  <si>
    <t>The Omega-3 Index in National Collegiate Athletic Association Division I Collegiate Football Athletes.</t>
  </si>
  <si>
    <t>J Athl Train.</t>
  </si>
  <si>
    <t>The Sport Science Center at Texas Christian University, Fort Worth.</t>
  </si>
  <si>
    <t>Nutritional Supplements for the Treatment and Prevention of Sports-Related Concussion - Omega 3 Fatty Acids: Evidence Still Lacking?</t>
  </si>
  <si>
    <t>Curr Sports Med Rep.</t>
  </si>
  <si>
    <t>Sports Concussion Research Group, Department of Kinesiology, Texas Christian University, Fort Worth, TX jonathan.oliver@tcu.edu Division of Health and Human Performance, George Mason University, Manassas, VA Sports Concussion Research Group, Department of Kinesiology, Texas Christian University, Fort Worth, TX Department of Sport Medicine, Texas Christian University, Fort Worth, TX Department of Sport Medicine, John Peter Smith Hospital, Fort Worth, TX Sports Concussion Research Group, Department of Kinesiology, Texas Christian University, Fort Worth, TX Department of Sport Medicine, Texas Christian University, Fort Worth, TX State Key Laboratory of Medical Neurobiology and Institute of Brain Science, Fudan University, China Department of Internal Medicine, University of South Dakota, Sioux Falls, SD Clinical Neurochemistry Laboratory, Institute Of Neuroscience and Physiology, the Sahlgrenska Academy at University of Gothenburg, Mölndal, Sweden Department of Molecular Neuroscience, UCL Institute of Neurology, Queen Square, London, UK.</t>
  </si>
  <si>
    <t>Probiotic Administration Increases Amino Acid Absorption from Plant Protein: a Placebo-Controlled, Randomized, Double-Blind, Multicenter, Crossover Study.</t>
  </si>
  <si>
    <t>Probiotics Antimicrob Proteins.</t>
  </si>
  <si>
    <t>Wake Forest School of Medicine, Winston-Salem, NC, USA.</t>
  </si>
  <si>
    <t>Fluctuations in blood biomarkers of head trauma in NCAA football athletes over the course of a season.</t>
  </si>
  <si>
    <t>Sports Concussion Research Group, Department of Kinesiology, Texas Christian University.</t>
  </si>
  <si>
    <t>The effect of omega-3 fatty acids on a biomarker of head trauma in NCAA football athletes: a multi-site, non-randomized study.</t>
  </si>
  <si>
    <t>J Int Soc Sports Nutr.</t>
  </si>
  <si>
    <t>Wake Forest School of Medicine, Winston-Salem, NC, USA. aanzalon@wakehealth.edu.</t>
  </si>
  <si>
    <t>Probiotic Streptococcus thermophilus FP4 and Bifidobacterium breve BR03 Supplementation Attenuates Performance and Range-of-Motion Decrements Following Muscle Damaging Exercise.</t>
  </si>
  <si>
    <t xml:space="preserve"> Nutrients.</t>
  </si>
  <si>
    <t>Exercise &amp; Sport Performance Laboratory, Department of Kinesiology, Texas Christian University, P.O. Box 297730, Fort Worth, TX 76129, USA.</t>
  </si>
  <si>
    <t>A Positive Vestibular/Ocular Motor Screening (VOMS) Is Associated With Increased Recovery Time After Sports-Related Concussion in Youth and Adolescent Athletes.</t>
  </si>
  <si>
    <t>Am J Sports Med.</t>
  </si>
  <si>
    <t>Sports Concussion Research Group, Department of Kinesiology, Texas Christian University, Fort Worth, Texas, USA.</t>
  </si>
  <si>
    <t>Perioperative Complication Profile of Skull Base Meningioma Resection in Older versus Younger Adult Patients.</t>
  </si>
  <si>
    <t>J Neurol Surg B Skull Base.</t>
  </si>
  <si>
    <t>Department of Neurosurgery, Barrow Neurological Institute, St. Joseph's Hospital and Medical Center, Phoenix, Arizona, United States.</t>
  </si>
  <si>
    <t>In Reply: Nationwide Readmission Rates and Hospital Charges for Patients With Surgical Evacuation of Nontraumatic Subdural Hematomas: Part 1-Craniotomy.</t>
  </si>
  <si>
    <t>National trends in hospital readmission following transsphenoidal surgery for pituitary lesions.</t>
  </si>
  <si>
    <t>Pituitary.</t>
  </si>
  <si>
    <t>Department of Neurosurgery, Barrow Neurological Institute, Phoenix, AZ, USA.</t>
  </si>
  <si>
    <t>Magnetic Resonance-Guided Laser Interstitial Thermal Therapy for Management of Low-Grade Gliomas and Radiation Necrosis: A Single-Institution Case Series.</t>
  </si>
  <si>
    <t>Brain Sci.</t>
  </si>
  <si>
    <t>Department of Neurosurgery, Barrow Neurological Institute, St. Joseph's Hospital and Medical Center, Phoenix, AZ 85013, USA.</t>
  </si>
  <si>
    <t>Nationwide Readmission Rates and Hospital Charges for Patients With Surgical Evacuation of Nontraumatic Subdural Hematomas: Part 1-Craniotomy.</t>
  </si>
  <si>
    <t>Nationwide Readmission Rates and Hospital Charges for Patients With Surgical Evacuation of Nontraumatic Subdural Hematomas: Part 2-Burr Hole Craniostomy.</t>
  </si>
  <si>
    <t>Endoscopic Endonasal Transsphenoidal Approach to Repair Cerebrospinal Fluid Rhinorrhea After an Anterior Clinoidectomy for Aneurysm Clipping: Series of 4 Cases.</t>
  </si>
  <si>
    <t>Assessment, Quantification, and Management of Fracture Pain: from Animals to the Clinic.</t>
  </si>
  <si>
    <t>Curr Osteoporos Rep.</t>
  </si>
  <si>
    <t>Department of Orthopaedic Surgery, Indiana University School of Medicine, 1130 W. Michigan St, FH 115, Indianapolis, IN, 46202, USA.</t>
  </si>
  <si>
    <t>Spinal column shortening for tethered cord syndrome: a systematic review and individual patient data meta-analysis.</t>
  </si>
  <si>
    <t>1Department of Neurological Surgery, Indiana University School of Medicine, Indianapolis, Indiana.</t>
  </si>
  <si>
    <t>Management and outcomes of surgical site tuberculosis infection due to infected bone graft in spine surgery: a single-institution experience and 1-year postoperative follow-up.</t>
  </si>
  <si>
    <t>Anterior Lumbar Interbody Fusion With Robotic-Assisted Percutaneous Screw Placement: A Case Report.</t>
  </si>
  <si>
    <t>Neurological Surgery, Indiana University School of Medicine, Indianapolis, USA.</t>
  </si>
  <si>
    <t>Systematic Review of Traumatic Thoracic Spondyloptosis and Presentation of a Novel Approach for Management With Quad Rod Construct.</t>
  </si>
  <si>
    <t>Department of Neurosurgery, Indiana University School of Medicine, Indianapolis, Indiana, USA.</t>
  </si>
  <si>
    <t>Spinal column shortening for secondary tethered cord syndrome: radiographic, clinical, patient-reported, and urodynamic short-term outcomes.</t>
  </si>
  <si>
    <t>Section of Pediatric Neurosurgery, Department of Neurological Surgery, Riley Hospital for Children, Indiana University School of Medicine, Indianapolis.</t>
  </si>
  <si>
    <t>Cardiac arrhythmia in a mouse model of sodium channel SCN8A epileptic encephalopathy.</t>
  </si>
  <si>
    <t>Proc Natl Acad Sci U S A.</t>
  </si>
  <si>
    <t>Department of Pharmacology, University of Michigan, Ann Arbor, MI 48109.</t>
  </si>
  <si>
    <t>Efficacy and Safety of Subfascial Epidural Drainage Protocol After Intraoperative Durotomy in Posterior Thoracic and Lumbar Spine Surgery: Reoperation Prevention and Outcomes Among Drained and Undrained Cohorts.</t>
  </si>
  <si>
    <t>Department of Neurological Surgery, Indiana University School of Medicine, Indianapolis, Indiana, USA.</t>
  </si>
  <si>
    <t>Volumetric measurement of intracranial meningiomas: a comparison between linear, planimetric, and machine learning with multiparametric voxel-based morphometry methods.</t>
  </si>
  <si>
    <t>Department of Neurosurgery, Indiana University, Indianapolis, IN, USA.</t>
  </si>
  <si>
    <t>Sub-tenon's vancomycin injection for subretinal abscess secondary to methicillin-resistant Staphylococcus aureus endogenous endophthalmitis: a case report and literature review.</t>
  </si>
  <si>
    <t>Retin Cases Brief Rep.</t>
  </si>
  <si>
    <t>Eugene and Marilyn Glick Eye Institute, Department of Ophthalmology, Indiana University School of Medicine, Indianapolis, IN.</t>
  </si>
  <si>
    <t>Mutation of Hydrophobic Residues in the C-Terminal Domain of the Marburg Virus Matrix Protein VP40 Disrupts Trafficking to the Plasma Membrane.</t>
  </si>
  <si>
    <t>Viruses.</t>
  </si>
  <si>
    <t>Department of Chemistry and Biochemistry, University of Notre Dame, Notre Dame, IN 46556, USA.</t>
  </si>
  <si>
    <t>History and Use of Antibiotic Irrigation for Preventing Surgical Site Infection in Neurosurgery: A Scoping Review.</t>
  </si>
  <si>
    <t>Commentary: Extra-Axial Endoscopic Third Ventriculostomy for the Treatment of Slit Ventricle Syndrome: 2-Dimensional Operative Video.</t>
  </si>
  <si>
    <t>De Novo dural arteriovenous fistulas after endovascular treatment: Case illustration and literature review.</t>
  </si>
  <si>
    <t>Interv Neuroradiol.</t>
  </si>
  <si>
    <t>Coronary Bifurcation Stenting: Review of Current Techniques and Evidence</t>
  </si>
  <si>
    <t>Carle Illinois College of Medicine, University of Illinois Urbana Champaign, Champaign, Illinois, 61820, USA.</t>
  </si>
  <si>
    <t>Fluorescein-Guided Resection of High Grade Gliomas: A Meta-Analysis</t>
  </si>
  <si>
    <t>Carle Illinois College of Medicine, University of Illinois, Urbana-Champaign, Urbana, Illinois, USA.</t>
  </si>
  <si>
    <t>Management of brain metastasis. Surgical resection versus stereotactic radiotherapy: a meta-analysis</t>
  </si>
  <si>
    <t xml:space="preserve">Department of Neurosurgery, Carle Foundation Hospital, Urbana, Illinois, USA; Carle Illinois College of Medicine, Champaign, Illinois, USA.
</t>
  </si>
  <si>
    <t>Short-Segment Pedicle Fixation of Traumatic Low Lumbar Fractures (L3-L5): Report of 36 Cases</t>
  </si>
  <si>
    <t>Carle Illinois College of Medicine</t>
  </si>
  <si>
    <t>Neurosurgical Implant Safety in 7 T MRI: A Scoping Review</t>
  </si>
  <si>
    <t>Noniatrogenic spinal cord ischemia: A patient level meta-analysis of 125 case reports and series</t>
  </si>
  <si>
    <t>Department of Neurosurgery, Carle Illinois College of Medicine, University of Illinois Urbana-Champaign, Champaign.</t>
  </si>
  <si>
    <t>Cortex-wide neural interfacing via transparent polymer skulls</t>
  </si>
  <si>
    <t>Department of Biomedical Engineering, University of Minnesota, Twin Cities, MN, USA.</t>
  </si>
  <si>
    <t>WITHDRAWN: Laterality and frequency settings of subthalamic nucleus DBS for Parkinson's disease: A systematic review and network meta-analysis</t>
  </si>
  <si>
    <t>Carle Illinois College of Medicine, University of Illinois Urbana Champaign, Champaign, IL, 61801, USA.</t>
  </si>
  <si>
    <t>Iatrogenic spinal cord ischemia: A patient level meta-analysis of 74 case reports and series</t>
  </si>
  <si>
    <t>Carle Illinois College of Medicine, University of Illinois Urbana Champaign, Champaign, IL, 61820, USA.</t>
  </si>
  <si>
    <t>Pharmacologic and Nonpharmacologic Treatment Modalities for Bone Loss in SCI - Proposal for Combined Approach</t>
  </si>
  <si>
    <t>Carle Illinois College of Medicine, University of Illinois Urbana Champaign, Champaign IL, 61801, USA.</t>
  </si>
  <si>
    <t>Frequency settings of subthalamic nucleus DBS for Parkinson's disease: A systematic review and network meta-analysis</t>
  </si>
  <si>
    <t xml:space="preserve">Persistent Racial Disparities in Deep Brain Stimulation for Parkinson's Disease
</t>
  </si>
  <si>
    <t>Carle Illinois College of Medicine, University of Illinois Urbana Champaign, Champaign, IL.</t>
  </si>
  <si>
    <t>Cerebrospinal Fluid Biomarkers for Diagnosis and the Prognostication of Acute Ischemic Stroke: A Systematic Review</t>
  </si>
  <si>
    <t>Carle Illinois College of Medicine, University of Illinois Urbana-Champaign, Champaign, IL 61820, USA.</t>
  </si>
  <si>
    <t>Comparison of fluorescein sodium, 5-ALA, and intraoperative MRI for resection of high-grade gliomas: A systematic review and network meta-analysis</t>
  </si>
  <si>
    <t>Carle Illinois College of Medicine, University of Illinois Urbana Champaign, Champaign, IL 61820, United States.</t>
  </si>
  <si>
    <t>Letter to the Editor: Neurosurgical Conferences Should Be Free for Medical Students: A Call to Action</t>
  </si>
  <si>
    <t xml:space="preserve">Carle Illinois College of Medicine, University of Illinois Urbana Champaign, Champaign, Illinois, USA. </t>
  </si>
  <si>
    <t>Geospatial evaluation of disparities in neurosurgical access in the United States</t>
  </si>
  <si>
    <t>Carle Illinois College of Medicine, Urbana, IL, USA.</t>
  </si>
  <si>
    <t>Minimally invasive bilateral decompressive lumbar laminectomy with unilateral approach: patient series</t>
  </si>
  <si>
    <t>Carle Illinois College of Medicine, Champaign, Illinois.</t>
  </si>
  <si>
    <t xml:space="preserve">Disseminated blastomycosis with an intracranial fungoma in an immunocompetent patient: illustrative case
</t>
  </si>
  <si>
    <t>Carle Illinois College of Medicine, University of Illinois Urbana Champaign, Urbana, Illinois; and Infectious Disease</t>
  </si>
  <si>
    <t>Ultra-High-Field MRI in the Diagnosis and Management of Gliomas: A Systematic Review</t>
  </si>
  <si>
    <t>Carle Illinois Advanced Imaging Center, University of Illinois and Carle Health, Urbana, IL, United States.</t>
  </si>
  <si>
    <t>The Neurosurgery Match: COVID-19 Comparison and Bibliometric Analysis</t>
  </si>
  <si>
    <t>Carle Illinois College of Medicine, University of Illinois Urbana-Champaign, Champaign, Illinois, USA.</t>
  </si>
  <si>
    <t>Letter: Development of Machine Learning-Based Models to Predict Treatment Response to Spinal Cord Stimulation</t>
  </si>
  <si>
    <t>Carle Illinois College of Medicine, University of Illinois Urbana Champaign, Champaign, Illinois, USA.</t>
  </si>
  <si>
    <t>Mapping spreading depolarisations after traumatic brain injury: a pilot clinical study protocol</t>
  </si>
  <si>
    <t>University of Illinois Urbana-Champaign Carle Illinois College of Medicine, Champaign, Illinois, USA.</t>
  </si>
  <si>
    <t>Trends in Technology for Pedicle Screw Placement: A Temporal Meta-Analysis</t>
  </si>
  <si>
    <t>Carle Illinois College of Medicine, the University of Illinois Urbana Champaign, Champaign, IL.</t>
  </si>
  <si>
    <t>The current state of global contribution to open access publishing in neurosurgery: A bibliometric analysis</t>
  </si>
  <si>
    <t>Carle Illinois College of Medicine, University of Illinois Urbana Champaign, Champaign, 506 S Mathews Ave, Urbana, IL, 61801, USA.</t>
  </si>
  <si>
    <t>Letter: Charting a Path Forward: Factors Influencing Gender and Racial Disparities in Spinal Cord Injury Trials</t>
  </si>
  <si>
    <t>Department of Neurosurgery, Carle Illinois College of Medicine, The University of Illinois Urbana Champaign, Champaign , Illinois , USA.</t>
  </si>
  <si>
    <t>Efficacy of a prolonged stability melphalan formulation for intra-arterial treatment of retinoblastoma</t>
  </si>
  <si>
    <t>Department of Neurosurgery, Barrow Neurological Institute, Phoenix, Arizona, USA.</t>
  </si>
  <si>
    <t>Mortality after microsurgical treatment of unruptured intracranial aneurysms in the modern era</t>
  </si>
  <si>
    <t>Department of Neurosurgery, Barrow Neurological Institute, St. Joseph's Hospital and Medical Center, Phoenix, Arizona.</t>
  </si>
  <si>
    <t>Understanding Geospatial Trends in Lumbar Fusion Incidence and Technique in Medicare Populations</t>
  </si>
  <si>
    <t xml:space="preserve">Carle Illinois College of Medicine, University of Illinois Urbana Champaign, Champaign IL, 61820; Department of Neurosurgery, University of Minnesota Twin-Cities, Minneapolis MN, 55455.
</t>
  </si>
  <si>
    <t>Factors influencing geographic gender disparity in neurosurgery: a nationwide geospatial clustering analysis</t>
  </si>
  <si>
    <t>Department of Neurosurgery, Carle Illinois College of Medicine, University of Illinois Urbana-Champaign, Urbana, Illinois; and.</t>
  </si>
  <si>
    <t>Acute reversible mitral regurgitation: a rare complication of TAVR</t>
  </si>
  <si>
    <t>Carle Illinois College of Medicine, University of Illinois at Urbana Champaign, Urbana, Illinois, USA.</t>
  </si>
  <si>
    <t>Evaluating robotic pedicle screw placement against conventional modalities: a systematic review and network meta-analysis</t>
  </si>
  <si>
    <t>Carle Illinois College of Medicine, University of Illinois Urbana-Champaign, Champaign</t>
  </si>
  <si>
    <t>Endovascular and Medical Management of Cerebral Venous Thrombosis: A Systematic Review and Network Meta-Analysis</t>
  </si>
  <si>
    <t>Carle Illinois College of Medicine, University of Illinois Urbana Champaign, Champaign, Illinois.</t>
  </si>
  <si>
    <t>Anterior versus Posterior Ventricular Catheter Placement in Pediatric Patients: A Systematic Review and Meta-Analysis</t>
  </si>
  <si>
    <t>A comprehensive assessment of self-reported symptoms among patients harboring an unruptured intracranial aneurysm</t>
  </si>
  <si>
    <t>Department of Neurosurgery, Barrow Neurological Institute, St. Joseph's Hospital and Medical Center, Phoenix, AZ, United States.</t>
  </si>
  <si>
    <t>Traumatic Brain Injury Mortality and Correlates in Low- and Middle-Income Countries: A Meta-Epidemiological Study</t>
  </si>
  <si>
    <t>Carle Illinois College of Medicine, University of Illinois Urbana-Champaign, Champaign , Illinois , USA.</t>
  </si>
  <si>
    <t>Differentiating radiation necrosis from tumor recurrence: a systematic review and diagnostic meta-analysis comparing imaging modalities</t>
  </si>
  <si>
    <t>Robotic external ventricular drain placement for acute neurosurgical care in low-resource settings: feasibility considerations and a prototype design</t>
  </si>
  <si>
    <t xml:space="preserve">Carle Illinois College of Medicine, University of Illinois at Urbana-Champaign, Urbana; and.
</t>
  </si>
  <si>
    <t>Perioperative prophylaxis for surgical site infections in pediatric spinal surgery: a systematic review and network meta-analysis</t>
  </si>
  <si>
    <t>Carle Illinois College of Medicine, University of Illinois Urbana-Champaign, Illinois.</t>
  </si>
  <si>
    <t>Chronic allergic fungal sinusitis invading the skull base in an immunocompetent male: illustrative case</t>
  </si>
  <si>
    <t>Carle Illinois College of Medicine, University of Illinois Urbana-Champaign, Champaign, Illinois; and.</t>
  </si>
  <si>
    <t>Middle meningeal artery embolization associated with reduced chronic subdural hematoma volume and midline shift in the acute postoperative period</t>
  </si>
  <si>
    <t>Efficacy of deep brain stimulation for the treatment of anorexia nervosa: a systematic review and network meta-analysis of patient-level data</t>
  </si>
  <si>
    <t>Carle Illinois College of Medicine, University of Illinois Urbana-Champaign, Urbana; and.</t>
  </si>
  <si>
    <t>Early Predictors and Outcomes of American Spinal Injury Association Conversion at Discharge in Surgical and Nonsurgical Management of Sports-Related Spinal Cord Injury</t>
  </si>
  <si>
    <t>Carle Illinois College of Medicine, University of Illinois Urbana-Champaign, Urbana, Illinois, USA.</t>
  </si>
  <si>
    <t>Altered brain state during episodic dystonia in tottering mice decouples primary motor cortex from limb kinematics</t>
  </si>
  <si>
    <t>Department of Biomedical Engineering, University of Minnesota, Minneapolis, MN, United States.</t>
  </si>
  <si>
    <t>Roflumilast treatment during forced abstinence reduces relapse to methamphetamine seeking and taking.</t>
  </si>
  <si>
    <t>Addict Biol.</t>
  </si>
  <si>
    <t>Department of Pharmacology and Toxicology, Indiana University School of Medicine, Indianapolis, Indiana, USA.</t>
  </si>
  <si>
    <t>Acute Liver Injury in the setting of Drug Reaction with Eosinophilia and Systemic Symptoms (DRESS) Syndrome with Cocaine as suspected culprit agent: A case report.</t>
  </si>
  <si>
    <t>Clin Res Hepatol Gastroenterol.</t>
  </si>
  <si>
    <t>Indiana University School of Medicine, Indianapolis, IN, United States.</t>
  </si>
  <si>
    <t>Frequency-dependent functional neuromodulatory effects on the motor network by ventral lateral thalamic deep brain stimulation in swine.</t>
  </si>
  <si>
    <t xml:space="preserve"> Neuroimage.</t>
  </si>
  <si>
    <t>Department of Neurologic Surgery, Mayo Clinic, Rochester, MN, USA.</t>
  </si>
  <si>
    <t>Emerging innovations for lumbar spondylolisthesis management: a systematic review of active and prospective clinical trials.</t>
  </si>
  <si>
    <t>Neurosurgical Rev.</t>
  </si>
  <si>
    <t>Mayo Clinic Neuro-Informatics Laboratory, Department of Neurologic Surgery, Mayo Clinic, 200 1St Street SW, Rochester, MN, 55905, USA.</t>
  </si>
  <si>
    <t>Mayo Clinic Alix School of Medicine, Mayo Clinic, Rochester, MN, USA.</t>
  </si>
  <si>
    <t>Peritumoral edema in meningiomas: pathophysiology, predictors, and principles for treatment.</t>
  </si>
  <si>
    <t>Clin Transl Oncol.</t>
  </si>
  <si>
    <t>Department of Neurological Surgery, Mayo Clinic, Rochester, MN, USA.</t>
  </si>
  <si>
    <t>Placental-based allograft use for tissue regeneration and scar prevention for neurosurgical wounds.</t>
  </si>
  <si>
    <t>Regen Med.</t>
  </si>
  <si>
    <t>Department of Neurological Surgery, Mayo Clinic, Rochester, MN 55905, USA.</t>
  </si>
  <si>
    <t>Alginate hydrogels: A potential tissue engineering intervention for intervertebral disc degeneration.</t>
  </si>
  <si>
    <t>J Clin Neurosci.</t>
  </si>
  <si>
    <t>Department of Neurological Surgery, Mayo Clinic, Rochester, MN, USA; Neuro-Informatics Laboratory, Mayo Clinic, Rochester, MN, USA.</t>
  </si>
  <si>
    <t>Management strategies for pediatric patients with tectal gliomas: a systematic review.</t>
  </si>
  <si>
    <t>Department of Neurologic Surgery, Mayo Clinic, 200 1st St. SW, Rochester, MN, 55905, USA.</t>
  </si>
  <si>
    <t>Mayo Clinic Alix School of Medicine, Rochester, MN, USA.</t>
  </si>
  <si>
    <t>Microfluidic 'brain-on chip' systems to supplement neurological practice: development, applications and considerations.</t>
  </si>
  <si>
    <t>Mayo Clinic Alix School of Medicine, Mayo Clinic, Rochester, MN 55905, USA.</t>
  </si>
  <si>
    <t>Systems neuroimmunology: a review of multiomics methodologies to characterize neuroimmunological interactions in spinal and cranial diseases.</t>
  </si>
  <si>
    <t>Neuro-Informatics Laboratory.</t>
  </si>
  <si>
    <t>Department of Neurosurgery.</t>
  </si>
  <si>
    <t>Mayo Clinic Alix School of Medicine, Mayo Clinic, Rochester, Minnesota.</t>
  </si>
  <si>
    <t>Stepping Up: How U.S. Neurosurgery Training Programs Can Innovatively Assess Resident Applicants in a Post-Step 1 World.</t>
  </si>
  <si>
    <t>Mayo Clinic Alix School of Medicine, Rochester, Minnesota, USA.</t>
  </si>
  <si>
    <t>Synthetic and systems biology principles in the design of programmable oncolytic virus immunotherapies for glioblastoma.</t>
  </si>
  <si>
    <t>Mayo Clinic Alix School of Medicine.</t>
  </si>
  <si>
    <t>Single incision endoscopic strip craniectomy for sagittal craniosynostosis.</t>
  </si>
  <si>
    <t>Neurosurg Focus Video.</t>
  </si>
  <si>
    <t>Department of Neurologic Surgery, Mayo Clinic, Rochester; and.</t>
  </si>
  <si>
    <t>Mayo Clinic Alix School of Medicine, Rochester, Minnesota.</t>
  </si>
  <si>
    <t>The Virtual Vision of Neurosurgery: How Augmented Reality and Virtual Reality are Transforming the Neurosurgical Operating Room.</t>
  </si>
  <si>
    <t>Department of Neurologic Surgery, Mayo Clinic, Rochester, Minnesota, USA; Mayo Clinic School of Medicine, Mayo Clinic, Rochester, Minnesota, USA.</t>
  </si>
  <si>
    <t>Commentary: Natural History of Brachial Plexus, Peripheral Nerve, and Spinal Schwannomas.</t>
  </si>
  <si>
    <t>Department of Neurological Surgery, Mayo Clinic, Rochester, Minnesota, USA.</t>
  </si>
  <si>
    <t>Department of Neurological Surgery, Mayo Clinic Alix School of Medicine, Rochester, Minnesota, USA.</t>
  </si>
  <si>
    <t>Commentary: Surgical Management of Peripheral Nerve Pathology in Patients With Neurofibromatosis Type 2.</t>
  </si>
  <si>
    <t>Alix School of Medicine, Mayo Clinic, Rochester, Minnesota, USA.</t>
  </si>
  <si>
    <t>That which is unseen: 3D printing for pediatric cerebrovascular education.</t>
  </si>
  <si>
    <t>Trends in the Neurosurgical Workforce and Implications in Providing for an Aging Population.</t>
  </si>
  <si>
    <t>Mayo Clinic Alix School of Medicine, Mayo Clinic, Scottsdale, Arizona, USA.</t>
  </si>
  <si>
    <t>Transcatheter aortic valve replacement outcomes in solid organ transplant recipients.</t>
  </si>
  <si>
    <t>J Card Surg.</t>
  </si>
  <si>
    <t>Correction to: Management strategies for pediatric patients with tectal gliomas: a systematic review.</t>
  </si>
  <si>
    <t>Prediction Model for Neurogenic Bladder Recovery One Year After Traumatic Spinal Cord Injury.</t>
  </si>
  <si>
    <t>Department of Neurologic Surgery, Mayo Clinic Neuro-Informatics Laboratory, Mayo Clinic, Rochester, Minnesota, USA; Mayo Clinic Alix School of Medicine, Rochester, Minnesota, USA.</t>
  </si>
  <si>
    <t>DROPLAY: laser writing of functional patterns within biological microdroplet displays.</t>
  </si>
  <si>
    <t>Lab Chip.</t>
  </si>
  <si>
    <t>Department of Biological Engineering, Massachusetts Institute of Technology, USA.</t>
  </si>
  <si>
    <t>Letter to the Editor Regarding "Racial and Ethnic Disparities in the Inpatient Management of Primary Spinal Cord Tumors".</t>
  </si>
  <si>
    <t>Department of Neurologic Surgery, Mayo Clinic, Rochester, Minnesota, USA; Mayo Clinic Alix School of Medicine, Rochester, Minnesota, USA.</t>
  </si>
  <si>
    <t>Smartphone-Based Light Detection and Ranging for Remote Patient Evaluation and Monitoring.</t>
  </si>
  <si>
    <t>Neurosurgery, Mayo Clinic Alix School of Medicine, Rochester, USA.</t>
  </si>
  <si>
    <t>Examining the relationship between severe persistent mental illness and surgical outcomes in women undergoing mastectomy for breast cancer.</t>
  </si>
  <si>
    <t>Mayo Clinic Alix School of Medicine, Rochester, MN, USA; Mayo Clinic Neuro-Informatics Laboratory, Department of Neurologic Surgery, Mayo Clinic, Rochester, MN, USA.</t>
  </si>
  <si>
    <t>International trends in grant and fellowship funding awarded to women in neurosurgery.</t>
  </si>
  <si>
    <t>Mayo Clinic Department of Neurologic Surgery, and.</t>
  </si>
  <si>
    <t>Predictors of airway, respiratory, and pulmonary complications following elective anterior cervical discectomy and fusion.</t>
  </si>
  <si>
    <t>Department of Neurologic Surgery, Rochester, MN, USA; Mayo Clinic Alix School of Medicine, Rochester, MN, USA.</t>
  </si>
  <si>
    <t>Characterizing T-cell dysfunction and exclusion signatures in malignant peripheral nerve sheath tumors reveals susceptibilities to immunotherapy.</t>
  </si>
  <si>
    <t>Factors associated with increased inpatient charges following aneurysmal subarachnoid hemorrhage with vasospasm: A nationwide analysis.</t>
  </si>
  <si>
    <t>Neuro-Informatics Laboratory, Department of Neurologic Surgery, Mayo Clinic, Rochester, MN, USA; Department of Neurological Surgery, Mayo Clinic, Rochester, MN, USA.</t>
  </si>
  <si>
    <t>Rate of C8 Radiculopathy in Patients Undergoing Cervicothoracic Osteotomy: A Systematic Appraisal of the Literature.</t>
  </si>
  <si>
    <t>Mayo Clinic Neuro-Informatics Laboratory, Department of Neurologic Surgery, Mayo Clinic, Rochester, Minnesota, USA; Department of Neurologic Surgery, Mayo Clinic, Rochester, Minnesota, USA.</t>
  </si>
  <si>
    <t>The Role of Alginate Hydrogels as a Potential Treatment Modality for Spinal Cord Injury: A Comprehensive Review of the Literature.</t>
  </si>
  <si>
    <t>Neurospine.</t>
  </si>
  <si>
    <t>Mayo Clinic Neuro-informatics Laboratory, Mayo Clinic, Rochester, MN, USA.</t>
  </si>
  <si>
    <t>Socioeconomic predictors of cost and length of stay for erythroderma: a cross-sectional analysis of the national inpatient sample.</t>
  </si>
  <si>
    <t>Arch Dermatol Res.</t>
  </si>
  <si>
    <t>Bariatric surgery reduces odds of perioperative complications after inpatient hysterectomy: Analysis from a national database, 2016 to 2018.</t>
  </si>
  <si>
    <t>Surgery.</t>
  </si>
  <si>
    <t>Mayo Clinic Alix School of Medicine, Rochester, MN; Mayo Clinic Graduate School of Biomedical Sciences, Rochester, MN.</t>
  </si>
  <si>
    <t>Do safety-net hospitals provide equitable care after decompressive surgery for acute cauda equina syndrome?</t>
  </si>
  <si>
    <t>Department of Neurologic Surgery, Mayo Clinic, Rochester, MN, USA; Mayo Clinic Alix School of Medicine, Rochester, MN, USA.</t>
  </si>
  <si>
    <t>Single-level awake transforaminal lumbar interbody fusion: a Mayo Clinic institutional experience and national analysis.</t>
  </si>
  <si>
    <t>Department of Neurosurgery, Mayo Clinic, Rochester; and.</t>
  </si>
  <si>
    <t>Neuro-Informatics Laboratory, Mayo Clinic, Rochester, Minnesota.</t>
  </si>
  <si>
    <t>Countertop Microsurgery for Medical Students: Letter to the Editor Regarding "Lazy Glass Microsurgical Trainer: A Frugal Solution for Microsurgical Training".</t>
  </si>
  <si>
    <t>The role of bevacizumab for treatment-refractory intracranial meningiomas: a single institution's experience and a systematic review of the literature.</t>
  </si>
  <si>
    <t>Mayo Clinic Neuro-Informatics Laboratory, Mayo Clinic, Rochester, MN, USA.</t>
  </si>
  <si>
    <t>Hybrid surgery: a comparison of early postoperative outcomes between anterior cervical discectomy and fusion and cervical disc arthroplasty.</t>
  </si>
  <si>
    <t>Mayo Clinic Neuro-Informatics Laboratory, Department of Neurologic Surgery, Mayo Clinic, Rochester, Minnesota.</t>
  </si>
  <si>
    <t>Mayo Clinic Alix School of Medicine, Rochester, Minnesota; and.</t>
  </si>
  <si>
    <t>On the stability of lung parenchymal lesions with applications to early pneumothorax diagnosis.</t>
  </si>
  <si>
    <t>Comput Math Methods Med.</t>
  </si>
  <si>
    <t>Thomas Jefferson High School for Science and Technology, Alexandria, VA 22312, USA. archisrb@gmail.com</t>
  </si>
  <si>
    <t>Cost of Readmissions Following Anterior Cervical Discectomy and Fusion: Insights from the Nationwide Readmissions Database.</t>
  </si>
  <si>
    <t>Deep Learning Approaches for Glioblastoma Prognosis in Resource-Limited Settings: A Study Using Basic Patient Demographic, Clinical, and Surgical Inputs.</t>
  </si>
  <si>
    <t>Mayo Clinic Neuro-Informatics Laboratory, Mayo Clinic, Rochester, Minnesota, USA; Department of Neurological Surgery, Mayo Clinic, Rochester, Minnesota, USA.</t>
  </si>
  <si>
    <t>In Reply to the Letter to Editor Regarding "How United States Neurosurgery Training Programs Can Innovatively Assess Resident Applicants in a Post-Step 1 World".</t>
  </si>
  <si>
    <t>The association between bone mineral density and proximal junctional kyphosis in adult spinal deformity: a systematic review and meta-analysis.</t>
  </si>
  <si>
    <t>Mayo Clinic Alix School of Medicine, Rochester; and.</t>
  </si>
  <si>
    <t>Disparities in inpatient costs and outcomes after elective anterior cervical discectomy and fusion at safety-net hospitals.</t>
  </si>
  <si>
    <t>The Early Bird Gets the Worm: Introducing Medical Students to Microsurgical Technique via a Low-Cost, User-Friendly, Reusable Simulation System.</t>
  </si>
  <si>
    <t>A step toward equal representation? A cross-sectional analysis of the gender composition of neurosurgical editorial boards from 2000 to 2020.</t>
  </si>
  <si>
    <t>Department of Neurological Surgery, Mayo Clinic, Rochester, Minnesota; and.</t>
  </si>
  <si>
    <t>Racial disparities in the cost of inpatient spinal cord stimulator surgery among patients in the 2016-2018 National Inpatient Sample.</t>
  </si>
  <si>
    <t>Factors associated with early shunt revision within 30 days: analyses from the National Surgical Quality Improvement Program.</t>
  </si>
  <si>
    <t>Department of Neurologic Surgery, Mayo Clinic; and.</t>
  </si>
  <si>
    <t>Using machine learning to predict 30-day readmission and reoperation following resection of supratentorial high-grade gliomas: an ACS NSQIP study involving 9418 patients.</t>
  </si>
  <si>
    <t>Mayo Clinic Neuro-Informatics Laboratory.</t>
  </si>
  <si>
    <t>Department of Neurological Surgery, Mayo Clinic, Rochester, Minnesota.</t>
  </si>
  <si>
    <t>Outcomes and Principles of Patient Selection for Laser Interstitial Thermal Therapy for Metastatic Brain Tumor Management: A Multisite Institutional Case Series.</t>
  </si>
  <si>
    <t>Trends in Utilization and Cost of Inpatient Spinal Cord Stimulation: Analysis of Data from 2008 to 2014.</t>
  </si>
  <si>
    <t>Rate and Characteristics of Vertebral Artery Injury Following C1-C2 Posterior Cervical Fusion: A Systematic Review and Meta-Analysis.</t>
  </si>
  <si>
    <t>Mayo Clinic Neuro-Informatics Laboratory, Department of Neurologic Surgery, Mayo Clinic, Rochester, Minnesota, USA.</t>
  </si>
  <si>
    <t>Elective intervention for unruptured cranial arteriovenous malformations in relation to ARUBA trial: a National Inpatient Sample study.</t>
  </si>
  <si>
    <t>Alix School of Medicine, Mayo Clinic, Rochester, MN, USA.</t>
  </si>
  <si>
    <t>Nicole De La Peña</t>
  </si>
  <si>
    <t>Totally Cystic Schwannoma: A Misnomer.</t>
  </si>
  <si>
    <t>Mayo Clinic Alix School of Medicine, Scottsdale, Arizona, USA. Electronic address: Delapena.Nicole@mayo.edu.</t>
  </si>
  <si>
    <t>Does complete regression of intraneural ganglion cysts occur without surgery?</t>
  </si>
  <si>
    <t>Mayo Clinic Alix School of Medicine, Scottsdale, AZ, USA.</t>
  </si>
  <si>
    <t>Craniofacial Chondromyxoid Fibromas: A Systematic Review and Analysis Based on Anatomic Locations.</t>
  </si>
  <si>
    <t>Mayo Clinic Alix School of Medicine, Scottsdale, Arizona, USA; Neurosurgery Simulation and Innovation Lab, Mayo Clinic, Phoenix, Arizona, USA.</t>
  </si>
  <si>
    <t>Research advances in the diagnosis and treatment of moyamoya disease: a bibliometric analysis.</t>
  </si>
  <si>
    <t>Neurosurg Rev.</t>
  </si>
  <si>
    <t>Department of Neurosurgery, Barrow Neurological Institute, St. Joseph's Hospital and Medical Center, c/o Neuroscience Publications, 350 W. Thomas Rd., AZ, 85013, Phoenix, USA.</t>
  </si>
  <si>
    <t>High-Dose Frameless Stereotactic Radiosurgery for Trigeminal Neuralgia: A Single-Institution Experience and Systematic Review.</t>
  </si>
  <si>
    <t>Mayo Clinic Alix School of Medicine, Scottsdale, Arizona, USA. Electronic address: delapena.nicole@mayo.edu.</t>
  </si>
  <si>
    <t>Direct puncture of the superior ophthalmic vein for carotid cavernous fistulas: a 21-year experience.</t>
  </si>
  <si>
    <t>J Neurointerv Surg.</t>
  </si>
  <si>
    <t>Commentary: Endoscope-Assisted Resection of a Frontotemporal Dermoid Cyst: 2-Dimensional Operative Video.</t>
  </si>
  <si>
    <t>Mayo Clinic Alix School of Medicine, Scottsdale, Arizona, USA.</t>
  </si>
  <si>
    <t>A mentorship model for neurosurgical training: the Mayo Clinic experience.</t>
  </si>
  <si>
    <t>Department of Neurological Surgery, Mayo Clinic, Phoenix, Arizona.</t>
  </si>
  <si>
    <t>In Reply to the Letter to the Editor Regarding "Trends in the Neurosurgical Workforce and Implications in Providing for an Aging Population".</t>
  </si>
  <si>
    <t>Department of Neurosurgery, Mayo Clinic, Phoenix, Arizona, USA.</t>
  </si>
  <si>
    <t>Letter to the Editor: Analysis of Neurosurgery Residency Websites by Educational and Recruitment Information in 2020.</t>
  </si>
  <si>
    <t>Differences by Practice Year in Numbers of U.S. Female Neurosurgeons.</t>
  </si>
  <si>
    <t>Middle Fossa Approach to an Osteoma of the Internal Auditory Canal Facilitated by Augmented Reality: 2-Dimensional Operative Video.</t>
  </si>
  <si>
    <t>Predictive Model Evaluating Risk of Hemorrhage in Intracranial Aneurysms: Analysis from Prospectively Collected HEAT Trial Database.</t>
  </si>
  <si>
    <t>Department of Radiology, Mayo Clinic, Phoenix, Arizona, USA; Department of Neurosurgery, Southern Illinois University, Springfield, Illinois, USA; Mayo Clinic Alix School of Medicine, Scottsdale, Arizona, USA.</t>
  </si>
  <si>
    <t>In Reply to the Letter to the Editor Regarding "Timing of Restarting Anticoagulation and Antiplatelet Therapies after Traumatic Subdural Hematoma-A Single Institution Experience".</t>
  </si>
  <si>
    <t>Auditory and Visual System White Matter Is Differentially Impacted by Normative Aging in Macaques.</t>
  </si>
  <si>
    <t>J Neurosci.</t>
  </si>
  <si>
    <t>Division of Neural System, Memory and Aging, University of Arizona, Tucson, Arizona 85724.</t>
  </si>
  <si>
    <t>Evelyn F. McKnight Brain Institute, University of Arizona, Tucson, Arizona 85724.</t>
  </si>
  <si>
    <t>Timing of Restarting Anticoagulation and Antiplatelet Therapies After Traumatic Subdural Hematoma-A Single Institution Experience.</t>
  </si>
  <si>
    <t>Auditory Processing Deficits Are Selectively Associated with Medial Temporal Lobe Mnemonic Function and White Matter Integrity in Aging Macaques.</t>
  </si>
  <si>
    <t>Cereb Cortex.</t>
  </si>
  <si>
    <t>Division of Neural System, Memory and Aging.</t>
  </si>
  <si>
    <t>Evelyn F. McKnight Brain Institute.</t>
  </si>
  <si>
    <t>Commentary: Associating Surgeon Feedback With Material Physical Properties in the Development Process of a Resective Epilepsy Surgery Simulator.</t>
  </si>
  <si>
    <t>Postoperative C5 Palsy: Apples, Oranges, and Rotten Tomatoes.</t>
  </si>
  <si>
    <t>Department of Neurological Surgery, Mayo Clinic, Rochester, Minnesota, USA; Mayo Clinic Neuro-Informatics Laboratory, Mayo Clinic, Rochester, Minnesota, USA.</t>
  </si>
  <si>
    <t>Cervical Total Disc Replacement: Food and Drug Administration-Approved Devices.</t>
  </si>
  <si>
    <t>Mayo Clinic Neuro-Informatics Laboratory, Mayo Clinic, Rochester, MN 55902, USA; Department of Neurologic Surgery, Mayo Clinic, Rochester, MN 55902, USA; Department of Neurosurgery, Mayo Clinic, 200 First Street Southwest, Rochester, MN, USA.</t>
  </si>
  <si>
    <t>Comparison of surgical interventions for the treatment of early-onset scoliosis: a systematic review and meta-analysis.</t>
  </si>
  <si>
    <t>Neuro-Informatics Laboratory, Mayo Clinic, Rochester, Minnesota; and Department of Neurologic Surgery, Mayo Clinic, Rochester, Minnesota.</t>
  </si>
  <si>
    <t>Letter to the Editor. Randomized controlled trials on surgical decision-making.</t>
  </si>
  <si>
    <t>N/A</t>
  </si>
  <si>
    <t>Commentary: The Legal and Socioeconomic Considerations in Spine Telemedicine.</t>
  </si>
  <si>
    <t>1. Department of Neurologic Surgery, Mayo Clinic Neuro-Informatics Laboratory, Mayo Clinic, Rochester, Minnesota, USA.
2. Department of Neurologic Surgery, Mayo Clinic, Rochester, Minnesota, USA.</t>
  </si>
  <si>
    <t>Is Severe Neck Pain a Contraindication to Performing Laminoplasty in Patients With Cervical Spondylotic Myelopathy?</t>
  </si>
  <si>
    <t>Neurologic Surgery, Mayo Clinic, Rochester, MN.</t>
  </si>
  <si>
    <t>Traumatic vertebral artery injury: Denver grade, bilaterality, and stroke risk. A systematic review and meta-analysis.</t>
  </si>
  <si>
    <t>1. Neuro-Informatics Laboratory, Mayo Clinic, Rochester, Minnesota.
2. Department of Neurosurgery, Mayo Clinic, Rochester, Minnesota.</t>
  </si>
  <si>
    <t>Rescue therapy with novel waveform spinal cord stimulation for patients with failed back surgery syndrome refractory to conventional stimulation: a systematic review and meta-analysis.</t>
  </si>
  <si>
    <t>Department of Neurologic Surgery, Mayo Clinic, Rochester.</t>
  </si>
  <si>
    <t>Commentary: Methods and Impact for Using Federated Learning to Collaborate on Clinical Research.</t>
  </si>
  <si>
    <t>1. Mayo Clinic Neuro-Informatics Laboratory, Department of Neurologic Surgery, Mayo Clinic, Rochester, Minnesota, USA.
2. Department of Neurologic Surgery, Mayo Clinic, Rochester, Minnesota, USA.</t>
  </si>
  <si>
    <t>Trends in Reimbursement and Approach Selection for Lumbar Arthrodesis.</t>
  </si>
  <si>
    <t>1. Department of Neurosurgery, Mayo Clinic, Rochester, Minnesota, USA.
2. Neuro-Informatics Laboratory, Mayo Clinic, Rochester, Minnesota, USA.</t>
  </si>
  <si>
    <t>Sjögren's Syndrome: The Clinical Spectrum of Male Patients.</t>
  </si>
  <si>
    <t>Pathophysiology Department, Athens School of Medicine, National and Kapodistrian University of Athens, 11527 Athens, Greece.</t>
  </si>
  <si>
    <t>Commentary: Predicting Clinically Relevant Patient-Reported Symptom Improvement After Carpal Tunnel Release: A Machine Learning Approach.</t>
  </si>
  <si>
    <t>1. Department of Neurosurgery, Mayo Clinic, Rochester, Minnesota, USA.
2. Mayo Clinic Neuro-Informatics Laboratory, Mayo Clinic, Rochester, Minnesota, USA.</t>
  </si>
  <si>
    <t>Risk Factors for Allograft Subsidence Following Anterior Cervical Discectomy and Fusion.</t>
  </si>
  <si>
    <t>Crossing the Cervicothoracic Junction in Multilevel Cervical Arthrodesis: A Systematic Review and Meta-Analysis.</t>
  </si>
  <si>
    <t>Neuro-Informatics Laboratory, Mayo Clinic, Rochester, Minnesota, USA; Department of Neurologic Surgery, Mayo Clinic, Rochester, Minnesota, USA.</t>
  </si>
  <si>
    <t>Department of Neurologic Surgery, Mayo Clinic Neuro-Informatics Laboratory, Mayo Clinic, Rochester, Minnesota, USA; Department of Neurologic Surgery, Mayo Clinic, Rochester, Minnesota, USA.</t>
  </si>
  <si>
    <t>Research using the Quality Outcomes Database: accomplishments and future steps toward higher-quality real-world evidence.</t>
  </si>
  <si>
    <t>1. Mayo Clinic Neuro-Informatics Laboratory, Department of Neurologic Surgery, Mayo Clinic, Rochester, Minnesota.
2. Department of Neurologic Surgery, Mayo Clinic, Rochester, Minnesota.</t>
  </si>
  <si>
    <t>Titanium Cervical Cage Subsidence: Postoperative Computed Tomography Analysis Defining Incidence and Associated Risk Factors.</t>
  </si>
  <si>
    <t>Paraspinal Sarcopenia is Associated With Worse Patient-Reported Outcomes Following Laminoplasty for Degenerative Cervical Myelopathy.</t>
  </si>
  <si>
    <t>Department of Neurologic Surgery, Mayo Clinic, Rochester, Minnesota.</t>
  </si>
  <si>
    <t>Outpatient versus inpatient lumbar decompression surgery: a matched noninferiority study investigating clinical and patient-reported outcomes.</t>
  </si>
  <si>
    <t>Minimally invasive versus open lumbar spinal fusion: a matched study investigating patient-reported and surgical outcomes.</t>
  </si>
  <si>
    <t>Surgical Management of Hirayama Disease (Monomelic Amyotrophy): Systematic Review and Meta-Analysis of Patient-Level Data.</t>
  </si>
  <si>
    <t>Department of Neurosurgery, Yale University School of Medicine, New Haven, CT, USA.</t>
  </si>
  <si>
    <t>The Chênevert Family Brain Tumor Center, Smilow Cancer Hospital, New Haven, CT, USA.</t>
  </si>
  <si>
    <t>Cervical spondylotic myelopathy with severe axial neck pain: is anterior or posterior approach better?</t>
  </si>
  <si>
    <t>Do comorbid self-reported depression and anxiety influence outcomes following surgery for cervical spondylotic myelopathy?</t>
  </si>
  <si>
    <t>How closely are outcome questionnaires correlated to patient satisfaction after cervical spine surgery for myelopathy?</t>
  </si>
  <si>
    <t>Department of Neurosurgery, Mayo Clinic, Rochester, Minnesota.</t>
  </si>
  <si>
    <t>Yale Institute of Global Health, Yale University, New Haven, CT, USA.</t>
  </si>
  <si>
    <t>1. Department of Neurologic Surgery, Mayo Clinic, Rochester, MN, USA.
2. Mayo Clinic Neuro-Informatics Laboratory, Mayo Clinic, Rochester, MN, USA.</t>
  </si>
  <si>
    <t>Time trend analysis of database and registry use in the neurosurgical literature: evidence for the advance of registry science.</t>
  </si>
  <si>
    <t>Sleep Disturbances in Cervical Spondylotic Myelopathy: Prevalence and Postoperative Outcomes-an Analysis From the Quality Outcomes Database.</t>
  </si>
  <si>
    <t>1. Mayo Clinic Neuro-Informatics Laboratory, Mayo Clinic, Rochester.
2. Department of Neurological Surgery, Mayo Clinic, Rochester, MN.</t>
  </si>
  <si>
    <t>Representativeness of the American Spine Registry: a comparison of patient characteristics with the National Inpatient Sample.</t>
  </si>
  <si>
    <t>1. Mayo Clinic Neuro-Informatics Laboratory, Mayo Clinic, Rochester, Minnesota.
2. Department of Neurologic Surgery, Mayo Clinic, Rochester, Minnesota.</t>
  </si>
  <si>
    <t>Improved Sagittal Alignment Is Associated with Early Postoperative Neck Disability and Pain-Related Patient-Reported Outcomes Following Posterior Cervical Decompression and Fusion for Myelopathy.</t>
  </si>
  <si>
    <t>Dynamic Radiographs Are Unreliable to Assess Arthrodesis Following Cervical Fusion: A Modeled Radiostereometric Analysis of Cervical Motion.</t>
  </si>
  <si>
    <t>Department of Neurologic Surgery, Mayo Clinic, Rochester, MN.</t>
  </si>
  <si>
    <t>Positive impact of the pandemic: the effect of post-COVID-19 virtual visit implementation on departmental efficiency and patient satisfaction in a quaternary care center.</t>
  </si>
  <si>
    <t>Department of Neurologic Surgery and Neuro-Informatics Laboratory, Mayo Clinic, Rochester, Minnesota.</t>
  </si>
  <si>
    <t>Diagnostic yield, accuracy, and complication rate of CT-guided biopsy for spinal lesions: a systematic review and meta-analysis.</t>
  </si>
  <si>
    <t>1. Department of Neurologic Surgery, Mayo Clinic, Rochester, Minnesota, USA.
2. Neuro-Informatics Laboratory, Mayo Clinic, Rochester, Minnesota, USA.</t>
  </si>
  <si>
    <t>Characteristics of patients who return to work after undergoing surgery for cervical spondylotic myelopathy: a Quality Outcomes Database study.</t>
  </si>
  <si>
    <t>Semispinalis Cervicis Sarcopenia is Associated With Worsening Cervical Sagittal Balance and Junctional Alignment Following Posterior Cervical Fusion for Myelopathy.</t>
  </si>
  <si>
    <t>Yale Brain Tumor Center, Smilow Cancer Hospital, New Haven, Connecticut.</t>
  </si>
  <si>
    <t>Development of new postoperative neck pain at 12 and 24 months after surgery for cervical spondylotic myelopathy: a Quality Outcomes Database study.</t>
  </si>
  <si>
    <t>Lower Hounsfield Units and Severe Multifidus Sarcopenia Are Independent Predictors of Increased Risk for Proximal Junctional Kyphosis and Failure Following Thoracolumbar Fusion.</t>
  </si>
  <si>
    <t>Utilizing pre- and postoperative radiological parameters to predict surgical outcomes following untethering for tethered cord syndrome in a pediatric population.</t>
  </si>
  <si>
    <t>1. Mayo Clinic Neuro-Informatics Laboratory and.
2. Department of Neurological Surgery, Mayo Clinic, Rochester, Minnesota.</t>
  </si>
  <si>
    <t>Developing nonlinear k-nearest neighbors classification algorithms to identify patients at high risk of increased length of hospital stay following spine surgery.</t>
  </si>
  <si>
    <t>Minimally invasive versus open transforaminal lumbar interbody fusion for grade I lumbar spondylolisthesis: 5-year follow-up from the prospective multicenter Quality Outcomes Database registry.</t>
  </si>
  <si>
    <t>Cervical laminoplasty versus laminectomy and posterior cervical fusion for cervical myelopathy: propensity-matched analysis of 24-month outcomes from the Quality Outcomes Database.</t>
  </si>
  <si>
    <t>Three-level ACDF versus 3-level laminectomy and fusion: are there differences in outcomes? An analysis of the Quality Outcomes Database cervical spondylotic myelopathy cohort.</t>
  </si>
  <si>
    <t>Predictors of favorable outcome following hypoglossal-to-facial nerve anastomosis for facial nerve palsy: a systematic review and patient-level analysis of a literature-based cohort.</t>
  </si>
  <si>
    <t>1. Neuro-Informatics Laboratory, Mayo Clinic, Rochester.
2. Department of Neurologic Surgery, Mayo Clinic, Rochester</t>
  </si>
  <si>
    <t>Factors associated with progression and mortality among patients undergoing stereotactic radiosurgery for intracranial metastasis: results from a national real-world registry.</t>
  </si>
  <si>
    <t>Impact of preoperative spinal injections within 30 days of lumbar decompression on surgical outcomes: a matched institutional study.</t>
  </si>
  <si>
    <t>1. Department of Neurologic Surgery, Mayo Clinic, Rochester, Minnesota.
2. Neuro-Informatics Laboratory, Mayo Clinic, Rochester, Minnesota.</t>
  </si>
  <si>
    <t>Staged Cranial Surgery for Intracranial Lesions: Historical Perspective.</t>
  </si>
  <si>
    <t>College of Medicine, University of Arkansas for Medical Sciences, Little Rock, Arkansas, USA.</t>
  </si>
  <si>
    <t>Hypothermia Therapy for Traumatic Spinal Cord Injury: An Updated Review.</t>
  </si>
  <si>
    <t>J Clin Med.</t>
  </si>
  <si>
    <t>Department of Neurological Surgery, Mayo Clinic, Rochester, MN 55902, USA.</t>
  </si>
  <si>
    <t>Translational Approaches to Electrical Stimulation for Peripheral Nerve Regeneration.</t>
  </si>
  <si>
    <t>Neurorehabil Neural Repair.</t>
  </si>
  <si>
    <t>University of Arkansas for Medical Sciences, Little Rock, AR, USA.</t>
  </si>
  <si>
    <t>Bony fixation in the era of spinal robotics: A systematic review and meta-analysis.</t>
  </si>
  <si>
    <t>Department of Neurological Surgery, University of Arkansas for Medical Sciences, Little Rock, AR.</t>
  </si>
  <si>
    <t>Enhancing peripheral nerve regeneration with neurotrophic factors and bioengineered scaffolds: A basic science and clinical perspective.</t>
  </si>
  <si>
    <t>J Peripher Nerv Syst.</t>
  </si>
  <si>
    <t>Spinal pathologies and management strategies associated with cervical angina (pseudoangina): a systematic review.</t>
  </si>
  <si>
    <t>College of Medicine, University of Arkansas for Medical Sciences, Little Rock, Arkansas.</t>
  </si>
  <si>
    <t>The 100 Most Influential Publications on Medulloblastoma: Areas of Past, Current, and Future Focus.</t>
  </si>
  <si>
    <t>Citation analysis of the most influential ependymoma research articles illustrates improved knowledge of the molecular biology of ependymoma.</t>
  </si>
  <si>
    <t>College of Medicine, University of Arkansas for Medical Sciences, Little Rock, AR, USA.</t>
  </si>
  <si>
    <t>Ethical considerations and patient safety concerns for cancelling non-urgent surgeries during the COVID-19 pandemic: a review.</t>
  </si>
  <si>
    <t>Patient Saf Surg.</t>
  </si>
  <si>
    <t>Blood-brain barrier disruption defines the extracellular metabolome of live human high-grade gliomas.</t>
  </si>
  <si>
    <t>Commun Biol.</t>
  </si>
  <si>
    <t>Indicators of responsiveness to immune checkpoint inhibitors.</t>
  </si>
  <si>
    <t>Sci Rep.</t>
  </si>
  <si>
    <t>Departments of Biochemistry &amp; Molecular Biology, University of Arkansas for Medical Sciences, 4301 West Markham Street, Little Rock, Arkansas, 72205, USA.</t>
  </si>
  <si>
    <t>Indication-based analysis of patient outcomes following deep brain stimulation surgery.</t>
  </si>
  <si>
    <t>Predictors of Patient Satisfaction in Spine Surgery: A Systematic Review.</t>
  </si>
  <si>
    <t>School of Medicine, University of Arkansas for Medical Sciences, Little Rock, Arkansas, USA.</t>
  </si>
  <si>
    <t>The role of frailty in geriatric cranial neurosurgery for primary central nervous system neoplasms.</t>
  </si>
  <si>
    <t>Evaluating the incidence and predictors of anti-NMDAR encephalitis in a contemporary cohort of patients diagnosed with dermoid tumors: A national inpatient sample analysis.</t>
  </si>
  <si>
    <t>Association of tranexamic acid with decreased blood loss in patients undergoing laminectomy and fusion with posterior instrumentation: a systematic review and meta-analysis.</t>
  </si>
  <si>
    <t>Gastrointestinal Microbiome and Neurologic Injury</t>
  </si>
  <si>
    <t>College of Medicine, University of Central Florida, Orlando, FL 32816, USA.</t>
  </si>
  <si>
    <t>Pharmaceutical Management for Subarachnoid Hemorrhage</t>
  </si>
  <si>
    <t>Department of Neurosurgery, University of Florida, Gainesville, Florida.</t>
  </si>
  <si>
    <t>Inflammation and the role of infection: Complications and treatment options following neurotrauma</t>
  </si>
  <si>
    <t>University of Central Florida, College of Medicine, Orlando, USA.</t>
  </si>
  <si>
    <t xml:space="preserve">Acupuncture and Spinal Stenosis: Considerations for Treatment
</t>
  </si>
  <si>
    <t>University of Central Florida, School of Medicine, Orlando, United States.</t>
  </si>
  <si>
    <t>Update on Clinical Management with Neurovascular Stents</t>
  </si>
  <si>
    <t>Principles of Lung Cancer Metastasis to Brain</t>
  </si>
  <si>
    <t>College of Medicine, University of Central Florida, Orlando, FL.</t>
  </si>
  <si>
    <t>The Neutrophil to Lymphocyte Ratio in Poststroke Infection: A Systematic Review and Meta-Analysis</t>
  </si>
  <si>
    <t>University of Central Florida, School of Medicine, Orlando, USA.</t>
  </si>
  <si>
    <t>Neutrophil to Lymphocyte Ratio as a Biomarker for Predicting the Coronary Artery Abnormality in Kawasaki Disease: A Meta-Analysis</t>
  </si>
  <si>
    <t>University of Central Florida College of Medicine, USA.</t>
  </si>
  <si>
    <t>Epsilon Aminocaproic Acid's Safety and Efficacy in Pediatric Surgeries Including Craniosynostosis Repair: A Review of the Literature</t>
  </si>
  <si>
    <t>College of Medicine, University of Central Florida College of Medicine, Orlando, USA.</t>
  </si>
  <si>
    <t>Neurologic Injury and Dementia: Update on Current Physiotherapeutic Intervention</t>
  </si>
  <si>
    <t>College of Medicine, University of Central Florida, USA.</t>
  </si>
  <si>
    <t>Cerebral amyloid angiopathy: early presentation in a patient with prior neurosurgical interventions. Case report</t>
  </si>
  <si>
    <t>Medical Student, University of Central Florida, USA.</t>
  </si>
  <si>
    <t>Nallammai Muthiah</t>
  </si>
  <si>
    <t>New age technology and social media: adolescent psychosocial implications and the need for protective measures.</t>
  </si>
  <si>
    <t>Curr Opin Pediatr.</t>
  </si>
  <si>
    <t>Reply: Neurovascular compression in hemifacial spasm.</t>
  </si>
  <si>
    <t>Department of Neurosurgery, University of Pittsburgh Medical Center, Pittsburgh 15313 PA, USA.</t>
  </si>
  <si>
    <t>3D printing applications in spine surgery: an evidence-based assessment toward personalized patient care.</t>
  </si>
  <si>
    <t>Eur Spine J.</t>
  </si>
  <si>
    <t>Department of Neurosurgery, University of Pittsburgh Medical Center, 200 Lothrop St, Pittsburgh, PA, USA.</t>
  </si>
  <si>
    <t>Gender and leadership: Continued progress in academic dermatology.</t>
  </si>
  <si>
    <t>J Am Acad Dermatol.</t>
  </si>
  <si>
    <t>Biographies of international women leaders in neurosurgery.</t>
  </si>
  <si>
    <t>Department of Neurological Surgery, University of Pittsburgh Medical Center, Pittsburgh, Pennsylvania.</t>
  </si>
  <si>
    <t>Cost-effectiveness of invasive monitoring strategies in epilepsy surgery.</t>
  </si>
  <si>
    <t>Department of Neurological Surgery, University of Pittsburgh School of Medicine, Pittsburgh.</t>
  </si>
  <si>
    <t>Evolution of polyetheretherketone (PEEK) and titanium interbody devices for spinal procedures: a comprehensive review of the literature.</t>
  </si>
  <si>
    <t>School of Medicine, University of Pittsburgh, Pittsburgh, PA, USA.</t>
  </si>
  <si>
    <t>Department of Neurosurgery, University of Pittsburgh Medical Center, 200 Lothrop St, Pittsburgh, PA, 15213, USA.</t>
  </si>
  <si>
    <t>Letter to the Editor. The importance of vagus nerve stimulation for young children.</t>
  </si>
  <si>
    <t>University of Pittsburgh, PA.</t>
  </si>
  <si>
    <t>Family Well-being in Grandparent- Versus Parent-Headed Households.</t>
  </si>
  <si>
    <t>Pediatrics.</t>
  </si>
  <si>
    <t>Division of Developmental and Behavioral Pediatrics, Steven and Alexandra Cohen Children's Medical Center of New York, Lake Success, New York.</t>
  </si>
  <si>
    <t>Patient perception of scoliosis correction surgery on Instagram.</t>
  </si>
  <si>
    <t>Characteristics of International Medical Graduates in Academic Plastic Surgery.</t>
  </si>
  <si>
    <t>Plast Reconstr Surg.</t>
  </si>
  <si>
    <t>From the Department of Plastic Surgery, University of Pittsburgh Medical Center.</t>
  </si>
  <si>
    <t>The legacy of Daisy Maude Orleman-Robinson: the first woman dermatologist in the United States.</t>
  </si>
  <si>
    <t>Predictors of vagus nerve stimulation complications among pediatric patients with drug-resistant epilepsy.</t>
  </si>
  <si>
    <t>Department of Neurological Surgery, University of Pittsburgh.</t>
  </si>
  <si>
    <t>Prevalence and severity of neurovascular compression in hemifacial spasm patients.</t>
  </si>
  <si>
    <t>Department of Neurosurgery, University of Pittsburgh Medical Center, Pittsburgh, PA, USA.</t>
  </si>
  <si>
    <t>Direct Iliac Screw vs Sacral-2-Alar-Iliac Screws Technique for Sacropelvic Fixation: Technical Nuances and a Review of the Literature.</t>
  </si>
  <si>
    <t>Int J Spine Surg.</t>
  </si>
  <si>
    <t>Department of Neurosurgery, University of Pittsburgh Medical Center, Pittsburgh, USA.</t>
  </si>
  <si>
    <t>First Female Neurosurgeon in the United States: Dorothy Klenke Nash, MD.</t>
  </si>
  <si>
    <t>Relationship between pelvic incidence-adjusted relative spinopelvic parameters, global sagittal alignment and lower extremity compensations.</t>
  </si>
  <si>
    <t>Department of Neurological Surgery, University of Pittsburgh Medical Center, Pittsburgh, PA, USA.</t>
  </si>
  <si>
    <t>Investigation of the effectiveness of vagus nerve stimulation for pediatric drug-resistant epilepsies secondary to nonaccidental trauma.</t>
  </si>
  <si>
    <t>Childs Nerv Syst.</t>
  </si>
  <si>
    <t>Direct Pars Repair with Cannulated Screws in Adults: A Case Series and Systematic Literature Review.</t>
  </si>
  <si>
    <t>Subsidence after lateral lumbar interbody fusion using a 3D-printed porous titanium interbody cage: single-institution case series.</t>
  </si>
  <si>
    <t>University of Pittsburgh Medical Center, School of Medicine, Pittsburgh, Pennsylvania.</t>
  </si>
  <si>
    <t>Development of a clinical model to predict vagus nerve stimulation response in pediatric patients with drug-resistant epilepsy.</t>
  </si>
  <si>
    <t>An Integrated Management Paradigm for Skull Base Chordoma Based on Clinical and Molecular Characteristics.</t>
  </si>
  <si>
    <t>Efficacy of vagus nerve stimulation for drug-resistant epilepsy in children age six and younger.</t>
  </si>
  <si>
    <t>Epilepsy Behav.</t>
  </si>
  <si>
    <t>Increased aggressive behavior among youth in the United States who have experienced multiple forms of victimization.</t>
  </si>
  <si>
    <t>Int J Adolesc Med Health.</t>
  </si>
  <si>
    <t>Division of Developmental and Behavioral Pediatrics, Steven and Alexandra Cohen Children's Medical Center of New York, Lake Success, NY, USA.</t>
  </si>
  <si>
    <t>Comparison of traditional and closed loop vagus nerve stimulation for treatment of pediatric drug-resistant epilepsy: A propensity-matched retrospective cohort study.</t>
  </si>
  <si>
    <t>Seizure.</t>
  </si>
  <si>
    <t>Department of Neurological Surgery, University of Pittsburgh, Pittsburgh, PA, USA. Electronic address: nam146@pitt.edu.</t>
  </si>
  <si>
    <t>Graft subsidence and reoperation after lateral lumbar interbody fusion: a propensity score-matched and cost analysis of polyetheretherketone versus 3D-printed porous titanium interbodies.</t>
  </si>
  <si>
    <t>Endoscopic Endonasal Resection of Cranio-Cervical Junction Chordoma and Ventral Chiari Decompression: A Case Report.</t>
  </si>
  <si>
    <t>Computed Tomography Hounsfield Units as a Predictor of Reoperation and Graft Subsidence After Standalone and Multilevel Lateral Lumbar Interbody Fusion.</t>
  </si>
  <si>
    <t>Faculty of Medicine, University of Pittsburgh, Pittsburgh, Pennsylvania, USA.</t>
  </si>
  <si>
    <t>Comment on "Graft Subsidence and Reoperation After Lateral Lumbar Interbody Fusion: A Propensity Score-Matched and Cost Analysis of Polyetheretherketone versus 3D-Printed Porous Titanium Interbodies".</t>
  </si>
  <si>
    <t>Department of Neurological Surgery, Washington University School of Medicine St. Louis, Missouri, USA.</t>
  </si>
  <si>
    <t>Three decades of progress from surgery to medical therapy for isolated neuroaxis BRAF V600E-positive Langerhans cell histiocytosis management: illustrative case.</t>
  </si>
  <si>
    <t>Departments of Neurological Surgery and.</t>
  </si>
  <si>
    <t>Development and external validation of the KIIDS-TBI tool for managing children with mild traumatic brain injury and intracranial injuries.</t>
  </si>
  <si>
    <t>Acad Emerg Med.</t>
  </si>
  <si>
    <t>Department of Neurological Surgery, Washington University School of Medicine in St. Louis, St. Louis, MO, USA.</t>
  </si>
  <si>
    <t>Impact of CD4 T cells on intratumoral CD8 T-cell exhaustion and responsiveness to PD-1 blockade therapy in mouse brain tumors.</t>
  </si>
  <si>
    <t>J Immunother Cancer.</t>
  </si>
  <si>
    <t>Department of Neurosurgery, Washington University in St Louis School of Medicine, St Louis, Missouri, USA.</t>
  </si>
  <si>
    <t>Therapeutic applications of the cancer immunoediting hypothesis.</t>
  </si>
  <si>
    <t>Semin Cancer Biol.</t>
  </si>
  <si>
    <t>Department of Neurological Surgery, Washington University School of Medicine, St. Louis, MO, USA; Andrew M. and Jane M. Bursky Center for Human Immunology and Immunotherapy Programs, Washington University School of Medicine, St. Louis, MO, USA.</t>
  </si>
  <si>
    <t>An Innovative Immunotherapy Vaccine with Combination Checkpoint Blockade as a First Line Treatment for Glioblastoma in the Context of Current Treatments.</t>
  </si>
  <si>
    <t>Mo Med.</t>
  </si>
  <si>
    <t>Andrew T. Coxon, MS2, Department of Neurological Surgery; Tanner M. Johanns, MD, PhD, Assistant Professor of Medicine, Division of Medical Oncology; and Gavin P. Dunn, MD, PhD, (above), Associate Professor of Neurological Surgery, Director of Brain Tumor Immunology and Therapeutics, and the Andrew M. and Jane M. Bursky Center for Human Immunology and Immunotherapy Programs; all are at Washington University School of Medicine, St. Louis, Missouri.</t>
  </si>
  <si>
    <t>Neoadjuvant stereotactic radiosurgery for brain metastases: a new paradigm.</t>
  </si>
  <si>
    <t>Department of Neurosurgery, Washington University School of Medicine, St. Louis.</t>
  </si>
  <si>
    <t>TCR-engineered adoptive cell therapy effectively treats intracranial murine glioblastoma.</t>
  </si>
  <si>
    <t>Polyomavirus T antigens activate an antiviral state.</t>
  </si>
  <si>
    <t>Virology.</t>
  </si>
  <si>
    <t>Department of Biological Sciences, University of Pittsburgh, Pittsburgh, PA 15260, USA.</t>
  </si>
  <si>
    <t>A pilot study of lymphoscintigraphy with tracer injection into the human brain.</t>
  </si>
  <si>
    <t>J Cereb Blood Flow Metab.</t>
  </si>
  <si>
    <t>Washington University School of Medicine, St. Louis, MO, USA.</t>
  </si>
  <si>
    <t>A challenging case of recurrent and progressive fusiform anterior circulation intracranial aneurysms: illustrative case.</t>
  </si>
  <si>
    <t>Abudumijiti Aibaidula</t>
  </si>
  <si>
    <t>Artificial intelligence neuropathologist for glioma classification using deep learning on hematoxylin and eosin stained slide images and molecular markers.</t>
  </si>
  <si>
    <t>Neuro Oncol.</t>
  </si>
  <si>
    <t>Glioma Surgery Division, Neurologic Surgery Department, Huashan Hospital, Fudan University, Shanghai, China.</t>
  </si>
  <si>
    <t>Shanghai Key laboratory of Brain Function Restoration and Neural Regeneration.</t>
  </si>
  <si>
    <t>Discrete class I molecules on brain endothelium differentially regulate neuropathology in experimental cerebral malaria.</t>
  </si>
  <si>
    <t>Strategies, considerations, and recent advancements in the development of liquid biopsy for glioblastoma: a step towards individualized medicine in glioblastoma.</t>
  </si>
  <si>
    <t>Department of Molecular Pharmacology and Experimental Therapeutics, Mayo Clinic Graduate School of Biomedical Sciences, Mayo Clinic, Rochester, Minnesota; and.</t>
  </si>
  <si>
    <t>A novel image signature-based radiomics method to achieve precise diagnosis and prognostic stratification of gliomas.</t>
  </si>
  <si>
    <t>Lab Invest.</t>
  </si>
  <si>
    <t>Whole-exome sequencing revealed mutational profiles of giant cell glioblastomas.</t>
  </si>
  <si>
    <t>Brain Pathol.</t>
  </si>
  <si>
    <t>Department of Neurosurgery, Huashan Hospital, Fudan University, Wulumuqi Zhong Road 12, Shanghai, 200040, China.</t>
  </si>
  <si>
    <t>Superinduction of immunosuppressive glioblastoma extracellular vesicles by IFN-γ through PD-L1 and IDO1.</t>
  </si>
  <si>
    <t xml:space="preserve">Neurooncol Adv. </t>
  </si>
  <si>
    <t>Department of Molecular Pharmacology and Experimental Therapeutics, Mayo Clinic College of Medicine, Rochester, MN, USA.</t>
  </si>
  <si>
    <t>Spectral flow cytometry identifies distinct nonneoplastic plasma extracellular vesicle phenotype in glioblastoma patients.</t>
  </si>
  <si>
    <t>Department of Molecular Pharmacology and Experimental Therapeutics, Mayo Clinic Graduate School of Biomedical Sciences, Mayo Clinic, Rochester, Minnesota, USA.</t>
  </si>
  <si>
    <t>Pediatric low-grade gliomas can be molecularly stratified for risk.</t>
  </si>
  <si>
    <t>Acta Neurpathol.</t>
  </si>
  <si>
    <t>Not all 1p/19q non-codeleted oligodendroglial tumors are astrocytic.</t>
  </si>
  <si>
    <t>Oncotarget.</t>
  </si>
  <si>
    <t>Department of Neurosurgery, Huashan Hospital, Fudan University, Shanghai, China.</t>
  </si>
  <si>
    <t>The Relationship Between IDH1 Mutation Status and Metabolic Imaging in Nonenhancing Supratentorial Diffuse Gliomas: A (11)C-MET PET Study.</t>
  </si>
  <si>
    <t>Mol Imaging.</t>
  </si>
  <si>
    <t>Department of Neurosurgery, Huashan Hospital, Shanghai Medical College, Fudan University, Shanghai, People's Republic of China.</t>
  </si>
  <si>
    <t>Institute of Neurosurgery, Fudan University, Shanghai, People's Republic of China.</t>
  </si>
  <si>
    <t>Methods of glioma sample processing for molecular diagnosis for the glioma tissue bank project.</t>
  </si>
  <si>
    <t>Biopreserv Biobank.</t>
  </si>
  <si>
    <t>Deep Learning of Imaging Phenotype and Genotype for Predicting Overall Survival Time of Glioblastoma Patients.</t>
  </si>
  <si>
    <t>IEEE Trans Med Imaging.</t>
  </si>
  <si>
    <t>Establishment and maintenance of a standardized glioma tissue bank: Huashan experience.</t>
  </si>
  <si>
    <t>Cell Tissue Bank.</t>
  </si>
  <si>
    <t>Glioma Surgery Division, Department of Neurosurgery, Huashan Hospital, Shanghai Medical College, Fudan University, Shanghai, 200040, China.</t>
  </si>
  <si>
    <t>Pre-operative Overall Survival Time Prediction for Glioblastoma Patients Using Deep Learning on Both Imaging Phenotype and Genotype.</t>
  </si>
  <si>
    <t>Med Image Comput Comput Assist Interv.</t>
  </si>
  <si>
    <t>Neurosurgery Department of Huashan Hospital, Shanghai, China.</t>
  </si>
  <si>
    <t>Microfluidics for rapid detection of isocitrate dehydrogenase 1 mutation for intraoperative application.</t>
  </si>
  <si>
    <t>Glioma Surgery Division, Neurological Surgery Department, Huashan Hospital.</t>
  </si>
  <si>
    <t>Oligodendrogliomas in pediatric and teenage patients only rarely exhibit molecular markers and patients have excellent survivals.</t>
  </si>
  <si>
    <t>IDH mutant lower grade (WHO Grades II/III) astrocytomas can be stratified for risk by CDKN2A, CDK4 and PDGFRA copy number alterations.</t>
  </si>
  <si>
    <t>Multi-Label Nonlinear Matrix Completion With Transductive Multi-Task Feature Selection for Joint MGMT and IDH1 Status Prediction of Patient With High-Grade Gliomas.</t>
  </si>
  <si>
    <t>The kinesin KIF14 is overexpressed in medulloblastoma and downregulation of KIF14 suppressed tumor proliferation and induced apoptosis.</t>
  </si>
  <si>
    <t>Mitochondrial COI gene as a tool in the taxonomy of mosquitoes Culex subgenus Melanoconion</t>
  </si>
  <si>
    <t>Acta Trop.</t>
  </si>
  <si>
    <t>Departamento de Epidemiologia, Faculdade de Saúde Pública, Universidade de São Paulo, Avenida Doutor Arnaldo 715, CEP 01246-904, São Paulo, Brazil.</t>
  </si>
  <si>
    <t>A Multi-Gene Analysis and Potential Spatial Distribution of Species of the Strodei Subgroup of the Genus Nyssorhynchus (Diptera: Culicidae)</t>
  </si>
  <si>
    <t>J Med Entomol.</t>
  </si>
  <si>
    <t>Zabiullah Bajouri</t>
  </si>
  <si>
    <t>Evaluating Changes to the Modified K-Line Using Kinematic MRIs.</t>
  </si>
  <si>
    <t>Spine (Phila Pa 1976).</t>
  </si>
  <si>
    <t>Department of Neurological Surgery, Keck School of Medicine USC, Los Angeles, CA.</t>
  </si>
  <si>
    <t>Postoperative Complication Rates After One-Level Cervical Spine Surgery in Patients with Parkinson Disease: A Database Study.</t>
  </si>
  <si>
    <t xml:space="preserve"> World Neurosurg.</t>
  </si>
  <si>
    <t>Department of Neurosurgery, University of Southern California, Keck School of Medicine, Los Angeles, California, USA.</t>
  </si>
  <si>
    <t>Comparison of Surgical Outcomes Between Anterior and Posterior Cervical Fusions Stratified by Levels Decompressed.</t>
  </si>
  <si>
    <t>Clin Spine Surg.</t>
  </si>
  <si>
    <t>Capecitabine-Induced Enterocolitis</t>
  </si>
  <si>
    <t>Internal Medicine, Renaissance School of Medicine at Stony Brook University, Stony Brook, USA.</t>
  </si>
  <si>
    <t>Predicting traumatic brain injury outcomes using a posterior dominant rhythm</t>
  </si>
  <si>
    <t>Department of Neurosurgery, Renaissance School of Medicine at Stony Brook University, Stony Brook, New York.</t>
  </si>
  <si>
    <t>Artificial-intelligence-based molecular classification of diffuse gliomas using rapid, label-free optical imaging.</t>
  </si>
  <si>
    <t>Nat Med.</t>
  </si>
  <si>
    <t>Machine Learning in Neurosurgery Laboratory, Department of Neurosurgery, University of Michigan, Ann Arbor, MI, USA.</t>
  </si>
  <si>
    <t>Near real-time intraoperative brain tumor diagnosis using stimulated Raman histology and deep neural networks.</t>
  </si>
  <si>
    <t>School of Medicine, University of Michigan, Ann Arbor, MI, USA.</t>
  </si>
  <si>
    <t>Automated histologic diagnosis of CNS tumors with machine learning.</t>
  </si>
  <si>
    <t>CNS Oncol.</t>
  </si>
  <si>
    <t>Medical School, University of Michigan, Ann Arbor, MI 48109, USA.</t>
  </si>
  <si>
    <t>102 AI-Based Molecular Classification of Diffuse Gliomas using Rapid, Label-Free Optical Imaging.</t>
  </si>
  <si>
    <t>The occlusion balloon reduction technique for de novo placement and salvage of malpositioned enteric tubes.</t>
  </si>
  <si>
    <t>Abdom Radiol (NY)</t>
  </si>
  <si>
    <t>Division of Vascular and Interventional Radiology, Department of Radiology, University of Michigan Health System, 1500 East Medical Center Drive, Ann Arbor, MI, 48109, USA.</t>
  </si>
  <si>
    <t>Trends in interventional stroke device utilization during the COVID-19 pandemic.</t>
  </si>
  <si>
    <t>Ventricular Volume Change as a Predictor of Shunt-Dependent Hydrocephalus in Aneurysmal Subarachnoid Hemorrhage.</t>
  </si>
  <si>
    <t>Department of Neurosurgery, University of Michigan, Ann Arbor, Michigan, USA.</t>
  </si>
  <si>
    <t>Device use trends in neuroendovascular procedures in the United States from 2015 to 2020.</t>
  </si>
  <si>
    <t>Department of Neurosurgery, University of Michigan, Ann Arbor, Michigan, USA. RINGGOLD: 1259</t>
  </si>
  <si>
    <t>Department of Neurosurgery, Columbia University, New York, New York, USA. RINGGOLD: 5798</t>
  </si>
  <si>
    <t>Thrombus Histology as It Relates to Mechanical Thrombectomy: A Meta-Analysis and Systematic Review.</t>
  </si>
  <si>
    <t>University of Michigan Medical School, Ann Arbor, Michigan, USA.</t>
  </si>
  <si>
    <t>Evaluating the role of methicillin-resistant Staphylococcus aureus (MRSA)-specific antibiotic prophylaxis for neurosurgical patients.</t>
  </si>
  <si>
    <t>University of Michigan Medical School, Ann Arbor, MI, USA; Department of Neurosurgery, University of Michigan, Ann Arbor, MI, USA.</t>
  </si>
  <si>
    <t>Corrigendum to "Ventricular Volume Change as a Predictor of Shunt-Dependent Hydrocephalus in Aneurysmal Subarachnoid Hemorrhage" [World Neurosurgery (2022) 17880].</t>
  </si>
  <si>
    <t>Pulsed ultrasound expands the extracellular and perivascular spaces of the brain.</t>
  </si>
  <si>
    <t>Brain Res.</t>
  </si>
  <si>
    <t>Department of Neurosurgery, University of Maryland School of Medicine, 22 S Greene St Suite 12D, Baltimore, MD 21201, USA; Marlene and Stewart Greenebaum Cancer Center, University of Maryland School of Medicine, 22 S Greene St, Baltimore, MD 21201, USA.</t>
  </si>
  <si>
    <t>Rapid, label-free detection of diffuse glioma recurrence using intraoperative stimulated Raman histology and deep neural networks.</t>
  </si>
  <si>
    <t>School of Medicine, Ann Arbor, Michigan.</t>
  </si>
  <si>
    <t>Risk factors and morbidity associated with surgical site infection subtypes following adult neurosurgical procedures.</t>
  </si>
  <si>
    <t>BR J Neurosurg.</t>
  </si>
  <si>
    <t>Medical School, University of Michigan, Ann Arbor, MI, USA.</t>
  </si>
  <si>
    <t>Department of Neurosurgery, Michigan Medicine, Ann Arbor, MI, USA.</t>
  </si>
  <si>
    <t>Length of Stay Beyond Medical Readiness in a Neurosurgical Patient Population and Associated Healthcare Costs.</t>
  </si>
  <si>
    <t>School of Medicine, University of Michigan, Ann Arbor, Michigan.</t>
  </si>
  <si>
    <t>Neurosurgical patients admitted via the emergency department initiating comfort care measures: a prospective cohort analysis.</t>
  </si>
  <si>
    <t>University of Michigan Medical School, Ann Arbor, MI, USA.</t>
  </si>
  <si>
    <t>The MedConnect Program: Symptomatology, Return Visits, and Hospitalization of COVID-19 Outpatients Following Discharge From the Emergency Department.</t>
  </si>
  <si>
    <t>Emergency Medicine, University of Michigan Medical School, Ann Arbor, USA.</t>
  </si>
  <si>
    <t>Trends in acute ischemic stroke treatments and mortality in the United States from 2012 to 2018.</t>
  </si>
  <si>
    <t>2School of Medicine, and.</t>
  </si>
  <si>
    <t>Predictive Factors, 30-Day Clinical Outcomes, and Costs Associated with Cerebrospinal Fluid Leak in Pituitary Adenoma Resection.</t>
  </si>
  <si>
    <t>Department of Otolaryngology Head and Neck Surgery, University of Michigan, Ann Arbor, Michigan, United States.</t>
  </si>
  <si>
    <t>Controlled delivery of a metabolic modulator promotes regulatory T cells and restrains autoimmunity.</t>
  </si>
  <si>
    <t>J Control Release.</t>
  </si>
  <si>
    <t>Fischell Department of Bioengineering, University of Maryland, College Park, MD, United States.</t>
  </si>
  <si>
    <t>Control of autoimmune inflammation using liposomes to deliver positive allosteric modulators of metabotropic glutamate receptors.</t>
  </si>
  <si>
    <t>J Biomed Mater Res A.</t>
  </si>
  <si>
    <t>Fischell Department of Bioengineering, University of Maryland, College Park, Maryland.</t>
  </si>
  <si>
    <t>Tsc1-mTORC1 signaling controls striatal dopamine release and cognitive flexibility.</t>
  </si>
  <si>
    <t>Nat Commun.</t>
  </si>
  <si>
    <t>Department of Molecular and Cell Biology, University of California, Berkeley, Berkeley, CA, 94720, USA</t>
  </si>
  <si>
    <t>Loss of Tsc1 from striatal direct pathway neurons impairs endocannabinoid-LTD and enhances motor routine learning.</t>
  </si>
  <si>
    <t>Cell Rep.</t>
  </si>
  <si>
    <t>Cell-type specific and multiscale dynamics of human focal seizures in limbic structures.</t>
  </si>
  <si>
    <t>Department of Neurological Surgery, Columbia University Medical Center, New York, NY 10032, USA.</t>
  </si>
  <si>
    <t>Synchronous supratentorial and infratentorial oligodendrogliomas with incongruous IDH1 mutations, a case report.</t>
  </si>
  <si>
    <t>Acta Neuropathol Commun.</t>
  </si>
  <si>
    <t>Columbia University Vagelos College of Physicians and Surgeons, New York, USA.</t>
  </si>
  <si>
    <t>Stereoelectroencephalography in epilepsy, cognitive neurophysiology, and psychiatric disease: safety, efficacy, and place in therapy</t>
  </si>
  <si>
    <t>Department of Neurological Surgery, Columbia University Medical Center, New York, NY, USA.</t>
  </si>
  <si>
    <t>Aggressive Malignant Paraganglioma Involving the Pancreas and Vertebral Column</t>
  </si>
  <si>
    <t>Fear Not, We Found What's Making You Anxious</t>
  </si>
  <si>
    <t>Columbia University New York, New York.</t>
  </si>
  <si>
    <t>You're Not Hallucinating: Potential New Targets for Schizophrenia Treatment</t>
  </si>
  <si>
    <t>Single unit analysis and wide-field imaging reveal alterations in excitatory and inhibitory neurons in glioma</t>
  </si>
  <si>
    <t>Ex vivo multi-electrode analysis reveals spatiotemporal dynamics of ictal behavior at the infiltrated margin of glioma</t>
  </si>
  <si>
    <t>Drug Metabolism.</t>
  </si>
  <si>
    <t>Book</t>
  </si>
  <si>
    <t>Credentialing, Certification, and Peer Review Essentials for the Neurosurgeon.</t>
  </si>
  <si>
    <t>Department of Neurosurgery, University of Rochester Medical Center, Rochester, New York, USA.</t>
  </si>
  <si>
    <t>Safety of the Mobile Stroke Unit: A Descriptive Review and Results of Radiation Monitoring.</t>
  </si>
  <si>
    <t>Stroke.</t>
  </si>
  <si>
    <t>Department of Neurosurgery, University of Rochester Medical Center, NY (S.S., R.R., N.E., D.P., P.L.R., T.B.).</t>
  </si>
  <si>
    <t>Comparing 30-Day Outcomes After Emergent Spine Procedures Performed "During Hours" vs "After Hours".</t>
  </si>
  <si>
    <t>Department of Neurosurgery, University of Rochester Medical Center, Rochester, NY, USA.</t>
  </si>
  <si>
    <t>Workplace Violence and Neurosurgery: Insights from a Nationwide Survey.</t>
  </si>
  <si>
    <t>Department of Neurosurgery, University of Rochester Medical Center, Rochester, New York, USA. Electronic address: Stephen_Susa@URMC.Rochester.edu.</t>
  </si>
  <si>
    <t>Endovascular Therapy is Effective for Large Vessel Occlusion Despite Concurrent Cancer.</t>
  </si>
  <si>
    <t>J Stroke Cerebrovasc Dis.</t>
  </si>
  <si>
    <t>Dept of Neurosurgery, University of Rochester, Rochester, NY. 585-273-1900, United States.</t>
  </si>
  <si>
    <t>Comparing outcomes for emergent cranial neurosurgical procedures performed 'during hours' and 'after hours'.</t>
  </si>
  <si>
    <t>University of Rochester School of Medicine &amp; Dentistry, Rochester, NY, USA.</t>
  </si>
  <si>
    <t>Approaches to and outcomes of intra-arterial tPA in embolectomy for large vessel occlusion.</t>
  </si>
  <si>
    <t>Department of Neurosurgery, University of Rochester Medical Center, Rochester, NY, United States.</t>
  </si>
  <si>
    <t>Treatment of glenohumeral arthritis pain utilizing spinal cord stimulation.</t>
  </si>
  <si>
    <t>Department of Neurosurgery, Grant Medical Center, Columbus, Ohio, USA.</t>
  </si>
  <si>
    <t>Atrial fibrillation and stroke: more than a story of a villain and a victim.</t>
  </si>
  <si>
    <t>Pol Arch Intern Med.</t>
  </si>
  <si>
    <t>Department of Neurosurgery, Jacobs School of Medicine and Biomedical Sciences, University at Buffalo, Buffalo, New York, United States</t>
  </si>
  <si>
    <t>Department of Neurosurgery, Gates Vascular Institute at Kaleida Health, Buffalo, New York, United States</t>
  </si>
  <si>
    <t>Acute Ischemic Stroke Following Transcatheter Aortic Valve Replacement: Current Management Strategies.</t>
  </si>
  <si>
    <t>JACC Cardiovasc Interv.</t>
  </si>
  <si>
    <t>A Systematic Review of Non-Galenic Pial Arteriovenous Fistulas.</t>
  </si>
  <si>
    <t>The Effect of Statins on the Recurrence of Chronic Subdural Hematomas: A Systematic Review and Meta-Analysis.</t>
  </si>
  <si>
    <t>Treatment of ruptured intracranial aneurysms with the Woven EndoBridge device: a systematic review.</t>
  </si>
  <si>
    <t>Neurosurgery, Gates Vascular Institute, Buffalo, New York, USA.</t>
  </si>
  <si>
    <t>Mechanical thrombectomy versus intravenous alteplase alone in acute isolated posterior cerebral artery occlusion: a systematic review.</t>
  </si>
  <si>
    <t>A systematic review and meta-analysis of the Derivo Embolization Device: a novel surface-modified flow diverter for intracranial aneurysm treatment.</t>
  </si>
  <si>
    <t>Mechanical thrombectomy versus medical management for acute basilar artery occlusions: A meta-analysis of randomized trials.</t>
  </si>
  <si>
    <t xml:space="preserve">The impact of brain atrophy on the outcomes of mechanical thrombectomy.
</t>
  </si>
  <si>
    <t>Br J Radiol.</t>
  </si>
  <si>
    <t xml:space="preserve">COManeci MechANical Dilation for vasospasm (COMMAND): multicenter experience.
</t>
  </si>
  <si>
    <t>Acute isolated posterior cerebral artery stroke treated with mechanical thrombectomy: A single-center experience and review of the literature.</t>
  </si>
  <si>
    <t>Technical nuances of flow-diverting stent-assisted coiling of a ruptured carotid wall aneurysm.</t>
  </si>
  <si>
    <t>Mechanical thrombectomy in low Alberta Stroke Program Early Computed Tomographic Score: A systematic review and meta-analysis of randomized controlled trials.</t>
  </si>
  <si>
    <t>Mechanical thrombectomy with a balloon-guide catheter: sheathless transradial versus transfemoral approach.</t>
  </si>
  <si>
    <t>Evolution of the patient-first approach: a dual-trained, single-neurosurgeon experience with 2002 consecutive intracranial aneurysm treatments.</t>
  </si>
  <si>
    <t>Hypoperfusion intensity ratio for refinement of elderly patient selection for endovascular thrombectomy.</t>
  </si>
  <si>
    <t>Lyerly Neurosurgery, Baptist Neurological Institute, Jacksonville, Florida, USA.</t>
  </si>
  <si>
    <t>FRED flow diversion with LVIS protection of large posterior communicating artery aneurysm: the "FRELVIS" technique.</t>
  </si>
  <si>
    <t>Department of Neurosurgery, University at Buffalo, Buffalo, NY 14203, US.</t>
  </si>
  <si>
    <t>Predicting Hematoma Expansion after Spontaneous Intracranial Hemorrhage Through a Radiomics Based Model.</t>
  </si>
  <si>
    <t>Proc SPIE Int Soc Opt Eng.</t>
  </si>
  <si>
    <t>Jacobs School of Medicine and Biomedical Sciences, Buffalo, NY, 14203, US</t>
  </si>
  <si>
    <t>Direct Versus Indirect Revascularization for Moyamoya: a Large Multicenter Study.</t>
  </si>
  <si>
    <t>J Neurol Neurosurg Psychiatry.</t>
  </si>
  <si>
    <t>Neurosurgery, University at Buffalo, Buffalo, New York, USA.</t>
  </si>
  <si>
    <t xml:space="preserve">The use of cangrelor in neurovascular interventions: a multicenter experience.
</t>
  </si>
  <si>
    <t>Neuroradiology.</t>
  </si>
  <si>
    <t>Lyerly Neurosurgery, Baptist Neurological Institute, 800 Prudential drive, Weaver tower, 11th floor, Jacksonville, FL, USA.</t>
  </si>
  <si>
    <t>Flow redirection endoluminal device (FRED) for treatment of intracranial aneurysms: A systematic review.</t>
  </si>
  <si>
    <t>Reappraisal of haemorrhagic suprasellar pilocytic astrocytoma during adulthood.</t>
  </si>
  <si>
    <t>Department of Neurosurgery, Lyerly Neurosurgery, Jacksonville, Florida, USA.</t>
  </si>
  <si>
    <t>Access to Mechanical Thrombectomy for Stroke: Center Qualifications, Prehospital Management, and Geographic Disparities.</t>
  </si>
  <si>
    <t>Transradial versus Transfemoral Approach for Neuroendovascular Procedures: A Survey of Patient Preferences and Perspectives.</t>
  </si>
  <si>
    <t>Prognosis of ischemia recurrence in patients with moderate intracranial atherosclerotic disease using quantitative MRA measurements.</t>
  </si>
  <si>
    <t>Canon Stroke and Vascular Research Center, Buffalo, NY 14203.</t>
  </si>
  <si>
    <t>Department of Neurosurgery, University at Buffalo Jacobs School of Medicine, Buffalo NY 14228.</t>
  </si>
  <si>
    <t>Profiling of Circulating Gene Expression Reveals Molecular Signatures Associated with Intracranial Aneurysm Rupture Risk.</t>
  </si>
  <si>
    <t>Mol Diagn Ther.</t>
  </si>
  <si>
    <t>Canon Stroke and Vascular Research Center, University at Buffalo, 875 Ellicott Street, Buffalo, NY, 14203, USA.</t>
  </si>
  <si>
    <t>Department of Pathology and Anatomical Sciences, University at Buffalo, Buffalo, NY, USA.</t>
  </si>
  <si>
    <t>The first decade of flow diversion for intracranial aneurysms with the Pipeline embolization device.</t>
  </si>
  <si>
    <t>Initial investigation of predicting hematoma expansion for intracerebral hemorrhage using imaging biomarkers and machine learning.</t>
  </si>
  <si>
    <t>University at Buffalo Neurosurgery, University at Buffalo Jacobs School of Medicine, Buffalo NY 14228.</t>
  </si>
  <si>
    <t>Quantitative angiography prognosis of intracranial aneurysm treatment failure using parametric imaging and distal vessel analysis.</t>
  </si>
  <si>
    <t>Isolation of RNA from Acute Ischemic Stroke Clots Retrieved by Mechanical Thrombectomy.</t>
  </si>
  <si>
    <t>Genes (Basel).</t>
  </si>
  <si>
    <t>Department of Neurosurgery, University at Buffalo, Buffalo, NY 14260, USA.</t>
  </si>
  <si>
    <t>Transfemoral Flow-Reversal for Carotid Artery Stenting with Balloon Guide Catheter: Proof of Concept with Robotic Transcranial Doppler.</t>
  </si>
  <si>
    <t>Snare, stent retriever, and aspiration for a prematurely detached coil during treatment of a reruptured anterior communicating artery aneurysm.</t>
  </si>
  <si>
    <t>Endovascular Versus Medical Management of Posterior Cerebral Artery Occlusion Stroke: The PLATO Study.</t>
  </si>
  <si>
    <t>Neurosurgery, University of Buffalo, NY (A.H.S., A. Monteiro).</t>
  </si>
  <si>
    <t>Walrus large bore guide catheter impact on recanalization first pass effect and outcomes: the WICkED study.</t>
  </si>
  <si>
    <t>Neurosurgery, University at Buffalo Jacobs School of Medicine and Biomedical Sciences, Buffalo, New York, USA.</t>
  </si>
  <si>
    <t xml:space="preserve">Workflow Optimization for Ischemic Stroke in a Community-Based Stroke Center.
</t>
  </si>
  <si>
    <t>Baptist Neurological Institute, Lyerly Neurosurgery/Baptist Health, Jacksonville, Florida, USA.</t>
  </si>
  <si>
    <t>Brain aneurysm rupture during mechanical thrombectomy for large vessel occlusion: Technical case series and complication avoidance strategies.</t>
  </si>
  <si>
    <t>Departments of Neurosurgery and Radiology, 12291 University at Buffalo Jacobs School of Medicine and Biomedical Sciences, Buffalo, NY, USA.</t>
  </si>
  <si>
    <t>Rist Guide Catheter for Endovascular Procedures: Initial Case Series from a Single Center.</t>
  </si>
  <si>
    <t>RNA Expression Signatures of Intracranial Aneurysm Growth Trajectory Identified in Circulating Whole Blood.</t>
  </si>
  <si>
    <t>J Pers Med.</t>
  </si>
  <si>
    <t>Department of Neurosurgery, University at Buffalo, Buffalo, NY 14203, USA.</t>
  </si>
  <si>
    <t>Not a trifecta: complementary use of carotid artery revascularization techniques in the era of hybrid neurosurgery.</t>
  </si>
  <si>
    <t>An online calculator using machine learning for predicting survival in pediatric patients with medulloblastoma.</t>
  </si>
  <si>
    <t>Endovascular Recanalization of Symptomatic Intracranial Arterial Stenosis Despite Aggressive Medical Management.</t>
  </si>
  <si>
    <t>First reported single-surgeon transpalpebral hybrid approach for indirect cavernous carotid fistula: illustrative case.</t>
  </si>
  <si>
    <t>Tectonic infarct analysis: A computational tool for automated whole-brain infarct analysis from TTC-stained tissue.</t>
  </si>
  <si>
    <t>Heliyon.</t>
  </si>
  <si>
    <t>Canon Stroke and Vascular Research Center, Buffalo, NY, USA.</t>
  </si>
  <si>
    <t>Department of Neurosurgery, Buffalo, NY, USA.</t>
  </si>
  <si>
    <t>Triple therapy versus dual-antiplatelet therapy for dolichoectatic vertebrobasilar fusiform aneurysms treated with flow diverters.</t>
  </si>
  <si>
    <t>Neurosurgery and Radiology and Canon Stroke and Vascular Research Center, University at Buffalo Jacobs School of Medicine and Biomedical Sciences, Buffalo, New York, USA.</t>
  </si>
  <si>
    <t>Social Determinants of Health and Associations With Outcomes in Pediatric Patients With Brain Tumors.</t>
  </si>
  <si>
    <t>Walrus Balloon Guide Catheter for Stroke Intervention: Technical Considerations and Clinical Outcomes.</t>
  </si>
  <si>
    <t>Predictors of incomplete aneurysm occlusion after treatment with the Pipeline Embolization Device: PREMIER trial 1 year analysis.</t>
  </si>
  <si>
    <t>Cerebrovascular and Endovascular Surgery, Lyerly Neurosurgery and Baptist Medical Center, Jacksonville, FL, USA.</t>
  </si>
  <si>
    <t>Carotid artery revascularization using the Walrus balloon guide catheter: safety and feasibility from a US multicenter experience.</t>
  </si>
  <si>
    <t>Department of Neurosurgery, Gates Vascular Institute, Buffalo, New York, USA.</t>
  </si>
  <si>
    <t>Combined Neuroendoscopic Techniques in the Management of Pediatric Brain and Skull Base Tumors: A Single-Institutional Case Series.</t>
  </si>
  <si>
    <t>First U.S. Experience Using the Pipeline Flex Embolization Device with Shield Technology for Treatment of Intracranial Aneurysms.</t>
  </si>
  <si>
    <t>Department of Neurosurgery, Jacobs School of Medicine and Biomedical Sciences, University at Buffalo, Buffalo, New York, USA; Department of Neurosurgery, Gates Vascular Institute at Kaleida Health, Buffalo, New York, USA</t>
  </si>
  <si>
    <t>An Image-Based Workflow for Objective Vessel Wall Enhancement Quantification in Intracranial Aneurysms.</t>
  </si>
  <si>
    <t>Diagnostics (Basel).</t>
  </si>
  <si>
    <t>Preradiosurgical Embolization of Arteriovenous Malformations Reduces Target Volume - The Main Determinant for Complete Obliteration.</t>
  </si>
  <si>
    <t>Multimodal CT imaging of ischemic stroke thrombi identifies scale-invariant radiomic features that reflect clot biology.</t>
  </si>
  <si>
    <t>Hemodynamic Analysis Shows High Wall Shear Stress Is Associated with Intraoperatively Observed Thin Wall Regions of Intracranial Aneurysms.</t>
  </si>
  <si>
    <t>J Cardiovasc Dev Dis.</t>
  </si>
  <si>
    <t>Visual Morbidity in Patients With Ophthalmic Segment Aneurysms Treated With Flow Diverters: A Dual-Center Experience.</t>
  </si>
  <si>
    <t>Treatment of ruptured intracranial aneurysms using the novel generation of flow-diverters with surface modification: A systematic review and meta-analysis.</t>
  </si>
  <si>
    <t>Use of drug-eluting, balloon-expandable resolute onyx coronary stent as a novel treatment strategy for vertebral artery ostial stenosis: Case series.</t>
  </si>
  <si>
    <t>Use of a sheathless 8-French balloon guide catheter (Walrus) through the radial artery for mechanical thrombectomy: technique and case series.</t>
  </si>
  <si>
    <t>Woven EndoBridge device for ruptured aneurysms: perioperative results of a US multicenter experience.</t>
  </si>
  <si>
    <t>Mechanical Thrombectomy Versus Best Medical Management for Acute Ischemic Stroke in Elderly Patients: A Cost-Effectiveness Analysis.</t>
  </si>
  <si>
    <t>Placement of Left Subclavian Origin Stent for Subclavian Steal Syndrome.</t>
  </si>
  <si>
    <t>Intracranial aneurysms in microcephalic primordial dwarfism: a systematic review.</t>
  </si>
  <si>
    <t>Baptist Neurological Institute - Department of Cerebrovascular Surgery, Lyerly Neurosurgery, Jacksonville, Florida, USA.</t>
  </si>
  <si>
    <t>Mechanical thrombectomy in medium vessel occlusions using the novel aspiration Q catheters: an international multicenter experience.</t>
  </si>
  <si>
    <t>Statins versus Nonstatin Use in Patients with Chronic Subdural Hematomas Treated with Middle Meningeal Artery Embolization Alone - A Single-Center Experience.</t>
  </si>
  <si>
    <t>Gene expression profiles of ischemic stroke clots retrieved by mechanical thrombectomy are associated with disease etiology.</t>
  </si>
  <si>
    <t>Basilar Occlusion and Rupture Secondary to Rare Fungal Sinusitis.</t>
  </si>
  <si>
    <t>Lyerly Neurosurgery/Baptist Health, Baptist Neurological Institute, Jacksonville, Florida, USA. Electronic address: andre.monteiro.md@gmail.com.</t>
  </si>
  <si>
    <t>Evaluating a 3D deep learning pipeline for cerebral vessel and intracranial aneurysm segmentation from computed tomography angiography-digital subtraction angiography image pairs.</t>
  </si>
  <si>
    <t>Canon Stroke and Vascular Research Center.</t>
  </si>
  <si>
    <t>Venous sinus stenting for the treatment of acute blindness in a patient with idiopathic intracranial hypertension.</t>
  </si>
  <si>
    <t>Stent-Assisted Coiling of Pseudoaneurysm After Vertebro-Carotid Transposition: Harmonious Combination of Open and Endovascular Neurosurgical Techniques.</t>
  </si>
  <si>
    <t>Aggressive Pituitary Tumor with Crooke's Cells and Invasion of the Posterior Fossa.</t>
  </si>
  <si>
    <t>Expansion and Subsequent Rupture of Carotid Pseudoaneurysm After Tandem Carotid and Middle Cerebral Artery Occlusion Treated With Mechanical Thrombectomy and Carotid Stenting.</t>
  </si>
  <si>
    <t>Pretreatment and Posttreatment Factors Associated with Shunt-Dependent Hydrocephalus After Aneurysmal Subarachnoid Hemorrhage: A Systematic Review and Meta-Analysis.</t>
  </si>
  <si>
    <t>Safety and Efficacy of Flow Diverters for Treatment of Unruptured Anterior Communicating Artery Aneurysms: Retrospective Multicenter Study.</t>
  </si>
  <si>
    <t>Departments of Neurosurgery and Radiology, University at Buffalo Jacobs School of Medicine and Biomedical Sciences, Buffalo, New York, USA.</t>
  </si>
  <si>
    <t>Coiling Variations for Treatment of Ruptured Intracranial Aneurysms: A Meta-Analytical Comparison of Comaneci-, Stent-, and Balloon-Coiling Assistance Techniques.</t>
  </si>
  <si>
    <t>Stroke thrombectomy volume, rather than stroke center accreditation status of hospitals, is associated with mortality and discharge disposition.</t>
  </si>
  <si>
    <t>Analysis of craniectomy bone flaps stored in a neurosurgical cryopreservation freezer: microorganism culture results and reimplantation rates.</t>
  </si>
  <si>
    <t>A De Novo Sphenoparietal Dural Arteriovenous Fistula: Unveiling the Deceitful Culprit.</t>
  </si>
  <si>
    <t>Department of Cerebrovascular Neurosurgery, Baptist Neurological Institute/Lyerly Neurosurgery, Jacksonville, Florida, USA.</t>
  </si>
  <si>
    <t>Use of Walrus balloon-guide catheter through sheathless radial approach for mechanical thrombectomy of right middle cerebral artery occlusion.</t>
  </si>
  <si>
    <t>First United States multicenter experience with the new-generation FRED X surface-modified flow diversion stent: feasibility, safety, and short-term efficacy.</t>
  </si>
  <si>
    <t>Head and neck angiography in the pediatric population: single-center experience with indications, safety, feasibility, and technical differences among infants, childhood, and adolescents.</t>
  </si>
  <si>
    <t>Early Termination versus Standard Regimen Duration of Dual Antiplatelet Therapy in Intracranial Aneurysm Patients Treated With Pipeline Embolization Device Flex With Shield Technology: Preliminary Experience of 3 U.S. Centers.</t>
  </si>
  <si>
    <t>Stenting for Venous Sinus Stenosis in Patients With Idiopathic Intracranial Hypertension: An Updated Systematic Review and Meta-Analysis of the Literature.</t>
  </si>
  <si>
    <t>Department of Neurosurgery, Gates Vascular Institute at Kaleida Health, Buffalo, New York, USA.</t>
  </si>
  <si>
    <t>Carotid Artery Stenting Using the Walrus Balloon Guide Catheter With Flow Reversal for Proximal Embolic Protection: Technical Description and Single-Center Case Series.</t>
  </si>
  <si>
    <t>Volumetric resolution of chronic subdural hematomas treated with surgical evacuation versus middle meningeal artery embolization during immediate, early, and late follow up: propensity-score matched cohorts.</t>
  </si>
  <si>
    <t>Stroke risk management in carotid atherosclerotic disease: A Clinical Consensus Statement of the ESC Council on Stroke and the ESC Working Group on Aorta and Peripheral Vascular Diseases.</t>
  </si>
  <si>
    <t>Cardiovasc Res.</t>
  </si>
  <si>
    <t>Catch me if you can: disappearing and reappearing posterior fossa dural arteriovenous malformation.</t>
  </si>
  <si>
    <t>Baptist Neurological Institute, Lyerly Neurosurgery, Jacksonville, Florida, USA.</t>
  </si>
  <si>
    <t>Mechanical thrombectomy versus intravenous thrombolysis for distal large-vessel occlusion: a systematic review and meta-analysis of observational studies.</t>
  </si>
  <si>
    <t>HIV vasculopathy versus VZV vasculitis in an HIV patient with multiple brain ischaemic infarcts.</t>
  </si>
  <si>
    <t>Comparison of effectiveness and outcomes among different thrombectomy techniques in acute basilar artery occlusion: a dual-center experience.</t>
  </si>
  <si>
    <t>Salvage of Intraoperative Rupture of a Wide-Necked Middle Cerebral Artery Bifurcation Aneurysm: The Felt-Fenestrated Clipping Technique.</t>
  </si>
  <si>
    <t>Radial first or patient first: a case series and meta-analysis of transradial versus transfemoral access for acute ischemic stroke intervention.</t>
  </si>
  <si>
    <t>A systematic review of non-trunk basilar perforator aneurysms: is it worth chasing the small fish?</t>
  </si>
  <si>
    <t>Stroke &amp; Cerebrovascular Center, Baptist Medical Center Jacksonville, Jacksonville, Florida, USA.</t>
  </si>
  <si>
    <t>Low-Profile Visualized Intraluminal Support Jr Braided Stent Versus Atlas Self-Expandable Stent for Treatment of Intracranial Aneurysms: A Single Center Experience.</t>
  </si>
  <si>
    <t>Spontaneous Resolution of Carotid Stenosis with Free Floating Thrombus: A Brief Overview of Possible Mechanisms and Management.</t>
  </si>
  <si>
    <t>Neurological Surgery/Stroke Neurology, Baptist Neurological Institute/Lyerly Neurosurgery, Jacksonville, USA.</t>
  </si>
  <si>
    <t>Cured from a Cardiac Myxoma? Brain Intraparenchymal Hemorrhage in a Patient with a 10-Year Successfully Resected Cardiac Myxoma.</t>
  </si>
  <si>
    <t>Optical coherence tomography for elucidation of flow-diversion phenomena: The concept of endothelized mural thrombus behind reversible in-stent stenosis in flow-diverters.</t>
  </si>
  <si>
    <t>Department of Cerebrovascular and Endovascular Surgery, Baptist Neurological Institute/Lyerly Neurosurgery, Jacksonville, FL, USA.</t>
  </si>
  <si>
    <t>Respiratory plasticity following spinal cord injury: perspectives from mouse to man.</t>
  </si>
  <si>
    <t>Neural Regen Res.</t>
  </si>
  <si>
    <t>Department of Neurobiology &amp; Anatomy, Drexel University; Marion Murray Spinal Cord Research Center, Philadelphia, PA, USA.</t>
  </si>
  <si>
    <t>Ventriculostomy Associated with Reduced Mortality in Severe Traumatic Brain Injury Compared to Parenchymal ICP Monitoring: A Propensity Score-Adjusted Analysis.</t>
  </si>
  <si>
    <t>Department of Neurosurgery, Drexel University College of Medicine, Philadelphia, Pennsylvania, USA.</t>
  </si>
  <si>
    <t>The Anterior Versus Posterior Approach for Interbody Fusion in Patients Who Are Classified as Obese: A Retrospective Cohort Study of 9,021 Patients From a National Database.</t>
  </si>
  <si>
    <t>Medicine, Drexel University College of Medicine, Wyomissing, USA.</t>
  </si>
  <si>
    <t>Neurological Surgery, University at Buffalo, Buffalo, USA.</t>
  </si>
  <si>
    <t>Comparison of 5-Item and 11-Item Modified Frailty Index as Predictors of Functional Independence in Patients With Spinal Cord Injury.</t>
  </si>
  <si>
    <t>Global Spine J.</t>
  </si>
  <si>
    <t>Department of Neurosurgery, Drexel University College of Medicine, Philadelphia, PA, USA. RINGGOLD: 6559</t>
  </si>
  <si>
    <t>AAV2-BDNF promotes respiratory axon plasticity and recovery of diaphragm function following spinal cord injury.</t>
  </si>
  <si>
    <t>FASEB J.</t>
  </si>
  <si>
    <t>Department of Neuroscience, Vickie and Jack Farber Institute for Neuroscience, Sidney Kimmel Medical College, Jefferson College of Life Sciences, Thomas Jefferson University, Philadelphia, Pennsylvania, USA.</t>
  </si>
  <si>
    <t>The SLANT Score Predicts Poor Neurologic Outcome in Comatose Survivors of Cardiac Arrest: An External Validation Using a Retrospective Cohort.</t>
  </si>
  <si>
    <t>Neurocrit Care.</t>
  </si>
  <si>
    <t>Drexel University College of Medicine, Philadelphia, PA, USA.</t>
  </si>
  <si>
    <t>The delta-opioid receptor and Parkinson's disease.</t>
  </si>
  <si>
    <t>CNS Neurosci Ther.</t>
  </si>
  <si>
    <t>The University of Connecticut, Storrs, Connecticut.</t>
  </si>
  <si>
    <t>Preservation Solutions for Kidney Transplantation: History, Advances and Mechanisms.</t>
  </si>
  <si>
    <t>Cell Transplant.</t>
  </si>
  <si>
    <t>The University of Connecticut, Storrs, CT, USA.</t>
  </si>
  <si>
    <t>Neuroprotection Against Hypoxic/Ischemic Injury: δ-Opioid Receptors and BDNF-TrkB Pathway.</t>
  </si>
  <si>
    <t>Cell Physiol Biochem.</t>
  </si>
  <si>
    <t>The University of Connecticut, Storrs, Connecticut, USA.</t>
  </si>
  <si>
    <t>A Geodemographic Analysis of Travel Time to Uveitis Specialists in the United States.</t>
  </si>
  <si>
    <t>Ocul Immunol Inflamm.</t>
  </si>
  <si>
    <t>The Drexel University College of Medicine, Philadelphia, Pennsylvania, USA.</t>
  </si>
  <si>
    <t>δ-Opioid Receptor Activation Attenuates the Oligomer Formation Induced by Hypoxia and/or α-Synuclein Overexpression/Mutation Through Dual Signaling Pathways.</t>
  </si>
  <si>
    <t>Mol Neurobiol.</t>
  </si>
  <si>
    <t>The University of Texas McGovern Medical School, Houston, TX, USA.</t>
  </si>
  <si>
    <t>Moyamoya-Related Stroke Risk During Pregnancy: An Evidence-Based Reappraisal</t>
  </si>
  <si>
    <t>Division of Neurosurgery, SBH Health System, Bronx, New York, USA; Albert Einstein College of Medicine, Bronx, New York, USA</t>
  </si>
  <si>
    <t>Laparoscope-Assisted Guidance to the Pineal Region</t>
  </si>
  <si>
    <t>Neurological Surgery, Montefiroe Medical Center/Albert Einstein College of Medicine, Bronx, USA</t>
  </si>
  <si>
    <t>Ethnic-Associated Phenotype Variations in Moyamoya Cerebrovascular Outcomes</t>
  </si>
  <si>
    <t>Leo M. Davidoff Department of Neurosurgery, Montefiore Medical Center, Bronx, New York, USA</t>
  </si>
  <si>
    <t>The role of venous anatomy in guiding treatment approach for dural arteriovenous fistulas of the craniocervical junction; case series &amp;systematic review</t>
  </si>
  <si>
    <t>Department of Neurological Surgery, Montefiore Medical Center, Bronx, NY, USA</t>
  </si>
  <si>
    <t>Heart rate andheart rate variability during diagnostic and interventional neuroendovascular procedures</t>
  </si>
  <si>
    <t>Department of Neurological Surgery, 2013 Montefiore Medical Cdenter, 2006 Albert Einstein College of Medicine, Bronx, NY, USA</t>
  </si>
  <si>
    <t>Commentary: Awake Transcortical Approach Resection of Dominant Posterior Cingulate Gyrus Glioma; 2-Dimensional Operative Video</t>
  </si>
  <si>
    <t xml:space="preserve">Division of Neurosurgery, SBH Health System, Bronx, New York </t>
  </si>
  <si>
    <t>Moyamoya Disease and Syndrome: A National Inpatient Study of Ischemic Stroke Predictors</t>
  </si>
  <si>
    <t>Leo M. Davidoff Department of Neurosurgery, Montefiore Medical Center, Albert Einstein Colleg of Medicine, 3316 Rochambeau Ave. Bronx, NY, 10467 USA.</t>
  </si>
  <si>
    <t>Evaluating the natural growth rate of metastatic cancer to the brain</t>
  </si>
  <si>
    <t>Department of Neurosurgery, The Albert Einstein Colleg of Medicine, Bronx, New Yrok, United States</t>
  </si>
  <si>
    <t>Sterile Leukocytosis Predicts Hemorrhagic Transformation in Arterial Ischemic Stroke: A NAtional Inpatient Sample Study</t>
  </si>
  <si>
    <t>Neurological Surgery, Montefiore Medical Center, New York, USA</t>
  </si>
  <si>
    <t>Prolonged delayed vasospasm in the setting of the nonaneurysmal intraventricular hemorhage</t>
  </si>
  <si>
    <t>Department of Neurosurgery, Montefiore Medical Center, University Hospital for Albert Einstein College of Medicine, Bronx, NY, USA</t>
  </si>
  <si>
    <t>A Predictive Model for Functional Outcome in Patients with Acute Ischemic Stroke Undergoing Endovascular Thrombectomy</t>
  </si>
  <si>
    <t>Dept. of Neurosurgery, Montefiore Medical Center, ALbert Einstein College of Medicine, Bronx, NY, USA</t>
  </si>
  <si>
    <t>Iron-deficiency Anemia Causes an Ischemic Stroke in a Young Man</t>
  </si>
  <si>
    <t>Neurosurgery, St. Barnabas Hospital Health System, Bronx, USA</t>
  </si>
  <si>
    <t>Predictors of Radiographic and Symptomatic Hemorrhagic Conversion Following Endovascular Thromectomy for Acute Ischemic Stroke Due to Large Vessel Occlusion</t>
  </si>
  <si>
    <t>Erratum to 'Moyamoya Disese and Syndrome: A National Inpatient Study of Ischemic Stroke Predictors' Journal of Stroke and Cerbrovascular Diseases, Vol. 30, No. 9 (September), 2021:105965</t>
  </si>
  <si>
    <t>Transcarotid access for the treatment of recurrent, previously ruptured wide necked bifurcation aneurysm with the WEB device, A technical video</t>
  </si>
  <si>
    <t>Department of Neurological Surgery, 2013Montefiore Medical Center, Bronx, NY, USA</t>
  </si>
  <si>
    <t>Through-and-through stab wound of the verical spinal canal with retained weapon but no neurological repercussions: an exceptionally rare injury and the case for direct withdrawal. Illustrative case</t>
  </si>
  <si>
    <t>Division of Neurosurgery, SBH HEalth System, Bronx, New York</t>
  </si>
  <si>
    <t>Thromboelastogrpahy (TEG) results are predictive of ischemic and homorrhagic complications in patients with unruptured intracranial aneurysms treated with flow diversion</t>
  </si>
  <si>
    <t>How reliable is CT angiography in the etiologic workup of intracranial hemorrhage? A single surgeon's experience</t>
  </si>
  <si>
    <t>Division of Neurosurgery, SBH Health System, Bronx, NY, USA</t>
  </si>
  <si>
    <t>Commentary: Combined Internal Maxillary Artery to Middle Cerebral Artery and In Sity Middle Cerebral to Middle Cerebral Artery Bypass for Complex Middle Cerebral Artery Aneurysm: 3-Dimensional Operative Video</t>
  </si>
  <si>
    <t>Division of Neurosurgery, SBH Health System, Bronx, New York; Albert Einstein College of Medicine, Bronx, New York</t>
  </si>
  <si>
    <t>Classical Risk Factors for Ischemic Stroke are not Associated with inpatient Post-Stroke Mortality in Sickle Cell Disease</t>
  </si>
  <si>
    <t>Montefiore Medical Center, Bronx, NY 10461***, USA</t>
  </si>
  <si>
    <t>The incidence of venous thromboembolism following surgical resection of intracranial and intraspinal meningioma. A systematic review and retrospective study</t>
  </si>
  <si>
    <t>Leo M. Davidoff Department of Neurological Surgery, Montefiore Medical Center, Einstein College of Medicine, Bronx, NY, United States</t>
  </si>
  <si>
    <t>A retrospective Quality Analysis of External Ventricular Drain Infection Rates Following Stroke Diagnoses and Other Brain Injuries: A Comparison of Emergency Room and ICU/OR Setting</t>
  </si>
  <si>
    <t>Neurological Surgery, Albert Einstein College of Medicine/Montefiore Medical Center, Bronx, USA</t>
  </si>
  <si>
    <t>Monitoring Treatment Effectiveness in Intracranial Arteriovenous Shunt Lesions: Emerging Role of Quantitative Magnetic Resonance Venography for Intracranial Arteriovenous Shunts</t>
  </si>
  <si>
    <t>Division of Neurosurgery, SBH Health System, Bronx, New Yrok, USA; Albert Einstein College of Medicine, Bronx, New York, USA</t>
  </si>
  <si>
    <t>Leptomeningeal dissemination in pediatric brain tumors.</t>
  </si>
  <si>
    <t>Neoplasia.</t>
  </si>
  <si>
    <t>Weill Cornell Medical College, Department of Neurological Surgery, New York, NY, United States; Yale School of Medicine, New Haven, CT, United States.</t>
  </si>
  <si>
    <t>Sex differences in long-term outcomes of patients with deep vein thrombosis.</t>
  </si>
  <si>
    <t>Vascular.</t>
  </si>
  <si>
    <t>Yale University School of Medicine, New Haven, CT, USA. RINGGOLD: 12228</t>
  </si>
  <si>
    <t>Neuroendoscopy: The State of the Art.</t>
  </si>
  <si>
    <t>Department of Neurological Surgery, NewYork-Presbyterian Weill Cornell Medicine, New York, New York, USA.</t>
  </si>
  <si>
    <t>Neuroendoscopy: How We Got Here.</t>
  </si>
  <si>
    <t>Outcomes of stereotactic radiosurgery for large vestibular schwannomas: a systematic review and meta-analysis.</t>
  </si>
  <si>
    <t>Neurooncol Pract.</t>
  </si>
  <si>
    <t>Department of Neurological Surgery, Weill Cornell Medicine, New York, New York, USA.</t>
  </si>
  <si>
    <t>Efficacy and comorbidities of hypofractionated and single-dose radiosurgery for vestibular schwannomas: a systematic review and meta-analysis.</t>
  </si>
  <si>
    <t>COVID-19: A Time Like No Other in (the Department of) Neurological Surgery.</t>
  </si>
  <si>
    <t>Weill Cornell Medical College, New York, New York, USA.</t>
  </si>
  <si>
    <t>New Educational Paradigms in Neurosurgery and a Novel Learning Platform.</t>
  </si>
  <si>
    <t>Department of Neurological Surgery, Weill Cornell Medicine, New York, New York, USA; Medical Student Neurosurgery Training Center, Brain and Spine Group, Inc., Pasadena, California, USA.</t>
  </si>
  <si>
    <t>Shared Objective Mentorship via Virtual Research and Education Initiatives for Medical Students and Residents in Neurosurgery: A Systematic Review and Methodological Discussion of the Neurosurgery Education and Research Virtual Group Experience.</t>
  </si>
  <si>
    <t>Assessing the long-term safety and efficacy of gamma knife and linear accelerator radiosurgery for vestibular schwannoma: A systematic review and meta-analysis.</t>
  </si>
  <si>
    <t>Letter: COVID-19 Impact on the Medical Student Path to Neurosurgery.</t>
  </si>
  <si>
    <t>Department of Neurological Surgery Weill Cornell Medicine New York, New York.</t>
  </si>
  <si>
    <t>Defining Occult High-Risk Cysts of the Pineal Region: A Case Series.</t>
  </si>
  <si>
    <t>Department of Neurological Surgery, Weill Cornell Medical Center, NewYork Presbyterian Hospital, New York, New York, USA.</t>
  </si>
  <si>
    <t>Medical Student Concerns Relating to Neurosurgery Education During COVID-19.</t>
  </si>
  <si>
    <t>Closed-loop vagal nerve stimulation for intractable epilepsy: A single-center experience.</t>
  </si>
  <si>
    <t>Department of Neurological Surgery, Weill-Cornell Medicine/NewYork-Presbyterian Hospital, 525 East 68th Street, Box 99, New York, NY, USA.</t>
  </si>
  <si>
    <t>Letter: Addressing Barriers to Student Participation in Neurosurgical Conferences: Experiences From the Inaugural Early Career Neuroscience Virtual Research Symposium.</t>
  </si>
  <si>
    <t>Medical Student Neurosurgery Training Center, Brain and Spine Group, Inc, Pasadena, California, USA.</t>
  </si>
  <si>
    <t>Department of Neurological Surgery, Weill Cornell Medical College, New York, New York, USA.</t>
  </si>
  <si>
    <t>Touch-free reaching task for Parkinson's disease patients: A motion sensing approach.</t>
  </si>
  <si>
    <t>Annu Int Conf IEEE Eng Med Biol Soc.</t>
  </si>
  <si>
    <t>Medical Students' Perceived Interests and Concerns for a Career in Neurosurgery.</t>
  </si>
  <si>
    <t>A novel 3D surgical neuroanatomy course for medical students: Outcomes from a pilot 6-week elective.</t>
  </si>
  <si>
    <t>Department of Neurological Surgery, Weill Cornell Medicine/NewYork-Presbyterian Hospital, New York, NY, USA.</t>
  </si>
  <si>
    <t>Complications in craniosynostosis surgery in patients with rickets: illustrative case and systematic review of literature.</t>
  </si>
  <si>
    <t>Departments of1Neurological Surgery and.</t>
  </si>
  <si>
    <t>Reevaluating Innovations in Medical Student Neurosurgery Education: Lessons Learned Today from Data Collected Before COVID-19.</t>
  </si>
  <si>
    <t>Department of Neurological Surgery, Weill Cornell Medicine, New York, New York, USA; Medical Student Neurosurgery Training Center, Brain and Spine Group, Inc., Bridgewater, New Jersey, USA.</t>
  </si>
  <si>
    <t>Stereotactic radiosurgery for vestibular schwannomas in neurofibromatosis type 2 patients: a systematic review and meta-analysis.</t>
  </si>
  <si>
    <t>Department of Neurological Surgery, Weill Cornell Medicine, 525 E. 68th St.10065, Box 99, New York, NY, USA.</t>
  </si>
  <si>
    <t>How Do We Decide? Macaque Orbitofrontal Cortex Neurons Encode Available Options Independently in Subjective Decisions.</t>
  </si>
  <si>
    <t>Johns Hopkins University School of Medicine, Baltimore, Maryland, USA.</t>
  </si>
  <si>
    <t>Durability of an endoscopic management strategy for recurrent choroid plexus carcinoma with a comprehensive molecular characterization: illustrative case.</t>
  </si>
  <si>
    <t>Departments of1Neurological Surgery, and.</t>
  </si>
  <si>
    <t>Comparative Analysis of 2D and 3D Metrics for Evaluation of Postoperative Outcomes Following Endoscopic Suturectomy for Sagittal Craniosynostosis.</t>
  </si>
  <si>
    <t>J Craniofac Surg.</t>
  </si>
  <si>
    <t>Department of Neurological Surgery, NewYork-Presbyterian Hospital-Weill Cornell Medicine.</t>
  </si>
  <si>
    <t>Management of Total Frontal Bone Loss After Surgery for Craniosynostosis: The Modified Visor Bone Flap With Brain Cage.</t>
  </si>
  <si>
    <t>Cleft Palate Craniofac J.</t>
  </si>
  <si>
    <t>Department of Neurosurgery, Weill Cornell Medical Center, New York, NY, USA.</t>
  </si>
  <si>
    <t>Evidence-based practice of stereotactic radiosurgery: Outcomes from an educational course for neurosurgery and radiation oncology residents.</t>
  </si>
  <si>
    <t>Weill Cornell Medical College, Bronx, New York, United States.</t>
  </si>
  <si>
    <t>Examining the Role of Early Diagnostic Imaging for Craniosynostosis in the Era of Endoscopic Suturectomy: A Single Institution Experience.</t>
  </si>
  <si>
    <t>Department of Neurological Surgery, Weill Cornell Medicine.</t>
  </si>
  <si>
    <t>Qualitative Methodology for Planning and Executing In-Person and Virtual Neurosurgery Educational Opportunities for Medical Students: Lessons Learned from Five Years of Medical Student Neurosurgery Training Center Initiatives.</t>
  </si>
  <si>
    <t>Department of Neurological Surgery, Weill Cornell Medical College, New York, New York, USA; Medical Student Neurosurgery Training Center, Brain and Spine Group, Inc., Pasadena, California, USA.</t>
  </si>
  <si>
    <t>The effect of surgery on radiation necrosis in irradiated brain metastases: extent of resection and long-term clinical and radiographic outcomes.</t>
  </si>
  <si>
    <t>Department of Neurological Surgery and Brain Metastasis Center, Memorial Sloan Kettering Cancer Center, 1275 York Avenue, New York, NY, 10065, USA.</t>
  </si>
  <si>
    <t>Department of Neurological Surgery, Weill Cornell Medical College, New York-Presbyterian Hospital, New York, NY, USA.</t>
  </si>
  <si>
    <t>Changes in racial and ethnic disparities in lumbar spinal surgery associated with the passage of the Affordable Care Act, 2006-2014.</t>
  </si>
  <si>
    <t>Spine J.</t>
  </si>
  <si>
    <t>Department of Orthopaedic Surgery, The Johns Hopkins University School of Medicine, 601 N. Caroline Street, Baltimore, MD 21287, USA.</t>
  </si>
  <si>
    <t>Somatic Mosaicism of a PDGFRB Activating Variant in Aneurysms of the Intracranial, Coronary, Aortic, and Radial Artery Vascular Beds</t>
  </si>
  <si>
    <t>J Am Heart Assoc</t>
  </si>
  <si>
    <t>Departments of Neurosurgery University of Washington School of MedicineUniversity of Washington Medical Center Seattle WA.</t>
  </si>
  <si>
    <t>Racial, ethnic, and gender diversity of applicants and matriculants to neurological surgery residency programs</t>
  </si>
  <si>
    <t>University of Washington School of Medicine, Seattle.</t>
  </si>
  <si>
    <t xml:space="preserve">Nick / Nicholas Hug </t>
  </si>
  <si>
    <t>Imaging of Damaged Nerves</t>
  </si>
  <si>
    <t>Clin Plast Surg</t>
  </si>
  <si>
    <t>Department of Neurosurgery, Stanford University, 300 Pasteur Drive, Stanford, CA 94305, USA.</t>
  </si>
  <si>
    <t>Machine-Learning Approach to Differentiation of Benign and Malignant Peripheral Nerve Sheath Tumors: A Multicenter Study</t>
  </si>
  <si>
    <t>Stanford School of Medicine, Stanford University, Stanford, California, USA.</t>
  </si>
  <si>
    <t>Machine learning approach to differentiation of peripheral schwannomas and neurofibromas: A multi-center study</t>
  </si>
  <si>
    <t>Research reporting in cubital tunnel syndrome studies: an analysis of the literature</t>
  </si>
  <si>
    <t>Department of Neurosurgery, Stanford University, 453 Quarry Road, 250E, Stanford, Palo Alto, CA, 94304-5327, USA.</t>
  </si>
  <si>
    <t>Pituitary macroadenoma causing vision loss in Wyburn-Mason syndrome: illustrative case</t>
  </si>
  <si>
    <t>J Neurosurg Case Lesson</t>
  </si>
  <si>
    <t>Department of Neurosurgery, Stanford University School of Medicine, Stanford, California</t>
  </si>
  <si>
    <t>Neurosurgical management of vertebral lesions in pediatric chronic recurrent multifocal osteomyelitis: patient series</t>
  </si>
  <si>
    <t>Department of Neurosurgery, Stanford University School of Medicine, Stanford, California.</t>
  </si>
  <si>
    <t>Radiotherapy for Brain Metastases from Thyroid Cancer: An Institutional and National Retrospective Cohort Study</t>
  </si>
  <si>
    <t>Thyroid</t>
  </si>
  <si>
    <t>Department of Radiation Oncology, Stanford University, Stanford, California, USA.</t>
  </si>
  <si>
    <t>Characterizing Clinical Trials in Plastic and Reconstructive Surgery: A Systematic Review of ClinicalTrials.gov From 2007 to 2020</t>
  </si>
  <si>
    <t>Ann Plast Surg</t>
  </si>
  <si>
    <t>Stanford School of Medicine, Palo Alto, CA.</t>
  </si>
  <si>
    <t>Christine Park</t>
  </si>
  <si>
    <t>Development of a Systems Medicine Approach to Spinal Cord Injury</t>
  </si>
  <si>
    <t>J Neurotrauma</t>
  </si>
  <si>
    <t>Department of Neurosurgery, Duke University, Durham, North Carolina, USA.</t>
  </si>
  <si>
    <t>Which supervised machine learning algorithm can best predict achievement of minimum clinically important difference in neck pain after surgery in patients with cervical myelopathy? A QOD study</t>
  </si>
  <si>
    <t>Department of Neurosurgery, Duke University, Durham, North Carolina.</t>
  </si>
  <si>
    <t>Robotic-Assisted Surgery and Navigation in Deformity Surgery</t>
  </si>
  <si>
    <t>Department of Neurological Surgery, University of California, 505 Parnassus Avenue, San Francisco, CA 94143, USA. Electronic address: christine.park@ucsf.edu.</t>
  </si>
  <si>
    <t>Update on Pediatric Mild Traumatic Brain Injury in Rural and Underserved Regions: A Global Perspective</t>
  </si>
  <si>
    <t>J Clin Med</t>
  </si>
  <si>
    <t>Department of Neurosurgery, Duke University, Durham, NC 27708, USA.</t>
  </si>
  <si>
    <t>Does surgery for metastatic spinal tumors improve functional outcomes in patients without spinal cord compression but with potentially unstable spines?</t>
  </si>
  <si>
    <t>Minimally invasive versus open transforaminal lumbar interbody fusion for grade I lumbar spondylolisthesis: 5-year follow-up from the prospective multicenter Quality Outcomes Database registry</t>
  </si>
  <si>
    <t>Duke University School of Medicine, Durham, North Carolina.</t>
  </si>
  <si>
    <t>The Importance of Prospective Registries and Clinical Research Networks in the Evolution of Spinal Cord Injury Care</t>
  </si>
  <si>
    <t>Technical Nuances of Cervical Laminoplasty: Supplemental Manuscript to Operative Video</t>
  </si>
  <si>
    <t>Clin Spine Surg</t>
  </si>
  <si>
    <t>Department of Neurological Surgery, University of California, San Francisco, CA.</t>
  </si>
  <si>
    <t>Use of convolutional neural networks in skin lesion analysis using real world image and non-image data</t>
  </si>
  <si>
    <t>Front Med (Lausanne)</t>
  </si>
  <si>
    <t>Department of Dermatology, Duke University Medical Center, Durham, NC, United States.</t>
  </si>
  <si>
    <t>High-Impact Chronic Pain Transition in Lumbar Surgery Recipients</t>
  </si>
  <si>
    <t>Lesion identification and malignancy prediction from clinical dermatological images</t>
  </si>
  <si>
    <t>School of Medicine, Duke University, Durham, NC, USA.</t>
  </si>
  <si>
    <t>Deep Learning in Dermatology: A Systematic Review of Current Approaches, Outcomes, and Limitations</t>
  </si>
  <si>
    <t>JID Innov</t>
  </si>
  <si>
    <t>Duke Dermatology, Duke University School of Medicine, Durham, North Carolina, USA.</t>
  </si>
  <si>
    <t>Systemic Therapy Type and Timing Effects on Radiation Necrosis Risk in HER2+ Breast Cancer Brain Metastases Patients Treated With Stereotactic Radiosurgery</t>
  </si>
  <si>
    <t>Department of Medicine, Duke University Medical Center, Durham, NC, United States.</t>
  </si>
  <si>
    <t>Pseudarthrosis rate following anterior cervical discectomy with fusion using an allograft cellular bone matrix: a multi-institutional analysis</t>
  </si>
  <si>
    <t>Social risk factors predicting outcomes of cervical myelopathy surgery</t>
  </si>
  <si>
    <t>Management of Acute Traumatic Spinal Cord Injury: A Review of the Literature</t>
  </si>
  <si>
    <t>Front Surg</t>
  </si>
  <si>
    <t>Department of Neurological Surgery, Duke University Medical Center, Durham, NC, United States.</t>
  </si>
  <si>
    <t>Robotic navigation in spine surgery: Where are we now and where are we going?</t>
  </si>
  <si>
    <t>Commentary: Preoperative HbA1c &gt; 8% Is Associated With Poor Outcomes in Lumbar Spine Surgery: A Michigan Spine Surgery Improvement Collaborative Study</t>
  </si>
  <si>
    <t>Discharge Destination Influences Risks of Readmission and Complications After Lumbar Spine Surgery in Severely Disabled Patients</t>
  </si>
  <si>
    <t>Robotic-assisted percutaneous iliac screw fixation for destructive lumbosacral metastatic lesions: an early single-institution experience</t>
  </si>
  <si>
    <t>Division of Spine, Department of Neurosurgery, Duke University Medical Center, 200 Trent Drive, Durham, NC, 27710, USA.</t>
  </si>
  <si>
    <t>Interhospital transfer status for spinal metastasis patients in the United States is associated with more severe clinical presentations and higher rates of inpatient complications</t>
  </si>
  <si>
    <t>Departments of1Neurosurgery and Orthopedic Surgery, Spine Division, Duke University Medical Center, Durham, North Carolina</t>
  </si>
  <si>
    <t>"The eye sees only what the mind is prepared to comprehend": Unrecognized incidental findings on intraoperative computed tomography during spine instrumentation surgery</t>
  </si>
  <si>
    <t xml:space="preserve">Clin Imaging </t>
  </si>
  <si>
    <t>True Differences in Poor Outcome Risks Between Revision and Primary Lumbar Spine Surgeries</t>
  </si>
  <si>
    <t>HSS J</t>
  </si>
  <si>
    <t>Effect of change in preoperative depression/anxiety on patient outcomes following lumbar spine surgery</t>
  </si>
  <si>
    <t>Long-Term Impact of Obesity on Patient-Reported Outcomes and Patient Satisfaction After Lumbar Spine Surgery: An Observational Study</t>
  </si>
  <si>
    <t>Department of Neurosurgery, Duke University Medical Center</t>
  </si>
  <si>
    <t>Patient outcomes and tumor control in single-fraction versus hypofractionated stereotactic body radiation therapy for spinal metastases</t>
  </si>
  <si>
    <t>Institutional review of predictors of in-hospital and 30-day discharge mortality in neurosurgical patients</t>
  </si>
  <si>
    <t>The limited influence of neurosurgeons' behavior on inpatient satisfaction: a retrospective multihospital analysis</t>
  </si>
  <si>
    <t>The true penalty of the waiting room: the role of wait time in patient satisfaction in a busy spine practice</t>
  </si>
  <si>
    <t>Importance of Spinal Alignment in Primary and Metastatic Spine Tumors</t>
  </si>
  <si>
    <t>Department of Neurosurgery, Spine Division, Duke University Medical Center, Durham, North Carolina, USA.</t>
  </si>
  <si>
    <t>Tectal Hemorrhage in the Setting of COVID-19 Infection</t>
  </si>
  <si>
    <t>Department of Neurosurgery, Virginia Commonwealth University Health System, Richmond, VA.</t>
  </si>
  <si>
    <t>Positional aphasia as a manifestation of syndrome of the trephined: illustrative case</t>
  </si>
  <si>
    <t>Efficacy of beveled tip aspiration catheter in mechanical thrombectomy for acute ischemic stroke</t>
  </si>
  <si>
    <t>University of South Carolina School of Medicine Greenville Campus, Greenville, South Carolina, USA.</t>
  </si>
  <si>
    <t>Apoptotic qPCR gene expression array analysis demonstrates proof-of-concept for rapid blastocoel fluid-conditioned media molecular prediction</t>
  </si>
  <si>
    <t>J Assist Reprod Genet</t>
  </si>
  <si>
    <t>Department of Biomedical Sciences, University of South Carolina School of Medicine Greenville, 701 Grove Road, Greenville, SC, 29605, USA.</t>
  </si>
  <si>
    <t>Review of Pediatric Extraosseous Chordomas With A Unique, Illustrative Case</t>
  </si>
  <si>
    <t>Department of Neurosurgery, University of Oklahoma Health Sciences Center, Oklahoma City, Oklahoma, USA, benjamin-lee@ouhsc.edu.</t>
  </si>
  <si>
    <t>Robot-Assisted Thoracolumbar Fixation After Acute Spinal Trauma: A Case Series</t>
  </si>
  <si>
    <t>Department of Radiological Sciences, University of Oklahoma Health Sciences Center, Oklahoma City, USA.</t>
  </si>
  <si>
    <t>Laminectomy as treatment for abrupt neurological decline in acrodysostosis: A case report</t>
  </si>
  <si>
    <t>Department of Neurosurgery, University of Oklahoma, Oklahoma City, United States.</t>
  </si>
  <si>
    <t>Department of Neurosurgery, University of Oklahoma Health Sciences Center, 1000 N Lincoln Blvd Suite 4000, Oklahoma City, OK, 73104, USA.</t>
  </si>
  <si>
    <t>Feasibility of robotic-assisted minimally invasive inguinal hernia repair in patients with urologic considerations including artificial urinary sphincters and bladder herniation</t>
  </si>
  <si>
    <t>J Robot Surg</t>
  </si>
  <si>
    <t>College of Medicine (Department of Surgery), The University of Oklahoma, Oklahoma City, OK, USA.</t>
  </si>
  <si>
    <t>Robotics in spine surgery: A systematic review</t>
  </si>
  <si>
    <t>Department of Neurosurgery, University of Oklahoma Health Sciences Center, Oklahoma City, OK, USA.</t>
  </si>
  <si>
    <t>Impacts of Socioeconomic Status on Dentoalveolar Trauma</t>
  </si>
  <si>
    <t>WMJ</t>
  </si>
  <si>
    <t>Department of Otolaryngology and Communication Sciences, Medical College of Wisconsin, Milwaukee, Wisconsin.</t>
  </si>
  <si>
    <t>Duration of effectiveness of coblation for recurrent epistaxis in hereditary hemorrhagic telangiectasia</t>
  </si>
  <si>
    <t>Am J Otolaryngol</t>
  </si>
  <si>
    <t>Department of Otolaryngology and Communication Sciences, Medical College of Wisconsin, Milwaukee, WI, USA.</t>
  </si>
  <si>
    <t>Chiari Malformation Type 1 and Syringomyelia in a Patient With Prior Surgically-Treated Sagittal Synostosis Effectively Treated With Posterior Cranial Vault Distraction Osteogenesis</t>
  </si>
  <si>
    <t>Medical College of Wisconsin</t>
  </si>
  <si>
    <t>Pediatric middle meningeal artery embolization for chronic subdural hematoma: A case report</t>
  </si>
  <si>
    <t>Department of Neurosurgery, Medical College of Wisconsin, Milwaukee, Wisconsin, United States.</t>
  </si>
  <si>
    <t>Reversal of cognitive, behavioral, and language impairments after the left frontal arachnoid cyst fenestration in a pediatric patient</t>
  </si>
  <si>
    <t>MedCDI: A technology-based documentation and quality improvement initiative in neurosurgery</t>
  </si>
  <si>
    <t>A Novel Method for Angioscopic Imaging and Visualizing the Skull Base Using Complementary Metal Oxide Semiconductor Cameras</t>
  </si>
  <si>
    <t>Department of Neurosurgery, Medical College of Wisconsin, Milwaukee , Wisconsin , USA.</t>
  </si>
  <si>
    <t>Flow diverter stenting for intracranial aneurysms in the pediatric population: Two case reports and literature review</t>
  </si>
  <si>
    <t>Department of Neurosurgery, Medical College of Wisconsin, WI, USA.</t>
  </si>
  <si>
    <t>Low Rate of Intrathecal Baclofen Pump Catheter-Related Complications: Long-Term Study in Over 100 Adult Patients Associated With Reinforced Catheter</t>
  </si>
  <si>
    <t>Department of Neurosurgery, Medical College of Wisconsin, Milwaukee, Wisconsin, USA.</t>
  </si>
  <si>
    <t>Robot-assisted transoral odontoidectomy : experiment in new minimally invasive technology, a cadaveric study</t>
  </si>
  <si>
    <t>Department of Neurosurgery, Guri Hospital, Hanyang University College of Medicine, Seoul, Korea.</t>
  </si>
  <si>
    <t>Robot-assisted resection of paraspinal Schwannoma</t>
  </si>
  <si>
    <t>J Korean Med Sci</t>
  </si>
  <si>
    <t>Spine and Spinal Cord Research Institute, Department of Neurosurgery, Yonsei University College of Medicine, Seoul, Korea.</t>
  </si>
  <si>
    <t>Hypoxia-preconditioned adipose tissue-derived mesenchymal stem cell increase the survival and gene expression of engineered neural stem cells in a spinal cord injury model</t>
  </si>
  <si>
    <t>Neurosci Lett</t>
  </si>
  <si>
    <t>Department of Neurosurgery, Spine &amp; Spinal Cord Institute, College of Medicine, Yonsei University, Shinchon-dong, Seodaemon-ku, Seoul 120-750, Republic of Korea.</t>
  </si>
  <si>
    <t>Hypoxia-specific GM-CSF-overexpressing neural stem cells improve graft survival and functional recovery in spinal cord injury</t>
  </si>
  <si>
    <t>Gene Ther</t>
  </si>
  <si>
    <t>Spine and Spinal Cord Institute, Department of Neurosurgery, Yonsei University College of Medicine, Seoul, South Korea.</t>
  </si>
  <si>
    <t>Local non-viral gene delivery of apoptin delays the onset of paresis in an experimental model of intramedullary spinal cord tumor</t>
  </si>
  <si>
    <t>Spinal Cord</t>
  </si>
  <si>
    <t>Spine and Spinal Cord Institute, Department of Neurosurgery, Yonsei University College of Medicine, Seoul, Republic of Korea.</t>
  </si>
  <si>
    <t>Cotransplantation of mouse neural stem cells (mNSCs) with adipose tissue-derived mesenchymal stem cells improves mNSC survival in a rat spinal cord injury model</t>
  </si>
  <si>
    <t>Cell Transplant</t>
  </si>
  <si>
    <t>Department of Neurosurgery, Spine &amp; Spinal Cord Institute, College of Medicine, Yonsei University, Seoul, Korea.</t>
  </si>
  <si>
    <t>Controlled nonviral gene delivery and expression using stable neural stem cell line transfected with a hypoxia-inducible gene expression system</t>
  </si>
  <si>
    <t>J Gene Med</t>
  </si>
  <si>
    <t>Hypoxia-induced expression of VEGF in the organotypic spinal cord slice culture</t>
  </si>
  <si>
    <t>Department of Neurosurgery, Spine and Spinal Cord Institute, Yonsei University College of Medicine, Seodaemoon-gu, Seoul, Korea.</t>
  </si>
  <si>
    <t>Effect of primate bone marrow stromal cells on survival and neurite outgrowth</t>
  </si>
  <si>
    <t>Department of Neurological Surgery, Yonsei University College of Medicine, Yonsei University, Seoul, Korea.</t>
  </si>
  <si>
    <t>Hypoxia-specific VEGF-expressing neural stem cells in spinal cord injury model</t>
  </si>
  <si>
    <t>Department of Neurosurgery, Spine and Spinal Cord , College of Medicine, Yonsei University, Seoul, Korea.</t>
  </si>
  <si>
    <t>Neural stem cells modified by a hypoxia-inducible VEGF gene expression system improve cell viability under hypoxic conditions and spinal cord injury</t>
  </si>
  <si>
    <t>Department of Neurosurgery, Spine and Spinal Cord Institute, Yonsei University College of Medicine, Seoul, Republic of Korea.</t>
  </si>
  <si>
    <t>Co-transplantation of bone marrow-derived mesenchymal stem cells and nanospheres containing FGF-2 improve cell survival and neurological function in the injured rat spinal cord</t>
  </si>
  <si>
    <t>Chitosan/TPP-hyaluronic acid nanoparticles: a new vehicle for gene delivery to the spinal cord</t>
  </si>
  <si>
    <t>J Biomater Sci Polym Ed</t>
  </si>
  <si>
    <t>Spine &amp; Spinal Cord Institute, Department of Neurosurgery, Yonsei University College of Medicine , 120-752, 134 Shinchon-dong , Seodaemoon-gu , Seoul , South Korea.</t>
  </si>
  <si>
    <t>Three Cases of Spine Fractures after an Airplane Crash</t>
  </si>
  <si>
    <t>Korean J Neurotrauma</t>
  </si>
  <si>
    <t>Department of Neurosurgery, Yonsei University College of Medicine, Severance Hospital, Seoul, Korea.</t>
  </si>
  <si>
    <t>Percutaneous computed tomography fluoroscopy-guided conformal ultrasonic ablation of vertebral tumors in a rabbit tumor model. Laboratory investigation</t>
  </si>
  <si>
    <t>Department of Neurosurgery, Johns Hopkins University, Baltimore, Maryland 21287, USA. dsciubb1@jhmi.edu</t>
  </si>
  <si>
    <t>Microsurgical removal of intramedullary spinal cord gliomas in a rat spinal cord decreases onset to paresis, an animal model for intramedullary tumor treatment</t>
  </si>
  <si>
    <t>Department of Neurological Surgery, Johns Hopkins University, Baltimore, MD 21287, USA.</t>
  </si>
  <si>
    <t>Natural History of Traumatic Encephaloceles: A Systematic Literature Review</t>
  </si>
  <si>
    <t>Virginia Tech Carilion School of Medicine; Fralin Biomedical Research Institute</t>
  </si>
  <si>
    <t>Noninvasive Low-Intensity Focused Ultrasound Mediates Tissue Protection following Ischemic Stroke</t>
  </si>
  <si>
    <t>BME Front</t>
  </si>
  <si>
    <t>Department of Biomedical Engineering and Mechanics, Virginia Tech, Blacksburg VA 24061, USA.</t>
  </si>
  <si>
    <t>Impact of postoperative fatigue following minimally-invasive lumbar spine surgery</t>
  </si>
  <si>
    <t>Department of Neurosurgery, Mayo Clinic, Jacksonville, FL, USA.</t>
  </si>
  <si>
    <t>Image-Guided Farlateral Lumbar Foraminotomy and Microdiscectomy: Operative Technique and Outcomes</t>
  </si>
  <si>
    <t>DOI: 10.1227/neu.0000000000002375_357</t>
  </si>
  <si>
    <t>Mayo Clinic</t>
  </si>
  <si>
    <t>https://www.researchgate.net/publication/369702193_357_Image-Guided_Farlateral_Lumbar_Foraminotomy_and_Microdiscectomy_Operative_Technique_and_Outcomes</t>
  </si>
  <si>
    <t>Erector Spine Plane Block Improves Analgesia After Minimally Invasive Awake Spine Surgery</t>
  </si>
  <si>
    <t>10.1227/neu.0000000000002375_496</t>
  </si>
  <si>
    <t>https://www.researchgate.net/publication/369702212_496_Erector_Spine_Plane_Block_Improves_Analgesia_After_Minimally_Invasive_Awake_Spine_Surgery</t>
  </si>
  <si>
    <t>Impact of Postoperative Fatigue Following Minimally-Invasive Lumbar Spine Surgery</t>
  </si>
  <si>
    <t>Reliability of YouTube videos on robotic spine surgery for patient education</t>
  </si>
  <si>
    <t>Two- versus multi-rod constructs for adult spinal deformity: A systematic review and Random-effects and Bayesian meta-analysis</t>
  </si>
  <si>
    <t>Assessment of surgeons' attitude towards awake spine surgery under spinal anesthesia</t>
  </si>
  <si>
    <t>Disease characteristics and patterns of familial colloid cyst of the third ventricle: An international survey of the Colloid Cyst Survivors Group</t>
  </si>
  <si>
    <t>Spine Surgery Under Spinal vs General Anesthesia: Prospective Analysis of Quality of Life, Fatigue, and Cognition</t>
  </si>
  <si>
    <t>Resolution of atlanto-occipital cyst with conservative management: A case report and review of the literature</t>
  </si>
  <si>
    <t>Interactive Neurosurgery Lecture Series: a global education platform of Tele-teaching during the Covid-19 pandemic and beyond</t>
  </si>
  <si>
    <t>SPECT-CT as a Predictor of Pain Generators in Patients Undergoing Intra-Articular Injections for Chronic Neck and Back Pain</t>
  </si>
  <si>
    <t>Semiautomated intraoperative measurement of Cobb angle and coronal C7 plumb line using deep learning and computer vision for scoliosis correction: a feasibility study</t>
  </si>
  <si>
    <t>Initial Results of Precision Treatment of Postoperative Cerebrospinal Fluid Leak with Ultrasound-Guided Epidural Blood Patch</t>
  </si>
  <si>
    <t>Spinal Versus General Anesthesia for Lumbar Spine Surgery: Prospective Analysis of Quality of Life, Postoperative Fatigue and Cognitive Dysfunction</t>
  </si>
  <si>
    <t>DOI: 10.1227/NEU.0000000000001880_314</t>
  </si>
  <si>
    <t>Supramarginal Resection Impact on Overall Survival for IDH-Wildtype Glioblastoma According to Their Cell Density Distribution and Infiltration Profile: A Mathematical Model</t>
  </si>
  <si>
    <r>
      <rPr>
        <sz val="10"/>
        <rFont val="Arial"/>
      </rPr>
      <t xml:space="preserve">DOI: </t>
    </r>
    <r>
      <rPr>
        <u/>
        <sz val="10"/>
        <color rgb="FF1155CC"/>
        <rFont val="Arial"/>
      </rPr>
      <t>https://doi.org/10.3171/2021.6.JNS21925</t>
    </r>
  </si>
  <si>
    <t>Single Level Awake Transforaminal Lumbar Interbody Fusion: a Mayo Clinic Institutional Experience and National Analysis</t>
  </si>
  <si>
    <t>Assessment of Patients’ Willingness to Participate in a Randomized Trial of Spinal versus General Anesthesia for Lumbar Spine Surgery</t>
  </si>
  <si>
    <t>Focused versus conventional radiotherapy in spinal oncology: is there any difference in fusion rates and pseudoarthrosis?</t>
  </si>
  <si>
    <t>Journal of Neuro-Ongology</t>
  </si>
  <si>
    <t>Robotic-Assisted vs Nonrobotic-Assisted Minimally Invasive Transforaminal Lumbar Interbody Fusion: A Cost-Utility Analysis</t>
  </si>
  <si>
    <t>What Is the Learning Curve for Lumbar Spine Surgery Under Spinal Anesthesia?</t>
  </si>
  <si>
    <t>Minimally Invasive Transforaminal Lumbar Interbody Fusion: Cost of a Surgeon’s Learning Curve</t>
  </si>
  <si>
    <t>Clinical and radiographic characteristics of sacral arteriovenous fistulas: a multicenter experience</t>
  </si>
  <si>
    <t>Impact of COVID-19 on Neurosurgery In Brazil's Health System: The Reality of a Developing Country Affected by the Pandemic</t>
  </si>
  <si>
    <t>Influence of supramarginal resection on survival outcomes after gross-total resection of IDH-wild-type glioblastoma</t>
  </si>
  <si>
    <t>Resection of Cervical Intradural Extramedullary Melanoma Metastasis with Pial Invasion: 2-Dimensional Operative Video</t>
  </si>
  <si>
    <t>Intraoperative Seizure Detection During Active Resection of Glioblastoma Through a Novel Hollow Circular Electrocorticography Array</t>
  </si>
  <si>
    <t>Image-Guided Right T10 Costotransverse Joint Resection for Costotransversitis: Operative Technique and Nuances: 2-Dimensional Operative Video</t>
  </si>
  <si>
    <t>Perioperative Comparison of Robotic-Assisted versus Fluoroscopy-Guided Minimally Invasive Transforaminal Lumbar Interbody Fusion (TLIF)</t>
  </si>
  <si>
    <t>Awake Robotic Minimally-Invasive L4-5 Transforaminal Lumbar</t>
  </si>
  <si>
    <t>Perioperative Management of Patients with Glioblastoma</t>
  </si>
  <si>
    <t>Telemedicine Utilization in Neurosurgery During the COVID-19 Pandemic: A Glimpse Into the Future?</t>
  </si>
  <si>
    <t>Mayo Clinic Proceedings: Innovations, Quality, &amp; Outcomes</t>
  </si>
  <si>
    <t>Path to Reopening Surgery during the COVID-19 Pandemic: Neurosurgery Experience</t>
  </si>
  <si>
    <t>Telemedicine in Neurosurgery During the COVID-19 Pandemic and Beyond</t>
  </si>
  <si>
    <t>DOI:10.1093/neuros/nyaa447_168</t>
  </si>
  <si>
    <t>Influence of T2 FLAIR Abnormalities in Survival Outcomes After Gross Total Resection of IDH Wildtype Glioblastomas</t>
  </si>
  <si>
    <t>DOI:10.1093/neuros/nyaa447_899</t>
  </si>
  <si>
    <t>Emergency Airway Management During Awake Craniotomy: Comparison of 5 Techniques in a Cadaveric Model</t>
  </si>
  <si>
    <t>Journal of Neurosurgial Anesthesiology</t>
  </si>
  <si>
    <t>Awake minimally invasive transforaminal lumbar interbody fusion with a pedicle-based retraction system</t>
  </si>
  <si>
    <t>Postoperative Restrictions After Anterior Cervical Discectomy and Fusion</t>
  </si>
  <si>
    <t>Radiographic and Hormonal Regression in Prolactinomas: An Analysis of Treatment Failure</t>
  </si>
  <si>
    <t>Enterobacter Infection after Spine Surgery: An Institutional Experience</t>
  </si>
  <si>
    <t>Impact of facility type and volume on post-surgical outcomes following diagnosis of WHO grade II glioma</t>
  </si>
  <si>
    <t>Annual report to the nation on the status of cancer, part 1: National cancer statistics</t>
  </si>
  <si>
    <t>Cancer</t>
  </si>
  <si>
    <t>Division of Cancer Control and Population Sciences, National Cancer Institute, Bethesda, Maryland, USA.</t>
  </si>
  <si>
    <t>Cation flux through SUR1-TRPM4 and NCX1 in astrocyte endfeet induces water influx through AQP4 and brain swelling after ischemic stroke</t>
  </si>
  <si>
    <t>Science Signaling</t>
  </si>
  <si>
    <t>Department of Neurosurgery, University of Maryland School of Medicine, Baltimore, MD 21201, USA.</t>
  </si>
  <si>
    <t>Ablation of Apparent Diffusion Coefficient Hyperintensity Clusters in Mesial Temporal Lobe Epilepsy Improves Seizure Outcomes after Laser Interstitial Thermal Therapy</t>
  </si>
  <si>
    <t>Department of Neurosurgery, Johns Hopkins School of Medicine, Baltimore, Maryland, USA.</t>
  </si>
  <si>
    <t>Piriform Cortex Ablation Volume Is Associated With Seizure Outcome in Mesial Temporal Lobe Epilepsy</t>
  </si>
  <si>
    <t>Department of Neurosurgery, Johns Hopkins University School of Medicine, Baltimore, Maryland, USA.</t>
  </si>
  <si>
    <t>Apparent diffusion coefficient of piriform cortex and seizure outcome in mesial temporal lobe epilepsy after MR-guided laser interstitial thermal therapy: a single-institution experience</t>
  </si>
  <si>
    <t>Department of Neurosurgery, Johns Hopkins School of Medicine.</t>
  </si>
  <si>
    <t>Association of intraoperative end-tidal carbon dioxide level with ablation volume during magnetic resonance–guided laser interstitial thermal therapy for mesial temporal lobe epilepsy</t>
  </si>
  <si>
    <t>Department of Neurosurgery, Johns Hopkins University School of Medicine, Baltimore, Maryland</t>
  </si>
  <si>
    <t>Opioid use and spinal cord stimulation therapy: The long game</t>
  </si>
  <si>
    <t>Division of Functional Neurosurgery, Department of Neurosurgery, Johns Hopkins University School of Medicine, Baltimore, MD, USA.</t>
  </si>
  <si>
    <t>The peroxisome proliferator-activated receptor gamma (PPARγ) agonist, rosiglitazone, ameliorates neurofunctional and neuroinflammatory abnormalities in a rat model of Gulf War Illness</t>
  </si>
  <si>
    <t>PLOS ONE</t>
  </si>
  <si>
    <t>Department of Neurosurgery, University of Maryland School of Medicine, Baltimore, MD, United States of America.</t>
  </si>
  <si>
    <t>Spinal cord stimulation and psychotropic medication use: Missing piece to the puzzle?</t>
  </si>
  <si>
    <t>Preresidency Publication Productivity of U.S. Neurosurgery Interns</t>
  </si>
  <si>
    <t>Department of Neurosurgery, University of Maryland School of Medicine, Baltimore, Maryland, USA.</t>
  </si>
  <si>
    <t>Description and Assessment of a Neurosurgery Shadowing and Research Program: A Paradigm for Early and Sustained Exposure to Academic Neurosurgery</t>
  </si>
  <si>
    <t>Translational Neuroscience</t>
  </si>
  <si>
    <t>University of Maryland School of Medicine, Baltimore, MD, USA // Department of Neurosurgery, Johns Hopkins University School of Medicine, Baltimore, MD, USA</t>
  </si>
  <si>
    <t>Timing and prevalence of revision and removal surgeries after spinal cord stimulator implantation</t>
  </si>
  <si>
    <t>Department of Neurosurgery, Johns Hopkins University School of Medicine, Baltimore, MD, USA. Electronic address: serban.negoita@som.umaryland.edu.</t>
  </si>
  <si>
    <t>Directionality of Medial Prefrontal Cortex and Hippocampal Interactions Is Task-Dependent</t>
  </si>
  <si>
    <t>Johns Hopkins University School of Medicine, Baltimore, Maryland</t>
  </si>
  <si>
    <t>A history of neurosurgical capabilities in the United States Pacific Command: from World War II to present</t>
  </si>
  <si>
    <t>Neurosurgery (Neurosurgical Focus)</t>
  </si>
  <si>
    <t>Uniformed Services University of the Health Sciences, Bethesda, Maryland.</t>
  </si>
  <si>
    <t>Leaders, Talent Management, and Allies: The Keys to Successful Integration in the Combat Arms</t>
  </si>
  <si>
    <t>Military Medicine</t>
  </si>
  <si>
    <t>TriService Nursing Research Program, Uniformed Services University of the Health Sciences, Bethesda, MD 20814, USA.</t>
  </si>
  <si>
    <t>An introductory review of post-resection chemotherapeutics for primary brain tumors</t>
  </si>
  <si>
    <t>Exploration of Targeted Anti-tumor Therapy</t>
  </si>
  <si>
    <t>School of Medicine, Uniformed Services University of the Health Sciences, Bethesda, MD 20814, USA.</t>
  </si>
  <si>
    <t>Race as Risk Factor: Always Ask "Why?"</t>
  </si>
  <si>
    <t>Medical student, Mayo Clinic Alix School of Medicine, Rochester, Minnesota; ORCID: https://orcid.org/0000-0002-5638-6200 .</t>
  </si>
  <si>
    <t>Awake craniotomies in the pediatric population: a systematic review</t>
  </si>
  <si>
    <t>Department of Neurosurgery and Brain Repair, University of South Florida College of Medicine, Tampa, Florida.</t>
  </si>
  <si>
    <t>Pregnancy in spina bifida patients: a comparative analysis of peripartum procedures and complications</t>
  </si>
  <si>
    <t>Department of Neurosurgery, Penn State Health, Hershey, PA, 17033, USA.</t>
  </si>
  <si>
    <t>Female Neurosurgery Residency Program Directors in the United States: A Cross-Sectional Descriptive Analysis</t>
  </si>
  <si>
    <t>Department of Neurosurgery, Penn State Health, Hershey, Pennsylvania, USA.</t>
  </si>
  <si>
    <t>Pregnancy and Childbirth in Women With Meningioma</t>
  </si>
  <si>
    <t>Neurosurgery, Penn State Health Milton S. Hershey Medical Center, Hershey, USA.</t>
  </si>
  <si>
    <t>COVID-19 Contact Tracing Highlights Disparities: Household Size and Low-English Proficiency</t>
  </si>
  <si>
    <t>Health Equity</t>
  </si>
  <si>
    <t>Pennsylvania State College of Medicine, Hershey, Pennsylvania, USA.</t>
  </si>
  <si>
    <t>#Neurosurgery: A Temporal and Content Analysis of Academic Neurosurgery on Twitter</t>
  </si>
  <si>
    <t>The Pennsylvania State University, College of Medicine, Hershey, Pennsylvania, USA.</t>
  </si>
  <si>
    <t>Brain Cancer Progression: A Retrospective Multicenter Comparison of Awake Craniotomy Versus General Anesthesia in High-grade Glioma Resection</t>
  </si>
  <si>
    <t>Penn State College of Medicine, Penn State University.</t>
  </si>
  <si>
    <t>Craniocervical instability in patients with Ehlers-Danlos syndrome: controversies in diagnosis and management</t>
  </si>
  <si>
    <t>Department of Neurosurgery, Johns Hopkins University School of Medicine, , 600 N. Wolfe St., Meyer 7-113, Baltimore, MD 21287, USA.</t>
  </si>
  <si>
    <t>Fifty years later: the "rule of Spence" is finally ready for retirement</t>
  </si>
  <si>
    <t>Comparison of operator and patient radiation exposure during fluoroscopy-guided vertebroplasty and kyphoplasty: a systematic review and meta-analysis</t>
  </si>
  <si>
    <t>Spine Image Guidance and Robotics: Exposure, Education, Training, and the Learning Curve</t>
  </si>
  <si>
    <t>Department of Neurosurgery, Johns Hopkins Hospital, Baltimore, Maryland.</t>
  </si>
  <si>
    <t>Pearls and pitfalls of posterior superior iliac spine reference frame placement for spinal navigation: cadaveric series</t>
  </si>
  <si>
    <t>Department of Neurosurgery, Johns Hopkins Hospital, Baltimore, Maryland;</t>
  </si>
  <si>
    <t>Removal of instrumentation for postoperative spine infection: systematic review</t>
  </si>
  <si>
    <t>Nerve Transfers After Cervical Spine Surgery: Multi-Institutional Case Series and Review of the Literature</t>
  </si>
  <si>
    <t>Department of Neurosurgery, Johns Hopkins University, Baltimore, Maryland, USA.</t>
  </si>
  <si>
    <t>Predictors of Postoperative Visual Outcome After Surgical Intervention for Craniopharyngiomas</t>
  </si>
  <si>
    <t>Predictive factors for overall survival in surgical cases of gliomatosis cerebri from the National Cancer Database</t>
  </si>
  <si>
    <t>Department of Neurosurgery, Johns Hopkins University School of Medicine, Baltimore, MD 21231, United States.</t>
  </si>
  <si>
    <t>Differences in the surgical treatment of adult and pediatric brachial plexus injuries among peripheral nerve surgeons</t>
  </si>
  <si>
    <t>Department of Neurosurgery, Johns Hopkins University School of Medicine, Baltimore, MD 21287, USA.</t>
  </si>
  <si>
    <t>SUMO is a pervasive regulator of meiosis</t>
  </si>
  <si>
    <t>Department of Microbiology &amp; Molecular Genetics, University of California Davis, Davis, United States.</t>
  </si>
  <si>
    <t>Metformin and Cancer, an Ambiguanidous Relationship.</t>
  </si>
  <si>
    <t>Pharmaceuticals (Basel, Switzerland)</t>
  </si>
  <si>
    <t>Hunterian Neurosurgical Research Laboratory, Department of Neurosurgery, Johns 
      Hopkins University School of Medicine, Baltimore, MD 21205, USA.</t>
  </si>
  <si>
    <t>Meningioma genomics: a therapeutic challenge for clinicians.</t>
  </si>
  <si>
    <t>Journal of integrative neuroscience</t>
  </si>
  <si>
    <t>Division of Neurosurgery, Department of Surgery, American University of Beirut 
      Medical Center, 11-0236 Beirut, Lebanon.</t>
  </si>
  <si>
    <t>Isthmic spondylolisthesis in adults… A review of the current literature.</t>
  </si>
  <si>
    <t>Department of Neurosurgery, Johns Hopkins University School of Medicine, 
      Baltimore, MD, USA. Electronic address: abydon1@jhmi.edu.</t>
  </si>
  <si>
    <t>COVID-19 and the central nervous system.</t>
  </si>
  <si>
    <t>Clinical neurology and neurosurgery</t>
  </si>
  <si>
    <t>Isolated aneurysms of the spinal circulation: a systematic review of the literature.</t>
  </si>
  <si>
    <t>Neurosurgical review</t>
  </si>
  <si>
    <t>Role of connexins in spinal cord injury: An update.</t>
  </si>
  <si>
    <t>Division of Neurosurgery, Department of Surgery, American University of Beirut 
      Medical Center, Lebanon. Electronic address: io04@aub.edu.lb</t>
  </si>
  <si>
    <t>Applications of Focused Ultrasound for the Treatment of Glioblastoma: A New Frontier.</t>
  </si>
  <si>
    <t>Cancers</t>
  </si>
  <si>
    <t>Department of Neurosurgery, Johns Hopkins University School of Medicine, 
      Baltimore, MD 21287, USA.</t>
  </si>
  <si>
    <t>Advances in monitoring for acute spinal cord injury: a narrative review of current literature.</t>
  </si>
  <si>
    <t>The spine journal : official journal of the North American Spine Society</t>
  </si>
  <si>
    <t>Department of Neurosurgery, Johns Hopkins University School of Medicine, 
      Baltimore, MD 21287 USA; Department of Biomedical Engineering, Johns Hopkins 
      University School of Medicine, Baltimore, MD 21287 USA. Electronic address: 
      Theodore@jhmi.edu</t>
  </si>
  <si>
    <t>Isolated tectal cavernomas: A comprehensive literature review with a case presentation.</t>
  </si>
  <si>
    <t>Heliyon</t>
  </si>
  <si>
    <t>College of Medicine and Health Sciences, United Arab Emirates University, Al Ain, 
      United Arab Emirates.
AD  - Faculty of Medicine, Jordan University of Science and Technology, Irbid, Jordan.</t>
  </si>
  <si>
    <t>Dendrimer Technology in Glioma: Functional Design and Potential Applications.</t>
  </si>
  <si>
    <t>epartment of Neurosurgery, Johns Hopkins University School of Medicine, 
      Baltimore, MD 21287, USA.</t>
  </si>
  <si>
    <t>Aortic injury in spine surgery……What a spine surgeon needs to know.</t>
  </si>
  <si>
    <t>epartment of Neurosurgery, Johns Hopkins University School of Medicine, 
      Baltimore, MD, USA. abydon1@jhmi.edu.</t>
  </si>
  <si>
    <t>Crossing the Blood-Brain Barrier: Advances in Nanoparticle Technology for Drug Delivery in Neuro-Oncology.</t>
  </si>
  <si>
    <t>International journal of molecular sciences</t>
  </si>
  <si>
    <t xml:space="preserve"> Department of Neurosurgery, Johns Hopkins University School of Medicine, 
      Baltimore, MD 21287, USA.</t>
  </si>
  <si>
    <t>Hypothalamic Hamartomas: A Comprehensive Review of Literature - Part 3: Updates on Radiotherapy Management.</t>
  </si>
  <si>
    <t>Molecular Pathways and Genomic Landscape of Glioblastoma Stem Cells: Opportunities for Targeted Therapy.</t>
  </si>
  <si>
    <t>Hypothalamic Hamartomas: A comprehensive review of literature - Part 2: Medical and surgical management update.</t>
  </si>
  <si>
    <t>Negative pharmacological effect on spine fusion: A narrative review of the literature of evidence-based treatment.</t>
  </si>
  <si>
    <t>Clinical utility of degradomics as predictors of complications and clinical outcome in aneurysmal subarachnoid hemorrhage.</t>
  </si>
  <si>
    <t>Drug Repurposing for Glioblastoma and Current Advances in Drug Delivery-A Comprehensive Review of the Literature.</t>
  </si>
  <si>
    <t>Biomolecules</t>
  </si>
  <si>
    <t>Hunterian Neurosurgical Research Laboratory, Department of Neurosurgery, Johns 
      Hopkins School of Medicine, Johns Hopkins University, Baltimore, MD 21231, USA.</t>
  </si>
  <si>
    <t>Hypothalamic hamartomas: A comprehensive review of the literature - Part 1: Neurobiological features, clinical presentations and advancements in diagnostic tools.</t>
  </si>
  <si>
    <t>Division of Neurosurgery, Department of Surgery, American University of Beirut 
      Medical Center, Lebanon. Electronic address: io04@aub.edu.lb.</t>
  </si>
  <si>
    <t>Etiologies and Outcomes of Spinal Epidural Lipomatosis: Systematic Review of the Literature and Meta-Analysis of Reported Cases.</t>
  </si>
  <si>
    <t>Clinical spine surgery</t>
  </si>
  <si>
    <t>neurosurgery</t>
  </si>
  <si>
    <t>Patient Optimization for the Prevention of Proximal Junctional Kyphosis.</t>
  </si>
  <si>
    <t>International journal of spine surgery</t>
  </si>
  <si>
    <t>Department of Neurosurgery, Johns Hopkins Hospital, Baltimore, MD, USA.</t>
  </si>
  <si>
    <t>The Neurodevelopmental and Molecular Landscape of Medulloblastoma Subgroups: Current Targets and the Potential for Combined Therapies.</t>
  </si>
  <si>
    <t>Can we improve the prediction of complications and outcome in aneurysmal subarachnoid hemorrhage? The clinical implications of serum proteomics.</t>
  </si>
  <si>
    <t>Department of Neurosurgery, American University of Beirut Medical Center, Beirut, 
      Lebanon.</t>
  </si>
  <si>
    <t>Internal neurolysis versus intraoperative glycerin rhizotomy for trigeminal neuralgia.</t>
  </si>
  <si>
    <t>Journal of neurosurgery</t>
  </si>
  <si>
    <t>2Department of Neurosurgery, Stanford University School of Medicine, Stanford, 
      California.</t>
  </si>
  <si>
    <t>Impact of virtual vs. in-person interviews among neurosurgery residency applicants.</t>
  </si>
  <si>
    <t>Department of Neurosurgery, Johns Hopkins University School of Medicine, 
      Baltimore, MD, USA. Electronic address: jhuang24@jhmi.edu.</t>
  </si>
  <si>
    <t>Efficacy of pillar implants to reduce snoring and daytime sleepiness.</t>
  </si>
  <si>
    <t>Future science OA</t>
  </si>
  <si>
    <t>Department of Public Health &amp; Family Medicine, Faculty of Medicine, Jordan 
      University of Science &amp; Technology, Irbid, 22110, Jordan.</t>
  </si>
  <si>
    <t>Advancements in the treatment of traumatic spinal cord injury during military conflicts.</t>
  </si>
  <si>
    <t>Neurosurgical focus</t>
  </si>
  <si>
    <t>Single-Surgeon Versus Dual-Surgeon Strategy in Spinal Tumor Surgery: A Single Institution Experience.</t>
  </si>
  <si>
    <t>Delays in Presentation After Traumatic Spinal Cord Injury-A Systematic Review.</t>
  </si>
  <si>
    <t>World neurosurgery</t>
  </si>
  <si>
    <t>Department of Neurosurgery, Johns Hopkins Hospital, Baltimore, Maryland, USA. 
      Electronic address: abydon1@jhmi.edu.</t>
  </si>
  <si>
    <t>Clinical Outcomes of Primary Subarachnoid Hemorrhage: An Exploratory Cohort Study from Sudan.</t>
  </si>
  <si>
    <t>The Neurohospitalist</t>
  </si>
  <si>
    <t>Department of Neurosurgery, Johns Hopkins University School of Medicine, 
      Baltimore, Maryland, USA. RINGGOLD: 1500</t>
  </si>
  <si>
    <t>Safety and Cost Savings Associated with Reduced Inpatient Hospitalization for Microvascular Decompression.</t>
  </si>
  <si>
    <t>Department of Neurosurgery, Johns Hopkins University School of Medicine, 
      Baltimore, Maryland, USA. Electronic address: cbetteg1@jhmi.edu.</t>
  </si>
  <si>
    <t>Commentary: Prophylactic Low-Molecular-Weight Heparin Versus Unfractionated Heparin in Spine surgery (PLUSS): A Pilot Matched Cohort Study.</t>
  </si>
  <si>
    <t>neurosurgery JHU</t>
  </si>
  <si>
    <t>Endoscopic dacryocystorhinostomy: A comparison of double-flap and single-flap techniques.</t>
  </si>
  <si>
    <t>Annals of medicine and surgery (2012)</t>
  </si>
  <si>
    <t>Department of Anesthesia, Jordan University of Science and Technology, P.O Box 
      3030, Irbid, 22110, Jordan.</t>
  </si>
  <si>
    <t>Development and External Validation of the Spinal Tumor Surgery Risk Index.</t>
  </si>
  <si>
    <t>Department of Neurosurgery, Johns Hopkins University School of Medicine, 
      Baltimore, Maryland, USA.</t>
  </si>
  <si>
    <t>Combined intracranial Acriflavine, temozolomide and radiation extends survival in a rat glioma model.</t>
  </si>
  <si>
    <t>European journal of pharmaceutics and biopharmaceutics : official journal of Arbeitsgemeinschaft fur Pharmazeutische Verfahrenstechnik e.V</t>
  </si>
  <si>
    <t>Department of Neurosurgery, Johns Hopkins University, Baltimore, MD, United 
      States. Electronic address: btyler@jhmi.edu.</t>
  </si>
  <si>
    <t>A Potential Role for Steroids in Acute Pain Management in Patients with Trigeminal Neuralgia.</t>
  </si>
  <si>
    <t>Department of Neurosurgery, Stanford University School of Medicine, Stanford, 
      California, USA.</t>
  </si>
  <si>
    <t>Determinants of the willingness of the general population to get vaccinated against COVID-19 in a developing country.</t>
  </si>
  <si>
    <t>Clinical and experimental vaccine research</t>
  </si>
  <si>
    <t>Department of Internal Medicine, Faculty of Medicine, Jordan University of 
      Science and Technology, Irbid, Jordan.</t>
  </si>
  <si>
    <t>Implementation of Minimally Invasive Brain Tumor Resection in Rodents for High Viability Tissue Collection.</t>
  </si>
  <si>
    <t>Journal of visualized experiments : JoVE</t>
  </si>
  <si>
    <t>Department of Neurosurgery, Johns Hopkins University School of Medicine; 
      btyler@jhmi.edu.</t>
  </si>
  <si>
    <t>The largest malignant peripheral nerve sheath arising from the gluteal region: case report.</t>
  </si>
  <si>
    <t>British journal of neurosurgery</t>
  </si>
  <si>
    <t>Department of General Surgery, Faculty of Medicine, Jordan University of Science 
      &amp; Technology, Irbid, Jordan.</t>
  </si>
  <si>
    <t>Low-Intensity Pulsed Ultrasound Neuromodulation of a Rodent's Spinal Cord Suppresses Motor Evoked Potentials.</t>
  </si>
  <si>
    <t>IEEE transactions on bio-medical engineering</t>
  </si>
  <si>
    <t>Adoption of awake spine surgery - trends from a national registry over 14 years.</t>
  </si>
  <si>
    <t>Department of Neurosurgery, Johns Hopkins Hospital, 600 N. Wolfe St, Meyer 7-113, 
      Baltimore, 21287, MD, USA. Electronic address: theodore@jhmi.edu.</t>
  </si>
  <si>
    <t>Learning Curves for Robot-Assisted Pedicle Screw Placement: Analysis of Operative Time for 234 Cases.</t>
  </si>
  <si>
    <t>Operative neurosurgery (Hagerstown, Md.)</t>
  </si>
  <si>
    <t>Factors Predicting Cerebrospinal Fluid Leaks in Microvascular Decompressions: A Case Series of 1011 Patients.</t>
  </si>
  <si>
    <t>The Safety and Effectiveness of Infliximab Biosimilar in Managing Rheumatoid Arthritis: A Real-Life Experience from Jordan.</t>
  </si>
  <si>
    <t>International journal of clinical practice</t>
  </si>
  <si>
    <t>Department of Public Health and Family Medicine, Faculty of Medicine, Jordan 
      University of Science and Technology, Irbid, Jordan.</t>
  </si>
  <si>
    <t>Effect of patient's sex on early perioperative outcomes following anterior cervical discectomy and fusion.</t>
  </si>
  <si>
    <t>Department of Neurosurgery, Johns Hopkins University School of Medicine, 
      Baltimore, MD, USA. Electronic address: larrylo@northwell.edu.</t>
  </si>
  <si>
    <t>Commentary: Minimally Invasive Transforaminal Lumbar Interbody Fusion for 2-Level Degenerative Lumbar Disease in Patients With Osteoporosis: Long-Term Clinical and Radiographic Outcomes.</t>
  </si>
  <si>
    <t>Department of Neurosurgery, Johns Hopkins University School of Medicine, 
      Baltimore, Maryland, USA. Electronic address: larrylo@jhmi.edu.</t>
  </si>
  <si>
    <t>Influence of Sex on Early Outcomes of Elective Lumbar Fusions: An Updated Propensity-Matched and Subgroup Analysis.</t>
  </si>
  <si>
    <t>Department of Neurosurgery, Johns Hopkins University School of Medicine, 
      Baltimore, Maryland, USA. Electronic address: Theodore@jhmi.edu.</t>
  </si>
  <si>
    <t>Implementation of an Automated Text Message-Based System for Tracking Patient-Reported Outcomes in Spine Surgery: An Overview of the Concept and Our Early Experience.</t>
  </si>
  <si>
    <t>Early Outcomes of Elective Anterior Cervical Diskectomy and Fusion for Degenerative Spine Disease Correlate With the Specialty of the Surgeon Performing the Procedure.</t>
  </si>
  <si>
    <t xml:space="preserve"> Department of Neurosurgery, Johns Hopkins University School of Medicine, 600 
      North Wolfe Street, Meyer 5-109, Baltimore, MD, 21287, USA. abydon1@jhmi.edu.</t>
  </si>
  <si>
    <t>Surgeon specialty effect on early outcomes of elective posterior spinal fusion for adolescent idiopathic scoliosis: a propensity-matched analysis of 965 patients.</t>
  </si>
  <si>
    <t>European spine journal : official publication of the European Spine Society, the European Spinal Deformity Society, and the European Section of the Cervical Spine Research Society</t>
  </si>
  <si>
    <t>Department of Neurosurgery, Johns Hopkins University School of Medicine, 
      Baltimore, MD.</t>
  </si>
  <si>
    <t>Safety and Accuracy of Freehand Pedicle Screw Placement and the Role of Intraoperative O-Arm: A Single-Institution Experience.</t>
  </si>
  <si>
    <t>Department of Pediatrics and Neonatal Medicine, Jordan University of Science and 
      Technology, Irbid, Jordan.</t>
  </si>
  <si>
    <t>Multidisciplinary team management and cesarean delivery for a Jordanian woman infected with SARS-COV-2: A case report.</t>
  </si>
  <si>
    <t>Case reports in women's health</t>
  </si>
  <si>
    <t>Neurosurgery Department, American University of Beirut University Medical Center, 
      Beirut, Lebanon gskaf@aub.edu.lb.</t>
  </si>
  <si>
    <t>Successful surgical resection of a rare case of a giant sacral chordoma: a multidisciplinary feat.</t>
  </si>
  <si>
    <t>BMJ case reports</t>
  </si>
  <si>
    <t>Robot-assisted screw fixation in a cadaver utilizing magnetic resonance imaging-based synthetic computed tomography: toward radiation-free spine surgery. Illustrative case.</t>
  </si>
  <si>
    <t>Journal of neurosurgery. Case lessons</t>
  </si>
  <si>
    <t>Association of Race with Early Outcomes of Elective Posterior Spinal Fusion for Adolescent Idiopathic Scoliosis: Propensity-Matched and Subgroup Analysis.</t>
  </si>
  <si>
    <t>Does the Specialty of the Surgeon Performing Elective Anterior/Lateral Lumbar Interbody Fusion for Degenerative Spine Disease Correlate with Early Perioperative Outcomes?</t>
  </si>
  <si>
    <t>Does Myelopathy Increase the Morbidity and Mortality of Elective Single-Level Anterior Cervical Discectomy and Fusion? An Updated Propensity-Matched Analysis of 3938 Patients From the American College of Surgeons National Surgical Quality Improvement Program Database.</t>
  </si>
  <si>
    <t>Surgical Stabilization for Patients with Mechanical Back Pain Secondary to Metastatic Spinal Disease is Associated with Improved Objective Mobility Metrics: Preliminary Analysis in a Cohort of 26 Patients.</t>
  </si>
  <si>
    <t xml:space="preserve">Division of Neurosciences Critical Care, Department of Neurology, Neurosurgery, 
      Anesthesiology and Critical Care Medicine and Neurosurgery, Johns Hopkins 
      University School of Medicine, Baltimore, MD, United States. Electronic address: </t>
  </si>
  <si>
    <t>Management of syringomyelia associated with tuberculous meningitis: A case report and systematic review of the literature.</t>
  </si>
  <si>
    <t>Safety of stent-assisted coiling for the treatment of wide-necked ruptured aneurysm: A systematic literature review and meta-analysis of prevalence.</t>
  </si>
  <si>
    <t>Interventional neuroradiology : journal of peritherapeutic neuroradiology, surgical procedures and related neurosciences</t>
  </si>
  <si>
    <t>Morphometric Analysis of the Corpus Callosum According to Age and Sex in Middle Eastern Arabs: Racial Comparisons and Clinical Correlations to Autism Spectrum Disorder.</t>
  </si>
  <si>
    <t>Frontiers in systems neuroscience</t>
  </si>
  <si>
    <t>Robot-assisted atlantoaxial fixation: illustrative cases</t>
  </si>
  <si>
    <t>Department of Neurosurgery, Johns Hopkins School of Medicine, Baltimore, Maryland.</t>
  </si>
  <si>
    <t>Spinal cord untethering and midline myelotomy for delayed, symptomatic post-traumatic syringomyelia due to retained ballistic fragments: case report</t>
  </si>
  <si>
    <t>Department of Neurosurgery, Johns Hopkins School of Medicine, Baltimore, MD, USA.</t>
  </si>
  <si>
    <t>Predictors of Blunt Cerebrovascular Injury, Stroke, and Mortality in Patients with Cervical Spine Trauma</t>
  </si>
  <si>
    <t>Delays in Presentation After Traumatic Spinal Cord Injury-A Systematic Review</t>
  </si>
  <si>
    <t>Department of Neurosurgery, Johns Hopkins Hospital, Baltimore, Maryland, USA.</t>
  </si>
  <si>
    <t>Spinal dysraphism in exstrophy: a single-center study of a 39-year prospective database</t>
  </si>
  <si>
    <t>Predictors of recurrence and high growth rate of residual meningiomas after subtotal resection</t>
  </si>
  <si>
    <t>Internal neurolysis versus intraoperative glycerin rhizotomy for trigeminal neuralgia</t>
  </si>
  <si>
    <t>Patient Safety Indicator 04 Does Not Consistently Identify Failure to Rescue in the Neurosurgical Population</t>
  </si>
  <si>
    <t>Multiple Vessel Compression of the Trigeminal Nerve Is Associated With Worse Outcomes in Trigeminal Neuralgia After Microvascular Decompression</t>
  </si>
  <si>
    <t>Neurosurgical Utilization, Charges, and Reimbursement After the Affordable Care Act: Trends From 2011 to 2019</t>
  </si>
  <si>
    <t>A Potential Role for Steroids in Acute Pain Management in Patients with Trigeminal Neuralgia</t>
  </si>
  <si>
    <t>The Role of Preoperative Magnetic Resonance Imaging in Assessing Neurovascular Compression Before Microvascular Decompression in Trigeminal Neuralgia</t>
  </si>
  <si>
    <t>Case Series in the Utility of Invasive Blood Pressure Monitoring in Microvascular Decompression</t>
  </si>
  <si>
    <t>A Case Series of Trigeminal Neuralgia With Pure Venous Compression: Postoperative Outcomes Associated With Intraoperative Venous Transposition Versus Coagulation</t>
  </si>
  <si>
    <t>Sequential onset of bilateral trigeminal neuralgia: clinical presentation and outcomes</t>
  </si>
  <si>
    <t>The role of multiple sclerosis subtype in microvascular decompression outcomes for patients with trigeminal neuralgia</t>
  </si>
  <si>
    <t>Safety and Cost Savings Associated with Reduced Inpatient Hospitalization for Microvascular Decompression</t>
  </si>
  <si>
    <t>Factors Predicting Cerebrospinal Fluid Leaks in Microvascular Decompressions: A Case Series of 1011 Patients</t>
  </si>
  <si>
    <t>Management and Molecular Characterization of Intraventricular Glioblastoma: A Single-Institution Case Series</t>
  </si>
  <si>
    <t>Reexamining the Role of Postoperative ICU Admission for Patients Undergoing Elective Craniotomy: A Systematic Review</t>
  </si>
  <si>
    <t>Use of neuroimaging to measure neurocognitive engagement in health professions education: a scoping review</t>
  </si>
  <si>
    <t>The Johns Hopkins School of Medicine, Baltimore, Maryland, USA.</t>
  </si>
  <si>
    <t>Clinical Validity of Serum Antibodies to SARS-CoV-2 : A Case-Control Study</t>
  </si>
  <si>
    <t>Current and Future Frontiers of Molecularly Defined Oligodendrogliomas</t>
  </si>
  <si>
    <t>Department of Neurosurgery, Johns Hopkins University School of Medicine, Baltimore, MD, United States.</t>
  </si>
  <si>
    <t>Epidemiological trends, prognostic factors, and survival outcomes of synchronous brain metastases from 2015 to 2019: a population-based study</t>
  </si>
  <si>
    <t>Epidemiology and survival outcomes of synchronous and metachronous brain metastases: a retrospective population-based study</t>
  </si>
  <si>
    <t>Seq-ing the SINEs of central nervous system tumors in cerebrospinal fluid</t>
  </si>
  <si>
    <t>Changing characteristics among in-hospital HIV deaths: An 11-year retrospective review of a regional hospital in South Africa</t>
  </si>
  <si>
    <t>Johns Hopkins University School of Medicine, Baltimore, USA.</t>
  </si>
  <si>
    <t>Choice architecture-based prescribing tool for TB preventive therapy: a pilot study in South Africa</t>
  </si>
  <si>
    <t>Division of Infectious Disease, School of Medicine, Johns Hopkins University, Baltimore, Maryland, USA.</t>
  </si>
  <si>
    <t>Clinicians for CARE: A Systematic Review and Meta-Analysis of Interventions to Support Caregivers of Patients With Heart Disease</t>
  </si>
  <si>
    <t>NK Cells Negatively Regulate CD8 T Cells to Promote Immune Exhaustion and Chronic Toxoplasma gondii Infection</t>
  </si>
  <si>
    <t>Molecular Biology, University of Wyoming, Laramie, WY, United States.</t>
  </si>
  <si>
    <t>Psychiatric commitment: over 50 years of case law from the European Court of Human Rights</t>
  </si>
  <si>
    <t>Department of Community Health and Medicine, Faculty of Medicine, Geneva, Switzerland</t>
  </si>
  <si>
    <t>Deep Brain Stimulation for Addictive Disorders-Where Are We Now?</t>
  </si>
  <si>
    <t>Department of Neurologic Surgery, Mayo Clinic</t>
  </si>
  <si>
    <t>Biomarkers for Deep Brain Stimulation in Animal Models of Depression</t>
  </si>
  <si>
    <t>Department of Neurologic Surgery, Mayo Clinic; Medical Scientist Training Program, Mayo Clinic</t>
  </si>
  <si>
    <t>DeepNavNet: Automated Landmark Localization for Neuronavigation</t>
  </si>
  <si>
    <t>Department of Neurologic Surgery, Mayo Clinic; Mayo Clinic College of Medical Scientist Training Program, Mayo Clinic</t>
  </si>
  <si>
    <t>Venous thromboembolic events in patients undergoing craniotomy for tumor resection: incidence, predictors, and review of literature</t>
  </si>
  <si>
    <t>Medical Scientist Training Program, Mayo Clinic College of Medicine and Science, Mayo Clinic</t>
  </si>
  <si>
    <t>Analysis of Carbon-Based Microelectrodes for Neurochemical Sensing</t>
  </si>
  <si>
    <t>Cocaine increases stimulation-evoked serotonin efflux in the nucleus accumbens</t>
  </si>
  <si>
    <t>Lovastatin protects against cisplatin-induced hearing loss in mice</t>
  </si>
  <si>
    <t>National Institute on Deafness and Other Communication Disorders, National Institutes of Health</t>
  </si>
  <si>
    <t>The development of ultra-high field MRI guidance technology for neuronavigation</t>
  </si>
  <si>
    <t>A compact stereotactic system for image-guided surgical intervention</t>
  </si>
  <si>
    <t>Department of Neurologic Surgery, Mayo Clinic; Mayo Clinic Alix School of Medicine, Mayo Clinic; Medical Scientist Training Program, Mayo Clinic</t>
  </si>
  <si>
    <t>Software for near-real-time voltammetric tracking of tonic neurotransmitter levels in vivo</t>
  </si>
  <si>
    <t>Mayo Clinic Medical Scientist Training Program, Mayo Clinic; Department of Neurologic Surgery, Mayo Clinic</t>
  </si>
  <si>
    <t>Evaluation of electrochemical methods for tonic dopamine detection in vivo</t>
  </si>
  <si>
    <t>Cisplatin is retained in the cochlea indefinitely following chemotherapy</t>
  </si>
  <si>
    <t>National Institute on Deafness and Other Communication Disorders, National Institutes of Health; Medical Scientist Training Program, Mayo Clinic School of Medicine</t>
  </si>
  <si>
    <t>Oxycodone-induced dopaminergic and respiratory effects are modulated by deep brain stimulation</t>
  </si>
  <si>
    <t>Deep brain stimulation alleviates tics in Tourette syndrome via striatal dopamine transmission</t>
  </si>
  <si>
    <t>Medical Scientist Training Program, Mayo Clinic; Department of Neurologic Surgery, Mayo Clinic</t>
  </si>
  <si>
    <t>Tonic Serotonin Measurements In Vivo Using N-Shaped Multiple Cyclic Square Wave Voltammetry</t>
  </si>
  <si>
    <t>Preliminary Experience with a Four-Lead Implantable Pulse Generator for Deep Brain Stimulation</t>
  </si>
  <si>
    <t>Medical Scientist Training Program, Mayo Clinic; Department of Neurological Surgery, Mayo Clinic</t>
  </si>
  <si>
    <t>Clinical applications of neurochemical and electrophysiological measurements for closed-loop neurostimulation</t>
  </si>
  <si>
    <t>Symptom-specific differential motor network modulation by deep brain stimulation in Parkinson's disease</t>
  </si>
  <si>
    <t>Departments of Neurologic Surgery, Mayo Clinic; Medical Scientist Training Program, Mayo Clinic</t>
  </si>
  <si>
    <t>Perioperative pleiotropic statin effects in general surgery</t>
  </si>
  <si>
    <t>Surgical Health Outcomes &amp; Research Enterprise (SHORE), Department of Surgery, University of Rochester Medical Center</t>
  </si>
  <si>
    <t>Development and validation of a rapidly deployable CT-guided stereotactic system for external ventricular drainage: preclinical study</t>
  </si>
  <si>
    <t>Brain Metabolic Changes with Longitudinal Transcutaneous Afferent Patterned Stimulation in Essential Tremor Subjects</t>
  </si>
  <si>
    <t>Department of Neurologic Surgery, Mayo Clinic; Medical Scientist Training Program, Mayo Clinic Alix School of Medicine, Mayo Clinic</t>
  </si>
  <si>
    <t>Cocaine-Induced Changes in Tonic Dopamine Concentrations Measured Using Multiple-Cyclic Square Wave Voltammetry in vivo</t>
  </si>
  <si>
    <t>High frequency deep brain stimulation can mitigate the acute effects of cocaine administration on tonic dopamine levels in the rat nucleus accumbens</t>
  </si>
  <si>
    <t>Automatic and Reliable Quantification of Tonic Dopamine Concentrations In Vivo Using a Novel Probabilistic Inference Method</t>
  </si>
  <si>
    <t>Department of Neurologic Surgery, Mayo Clinic; Mayo Clinic Alix School of Medicine, Mayo Clinic</t>
  </si>
  <si>
    <t>Hypoxia-Associated Changes in Striatal Tonic Dopamine Release: Real-Time in vivo Measurements With a Novel Voltammetry Technique</t>
  </si>
  <si>
    <t>The development of an implantable deep brain stimulation device with simultaneous chronic electrophysiological recording and stimulation in humans</t>
  </si>
  <si>
    <t>Mayo Clinic Medical Scientist Training Program, Mayo Clinic</t>
  </si>
  <si>
    <t>A novel re-attachable stereotactic frame for MRI-guided neuronavigation and its validation in a large animal and human cadaver model</t>
  </si>
  <si>
    <t>Advances in neurochemical measurements: A review of biomarkers and devices for the development of closed-loop deep brain stimulation systems</t>
  </si>
  <si>
    <t>Department of Neurosurgery Research, Mayo Clinic; Medical Scientist Training Program, Mayo Clinic</t>
  </si>
  <si>
    <t>Proposal for Modification of Cahan's Criteria Utilizing Molecular Genetic Analyses for Cases without Baseline Histopathology: A Unique Method Applicable to Primary Radiosurgery</t>
  </si>
  <si>
    <t>Medical Scientist Training Program, Mayo Clinic College of Medicine and Science</t>
  </si>
  <si>
    <t>Temporal radiographic and histological study of necrosis development in a mouse glioblastoma model</t>
  </si>
  <si>
    <t>Division of Hematology and Oncology, Department of Pediatrics, Penn State College of Medicine, Hershey, PA, United States.</t>
  </si>
  <si>
    <t>Paraspeckle Protein NONO Promotes TAZ Phase Separation in the Nucleus to Drive the Oncogenic Transcriptional Program</t>
  </si>
  <si>
    <t>Adv Sci (Weinh)</t>
  </si>
  <si>
    <t>Division of Pediatric Hematology and Oncology, Department of Pediatrics, Penn State Health Hershey Medical Center, Penn State College of Medicine, Hershey, PA, 17033, USA.</t>
  </si>
  <si>
    <t>Tumor necrosis: A synergistic consequence of metabolic stress and inflammation</t>
  </si>
  <si>
    <t>Bioessays</t>
  </si>
  <si>
    <t>Division of Hematology and Oncology, Department of Pediatrics, Penn State College of Medicine, Hershey, Pennsylvania, USA.</t>
  </si>
  <si>
    <t>Neutrophil-induced ferroptosis promotes tumor necrosis in glioblastoma progression</t>
  </si>
  <si>
    <t>Division of Hematology and Oncology, Department of Pediatrics, Penn State College of Medicine, Hershey, PA, USA.</t>
  </si>
  <si>
    <t>NEDD4L-mediated Merlin ubiquitination facilitates Hippo pathway activation</t>
  </si>
  <si>
    <t>EMBO Rep</t>
  </si>
  <si>
    <t>Division of Hematology and Oncology, Department of Pediatrics, Penn State Health Hershey Medical Center, Penn State College of Medicine, Hershey, PA, USA.</t>
  </si>
  <si>
    <t>Differential YAP expression in glioma cells induces cell competition and promotes tumorigenesis</t>
  </si>
  <si>
    <t>Division of Pediatric Hematology/Oncology, Department of Pediatrics, Penn State Health Hershey Medical Center, Penn State College of Medicine, Hershey, PA 17033, USA.</t>
  </si>
  <si>
    <t>Induction of store-operated calcium entry (SOCE) suppresses glioblastoma growth by inhibiting the Hippo pathway transcriptional coactivators YAP/TAZ</t>
  </si>
  <si>
    <t>Oncogene</t>
  </si>
  <si>
    <t>Disinhibition of somatostatin-positive interneurons by deletion of postsynaptic GABAA receptors</t>
  </si>
  <si>
    <t>Mol Psychiatry</t>
  </si>
  <si>
    <t>Department of Biology, Pennsylvania State University, University Park, State College, PA, USA.</t>
  </si>
  <si>
    <t>Patient misconceptions concerning lumbar spondylosis diagnosis and treatment</t>
  </si>
  <si>
    <t>Wayne State University School of Medicine, Detroit;</t>
  </si>
  <si>
    <t>Use of tubular retractors to access deep brain lesions: A case series</t>
  </si>
  <si>
    <t>Patient reported outcomes and treatment satisfaction in patients with cushing syndrome</t>
  </si>
  <si>
    <t>Department of Neurosurgery, Johns Hopkins University School of Medicine, Baltimore, MD, 21287, USA.</t>
  </si>
  <si>
    <t>A consensus definition of supratotal resection for anatomically distinct primary glioblastoma: an AANS/CNS Section on Tumors survey of neurosurgical oncologists</t>
  </si>
  <si>
    <t>Department of Neurosurgery, Johns Hopkins University School of Medicine, 1800 Orleans Street, Baltimore, MD, 21287, USA.</t>
  </si>
  <si>
    <t>Clinical features and surgical outcomes of intracranial and spinal cord subependymomas</t>
  </si>
  <si>
    <t>In Reply: A Crowdsourced Consensus on Supratotal Resection Versus Gross Total Resection for Anatomically Distinct Primary Glioblastoma</t>
  </si>
  <si>
    <t>A Consensus Definition of Supratotal Resection for Anatomically Distinct Primary Glioblastoma: An AANS/CNS Section on Tumors Survey of Neurosurgical Oncologists</t>
  </si>
  <si>
    <t>The Suprasellar Meningioma Patient-Reported Outcome Survey: a disease-specific patient-reported outcome measure for resection of suprasellar meningioma</t>
  </si>
  <si>
    <t>A Crowdsourced Consensus on Supratotal Resection Versus Gross Total Resection for Anatomically Distinct Primary Glioblastoma</t>
  </si>
  <si>
    <t>Association between adjuvant radiation therapy and overall survival in Pleomorphic Xanthoastrocytoma</t>
  </si>
  <si>
    <t>In-Hospital Amantadine Does Not Improve Outcomes After Severe Traumatic Brain Injury: An 11-Year Propensity-Matched Retrospective Analysis</t>
  </si>
  <si>
    <t>Department of Neurosurgery, Renaissance School of Medicine, Stony Brook University, Stony Brook, New York, USA.</t>
  </si>
  <si>
    <t>Brain Circuitry of Consciousness: A Review of Current Models and a Novel Synergistic Model With Clinical Application</t>
  </si>
  <si>
    <t>Neurosurg Pract</t>
  </si>
  <si>
    <t>Department of Neurological Surgery, Renaissance School of Medicine at Stony Brook University, Stony Brook, New York, USA.</t>
  </si>
  <si>
    <t>Real-time emotion detection by quantitative facial motion analysis</t>
  </si>
  <si>
    <t>Low-molecular-weight heparin compared with unfractionated heparin in critically ill COVID-19 patients</t>
  </si>
  <si>
    <t>J Vasc Surg Venous Lymphat Disord</t>
  </si>
  <si>
    <t>Department of Neurosurgery, Renaissance School of Medicine, Stony Brook, NY.</t>
  </si>
  <si>
    <t>Cortical recordings reveal hidden early signs of recovery following traumatic brain injury: A case report</t>
  </si>
  <si>
    <t>Brain Res</t>
  </si>
  <si>
    <t>Thalamo-Prefrontal Connectivity Correlates With Early Command-Following After Severe Traumatic Brain Injury</t>
  </si>
  <si>
    <t>Aggressive Anticoagulation May Decrease Mortality in Obese Critically Ill COVID-19 Patients</t>
  </si>
  <si>
    <t>Obes Surg</t>
  </si>
  <si>
    <t>Department of Neurosurgery, Renaissance School of Medicine, Stony Brook, NY, USA.</t>
  </si>
  <si>
    <t>Injury to thalamocortical projections following traumatic brain injury results in attractor dynamics for cortical networks</t>
  </si>
  <si>
    <t>Prog Neurobiol</t>
  </si>
  <si>
    <t>Electrocorticography reveals thalamic control of cortical dynamics following traumatic brain injury</t>
  </si>
  <si>
    <t>Commun Biol</t>
  </si>
  <si>
    <t>Agitation Following Severe Traumatic Brain Injury Is a Clinical Sign of Recovery of Consciousness</t>
  </si>
  <si>
    <t>Colloid cyst curtailed: A case report of spontaneous colloid cyst regression</t>
  </si>
  <si>
    <t>SARS CoV-2 mRNA vaccination exposes latent HIV to Nef-specific CD8 T-cells</t>
  </si>
  <si>
    <t>Department of Medicine, Weill Cornell Medical College, New York, NY, USA.</t>
  </si>
  <si>
    <t>Multiomic analyses implicate a neurodevelopmental program in the pathogenesis of cerebral arachnoid cysts</t>
  </si>
  <si>
    <t>Nat Med</t>
  </si>
  <si>
    <t>Frailty and postoperative outcomes in brain tumor patients: a systematic review subdivided by tumor etiology</t>
  </si>
  <si>
    <t>1Department of Neurological Surgery, University of Massachusetts Medical School, Worcester, MA, USA.</t>
  </si>
  <si>
    <t>Familial and syndromic forms of arachnoid cyst implicate genetic factors in disease pathogenesis</t>
  </si>
  <si>
    <t>Cereb Cortex</t>
  </si>
  <si>
    <t>2Department of Neurosurgery, Yale University School of Medicine, New Haven, CT, USA.</t>
  </si>
  <si>
    <t>External lumbar drainage in progressive pediatric idiopathic intracranial hypertension</t>
  </si>
  <si>
    <t>3The Chênevert Family Brain Tumor Center, Smilow Cancer Hospital, New Haven, CT, USA.</t>
  </si>
  <si>
    <t>Factors influencing the decision to receive seasonal influenza vaccination among US corporate non-healthcare workers</t>
  </si>
  <si>
    <t>Hum Vaccin Immunother</t>
  </si>
  <si>
    <t>Yale School of Medicine, Yale University, New Haven, Connecticut.</t>
  </si>
  <si>
    <t>Child Neurology: Functional Reorganization Mediating Supplementary Motor Area Syndrome Recovery in Agenesis of the Corpus Callosum</t>
  </si>
  <si>
    <t>Precision Public Health Campaign: Delivering Persuasive Messages to Relevant Segments Through Targeted Advertisements on Social Media</t>
  </si>
  <si>
    <t>JMIR Form Res</t>
  </si>
  <si>
    <t>The Effect of Horizontal Rectus Muscle Surgery on Distance-Near Incomitance</t>
  </si>
  <si>
    <t>Department of Ophthalmology, Arkansas Children's Hospital, Little Rock, Arkansas, USA.</t>
  </si>
  <si>
    <t>The effect of reduced contrast sensitivity on colour vision testing</t>
  </si>
  <si>
    <t>Eye (Lond)</t>
  </si>
  <si>
    <t>Columbia College, Columbia University in the City of New York, New York, NY, USA.</t>
  </si>
  <si>
    <t>Instructions to Patients and Families Following Strabismus Surgery</t>
  </si>
  <si>
    <t>Doesn't mention affiliation</t>
  </si>
  <si>
    <t>When pediatric acute acquired comitant esotropia is not caused by a neurological disease</t>
  </si>
  <si>
    <t>J AAPOS</t>
  </si>
  <si>
    <t>Columbia College, Columbia University in the City of New York.</t>
  </si>
  <si>
    <t>Chairs of United States Academic Ophthalmology Departments: A Descriptive Analysis and Trends</t>
  </si>
  <si>
    <t>Prevalence of Strabismus Among Children With Neurofibromatosis Type 1 Disease With and Without Optic Pathway Glioma</t>
  </si>
  <si>
    <t>Respiratory Syncytial Virus-Associated Mortality Among Young Infants in Karachi, Pakistan: A Prospective Postmortem Surveillance Study</t>
  </si>
  <si>
    <t>Leadership of United States Academic Departments of Ophthalmology: Chairperson Characteristics, Accomplishments, and Personal Insights</t>
  </si>
  <si>
    <t>Unilateral strabismus surgery in patients with exotropia results in postoperative lateral incomitance</t>
  </si>
  <si>
    <t>Arkansas Children's Hospital, Little Rock.</t>
  </si>
  <si>
    <t>Simultaneous microvascular decompression for trigeminal neuralgia and hemifacial spasm involving a dolichoectatic vertebral artery in an elderly patient: illustrative case</t>
  </si>
  <si>
    <t>Correction: Precision Public Health Campaign: Delivering Persuasive Messages to Relevant Segments Through Targeted Advertisements on Social Media</t>
  </si>
  <si>
    <t>Effect of facility volume on giant pituitary adenoma neurosurgical outcomes</t>
  </si>
  <si>
    <t>1Department of Neurological Surgery, University of California, San Francisco, California; and.</t>
  </si>
  <si>
    <t>Malignant Pineal Parenchymal Tumors in Adults: A National Cancer Database Analysis</t>
  </si>
  <si>
    <t xml:space="preserve">Department of Neurosurgery, The George Washington University, Washington, District of Columbia, USA.
Department of Neurosurgery, University of California, San Francisco, San Francisco, California, USA.
</t>
  </si>
  <si>
    <t>Neurosurgical Outcomes for Pediatric Central Nervous System Tumors in the United States</t>
  </si>
  <si>
    <t>Department of Neurological Surgery, University of California, San Francisco, California, USA.</t>
  </si>
  <si>
    <t>Single-cell RNA sequencing and spatial transcriptomics reveal cancer-associated fibroblasts in glioblastoma with protumoral effects</t>
  </si>
  <si>
    <t>J Clin Invest</t>
  </si>
  <si>
    <t>Department of Neurosurgery, UCSF, San Francisco, California, USA.</t>
  </si>
  <si>
    <t>High-volume facilities are not always low risk: comparing risk-standardized mortality rates versus facility volume as quality measures in surgical neuro-oncology</t>
  </si>
  <si>
    <t>Department of Neurological Surgery, University of California, San Francisco, California
Department of Neurosurgery, Brigham and Women's Hospital, Boston, Massachusetts</t>
  </si>
  <si>
    <t>Does waiting for surgery matter? How time from diagnostic MRI to resection affects outcomes in newly diagnosed glioblastoma</t>
  </si>
  <si>
    <t>Spinal Metastases from Colorectal Cancer at Mass General Brigham: A Twenty-Year Case Series With Literature Review</t>
  </si>
  <si>
    <t>George Washington University, School of Medicine and Health Sciences, Washington, District of Columbia, USA.</t>
  </si>
  <si>
    <t>In Reply: Neurosurgical Outcomes for Pediatric Central Nervous System Tumors in the United States</t>
  </si>
  <si>
    <t>Department of Neurological Surgery, University of California, San Francisco , California , USA.</t>
  </si>
  <si>
    <t>Risk Factors for Significant Postoperative Hemorrhage After Pituitary Neuroendocrine Tumor Resection: A Case-Control Study of 1066 Surgeries</t>
  </si>
  <si>
    <t>Department of Neurological Surgery, University of California San Francisco, San Francisco, California, USA.</t>
  </si>
  <si>
    <t>The Surgeon, or The Extraction of the Stone of Madness, by Jan Sanders van Hemessen (c 1500-1566)</t>
  </si>
  <si>
    <t>Impact of Extent of Resection and Adjuvant Therapy in Diffuse Gliomas of the Spine</t>
  </si>
  <si>
    <t>Department of Neurological Surgery, The GW School of Medicine &amp; Health Sciences, 2150 Pennsylvania Ave, NW, Suite 7-420, Washington, DC 20037, USA. Electronic address: Eric.Chalif@gmail.com.</t>
  </si>
  <si>
    <t>Facility Volume and Pituitary Surgery</t>
  </si>
  <si>
    <t>Otolaryngol Head Neck Surg</t>
  </si>
  <si>
    <t>Magnetoencephalography</t>
  </si>
  <si>
    <t>Department of Neurosurgery, George Washington University School of Medicine and Health Sciences, Washington, DC, USA.</t>
  </si>
  <si>
    <t>The Relationship Among Surgeon Experience, Complications, and Radiographic Outcomes in Spine Deformity Surgery: The Experience of a Junior Surgeon</t>
  </si>
  <si>
    <t>Department of Neurosurgery, Brigham and Women's Hospital, Boston, Massachusetts, USA; George Washington University, School of Medicine and Health Sciences, Washington, District of Columbia, USA.</t>
  </si>
  <si>
    <t>Pituitary adenoma in the elderly: surgical outcomes and treatment trends in the United States</t>
  </si>
  <si>
    <t>Comparison of One-day Combined versus Staged Anterior and Posterior Cervical Decompression, Fixation, and Fusion</t>
  </si>
  <si>
    <t>Turk Neurosurg</t>
  </si>
  <si>
    <t>The George Washington University Hospital, Department of Neurological Surgery, Washington, DC, United States.</t>
  </si>
  <si>
    <t>Rapidly recurrent recalcitrant Rathke Cleft Cyst: Case report and review of the literature</t>
  </si>
  <si>
    <t>Neurochirurgie</t>
  </si>
  <si>
    <t>Department of Neurological Surgery, University of California, San Francisco, San Francisco, California; Department of Neurosurgery, The George Washington University, Washington, District of Columbia, United States.</t>
  </si>
  <si>
    <t>Interactions Between Anti-Angiogenic Therapy and Immunotherapy in Glioblastoma</t>
  </si>
  <si>
    <t>Department of Neurological Surgery, University of California, San Francisco, San Francisco, CA, United States.</t>
  </si>
  <si>
    <t>Reply to Letter to the Editor regarding “Head and neck osteosarcomas: An analysis of treatment trends and survival outcomes in the United States (2004–2016)”</t>
  </si>
  <si>
    <t>Head Neck</t>
  </si>
  <si>
    <t>Division of Otolaryngology-Head and Neck Surgery, George Washington University School of Medicine &amp; Health Sciences, Washington, District of Columbia, USA.</t>
  </si>
  <si>
    <t>Long-term outcomes of posterior fossa decompression for Chiari malformation type 1: which patients are most prone to failure?</t>
  </si>
  <si>
    <t>George Washington University School of Medicine and Health Sciences, Washington, DC, USA.</t>
  </si>
  <si>
    <t>Head and neck osteosarcomas: An analysis of treatment trends and survival outcomes in the United States (2004–2016)</t>
  </si>
  <si>
    <t>Firearm-Related Traumatic Brain Injuries in Adults: A Scoping Review</t>
  </si>
  <si>
    <t>Department of Neurosurgery, Baylor College of Medicine, Houston, Texas, USA.
Texas Medical Center Library, Houston, Texas, USA.</t>
  </si>
  <si>
    <t>Integrated clinical genomic analysis reveals xenobiotic metabolic genes are downregulated in meningiomas of current smokers</t>
  </si>
  <si>
    <t>Department of Neurosurgery, Baylor College of Medicine, Houston, USA.</t>
  </si>
  <si>
    <t>Letter to the Editor: In Reply to "Arachnoid Granulation Causing Unilateral Pulsatile Tinnitus Treated with Dural Venous Sinus Stenting"</t>
  </si>
  <si>
    <t>Otol Neurotol</t>
  </si>
  <si>
    <t>Tractography-Based Modeling Explains Treatment Outcomes in Patients Undergoing Deep Brain Stimulation for Obsessive-Compulsive Disorder</t>
  </si>
  <si>
    <t>Biol Psychiatry</t>
  </si>
  <si>
    <t>Department of Neurosurgery, Baylor College of Medicine, Houston, Texas.</t>
  </si>
  <si>
    <t>Neurosurgical Approaches for Treatment-Resistant Obsessive-Compulsive Disorder</t>
  </si>
  <si>
    <t>Psychiatr Clin North Am</t>
  </si>
  <si>
    <t>Intraoperative valence testing to adjudicate between ventral capsule/ventral striatum and bed nucleus of the stria terminalis target selection in deep brain stimulation for obsessive-compulsive disorder</t>
  </si>
  <si>
    <t>A computer vision approach to identifying the manufacturer of posterior thoracolumbar instrumentation systems</t>
  </si>
  <si>
    <t>Arachnoid Granulation Causing Unilateral Pulsatile Tinnitus Treated With Dural Venous Sinus Stenting</t>
  </si>
  <si>
    <t>Comparative study of preoperative functional imaging combined with tractography for prediction of iatrogenic motor deficits</t>
  </si>
  <si>
    <t>Department of Neurological Surgery, The University of Texas Southwestern Medical Center, Dallas, Texas.</t>
  </si>
  <si>
    <t>Patient, Disease, and Treatment-Related Factors Affecting Progression-Free and Disease-Specific Survival in Recurrent Chondrosarcomas of the Skull Base</t>
  </si>
  <si>
    <t>Department of Neurosurgery, The University of Texas MD Anderson Cancer Center, Houston, TX, USA.</t>
  </si>
  <si>
    <t>Efficacy of deep brain stimulation for treatment-resistant obsessive-compulsive disorder: systematic review and meta-analysis</t>
  </si>
  <si>
    <t>Robot-Assisted Deep Brain Stimulation: High Accuracy and Streamlined Workflow</t>
  </si>
  <si>
    <t>Association of clinical outcomes and connectivity in awake versus asleep deep brain stimulation for Parkinson disease</t>
  </si>
  <si>
    <t>Cost-effectiveness analysis of radiosurgical capsulotomy versus treatment as usual for treatment-resistant obsessive-compulsive disorder</t>
  </si>
  <si>
    <t>Repeat laser interstitial thermal therapy for recurrent primary and metastatic intracranial tumors</t>
  </si>
  <si>
    <t>Established and Emerging Therapies in Acute Spinal Cord Injury</t>
  </si>
  <si>
    <t>Myeloid sarcoma of the skull base: A case report and systematic literature review</t>
  </si>
  <si>
    <t>Elimination of anxiety after laser interstitial thermal ablation of the dominant cingulate gyrus for epilepsy</t>
  </si>
  <si>
    <t>Predicting surgical decision-making in vestibular schwannoma using tree-based machine learning</t>
  </si>
  <si>
    <t>Complex Wound Closure in Adult Spinal Deformity Surgery Reduces Complications in High-Risk Patients</t>
  </si>
  <si>
    <t>Predictive value of magnetoencephalography in guiding the intracranial implant strategy for intractable epilepsy</t>
  </si>
  <si>
    <t>Thalamic stereoelectroencephalography in epilepsy surgery: a scoping literature review</t>
  </si>
  <si>
    <t>TMS Seeded Diffusion Tensor Imaging Tractography Predicts Permanent Neurological Deficits</t>
  </si>
  <si>
    <t>Predictors of postoperative seizure outcome in supratentorial meningioma</t>
  </si>
  <si>
    <t>Racial and Socioeconomic Disparities in Patients With Meningioma: A Retrospective Cohort Study</t>
  </si>
  <si>
    <t>Case Report: Dual Target Deep Brain Stimulation With Externalized Programming for Post-traumatic Complex Movement Disorder</t>
  </si>
  <si>
    <t>S-100-negative, GNA11 mutation-positive intramedullary meningeal melanocytoma of the thoracic spine: A radiographic challenge and histologic anomaly</t>
  </si>
  <si>
    <t>Foramen Magnum Dural Arteriovenous Fistula Presenting With Thoracic Myelopathy: Technical Case Report With 2-Dimensional Operative Video</t>
  </si>
  <si>
    <t>Identification of Novel Fusion Transcripts in Meningioma</t>
  </si>
  <si>
    <t>Department of Neurosurgery, Baylor College of Medicine, 7200 Cambridge 9th Floor, Houston, TX, 77030, USA.</t>
  </si>
  <si>
    <t>Dural Substitutes Differentially Interfere with Imaging Quality of Sonolucent Transcranioplasty Ultrasound Assessment in Benchtop Model</t>
  </si>
  <si>
    <t>Department of Neurosurgery, Baylor College of Medicine, Houston, Texas, USA.</t>
  </si>
  <si>
    <t>Spinal meningioma in a patient with multiple sclerosis</t>
  </si>
  <si>
    <t>Department of Neurosurgery, Baylor College of Medicine.</t>
  </si>
  <si>
    <t>Neurenteric Cyst: Case Report and Operative Video</t>
  </si>
  <si>
    <t>Clinical Reasoning: A 59-year-old woman with multiple myeloma and lower extremity weakness and numbness</t>
  </si>
  <si>
    <t>From Baylor College of Medicine School of Medicine (R.G.); and the Department of Neurology (R.G., F.A.N., K.N.-W.) and Section of Hematology and Oncology, Department of Medicine (M.M.), Baylor College of Medicine, Houston, TX.</t>
  </si>
  <si>
    <t>Fractionated stereotactic radiotherapy for local control of resected brain metastases</t>
  </si>
  <si>
    <t>5-Aminolevulinic Acid-Shedding Light on Where to Focus</t>
  </si>
  <si>
    <t>Department of Neurological Surgery, Lenox Hill Hospital/Northwell Health, Donald and Barbara Zucker School of Medicine at Hofstra/Northwell</t>
  </si>
  <si>
    <t>Primary Skull Base Chondrosarcomas: A Systematic Review</t>
  </si>
  <si>
    <t>Emory University School of Medicine</t>
  </si>
  <si>
    <t>Convection Enhanced Delivery in the Setting of High-Grade Gliomas</t>
  </si>
  <si>
    <t>Can we rely on synthetic pharmacotherapy for the treatment of glioblastoma?</t>
  </si>
  <si>
    <t>Department of Neurosurgery, Emory University</t>
  </si>
  <si>
    <t>Clinically Explored Virus-Based Therapies for the Treatment of Recurrent High-Grade Glioma in Adults</t>
  </si>
  <si>
    <t>Metastases in the Pineal Region: A Systematic Review of Clinical Features, Management Strategies, and Survival Outcomes</t>
  </si>
  <si>
    <t>The Role of Immune Checkpoint Inhibitors in Leptomeningeal Disease: A Systematic Review</t>
  </si>
  <si>
    <t>Endpoint in ovarian cancer xenograft model predicted by nighttime motion metrics</t>
  </si>
  <si>
    <t>OncoSynergy, Inc.</t>
  </si>
  <si>
    <t>Characteristics of Global Neurosurgery Sessions: A Retrospective Analysis of Major International Neurosurgical Conferences</t>
  </si>
  <si>
    <t>Global Neurosurgery Initiative-Program in Global Surgery and Social Change, Department of Global Health and Social Medicine, Harvard Medical School; Emory School of Medicine</t>
  </si>
  <si>
    <t>Aspergillus fumigatus transcription factor ZfpA regulates hyphal development and alters susceptibility to antifungals and neutrophil killing during infection</t>
  </si>
  <si>
    <t>Biomarkers for Chronic Neuropathic Pain and their Potential Application in Spinal Cord Stimulation: A Review</t>
  </si>
  <si>
    <t>Department of Neurological Surgery, Rutgers New Jersey Medical School</t>
  </si>
  <si>
    <t>Bevacizumab vs laser interstitial thermal therapy in cerebral radiation necrosis from brain metastases: a systematic review and meta-analysis</t>
  </si>
  <si>
    <t>Perfusion-Weighted Imaging: The Use of a Novel Perfusion Scoring Criteria to Improve the Assessment of Brain Tumor Recurrence versus Treatment Effects</t>
  </si>
  <si>
    <t>Department of Neurosurgery, School of Medicine, Emory University</t>
  </si>
  <si>
    <t>Convection-Enhanced Delivery of a First-in-Class Anti-β1 Integrin Antibody for the Treatment of High-Grade Glioma Utilizing Real-Time Imaging</t>
  </si>
  <si>
    <t>Mechanisms of Intranasal Deferoxamine in Neurodegenerative and Neurovascular Disease</t>
  </si>
  <si>
    <t>School of Medicine, Univeristy of Virigina, 200 Jeanetee Lancaster Way, Charlottesville, VA 22903, USA; HealthPartners Neuroscience Center, HealthPartners Institute, Saint Paul, MN 55310, USA</t>
  </si>
  <si>
    <t>The neural economics of brain againg</t>
  </si>
  <si>
    <t>Univeristy of Virginia School of Medicine, 200 Jeanetee Lancaster Way, Charlottesville, VA 22903, USA</t>
  </si>
  <si>
    <t>Patient-Reported Outcomes After Focused Ultrasound Thalamotomy for Tremor-Predominant Parkinson's Disease</t>
  </si>
  <si>
    <t>Univeristy of Virginia School of Medicine, Charlottesville, Virginia, USA</t>
  </si>
  <si>
    <t>Quantifying Intranasally Administered Deferoxamine in Rat Brain Tissue with Mass Spectrometry</t>
  </si>
  <si>
    <t>HealthPartners Neuroscience Center, HealthPartners Institute, Saint Paul, Minnesota 55130, United States</t>
  </si>
  <si>
    <t>Impact of histopathological classification of non-functioning adenomas on long term outcomes: comparison of the 2004 and 2017 WHO classifications</t>
  </si>
  <si>
    <t>Department of Neurological Surgery, university of Virginia Health System, P.O. Box 800212, Charlottesville, VA, 22908-0711, USA</t>
  </si>
  <si>
    <t>Intranasal delivery of low-dose insulin ameliorates motor dysfunction and dopaminergic cell death in a 6-OHDA rat model of Parkinson's Disease</t>
  </si>
  <si>
    <t>HealthPartners Neuroscience Center, HealthPartners Institute, 295 Phalen Blvd., Saint Paul, MN 55130, United States</t>
  </si>
  <si>
    <t>Intranasal deferoxamine can improve memory in healthy C57 mice, suggesting a partially non-disease-specific pathway of functional neurologic improvement</t>
  </si>
  <si>
    <t>Neuroscience Research at HealthPartners Institute, Saint Paul, MN, USA</t>
  </si>
  <si>
    <t>Neurosurgeons Deliver Similar Quality Care Regardless of First Assistant Type: Resident Physician versus Nonphysician Surgical Assistant</t>
  </si>
  <si>
    <t>Clinical and Reproductive Outcomes Following Hysteroscopic Adhesiolysis for Asherman Syndrome in an Asian Population</t>
  </si>
  <si>
    <t>Ann Acad Med Singap</t>
  </si>
  <si>
    <t>Division of Obstetrics and Gynaecology, KK Women's and Children's Hospital, Singapore.</t>
  </si>
  <si>
    <t>Clinical Outcomes and Cost Profiles for Cage and Allograft Anterior Cervical Discectomy and Fusion Procedures in the Adult Population: A Propensity Score-Matched Study</t>
  </si>
  <si>
    <t>Asian Spine</t>
  </si>
  <si>
    <t>Neurosurgery AI Lab &amp; Department of Neurosurgery, Stanford University School of Medicine, Stanford, CA, USA.</t>
  </si>
  <si>
    <t>The Impact of Preoperative Myelopathy on Postoperative Outcomes among Anterior Cervical Discectomy and Fusion Procedures in the Nonelderly Adult Population: A Propensity-Score Matched Study</t>
  </si>
  <si>
    <t>Cytodifferentiation of pituitary tumors influences pathogenesis and cavernous sinus invasion</t>
  </si>
  <si>
    <t>Department of Neurosurgery, University of California, Irvine, Orange, California.</t>
  </si>
  <si>
    <t>Clinical Outcomes and Cost Differences Between Patients Undergoing Primary Anterior Cervical Discectomy and Fusion Procedures with Private or Medicare Insurance: A Propensity Score-Matched Study</t>
  </si>
  <si>
    <t>Neurosurgical Artificial Intelligence and Machine Learning Laboratory, Department of Neurosurgery, Stanford University School of Medicine, Stanford, California, USA.</t>
  </si>
  <si>
    <t>Predictors of spine metastases at initial presentation of pediatric brain tumor patients: a single-institution study</t>
  </si>
  <si>
    <t>Department of Neurosurgery, Stanford School of Medicine, Stanford, CA, 94305, USA.</t>
  </si>
  <si>
    <t>Comparison of Deep Learning and Classical Machine Learning Algorithms to Predict Postoperative Outcomes for Anterior Cervical Discectomy and Fusion Procedures With State-of-the-art Performance</t>
  </si>
  <si>
    <t>Neurosurgery AI Lab &amp; Department of Neurosurgery, Stanford University School of Medicine, Stanford, CA.</t>
  </si>
  <si>
    <t>Rapid intraoperative diagnosis of pediatric brain tumors using Raman spectroscopy: A machine learning approach</t>
  </si>
  <si>
    <t>Chronic Opioid Use Prior to ACDF Surgery Is Associated with Inferior Postoperative Outcomes: A Propensity-Matched Study of 17,443 Chronic Opioid Users</t>
  </si>
  <si>
    <t>Is a single-staged endovascular embolization and microsurgical resection approach preferred to a multi-staged approach for the treatment of brain arteriovenous malformations?</t>
  </si>
  <si>
    <t>Ann Transl Med</t>
  </si>
  <si>
    <t>Department of Neurosurgery, Stanford University Medical Center, Stanford, CA, USA.</t>
  </si>
  <si>
    <t>Impact of socio-economic factors on radiation treatment after resection of metastatic brain tumors: trends from a private insurance database</t>
  </si>
  <si>
    <t>Neurooncol</t>
  </si>
  <si>
    <t>School of Medicine, Stanford University, 291 Campus Drive, Stanford, CA, 94305, USA.</t>
  </si>
  <si>
    <t>Factors Which Predict Adverse Outcomes in Anterior Cervical Discectomy and Fusion Procedures in the Nonelderly Adult Population</t>
  </si>
  <si>
    <t>Neurosurgery AI Lab and Department of Neurosurgery, Stanford University School of Medicine, Stanford, CA.</t>
  </si>
  <si>
    <t>A Retrospective Cohort Study of Implantable Pulse Generator Surgical Site Infections After Deep Brain Stimulation Surgery With an Antibacterial Envelope</t>
  </si>
  <si>
    <t>Department of Neurosurgery, Stanford University, Stanford, CA, USA.</t>
  </si>
  <si>
    <t>Development of an integrated risk scale for prediction of shunt placement after neonatal intraventricular hemorrhage</t>
  </si>
  <si>
    <t>Department of Neurosurgery, Stanford University School of Medicine, Stanford, California; and.</t>
  </si>
  <si>
    <t>A Discussion of Machine Learning Approaches for Clinical Prediction Modeling</t>
  </si>
  <si>
    <t>Acta Neurochir Suppl.</t>
  </si>
  <si>
    <t>Utilization of anterior lumbar interbody fusion for severe kyphotic deformity secondary to Pott's disease: illustrative case</t>
  </si>
  <si>
    <t>Department of Neurological Surgery, University of Massachusetts Medical School, Worcester, Massachusetts.</t>
  </si>
  <si>
    <t>Intracolonic Administration of Vancomycin in Intensive Care Unit Patients with Severe Clostridium Difficile Colitis</t>
  </si>
  <si>
    <t>Internal Medicine, University of Massachusetts, Worcester, USA.</t>
  </si>
  <si>
    <t>Enhanced Recovery After Surgery Protocols and Spinal Deformity</t>
  </si>
  <si>
    <t>Department of Neurosurgery, University of California, San Francisco, 505 Parnassus Avenue - Office M779, San Francisco, CA 94143, USA.</t>
  </si>
  <si>
    <t>Use of Intraoperative Ultrasound to Achieve Gross Total Resection of a Large Cervicomedullary Ependymoma: 2-Dimensional Operative Video</t>
  </si>
  <si>
    <t>UMass Chan School of Medicine, University of Massachusetts, Worcester, Massachusetts, USA.</t>
  </si>
  <si>
    <t>On-Call Junior Neurosurgery Residents Spend 9 hours of Their On-Call Shift Actively Using the Electronic Health Record</t>
  </si>
  <si>
    <t>University of Massachusetts Medical School, Worcester, Massachusetts, USA.</t>
  </si>
  <si>
    <t>Percutaneous injection of autologous platelet-rich fibrin versus platelet-rich plasma in sacroiliac joint dysfunction: An applied comparative study</t>
  </si>
  <si>
    <t>J Back Musculoskelet Rehabil</t>
  </si>
  <si>
    <t>Minimally Invasive Surgery for Spinal Metastasis: A Review</t>
  </si>
  <si>
    <t>Tufts University School of Medicine, Boston, Massachusetts, USA.</t>
  </si>
  <si>
    <t>Identification of patients with drug-resistant epilepsy in electronic medical record data using the Observational Medical Outcomes Partnership Common Data Model</t>
  </si>
  <si>
    <t>Department of Neurological Surgery, Vagelos College of Physicians and Surgeons, Columbia University, New York, New York, USA.</t>
  </si>
  <si>
    <t>Patient characteristics and antiseizure medication pathways in newly diagnosed epilepsy: Feasibility and pilot results using the common data model in a single-center electronic medical record database</t>
  </si>
  <si>
    <t>Department of Neurological Surgery, Columbia University Irving Medical Center, United States.</t>
  </si>
  <si>
    <t>An acquired acyltransferase promotes Klebsiella pneumoniae ST258 respiratory infection</t>
  </si>
  <si>
    <t>Department of Pediatrics, Columbia University Irving Medical Center, New York, NY 10032, USA.</t>
  </si>
  <si>
    <t>Genetic Regulatory Mechanisms of Smooth Muscle Cells Map to Coronary Artery Disease Risk Loci</t>
  </si>
  <si>
    <t>Am J Hum Genet</t>
  </si>
  <si>
    <t>Cardiovascular Institute, Stanford School of Medicine, 300 Pasteur Drive, Stanford, CA 94305, USA; Department of Medicine, Stanford University, Stanford, CA 94305, USA.</t>
  </si>
  <si>
    <t>Characterization of TCF21 Downstream Target Regions Identifies a Transcriptional Network Linking Multiple Independent Coronary Artery Disease Loci</t>
  </si>
  <si>
    <t>Department of Medicine, Division of Cardiovascular Medicine, Stanford University School of Medicine, Stanford, California, United States of America.</t>
  </si>
  <si>
    <t>H3G34-Mutant Gliomas-A Review of Molecular Pathogenesis and Therapeutic Options</t>
  </si>
  <si>
    <t>Department of Neurosurgery, Baylor Scott and White Medical Center, Temple, TX 76508, USA.</t>
  </si>
  <si>
    <t>Effect of Stent Porosity, Platelet Function Test Usage, and Dual Antiplatelet Therapy Duration on Clinical and Radiographic Outcomes After Stenting for Cerebral Aneurysms: A Meta-Analysis</t>
  </si>
  <si>
    <t>Stritch School of Medicine, Loyola University Chicago, Maywood, Illinois, USA.</t>
  </si>
  <si>
    <t>Lauren G Culver</t>
  </si>
  <si>
    <t>Patient navigation in epilepsy care</t>
  </si>
  <si>
    <t>Wayne State University School of Medicine, 540 E Canfield St., Detroit, MI, USA.</t>
  </si>
  <si>
    <t>Green Operating Room-Current Standards and Insights From a Large North American Medical Center</t>
  </si>
  <si>
    <t>School of Medicine, Wayne State University, Detroit, Michigan.</t>
  </si>
  <si>
    <t>Department of Neurosurgery, Wayne State University School of Medicine, Detroit.</t>
  </si>
  <si>
    <t>Analyzing One Cell at a TIME: Analysis of Myeloid Cell Contributions in the Tumor Immune Microenvironment</t>
  </si>
  <si>
    <t>Texas A&amp;M College of Medicine, Bryan, TX, United States. / Center for Immunotherapy Research, Cancer Center of Excellence, Houston Methodist Research Institute, Houston, TX, United States.</t>
  </si>
  <si>
    <t>Hybrid Anterior Column Realignment-Pedicle Subtraction Osteotomy for Severe Rigid Sagittal Deformity</t>
  </si>
  <si>
    <t>Department of Neurosurgery, Houston Methodist Hospital Neurological Institute, Houston, Texas, USA.</t>
  </si>
  <si>
    <t>Feasibility and Efficacy of Low-profile Visual Intraluminal Support Device: A Single Center Five-year Experience</t>
  </si>
  <si>
    <t>Texas A&amp;M College of Medicine, 8447 Bryan Rd, Bryan, TX 77807, USA | Department of Neurosurgery, Houston Methodist Cerebrovascular Center, 6565 Fannin St, Houston, TX 77030, USA.</t>
  </si>
  <si>
    <t>Corrigendum: Analyzing One Cell at a TIME: Analysis of Myeloid Cell Contributions in the Tumor Immune Microenvironment</t>
  </si>
  <si>
    <t>Complications associated with L4-5 anterior retroperitoneal trans-psoas interbody fusion: a single institution series</t>
  </si>
  <si>
    <t>Texas A&amp;M College of Medicine, Bryan, TX, USA.</t>
  </si>
  <si>
    <t>The utility of routine post-hospitalization CT imaging in patients with non-operative mild to moderate traumatic brain injury</t>
  </si>
  <si>
    <t>College of Medicine, Texas A&amp;M, Bryan, Texas, USA.</t>
  </si>
  <si>
    <t>Interactions between mitoNEET and NAF-1 in cells.</t>
  </si>
  <si>
    <t>Departments of Biological Sciences and Bioengineering, University of Texas at Dallas, Richardson, Texas, United States of America.</t>
  </si>
  <si>
    <t>Commentary: One-Piece C0-C3 Piezoelectric Osteotomy for a Cervico-Bulbar Intramedullary Ependymoma: 2-Dimensional Operative Video</t>
  </si>
  <si>
    <t>Department of Neurosurgery, The University of Texas Southwestern, Dallas, Texas, USA</t>
  </si>
  <si>
    <t>Commentary: Risk Factors and Neurological Outcomes Associated With Circulatory Shock After Moderate-Severe Traumatic Brain Injury: A TRACK-TBI Study</t>
  </si>
  <si>
    <t>Cervical and spinopelvic parameters can predict patient reported outcomes following cervical deformity surgery</t>
  </si>
  <si>
    <t>Department of Orthopedic Surgery, UT Southwestern, Dallas, TX, USA.</t>
  </si>
  <si>
    <t>The Prevalence of Hip Pathologies in Adolescent Idiopathic Scoliosis</t>
  </si>
  <si>
    <t>Department of Orthopaedic Surgery, University of Texas Southwestern Medical Center, Dallas, Texas, USA.</t>
  </si>
  <si>
    <t>Not Frail and Elderly: How Invasive Can We Go in This Different Type of Adult Spinal Deformity Patient?</t>
  </si>
  <si>
    <t>UT Southwestern Medical Center, Dallas, TX.</t>
  </si>
  <si>
    <t>Meningioma Related Epilepsy- Pathophysiology, Pre/postoperative Seizures Predicators and Treatment</t>
  </si>
  <si>
    <t>Department of Neurosurgery, Loma Linda University Medical Center, Loma Linda, CA, United States.</t>
  </si>
  <si>
    <t>Anthony O Asemota</t>
  </si>
  <si>
    <t>Race and insurance disparities in discharge to rehabilitation for patients with traumatic brain injury</t>
  </si>
  <si>
    <t>Department of Neurology/Neurosurgery, Johns Hopkins School of Medicine , Baltimore, Maryland.</t>
  </si>
  <si>
    <t>Comparison of Complications, Trends, and Costs in Endoscopic vs Microscopic Pituitary Surgery: Analysis From a US Health Claims Database</t>
  </si>
  <si>
    <t>Letter: Commentary: Costs and Their Predictors in Transsphenoidal Pituitary Surgery</t>
  </si>
  <si>
    <t>Causes and trends in traumatic brain injury for United States adolescents</t>
  </si>
  <si>
    <t>Center for Surgical Trials and Outcomes Research, Department of Surgery, Johns Hopkins School of Medicine, Baltimore, MD 21287, USA. aasemota@jhsph.edu</t>
  </si>
  <si>
    <t>Predictors of outcome in acute encephalitis</t>
  </si>
  <si>
    <t>Endonasal endoscopic resection of olfactory neuroblastoma: an 11-year experience</t>
  </si>
  <si>
    <t>Department of Neurosurgery, Johns Hopkins University School of Medicine, Baltimore, Maryland.</t>
  </si>
  <si>
    <t>Impact of frailty on short-term outcomes in patients undergoing transsphenoidal pituitary surgery</t>
  </si>
  <si>
    <t>Risk of Complications in Primary Versus Revision-Type Cranioplasty</t>
  </si>
  <si>
    <t>1. Neuroplastic and Reconstructive Surgery, Department of Plastic and Reconstructive Surgery.
2. Department of Neurosurgery, Johns Hopkins University School of Medicine, Baltimore, MD.</t>
  </si>
  <si>
    <t>Cranioplasty Outcomes From 500 Consecutive Neuroplastic Surgery Patients</t>
  </si>
  <si>
    <t>1. Section of Neuroplastic and Reconstructive Surgery, Department of Plastic and Reconstructive Surgery, Johns Hopkins University School of Medicine, Baltimore, MD.
2. Department of Neurosurgery, Johns Hopkins University School of Medicine, Baltimore, MD.</t>
  </si>
  <si>
    <t>Cranioplasty With Customized Craniofacial Implants and Intraoperative Resizing for Single-Stage Reconstruction Following Oncologic Resection of Skull Neoplasms</t>
  </si>
  <si>
    <t>Department of Neurosurgery, Johns Hopkins University School of Medicine, Baltimore, MD.</t>
  </si>
  <si>
    <t>Geographic Variation in Costs of Transsphenoidal Pituitary Surgery in the United States</t>
  </si>
  <si>
    <t>Costs and Their Predictors in Transsphenoidal Pituitary Surgery</t>
  </si>
  <si>
    <t>Comparative Cost Analysis of Single and Mutli-Stage Temporal Deformity Correction Following Neurosurgical Procedures</t>
  </si>
  <si>
    <t>Department of Plastic and Reconstructive Surgery, The Johns Hopkins University School of Medicine, The Johns Hopkins Hospital, Baltimore, MD.</t>
  </si>
  <si>
    <t>Traumatic brain injury in the elderly: morbidity and mortality trends and risk factors</t>
  </si>
  <si>
    <t>Department of Surgery, Center for Surgical Trials and Outcomes Research (CSTOR), Johns Hopkins University, Baltimore, Maryland; Department of Neurology and Neurosurgery, Johns Hopkins University, Baltimore, Maryland.</t>
  </si>
  <si>
    <t>Trends in incidence and severity of sports-related traumatic brain injury (TBI) in the emergency department, 2006-2011</t>
  </si>
  <si>
    <t>United States trends in thrombolysis for older adults with acute ischemic stroke</t>
  </si>
  <si>
    <t>Johns Hopkins Surgery Center for Outcomes Research (JSCOR), Johns Hopkins School of Medicine, Baltimore, MD, United States.</t>
  </si>
  <si>
    <t>What's new in emergencies trauma and shock? Outpatient follow-up after traumatic injury: Challenges and opportunities</t>
  </si>
  <si>
    <t>Department of Neurology and Neurosurgery, Johns Hopkins School of Medicine, Baltimore, Maryland, USA ; Johns Hopkins Center for Surgical Trials and Outcomes Research, Baltimore, Maryland, USA.</t>
  </si>
  <si>
    <t>Tackling causes and costs of ED presentation for American football injuries: a population-level study</t>
  </si>
  <si>
    <t>Johns Hopkins Surgery Center for Outcomes Research, Johns Hopkins School of Medicine, Baltimore, MD.</t>
  </si>
  <si>
    <t>Conscious status predicts mortality among patients with isolated traumatic brain injury in administrative data</t>
  </si>
  <si>
    <t>Johns Hopkins Surgery Center for Outcomes Research, Johns Hopkins School of Medicine, Baltimore, MD, USA.</t>
  </si>
  <si>
    <t>Conscious status is associated with the likelihood of trauma centre care and mortality in patients with moderate-to-severe traumatic brain injury</t>
  </si>
  <si>
    <t>Johns Hopkins Surgery Center for Outcomes Research, Department of Surgery , Johns Hopkins School of Medicine , Baltimore , MD , USA.</t>
  </si>
  <si>
    <t>Analysis of Cervical Spine Injuries in Elderly Patients from 2001 to 2010 Using a Nationwide Database: Increasing Incidence, Overall Mortality, and Inpatient Hospital Charges</t>
  </si>
  <si>
    <t>Department of Neurosurgery, The Johns Hopkins University School of Medicine, Baltimore, Maryland, USA.</t>
  </si>
  <si>
    <t>Common comorbid and secondary conditions leading to hospitalization in multiple sclerosis patients in the United States</t>
  </si>
  <si>
    <t>Department of Neurology, Johns Hopkins University School of Medicine, Baltimore, MD, United States; Johns Hopkins Surgery Center for Outcomes Research, Department of Surgery, Johns Hopkins School of Medicine, Baltimore, MD, United States. Electronic address: aasemot2@jhmi.edu.</t>
  </si>
  <si>
    <t>Whats New in Emergencies, Trauma and Shock? Addressing Cervical Spine Fractures</t>
  </si>
  <si>
    <t>Department of Surgery, Johns Hopkins University School of Medicine, Baltimore, MD, USA E-mail: aasemot2@jhmi.edu.</t>
  </si>
  <si>
    <t>Why No Signals? Cerebral Anatomy Predicts Success of Intraoperative Neuromonitoring During Correction of Scoliosis Secondary to Cerebral Palsy</t>
  </si>
  <si>
    <t>Electroencephalography for diagnosis and prognosis of acute encephalitis</t>
  </si>
  <si>
    <t>Johns Hopkins Encephalitis Center, Department of Neurology, Johns Hopkins University School of Medicine, Baltimore, MD, USA.</t>
  </si>
  <si>
    <t>Association of a common genetic variant with Parkinson's disease is mediated by microglia</t>
  </si>
  <si>
    <t>Laboratory of Neurogenetics, National Institute on Aging, National Institutes of Health, Bethesda, MD 20892, USA. / 2University of Arkansas for Medical Sciences, Little Rock, AR 72205, USA.</t>
  </si>
  <si>
    <t>Mutations in LRRK2 linked to Parkinson disease sequester Rab8a to damaged lysosomes and regulate transferrin-mediated iron uptake in microglia</t>
  </si>
  <si>
    <t>Cell Biology and Gene Expression Section, National Institute on Aging, National Institutes of Health, Maryland, United States of America.</t>
  </si>
  <si>
    <t>Recent trends in NIH funding for top surgeon-scientists</t>
  </si>
  <si>
    <t>Department of Neurosurgery, University of Arkansas for Medical Sciences, Little Rock, AR, 72205, USA.</t>
  </si>
  <si>
    <t>Pathways of protein synthesis and degradation in PD pathogenesis</t>
  </si>
  <si>
    <t>Laboratory of Neurogenetics, National Institute on Aging, National Institutes of Health, Bethesda, MD, United States.</t>
  </si>
  <si>
    <t>Hexokinases link DJ-1 to the PINK1/parkin pathway</t>
  </si>
  <si>
    <t>Cell Biology and Gene Expression Section, Laboratory of Neurogenetics, National Institute on Aging, National Institutes of Health, Building 35, Room 1A116, 35 Convent Drive, MSC 3707, Bethesda, MD, 20892-3707, USA.</t>
  </si>
  <si>
    <t>The function of orthologues of the human Parkinson's disease gene LRRK2 across species: implications for disease modelling in preclinical research</t>
  </si>
  <si>
    <t>Cell Biology and Gene Expression Section, Laboratory of Neurogenetics, NIA, NIH, Bethesda, MD 20892, U.S.A.</t>
  </si>
  <si>
    <t>LAG3 is not expressed in human and murine neurons and does not modulate α-synucleinopathies</t>
  </si>
  <si>
    <t>Cell Biology and Gene Expression Section, Laboratory of Neurogenetics, National Institute on Aging, National Institutes of Health, Bethesda, MD, USA.</t>
  </si>
  <si>
    <t>Coding and Noncoding Variation in LRRK2 and Parkinson's Disease Risk</t>
  </si>
  <si>
    <t>Laboratory of Neurogenetics, National Institute on Aging, National Institutes of Health, Bethesda, Maryland, USA.</t>
  </si>
  <si>
    <t>Genetic analysis of amyotrophic lateral sclerosis identifies contributing pathways and cell types</t>
  </si>
  <si>
    <t>Cell Biology and Gene Expression Section, Laboratory of Neurogenetics, National Institute on Aging, National Institutes of Health, Bethesda, MD 20892, USA.</t>
  </si>
  <si>
    <t>Generation of fourteen isogenic cell lines for Parkinson's disease-associated leucine-rich repeat kinase (LRRK2)</t>
  </si>
  <si>
    <t>Laboratory of Neurogenetics, National Institute on Aging, National Institutes of Health, Bethesda, MD 20892, USA.</t>
  </si>
  <si>
    <t>Primary glioblastoma of the cauda equina with molecular and histopathological characterization: Case report</t>
  </si>
  <si>
    <t>Department of Neurosurgery, University of Arkansas for Medical Sciences, Little Rock, Arkansas, USA.</t>
  </si>
  <si>
    <t>Intracranial hematolymphoid malignancies: A case series with molecular characterization</t>
  </si>
  <si>
    <t>Department of Neurosurgery, University of Arkansas for Medical Sciences, Little Rock, AR, USA.</t>
  </si>
  <si>
    <t>Correction: Mutations in LRRK2 linked to Parkinson disease sequester Rab8a to damaged lysosomes and regulate transferrin-mediated iron uptake in microglia</t>
  </si>
  <si>
    <t>Evaluating N-benzylgalactonoamidines as putative transition state analogs for β-galactoside hydrolysis</t>
  </si>
  <si>
    <t>Department of Chemistry and Biochemistry, University of Arkansas, Fayetteville, AR 72701, USA.</t>
  </si>
  <si>
    <t>Characteristics and career outcomes of Neurosurgery Research and Education Foundation research fellowship recipients</t>
  </si>
  <si>
    <t>Department of Neurosurgery, University of Arkansas Medical Sciences, Little Rock, Arkansas</t>
  </si>
  <si>
    <t>The G2385R risk factor for Parkinson's disease enhances CHIP-dependent intracellular degradation of LRRK2</t>
  </si>
  <si>
    <t>Cell Biology and Gene Expression Section, Laboratory of Neurogenetics, National Institute on Aging, NIH, 35 Convent Drive, Room 1A-116, Bethesda, MD 20892-3707, U.S.A.</t>
  </si>
  <si>
    <t>Differences in Stability, Activity and Mutation Effects Between Human and Mouse Leucine-Rich Repeat Kinase 2</t>
  </si>
  <si>
    <t>Laboratory of Neurogenetics, Cell Biology and Gene Expression Section, NIA, NIH, Bethesda, MD, 20892, USA.</t>
  </si>
  <si>
    <t>The Polg Mutator Phenotype Does Not Cause Dopaminergic Neurodegeneration in DJ-1-Deficient Mice</t>
  </si>
  <si>
    <t>Cell Biology and Gene Expression Section, Laboratory of Neurogenetics, National Institute on Aging, National Institutes of Health , Bethesda, Maryland 20892.</t>
  </si>
  <si>
    <t>Use of a Modified STROOP Test to Assess Color Discrimination Deficit in Parkinson's Disease</t>
  </si>
  <si>
    <t>College of Medicine, University of Arkansas for Medical Sciences, Little Rock, AR, United States.</t>
  </si>
  <si>
    <t>Divergent patterns of healthy aging across human brain regions at single-cell resolution reveal links to neurodegenerative disease</t>
  </si>
  <si>
    <r>
      <rPr>
        <sz val="10"/>
        <color theme="1"/>
        <rFont val="Arial"/>
      </rPr>
      <t>bioRxiv (</t>
    </r>
    <r>
      <rPr>
        <b/>
        <sz val="10"/>
        <color theme="1"/>
        <rFont val="Arial"/>
      </rPr>
      <t>exclude b/c not peer-reviewed)</t>
    </r>
  </si>
  <si>
    <t xml:space="preserve">Cell Biology and Gene Expression Section, Laboratory of Neurogenetics, National Institute on Aging, National Institutes of Health, Bethesda, Maryland, USA 20892
</t>
  </si>
  <si>
    <t>Federated learning enables big data for rare cancer boundary detection</t>
  </si>
  <si>
    <t>Department of Neurosurgery, Anschutz Medical Campus, University of Colorado, Aurora, CO, USA.</t>
  </si>
  <si>
    <t>Investigation of Asleep versus Awake Motor Mapping in Resective Brain Surgery</t>
  </si>
  <si>
    <t>Department of Neurosurgery, University of Colorado Anschutz Medical Campus, Aurora, Colorado, USA.</t>
  </si>
  <si>
    <t>Differentiation of High-Grade Glioma and Intracranial Metastasis Using Volumetric Diffusion Tensor Imaging Tractography</t>
  </si>
  <si>
    <t>Department of Neurosurgery, Louisiana State University Health Sciences Center Shreveport, Shreveport, Louisiana, USA.</t>
  </si>
  <si>
    <t>High-grade Gliomas Exhibit Higher Peritumoral Fractional Anisotropy and Lower Mean Diffusivity than Intracranial Metastases</t>
  </si>
  <si>
    <t>Department of Neurosurgery, Louisiana State University Health Sciences Center Shreveport, Shreveport, LA, USA.</t>
  </si>
  <si>
    <t>The Role of Pharmacotherapy in Treatment of Meningioma: A Systematic Review</t>
  </si>
  <si>
    <t>neuurosurgery</t>
  </si>
  <si>
    <t>Recurrent liponeurocytoma: A case report and systematic review of the literature</t>
  </si>
  <si>
    <t>Traumatic brain injury and subsequent brain tumor development: a systematic review of the literature</t>
  </si>
  <si>
    <t>Calcified spinal meningiomas: a systematic review of clinical characteristics, treatment strategies, and outcomes</t>
  </si>
  <si>
    <t>journal of neurooncology</t>
  </si>
  <si>
    <t>The Perception and Impact of Relative Value Units (RVUs) and Quality-of-Care Compensation in Neurosurgery: A Literature Review</t>
  </si>
  <si>
    <t>Healthcare</t>
  </si>
  <si>
    <t>Trends and Distribution of Political Contributions from Ophthalmologists in the United States</t>
  </si>
  <si>
    <t>Opthalm Epidemiology</t>
  </si>
  <si>
    <t>ophthalmology</t>
  </si>
  <si>
    <t>The Use of Crowdfunding to Support Radiation Therapy Cancer Treatments</t>
  </si>
  <si>
    <t>Anticancer research</t>
  </si>
  <si>
    <t>rad onc</t>
  </si>
  <si>
    <t>EWSR1-PATZ1 Fusion Gene in Ependymoma: A Report of Two Adult Cases and Systematic Review of Literature</t>
  </si>
  <si>
    <t>JCO precision oncology</t>
  </si>
  <si>
    <t>Simultaneous presentation of orbital mantle cell lymphoma and endocrine mucin-producing sweat gland carcinoma</t>
  </si>
  <si>
    <t>Case Reports (orbit)</t>
  </si>
  <si>
    <t>oncology</t>
  </si>
  <si>
    <t>Geographic Distribution in Training and Practice of Academic Neurological and Orthopedic Spine Surgeons in the United States</t>
  </si>
  <si>
    <t>World neurosurg</t>
  </si>
  <si>
    <t>Biosorption Potential of Phanerochaete chrysosporium for Arsenic, Cadmium, and Chromium Removal from Aqueous Solutions</t>
  </si>
  <si>
    <t>Global Challenges</t>
  </si>
  <si>
    <t>environmental science</t>
  </si>
  <si>
    <t>Intraoperative physiology augments atlas-based data in awake deep brain stimulation</t>
  </si>
  <si>
    <t>Socioeconomic factors associated with helmet use in pediatric ATV and dirt bike trauma</t>
  </si>
  <si>
    <t>School of Medicine, Vanderbilt University, Nashville, Tennessee, USA.</t>
  </si>
  <si>
    <t>Risk of Two Sport-Related Concussions in the Same Year: Is the Second Concussion Worse?</t>
  </si>
  <si>
    <t>Vanderbilt University School of Medicine, Nashville.</t>
  </si>
  <si>
    <t>Pediatric spinal injury patterns and management in all-terrain vehicle and dirt bike crashes, 2010-2019</t>
  </si>
  <si>
    <t>Vanderbilt University School of Medicine.</t>
  </si>
  <si>
    <t>The impact of helmet use on neurosurgical care and outcomes after pediatric all-terrain vehicle and dirt bike crashes: a 10-year single-center experience</t>
  </si>
  <si>
    <t>Vanderbilt University School of Medicine, Nashville</t>
  </si>
  <si>
    <t>Advanced Imaging Techniques for Newly Diagnosed and Recurrent Gliomas</t>
  </si>
  <si>
    <t>University of California San Francisco School of Medicine, San Francisco, CA, United States</t>
  </si>
  <si>
    <t>Transcriptomic Profiles of Normal Pituitary Cells and Pituitary Neuroendocrine Tumor Cells</t>
  </si>
  <si>
    <t>Department of Neurosurgery, University of California San Francisco, San Francisco, CA 94143, USA.</t>
  </si>
  <si>
    <t>Validation of the Ruptured Arteriovenous Malformation Grading Scale in a pediatric cohort</t>
  </si>
  <si>
    <t>Department of Neurological Surgery, University of California, San Francisco.</t>
  </si>
  <si>
    <t>Factors Associated with Unfavorable Clinical Presentations in Patients with Ruptured BrainArteriovenous Malformations</t>
  </si>
  <si>
    <t>Lateral orientation of Rathke cleft cysts may be associated with high rates of recurrence after surgery</t>
  </si>
  <si>
    <t>Department of Neurological Surgery, University of California San Francisco, San Francisco, CA, USA. luis.carrete@ucsf.edu.</t>
  </si>
  <si>
    <t>Analysis of upfront resection or stereotactic radiosurgery for local control of solid and cystic cerebellar hemangioblastomas</t>
  </si>
  <si>
    <t>Jeffrey W. Chen</t>
  </si>
  <si>
    <t>Vanderbilt University School of Medicine, Nashville / Surgical Outcomes Center for Kids, Monroe Carell Jr. Children's Hospital at Vanderbilt, Nashville.</t>
  </si>
  <si>
    <t>Arthroscopic Iliopsoas Fractional Lengthening</t>
  </si>
  <si>
    <t>American Hip Institute, Westmont, Illinois.</t>
  </si>
  <si>
    <t>Radiographic factors associated with hip osteoarthritis: a systematic review</t>
  </si>
  <si>
    <t>American Hip Institute Research Foundation, Des Plaines, IL, USA.</t>
  </si>
  <si>
    <t>The landscape of neuro-oncology in East Africa: a review of published records</t>
  </si>
  <si>
    <t>Cannabidiol: A New Hope for Patients With Dravet or Lennox-Gastaut Syndromes</t>
  </si>
  <si>
    <t>University of Colorado Skaggs School of Pharmacy and Pharmaceutical Sciences, Aurora, CO, USA.</t>
  </si>
  <si>
    <t>Microfracture in Hip Arthroscopy. Keep It Simple!</t>
  </si>
  <si>
    <t>American Hip Institute, Des Plaines, Illinois, U.S.A.</t>
  </si>
  <si>
    <t>Best Practice Guidelines for Propensity Score Methods in Medical Research: Consideration on Theory, Implementation, and Reporting. A Review</t>
  </si>
  <si>
    <t>Vanderbilt University School of Medicine, Nashville, Tennessee, U.S.A.</t>
  </si>
  <si>
    <t>Cost-Effectiveness of Hip Arthroscopy for Treatment of Femoroacetabular Impingement Syndrome and Labral Tears: A Systematic Review</t>
  </si>
  <si>
    <t>Perelman School of Medicine at the University of Pennsylvania, Philadelphia, Pennsylvania, USA.</t>
  </si>
  <si>
    <t>Unplanned Readmission After Surgery for Cervical Spine Metastases</t>
  </si>
  <si>
    <t>Vanderbilt University, School of Medicine, Nashville, Tennessee, USA.</t>
  </si>
  <si>
    <t>How Much Blood Loss Is Too Much for a 1-Level Open Lumbar Fusion?</t>
  </si>
  <si>
    <t>Vanderbilt University, School of Medicine, Nashville, TN, USA.</t>
  </si>
  <si>
    <t>The cost of a plastic surgery team assisting with cranioplasty</t>
  </si>
  <si>
    <t>Neurological Examination Frequency and Time-to-Delirium After Traumatic Brain Injury</t>
  </si>
  <si>
    <t>Does Plastic Surgery Involvement Decrease Complications After Cranioplasty? A Retrospective Cohort Study</t>
  </si>
  <si>
    <t>Do Not Take for Granted! The Art of Elevating the Capsule in Hip Arthroscopy: A Stepwise Approach</t>
  </si>
  <si>
    <t>Controlling the Surface Chemistry of a Hydrogel for Spatially Defined Cell Adhesion</t>
  </si>
  <si>
    <t>Department of Chemistry, Princeton University, Princeton, New Jersey 08544, United States</t>
  </si>
  <si>
    <t>Efficacy and Safety of the Ultrasonic Bone Scalpel in Lumbar Laminectomies</t>
  </si>
  <si>
    <t>Department of Orthopaedic Surgery, Vanderbilt University Medical Center, Nashville, TN, United States.</t>
  </si>
  <si>
    <t>Determining the Effect of Intraoperative TXA on Postoperative Blood Loss in ACDF</t>
  </si>
  <si>
    <t>How Much Blood Loss Is Appropriate for a 2- to 3-Level Posterior Lumbar Fusion?</t>
  </si>
  <si>
    <t>Palliative Care Consultation Utilization Among Patient Undergoing Surgery for Metastatic Spinal Tumors</t>
  </si>
  <si>
    <t>Arthroscopic Ligamentum Teres Reconstruction Using Anterior Tibialis Allograft and the Tension-Slide Technique</t>
  </si>
  <si>
    <t>Local conceptions of the role of folate in neural tube defects in Zambia</t>
  </si>
  <si>
    <t>Hip Labral Augmentation With Tibialis Anterior Tendon Allograft Using the Knotless Pull-Through Technique</t>
  </si>
  <si>
    <t>The Inverse Relationship Between Labral Size and Acetabular Coverage: Does It Protect the Cartilage in the Dysplastic Hip?</t>
  </si>
  <si>
    <t>Assessment of safety and effectiveness of non-neurosurgical management for minimal traumatic brain injury (TBI)</t>
  </si>
  <si>
    <t>Vanderbilt University School of Medicine, Nashville, TN, United States. Electronic address: jeffrey.w.chen@vanderbilt.edu.</t>
  </si>
  <si>
    <t>Lateral to Medial Joint Space Ratio is Predictive of Survivorship After Primary Hip Arthroscopy</t>
  </si>
  <si>
    <t>American Hip Institute Research Foundation, Chicago, Illinois, U.S.A.</t>
  </si>
  <si>
    <t>Unplanned Readmission Is Associated With Decreased Overall Survival and Performance After Metastatic Spine Surgery</t>
  </si>
  <si>
    <t>Osteochondral Allograft Implantation Using the Smith-Peterson (Anterior) Approach for Chondral Lesions of the Femoral Head</t>
  </si>
  <si>
    <t>Forget the Greater Trochanter! Hip Joint Access With the 12 O'clock Portal in Hip Arthroscopy</t>
  </si>
  <si>
    <t>American Hip Institute, Westmont, Illinois, U.S.A.</t>
  </si>
  <si>
    <t>Commentary: Dura Management Strategies in the Surgical Treatment of Adult Chiari Type I Malformation: A Retrospective, Multicenter, Population-Based Parallel Cohort Case Series</t>
  </si>
  <si>
    <t>Primary Robotic-Arm Assisted Total Hip Arthroplasty: An Analysis of 501 Hips With 44-Month Follow-up</t>
  </si>
  <si>
    <t>American Hip Institute, Des Plaines, Illinois, USA.</t>
  </si>
  <si>
    <t>Primary Hip Arthroscopic Surgery With Labral Reconstruction: Is There a Difference Between an Autograft and Allograft?</t>
  </si>
  <si>
    <t>Optimal Treatment of Cam Morphology May Change the Natural History of Femoroacetabular Impingement</t>
  </si>
  <si>
    <t>American Hip Institute Research Foundation, Chicago, Illinois, USA. / American Hip Institute, Chicago, Illinois, USA. / School of Medicine, Vanderbilt University, Nashville, Tennessee, USA.</t>
  </si>
  <si>
    <t>Hips With Acetabular Retroversion Can Be Safely Treated With Advanced Arthroscopic Techniques Without Anteverting Periacetabular Osteotomy: Response</t>
  </si>
  <si>
    <t>Can Radiographic Joint Space Accurately Predict Chondral Damage During Hip Arthroscopy? A Cross-Sectional Analysis</t>
  </si>
  <si>
    <t>American Hip Institute Research Foundation, Des Plaines, Illinois, U.S.A.; American Hip Institute, Des Plaines, Illinois, U.S.A.</t>
  </si>
  <si>
    <t>Hip labral reconstruction: consensus study on indications, graft type and technique among high-volume surgeons</t>
  </si>
  <si>
    <t>Time to Surgery in Spinal Trauma: A Meta-Analysis of the World's Literature Comparing High-Income Countries to Low-Middle Income Countries</t>
  </si>
  <si>
    <t>Characterizing the Current Clinical Trial Landscape in Spinal Deformity: A Retrospective Analysis of Trends in the ClinicalTrials.gov Registry</t>
  </si>
  <si>
    <t>Vanderbilt University, School of Medicine, Nashville, Tennessee, USA. Electronic address: jeffrey.w.chen@vanderbilt.edu.</t>
  </si>
  <si>
    <t>Cranially Directed Upper Instrumented Vertebrae Screw Angles Are Associated With Proximal Junctional Kyphosis in Adult Spinal Deformity Surgery</t>
  </si>
  <si>
    <t>School of Medicine, Vanderbilt University, Nashville, TN.</t>
  </si>
  <si>
    <t>Does Low-Grade Versus High-Grade Bilsky Score Influence Local Recurrence and Overall Survival in Metastatic Spine Tumor Surgery?</t>
  </si>
  <si>
    <t>The association between bone mineral density and proximal junctional kyphosis in adult spinal deformity: a systematic review and meta-analysis</t>
  </si>
  <si>
    <t>The importance of Hounsfield units in adult spinal deformity surgery: finding an optimal threshold to minimize the risk of mechanical complications</t>
  </si>
  <si>
    <t>Which Bone Mineral Density Measure Offers a More Reliable Prediction of Mechanical Complications in Adult Spinal Deformity Surgery: Hounsfield Units or DEXA Scan?</t>
  </si>
  <si>
    <t>Can We Help Patients Forget Their Joint? Determining a Threshold for Successful Outcome for the Forgotten Joint Score</t>
  </si>
  <si>
    <t>Preventing Tommy John Surgery: The Identification of Trends in Pitch Selection, Velocity, and Spin Rate Before Ulnar Collateral Ligament Reconstruction in Major League Baseball Pitchers</t>
  </si>
  <si>
    <t>Vanderbilt University Medical Center, Nashville, Tennessee, USA.</t>
  </si>
  <si>
    <t>Patent bibliometrics in spinal deformity: the first bibliometric analysis of spinal deformity's technological literature</t>
  </si>
  <si>
    <t>School of Medicine, University of Vanderbilt, Nashville, TN, USA.</t>
  </si>
  <si>
    <t>Mid-term Patient-reported Outcomes of Hip Arthroplasty After Previous Hip Arthroscopy: A Matched Case-control Study With a Minimum 5-year Follow-up</t>
  </si>
  <si>
    <t>Combined Transfer of the Gluteus Maximus and Tensor Fasciae Latae for Irreparable Gluteus Medius Tear Using Contemporary Techniques: Short-Term Outcomes</t>
  </si>
  <si>
    <t>Binary Tönnis classification: simplified modification demonstrates better inter- and intra-observer reliability as well as agreement in surgical management of hip pathology</t>
  </si>
  <si>
    <t>Radiographic and Demographic Factors Can Predict the Need for Primary Labral Reconstruction in Hip Arthroscopic Surgery: A Predictive Model Using 1398 Hips</t>
  </si>
  <si>
    <t>Minimum 5-Year Outcomes of Robotic-assisted Primary Total Hip Arthroplasty With a Nested Comparison Against Manual Primary Total Hip Arthroplasty: A Propensity Score-Matched Study</t>
  </si>
  <si>
    <t>Pain and aging: A unique challenge in neuroinflammation and behavior</t>
  </si>
  <si>
    <t>Molecular Pain</t>
  </si>
  <si>
    <t>Department of Neurosurgery, University of Texas Southwestern Medical Center, Dallas, TX, USA.</t>
  </si>
  <si>
    <t>Clin-STAR corner: 2021 update in musculoskeletal pain in older adults with a focus on osteoarthritis-related pain</t>
  </si>
  <si>
    <t>Journal of the American Geriatrics Society</t>
  </si>
  <si>
    <t>Department of Neurological Surgery, UT Southwestern School of Medicine, Dallas, Texas, USA.</t>
  </si>
  <si>
    <t>Preoperative HbA1c and Postoperative Outcomes in Spine Surgery: A Systematic Review and Meta-Analysis</t>
  </si>
  <si>
    <t>University of Texas Southwestern Medical School, Dallas, TX.</t>
  </si>
  <si>
    <t>Bariatric Surgery Before Spine Surgery is Associated With Fewer Postsurgical Complications: A Systematic Review and Meta-Analysis</t>
  </si>
  <si>
    <t>Do Obese Patients Lose Weight After Lumbar Spine Surgery: A Systematic Review and Meta-Analysis</t>
  </si>
  <si>
    <t>University of Texas Southwestern Medical School, Dallas, Texas, USA.</t>
  </si>
  <si>
    <t>Laminectomy With Fusion is Associated With Greater Functional Improvement Compared With Laminectomy Alone for the Treatment of Degenerative Lumbar Spondylolisthesis: A Systematic Review and Meta-Analysis</t>
  </si>
  <si>
    <t>Surgical treatment of double major adolescent idiopathic scoliosis can lead to excessive lumbar lordosis in the instrumented segments</t>
  </si>
  <si>
    <t>University of Texas Southwestern Medical Center, Dallas, TX, USA.</t>
  </si>
  <si>
    <t>The Impact of Cognitive Impairment on Postoperative Complications After Spinal Surgery: A Matched Analysis</t>
  </si>
  <si>
    <t>Department of Neurosurgery, University of Texas Southwestern, Dallas, Texas, USA.</t>
  </si>
  <si>
    <t>Robotic and navigated pedicle screws are safer and more accurate than fluoroscopic freehand screws: a systematic review and meta-analysis</t>
  </si>
  <si>
    <t>University of Texas Southwestern Medical School, Dallas, TX, USA.</t>
  </si>
  <si>
    <t>Curve Characteristics and Surgical Outcomes in Scoliosis Associated With Childhood Sternotomy or Thoracotomy</t>
  </si>
  <si>
    <t>Journal of Pediatric Orthopaedics</t>
  </si>
  <si>
    <t>Scottish Rite Hospital for Children and University of Texas Southwestern Medical School, Dallas, TX.</t>
  </si>
  <si>
    <t>The role of bone mineral density in adult spinal deformity patients undergoing corrective surgery: a matched analysis</t>
  </si>
  <si>
    <t>Acta Neurochirurgica</t>
  </si>
  <si>
    <t>Department of Neurosurgery, University of Texas Southwestern Medical School, Dallas, TX, USA.</t>
  </si>
  <si>
    <t>The impact of smoking and smoking cessation interventions on outcomes following single-level anterior cervical discectomy and fusion procedures</t>
  </si>
  <si>
    <t>Department of Neurosurgery University of Texas Southwestern Medical School, Dallas TX, USA.</t>
  </si>
  <si>
    <t>Preoperative Polypharmacy in Geriatric Patients Is Associated with Increased 90-Day All-Cause Hospital Readmission After Surgery for Adult Spinal Deformity Patients</t>
  </si>
  <si>
    <t>The Impact of Smoking Cessation Therapy on Lumbar Fusion Outcomes</t>
  </si>
  <si>
    <t>Department of Neurosurgery, University of Cincinnati School of Medicine, Cincinnati, Ohio, USA.</t>
  </si>
  <si>
    <t>Trends in Racial and Ethnic Representation Among Neurosurgery Applicants and Residents: A Comparative Analysis of Procedural Specialties</t>
  </si>
  <si>
    <t>Department of Neurosurgery, University of Texas Southwestern Medical School, Dallas, Texas, USA.</t>
  </si>
  <si>
    <t>The Clinical Significance of Infolded Limbus on Postreduction Arthrogram in Developmental Dysplasia of the Hip</t>
  </si>
  <si>
    <t>Southwestern Medical Center, University of Texas, Dallas, TX.</t>
  </si>
  <si>
    <t>The influence of social determinants of health on single-level anterior cervical discectomy and fusion outcomes</t>
  </si>
  <si>
    <t>Department of Neurological Surgery, University of Texas Southwestern Medical Center, Dallas, Texas;</t>
  </si>
  <si>
    <t>Decisional Regret Among Older Adults Undergoing Corrective Surgery for Adult Spinal Deformity: A Single Institutional Study</t>
  </si>
  <si>
    <t>Department of Neurosurgery, University of Texas Southwestern Medical School, Dallas, TX. / Spine Center, University of Texas Southwestern Medical School, Dallas, TX.</t>
  </si>
  <si>
    <t>Patient and Spine Surgeon Perceptions on Shared Decision-Making in the Treatment of Older Adults Undergoing Corrective Surgery for Adult Spinal Deformity</t>
  </si>
  <si>
    <t>Reply: Underutilization of Social Determinants of Health Billing Codes May Bias Surgical Disparities Research</t>
  </si>
  <si>
    <t>Department of Neurosurgery, University of Texas Southwestern Medical School, Dallas, TX. / Spine Center, UT Southwestern Medical School, Dallas, TX.</t>
  </si>
  <si>
    <t>Association of osteopenia and osteoporosis with higher rates of pseudarthrosis and revision surgery in adult patients undergoing single-level lumbar fusion</t>
  </si>
  <si>
    <t>Department of Neurosurgery, University of Texas Southwestern Medical School, Dallas, Texas.</t>
  </si>
  <si>
    <t>The History of Epilepsy: From Ancient Mystery to Modern Misconception</t>
  </si>
  <si>
    <t>Department of Neurosurgery, University of Texas Health Science Center at San Antonio, San Antonio, USA.</t>
  </si>
  <si>
    <t>Factors Affecting Outcomes in Geriatric Traumatic Subdural Hematoma in a Neurosurgical Intensive Care Unit</t>
  </si>
  <si>
    <t>The association of Takotsubo cardiomyopathy and aneurysmal subarachnoid hemorrhage: A U.S. nationwide analysis</t>
  </si>
  <si>
    <t>In Reply: Protective Effects of Obstructive Sleep Apnea on Outcomes After Subarachnoid Hemorrhage: A Nationwide Analysis</t>
  </si>
  <si>
    <t>Protective Effects of Obstructive Sleep Apnea on Outcomes After Subarachnoid Hemorrhage: A Nationwide Analysis</t>
  </si>
  <si>
    <t>None found on PubMed. She has contributed in research about climate change and genetically modified mosquitoes.</t>
  </si>
  <si>
    <t>Trainee Perspectives on Race, Antiracism, and the Path toward Justice in Kidney Care</t>
  </si>
  <si>
    <t>Clinical Journal of the American Society of Nephrology</t>
  </si>
  <si>
    <t>College of Medicine, University of Nebraska Medical Center, Omaha, Nebraska. / Department of Health Policy and Management, Harvard T.H. Chan School of Public Health, Boston, Massachusetts.</t>
  </si>
  <si>
    <t>Structural vulnerability among patients with HIV and SARS-CoV-2 Co-infection: descriptive case series from the U.S. Midwest</t>
  </si>
  <si>
    <t>College of Medicine, University of Nebraska Medical Center, Omaha, NE, USA.</t>
  </si>
  <si>
    <t>An Astrocytic Influence on Impaired Tonic Inhibition in Hippocampal CA1 Pyramidal Neurons in a Mouse Model of Rett Syndrome</t>
  </si>
  <si>
    <t>Waisman Center, University of Wisconsin-Madison, Madison, Wisconsin 53705.</t>
  </si>
  <si>
    <t>Treatment of an aberrant inferior temporal artery aneurysm arising off the proximal cavernous segment of the internal carotid artery</t>
  </si>
  <si>
    <t>University of Wisconsin Madison, Madison, WI, USA.</t>
  </si>
  <si>
    <t>Predictors of Impaired Cerebral Perfusion After Flow Diversion Therapy</t>
  </si>
  <si>
    <t>Department of Neurological Surgery, University of Wisconsin-Madison School of Medicine, Madison, Wisconsin, USA. Electronic address: jjkim28@wisc.edu.</t>
  </si>
  <si>
    <t>Interleukin-6 derived from cutaneous deficiency of stearoyl-CoA desaturase- 1 may mediate metabolic organ crosstalk among skin, adipose tissue and liver</t>
  </si>
  <si>
    <t>Biochemical and Biophysical Research Communications</t>
  </si>
  <si>
    <t>Program in Molecular Medicine, University of Massachusetts Medical School, Worcester, MA, USA; Division of Endocrinology, Metabolism, and Diabetes, Department of Medicine, University of Massachusetts Medical School, USA.</t>
  </si>
  <si>
    <t>Regulation of neural differentiation, synaptic scaling and animal behavior by MeCP2 phophorylation</t>
  </si>
  <si>
    <t>Waisman Center, University of Wisconsin-Madison, 1500 Highland Avenue, Madison, WI 53705, United States.</t>
  </si>
  <si>
    <t>CREB Signaling Is Involved in Rett Syndrome Pathogenesis</t>
  </si>
  <si>
    <t>Feasibility of postoperative diffusion-weighted imaging to assess representations of spinal cord microstructure in cervical spondylotic myelopathy</t>
  </si>
  <si>
    <t>Department of Neurological Surgery, Washington University School of Medicine, St. Louis, Missouri. / Department of Neurological Surgery, University of Utah, Salt Lake City, Utah; and.</t>
  </si>
  <si>
    <t>Prognostics of Systemic Malignancy ICD-O Topography and Morphology Types on Brain Metastases: An NCDB Time-to-event Cohort</t>
  </si>
  <si>
    <t>American Journal of Clinical Oncology</t>
  </si>
  <si>
    <t>School of Medicine, Saint Louis University, St. Louis, MO.</t>
  </si>
  <si>
    <t>Predictors of Postoperative Segmental and Overall Lumbar Lordosis in Minimally Invasive Transforaminal Lumbar Interbody Fusion: A Consecutive Case Series</t>
  </si>
  <si>
    <t>Department of Neurological Surgery, Washington University, St. Louis, MO, USA. / Department of Neurosurgery, University of Utah, Salt Lake City, UT, USA.</t>
  </si>
  <si>
    <t>A Technique of Deep Brain Stimulation of the Globus Pallidus Interna for Dystonia Under General Anesthesia With Sevoflurane</t>
  </si>
  <si>
    <t>Neurosurgery, University of Utah, Salt Lake City, USA.</t>
  </si>
  <si>
    <t>Mechanomyography as a Surgical Adjunct for Treatment of Chronic Entrapment Neuropathy: A Case Series</t>
  </si>
  <si>
    <t>Department of Neurological Surgery, Washington University, St. Louis, Missouri, USA.</t>
  </si>
  <si>
    <t>Development of a Modified Bayonet Forceps for Improving Steerability of Paddle Lead Electrodes During Spinal Cord Stimulator Surgery: A Technical Note</t>
  </si>
  <si>
    <t>Division of Neurological Surgery, Department of Neurosurgery, Saint Louis University School of Medicine, St. Louis, Missouri, USA.</t>
  </si>
  <si>
    <t>Is spinal height gain associated with rod orientation and the use of cross-links in magnetically controlled growing rods in early-onset scoliosis?</t>
  </si>
  <si>
    <t>Journal of Pediatric Orthopaedics B</t>
  </si>
  <si>
    <t>San Diego Spine Foundation, San Diego, California.</t>
  </si>
  <si>
    <t>Association of upper-limb neurological recovery with functional outcomes in high cervical spinal cord injury</t>
  </si>
  <si>
    <t>Department of Neurological Surgery, Washington University, St. Louis.</t>
  </si>
  <si>
    <t>Complex surgical reconstruction for spinopelvic instability caused by a giant Tarlov cyst eroding the sacrum: A case report</t>
  </si>
  <si>
    <t>Division of Neurological Surgery, Saint Louis University School of Medicine, 1008 S. Spring Ave, 3rd Floor, St. Louis, MO 63110, United States.</t>
  </si>
  <si>
    <t>IL-32 and its paradoxical role in neoplasia</t>
  </si>
  <si>
    <t>Crit Rev Oncol Hematol</t>
  </si>
  <si>
    <t>Department of Surgery, University of Missouri School of Medicine, Columbia, MO 65212, USA.</t>
  </si>
  <si>
    <t>Response to a letter to the editor regarding, "Malpractice litigation in elective lumbar spinal fusion: a comprehensive review of reported legal claims in the U.S. in the past 50 years"</t>
  </si>
  <si>
    <t>Division of Neurological Surgery, Department of Surgery, Saint Louis University School of Medicine, 1402 S. Grand Blvd, Saint Louis, MO, 63104, USA.</t>
  </si>
  <si>
    <t>Establishing the Reliability, Validity, and Prognostic Utility of the Momentary Pain Catastrophizing Scale for Use in Ecological Momentary Assessment Research</t>
  </si>
  <si>
    <t>The Journal of Pain</t>
  </si>
  <si>
    <t>Department of Anesthesiology, Washington University School of Medicine, St. Louis, Missouri.</t>
  </si>
  <si>
    <t>Diffusion Basis Spectrum Imaging Identifies Clinically Relevant Disease Phenotypes of Cervical Spondylotic Myelopathy</t>
  </si>
  <si>
    <t>Department of Neurological Surgery, Washington University School of Medicine, Saint Louis, MO.</t>
  </si>
  <si>
    <t>Clinically meaningful improvement in disabilities of arm, shoulder, and hand (DASH) following cervical spine surgery</t>
  </si>
  <si>
    <t>Expert Witness Testimony in Spine Surgery: A Review of Guidelines and Recommendations From Professional Organizations</t>
  </si>
  <si>
    <t>Division of Neurological Surgery, Department of Surgery, Saint Louis University School of Medicine, Saint Louis, Missouri, USA.</t>
  </si>
  <si>
    <t>Feasibility and Acceptability of a Preoperative Multimodal Mobile Health Assessment in Spine Surgery Candidates</t>
  </si>
  <si>
    <t>Department of Neurological Surgery, Washington University School of Medicine in St. Louis, St. Louis, Missouri, USA.</t>
  </si>
  <si>
    <t>Electroactive Spinal Instrumentation for Targeted Osteogenesis and Spine Fusion: A Computational Study</t>
  </si>
  <si>
    <t>Department of Neurosurgery, Washington University School of Medicine, St. Louis, MO, USA.</t>
  </si>
  <si>
    <t>Current and future applications of mobile health technology for evaluating spine surgery patients: a review</t>
  </si>
  <si>
    <t>Department of Neurological Surgery, Cleveland Clinic, Cleveland, Ohio.</t>
  </si>
  <si>
    <t>Derivation and Validation of a Clinical Prediction Rule for Upper Limb Functional Outcomes After Traumatic Cervical Spinal Cord Injury</t>
  </si>
  <si>
    <t>Department of Neurological Surgery, Washington University, St. Louis, Missouri.</t>
  </si>
  <si>
    <t>Diffusion Basis Spectrum Imaging Provides Insights Into Cervical Spondylotic Myelopathy Pathology</t>
  </si>
  <si>
    <t>Department of Neurological Surgery, Washington University School of Medicine, Saint Louis, Missouri, USA.</t>
  </si>
  <si>
    <t>Association Between Neighborhood-Level Socioeconomic Disadvantage and Patient-Reported Outcomes in Lumbar Spine Surgery</t>
  </si>
  <si>
    <t>Department of Neurological Surgery, Washington University School of Medicine, Saint Louis, Missouri USA.</t>
  </si>
  <si>
    <t>Diffusion basis spectrum imaging predicts long-term clinical outcomes following surgery in cervical spondylotic myelopathy</t>
  </si>
  <si>
    <t>Department of Neurological Surgery, Washington University School of Medicine, Saint Louis, MO 63110, USA.</t>
  </si>
  <si>
    <t>Implementation of an Electronic Health Records-Based Safe Contrast Limit for Preventing Contrast-Associated Acute Kidney Injury After Percutaneous Coronary Intervention</t>
  </si>
  <si>
    <t>Circulation: Cardiovascular Quality and Outcomes</t>
  </si>
  <si>
    <t>School of Medicine, University of California, Los Angeles (J.Z.).</t>
  </si>
  <si>
    <t>Upper Limb Nerve Transfer Surgery in Patients With Tetraplegia</t>
  </si>
  <si>
    <t>JAMA Network Open</t>
  </si>
  <si>
    <t>Department of Neurological Surgery, Washington University, St Louis, Missouri.</t>
  </si>
  <si>
    <t>Pseudoaneurysm as a differential for the computed tomography angiography "spot sign" in atypical presentations of intracerebral hemorrhage: illustrative case</t>
  </si>
  <si>
    <t>ivision of Neurosurgery, Saint Louis University School of Medicine, St. Louis, Missouri</t>
  </si>
  <si>
    <t>A Novel Tropical Geometry-Based Interpretable Machine Learning Method: Pilot Application to Delivery of Advanced Heart Failure Therapies</t>
  </si>
  <si>
    <t>IEEE Journal of Biomedical and Health Informatics</t>
  </si>
  <si>
    <t>-</t>
  </si>
  <si>
    <t>Litigation involving sports-related spinal injuries: a comprehensive review of reported legal claims in the United States in the past 70 years</t>
  </si>
  <si>
    <t>Division of Neurological Surgery, Department of Neurosurgery, Saint Louis University School of Medicine, St, Louis, MO, 63104 USA.</t>
  </si>
  <si>
    <t>Blast-Related Traumatic Brain Injuries Secondary to Thermobaric Explosives: Implications for the War in Ukraine</t>
  </si>
  <si>
    <t>Division of Neurological Surgery, Department of Surgery, Saint Louis University School of Medicine, St. Louis, Missouri, USA.</t>
  </si>
  <si>
    <t>Utility of Diffusion Basis Spectrum Imaging in Quantifying Baseline Disease Severity and Prognosis of Cervical Spondylotic Myelopathy</t>
  </si>
  <si>
    <t>Automatic Multi-functional Integration Program (AMFIP) towards all-optical mechano-electrophysiology interrogation</t>
  </si>
  <si>
    <t>Department of Electrical and Computer Engineering, University of California, Santa Barbara, California, United States of America.</t>
  </si>
  <si>
    <t>Extended tulip cervical reduction screws to restore alignment in traumatic atlantoaxial dislocation after type 3 odontoid fracture: illustrative case</t>
  </si>
  <si>
    <t>Analysis of combined clinical and diffusion basis spectrum imaging metrics to predict the outcome of chronic cervical spondylotic myelopathy following cervical decompression surgery</t>
  </si>
  <si>
    <t>Delayed peritoneal shunt catheter migration into the pulmonary artery with indolent thrombosis: A case report and narrative review</t>
  </si>
  <si>
    <t>Department of Neurosurgery, Saint Louis University School of Medicine, Saint Louis, Missouri, United States.</t>
  </si>
  <si>
    <t>Malpractice litigation in elective lumbar spinal fusion: a comprehensive review of reported legal claims in the U.S. in the past 50 years</t>
  </si>
  <si>
    <t>Division of Neurological Surgery, Department of Surgery, Saint Louis University School of Medicine, Saint Louis, MO, USA.</t>
  </si>
  <si>
    <t>Individual differences in postoperative recovery trajectories for adult symptomatic lumbar scoliosis</t>
  </si>
  <si>
    <t>Departments of Neurological Surgery, Washington University School of Medicine in St. Louis, St. Louis, Missouri.</t>
  </si>
  <si>
    <t>Political Rivalry During America's Founding Fathers Era and the Bullet that Ended Up in Alexander Hamilton's Upper Lumbar Spine</t>
  </si>
  <si>
    <t>Division of Neurological Surgery, Saint Louis University School of Medicine, Saint Louis, Missouri, USA.</t>
  </si>
  <si>
    <t>Comparison of local and regional radiographic outcomes in minimally invasive and open TLIF: a propensity score-matched cohort</t>
  </si>
  <si>
    <t>Department of Neurological Surgery, Johns Hopkins University, Baltimore, Maryland.</t>
  </si>
  <si>
    <t>Educational impact of early COVID-19 operating room restrictions on neurosurgery resident training in the United States: A multicenter study</t>
  </si>
  <si>
    <t>Division of Neurological Surgery, Saint Louis University School of Medicine, Saint Louis, Missouri, 63104, US.</t>
  </si>
  <si>
    <t>Long-Term Time Series Forecasting and Updates on Survival Analysis of Glioblastoma Multiforme: A 1975-2018 Population-Based Study</t>
  </si>
  <si>
    <t>Neuroepidemiology</t>
  </si>
  <si>
    <t>School of Medicine, Saint Louis University, St. Louis, Missouri, USA.</t>
  </si>
  <si>
    <t>Examining the role of COVID-19 testing availability on intention to isolate: A Randomized hypothetical scenario</t>
  </si>
  <si>
    <t>David Geffen School of Medicine at UCLA, Los Angeles, California, United States of America.</t>
  </si>
  <si>
    <t>All-optical Mechanobiology Interrogation of Yes-associated Protein in Human Cancer and Normal Cells using a Multi-functional System</t>
  </si>
  <si>
    <t>Journal of Visualized Experiments</t>
  </si>
  <si>
    <t>Department of Electrical and Computer Engineering, University of California.</t>
  </si>
  <si>
    <t>Effect of Patient Resilience and the Single Assessment Numeric Evaluation (SANE) Score on Return to Sport Following Anterior Cruciate Ligament Reconstruction Surgery</t>
  </si>
  <si>
    <t>The Archives of Bone and Joint Surgery</t>
  </si>
  <si>
    <t>Department of Orthopedics, Saint Louis University School of Medicine, St. Louis, MO, USA.</t>
  </si>
  <si>
    <t>Amino acids and mechanistic target of rapamycin regulate the fate of live engulfed cells</t>
  </si>
  <si>
    <t>The FASEB Journal</t>
  </si>
  <si>
    <t>Cell Biology Program, Sloan Kettering Institute for Cancer Research, New York, New York, USA.</t>
  </si>
  <si>
    <t>The Role of Exercise in Parkinson's Disease</t>
  </si>
  <si>
    <t>Journal of Geriatric Psychiatry and Neurology</t>
  </si>
  <si>
    <t>Department of Neurology, 7547Saint Louis University, Saint Louis, MO, USA.</t>
  </si>
  <si>
    <t>Comparison of cost and complication rates for profiling hospital performance in lumbar fusion for spondylolisthesis</t>
  </si>
  <si>
    <t>Departments of Neurological Surgery; Washington University in St. Louis, St. Louis, MO. Centene Corporation, St. Louis, MO.</t>
  </si>
  <si>
    <t>Treatment of sacroiliac joint laxity-induced coronal imbalance with the kickstand rod technique</t>
  </si>
  <si>
    <t>Multi-modal biomarkers of low back pain: A machine learning approach</t>
  </si>
  <si>
    <t>NeuroImage: Clinical</t>
  </si>
  <si>
    <t>Department of Neurosurgery, Washington University School of Medicine, St. Louis, MO 63110, USA.</t>
  </si>
  <si>
    <t>Citrullinated Histone H3 as a Therapeutic Target for Endotoxic Shock in Mice</t>
  </si>
  <si>
    <t>Department of Surgery, University of Michigan, Ann Arbor, MI, United States.</t>
  </si>
  <si>
    <t>Peptidylarginine Deiminase 2 Knockout Improves Survival in hemorrhagic shock</t>
  </si>
  <si>
    <t>Shock</t>
  </si>
  <si>
    <t>Department of Surgery, University of Michigan, Ann Arbor, Michigan.</t>
  </si>
  <si>
    <t>ER-lysosome contacts enable cholesterol sensing by mTORC1 and drive aberrant growth signalling in Niemann-Pick type C</t>
  </si>
  <si>
    <t>Nature Cell Biology</t>
  </si>
  <si>
    <t>Department of Molecular and Cell Biology, University of California, Berkeley, Berkeley, CA, USA. / The Paul F. Glenn Center for Aging Research, University of California, Berkeley, Berkeley, CA, USA.</t>
  </si>
  <si>
    <t>Discovery of FAHFA-Containing Triacylglycerols and Their Metabolic Regulation</t>
  </si>
  <si>
    <t>Journal of the American Chemical Society</t>
  </si>
  <si>
    <t>Skaggs School of Pharmacy and Pharmaceutical Sciences , University of California-San Diego , 9500 Gilman Drive , La Jolla , California 92093-0934 , United States.</t>
  </si>
  <si>
    <t>Hypoxia-inducible factors: cancer progression and clinical translation</t>
  </si>
  <si>
    <t>Department of Genetic Medicine, Institute for Cell Engineering, Johns Hopkins University School of Medicine</t>
  </si>
  <si>
    <t>HIF inhibitor 32-134D eradicates murine hepatocellular carcinoma in combination with anti-PD1 therapy</t>
  </si>
  <si>
    <t>Armstrong Oxygen Biology Research Center. Institute for Cell Engineering. Johns Hopkins University School of Medicine</t>
  </si>
  <si>
    <t>The Translational Potential of Microglia and Monocyte-Derived Macrophages in Ischemic Stroke</t>
  </si>
  <si>
    <t>Department of Neurosurgery, The Johns Hopkins University School of Medicine</t>
  </si>
  <si>
    <t>NARF is a hypoxia-induced coactivator for OCT4-mediated breast cancer stem cell specification</t>
  </si>
  <si>
    <t>Armstrong Oxygen Biology Research Center and Institute for Cell Engineering, Johns Hopkins University School of Medicine</t>
  </si>
  <si>
    <t>Plexin-B3 expression stimulates MET signaling, breast cancer stem cell specification, and lung metastasis</t>
  </si>
  <si>
    <t>Armstrong Oxygen Biology Research Center and Vascular Program, Institute for Cell Engineering, Johns Hopkins University School of Medicine; McKusick-Nathans Department of Genetic Medicine, Johns Hopkins University School of Medicine</t>
  </si>
  <si>
    <t>Polymeric Nanoparticles in Brain Cancer Therapy: A Review of Current Approaches</t>
  </si>
  <si>
    <t>Hunterian Neurosurgical Research Laboratory, Department of Neurosurgery, Johns Hopkins University School of Medicine; University of Mississippi School of Medicine, University of Mississippi Medical Center</t>
  </si>
  <si>
    <t>External Validation of a Neural Network Model in Aneurysmal Subarachnoid Hemorrhage: A Comparison With Conventional Logistic Regression Models</t>
  </si>
  <si>
    <t>Pharmacological strategies for improving the prognosis of glioblastoma</t>
  </si>
  <si>
    <t>Hunterian Neurosurgical Research Laboratory, Department of Neurosurgery, Johns Hopkins School of Medicine</t>
  </si>
  <si>
    <t>Home Program Matching in Neurosurgical Residency Programs: A 7-Year Study</t>
  </si>
  <si>
    <t>Department of Neurosurgery, Johns Hopkins University School of Medicine</t>
  </si>
  <si>
    <t>Recruitment of women in neurosurgery: a 7-year quantitative analysis</t>
  </si>
  <si>
    <t>Which medical schools produce the most neurosurgery residents? An analysis of the 2014-2020 cohort</t>
  </si>
  <si>
    <t>Author Correction: Multicellular 3D Neurovascular Unit Model for Assessing Hypoxia and Neuroinflammation Induced Blood-Brain Barrier Dysfunction</t>
  </si>
  <si>
    <t>Wake Forest Institute for Regenerative Medicine, Wake Forest School of Medicine</t>
  </si>
  <si>
    <t>Multicellular 3D Neurovascular Unit Model for Assessing Hypoxia and Neuroinflammation Induced Blood-Brain Barrier Dysfunction</t>
  </si>
  <si>
    <t xml:space="preserve">Salas-Vega S </t>
  </si>
  <si>
    <t>Overestimating the Benefit of Cancer Drugs-Reply</t>
  </si>
  <si>
    <t>London School of Economics and Political Science, London, England</t>
  </si>
  <si>
    <t>Relationship between costs and clinical benefits of new cancer medicines in Australia, France, the UK, and the US</t>
  </si>
  <si>
    <t>Fellow in Health Policy and Economics, London School of Economics and Political Science, Houghton Street, London, UK. Electronic address: s.salas-vega@lse.ac.uk.</t>
  </si>
  <si>
    <t>Optimization of Randomized Controlled Trial Design in Neurosurgery Using Simulation</t>
  </si>
  <si>
    <t>Cleveland Clinic Center for Spine Health, Cleveland Clinic, Cleveland, Ohio, USA; Department of Neurosurgery, Inova Health System, Falls Church, Virginia, USA; London School of Economics &amp; Political Science, London, United Kingdom.</t>
  </si>
  <si>
    <t>Directional Deep Brain Stimulation-A Step in the Right Direction? A Systematic Review of the Clinical and Therapeutic Efficacy of Directional Deep Brain Stimulation in Parkinson Disease</t>
  </si>
  <si>
    <t>Department of Neurosurgery, INOVA Medical Group, Fairfax, Virginia, USA.</t>
  </si>
  <si>
    <t>Consolidation and maturation of the orthopaedic medical device market between 1999 and 2015</t>
  </si>
  <si>
    <t>The London School of Economics and Political Science, LSE Health, London, UK.</t>
  </si>
  <si>
    <t>Establishing A Curriculum for Resident and Medical Student Education of Machine Learning in Healthcare</t>
  </si>
  <si>
    <t>Department of Neurosurgery, Cleveland Clinic Lerner College of Medicine, Cleveland, Ohio; Case Western School of Medicine, Case Western Reserve University, Cleveland, Ohio; Center for Spine Health, Department of Neurosurgery, Neurologic Institute, Cleveland Clinic Foundation, Cleveland, Ohio; London School of Economics &amp; Political Science, London, UK.</t>
  </si>
  <si>
    <t>Direct incremental healthcare costs associated with mood disorders in the United States, 2007-2017</t>
  </si>
  <si>
    <t>London School of Economics and Political Science, LSE Health, London, UK. Electronic address: s.salas-vega@lse.ac.uk.</t>
  </si>
  <si>
    <t>Department of Health Policy, London School of Economics and Political Science, London, UK. Electronic address: s.salas-vega@lse.ac.uk.</t>
  </si>
  <si>
    <t>Automated Diabetic Retinopathy Image Assessment Software: Diagnostic Accuracy and Cost-Effectiveness Compared with Human Graders</t>
  </si>
  <si>
    <t>Department of Social Policy, LSE Health, London School of Economics and Political Science, London, United Kingdom.</t>
  </si>
  <si>
    <t>Interference with reelin signaling in the lateral entorhinal cortex impairs spatial memory</t>
  </si>
  <si>
    <t>Department of Psychological and Brain Sciences, Johns Hopkins University, Baltimore, MD 21218, USA.</t>
  </si>
  <si>
    <t>A comparative study of drug listing recommendations and the decision-making process in Australia, the Netherlands, Sweden, and the UK</t>
  </si>
  <si>
    <t>London School of Economics and Political Science, Houghton Street, London, UK.</t>
  </si>
  <si>
    <t>The World Neurosurgery Global Champions Program: First-Year Experience of a Model Initiative for Reducing Disparities in Global Neurosurgical Literature</t>
  </si>
  <si>
    <t>Inova Neurosurgery, Inova Health System, Falls Church, Virginia, USA.</t>
  </si>
  <si>
    <t>Assessment of Overall Survival, Quality of Life, and Safety Benefits Associated With New Cancer Medicines</t>
  </si>
  <si>
    <t>London School of Economics and Political Science, London, England.</t>
  </si>
  <si>
    <t>Leveraging published randomized controlled trials to inform clinical trial design: a simulation-based study of laminectomy versus laminectomy and fusion</t>
  </si>
  <si>
    <t>Cleveland Clinic Center for Spine Health, Cleveland Clinic, Cleveland.</t>
  </si>
  <si>
    <t>Big Data and Health Care: Challenges and Opportunities for Coordinated Policy Development in the EU</t>
  </si>
  <si>
    <t>London School of Economics and Political Science ; London , UK.</t>
  </si>
  <si>
    <t>Late-week surgery and discharge to specialty care associated with higher costs and longer lengths of stay after elective lumbar laminectomy</t>
  </si>
  <si>
    <t>London School of Economics and Political Science, London, United Kingdom.</t>
  </si>
  <si>
    <t>Availability, cost, and prescription patterns of antihypertensive medications in primary health care in China: a nationwide cross-sectional survey</t>
  </si>
  <si>
    <t>Department of Health Policy, London School of Economics and Political Science, London, UK.</t>
  </si>
  <si>
    <t>The relationship between off-hours admissions for primary percutaneous coronary intervention, door-to-balloon time and mortality for patients with ST-elevation myocardial infarction in England: a registry-based prospective national cohort study</t>
  </si>
  <si>
    <t>U.S. Healthcare Insurance Market Concentration from 2001 to 2016: Increased Growth in Direct Written Premiums and Overall Decreased Market Consolidation</t>
  </si>
  <si>
    <t>Health Policy and Economics, The London School of Economics and Political Science, London, GBR.</t>
  </si>
  <si>
    <t>A study of whether automated Diabetic Retinopathy Image Assessment could replace manual grading steps in the English National Screening Programme</t>
  </si>
  <si>
    <t>Department of Social Policy, LSE Health, London School of Economics and Political Science, London, WC2A 2AE, United Kingdom.</t>
  </si>
  <si>
    <t>Cancer Drugs Provide Positive Value In Nine Countries, But The United States Lags In Health Gains Per Dollar Spent</t>
  </si>
  <si>
    <t>London School of Economics and Political Science, in the United Kingdom.</t>
  </si>
  <si>
    <t>An observational study to assess if automated diabetic retinopathy image assessment software can replace one or more steps of manual imaging grading and to determine their cost-effectiveness</t>
  </si>
  <si>
    <t>Department of Social Policy, LSE Health, London School of Economics and Political Science, London, UK.</t>
  </si>
  <si>
    <t>Brittany M Stopa</t>
  </si>
  <si>
    <t>Supratentorial cortical ependymoma: A systematic literature review and case illustration</t>
  </si>
  <si>
    <t>1. Section of Neurosurgery, Carilion Clinic, Roanoke, VA, USA.
2. Virginia Tech Carilion School of Medicine, Roanoke, VA, USA.</t>
  </si>
  <si>
    <t>Brittany Morgan Stopa</t>
  </si>
  <si>
    <t>Information-Based Medicine in Glioma Patients: A Clinical Perspective</t>
  </si>
  <si>
    <t>Computational Neuroscience Outcomes Center, Department of Neurosurgery, Brigham and Women's Hospital, Harvard Medical School, Boston, MA, USA.</t>
  </si>
  <si>
    <t>Prostate-Specific Membrane Antigen as Target for Neuroimaging of Central Nervous System Tumors</t>
  </si>
  <si>
    <t>1. Virginia Tech Carilion School of Medicine, Roanoke, VA, USA.
2. Fralin Biomedical Research Institute, Roanoke, VA, USA.</t>
  </si>
  <si>
    <t>Supratentorial Neurenteric Cysts: Systematic Literature Review and Case Report</t>
  </si>
  <si>
    <t>Virginia Tech Carilion School of Medicine, Roanoke, Virginia, USA; Fralin Biomedical Research Institute, Roanoke, Virginia, USA.</t>
  </si>
  <si>
    <t>External ventricular drains and risk of freehand placement: A systematic review and meta-analysis</t>
  </si>
  <si>
    <t>Computational Neuroscience Outcomes Center (CNOC), Department of Neurosurgery, Brigham and Women's Hospital, Harvard Medical School, Boston, MA, USA; Virginia Tech Carilion School of Medicine, Roanoke, Virginia, USA, Fralin Biomedical Research Institute, Roanoke, VA, USA.</t>
  </si>
  <si>
    <t>Central Nervous System Lymphoproliferative Disorder Secondary to Methotrexate: A Systematic Literature Review and Case Illustration</t>
  </si>
  <si>
    <t>Department of Neuroscience, Fralin Biomedical Research Institute, Roanoke, Virginia, USA; Virginia Tech Carilion School of Medicine, Roanoke, Virginia, USA. Electronic address: bmstopa@carilionclinic.org.</t>
  </si>
  <si>
    <t>Comparison of Amino Acid PET to Advanced and Emerging MRI Techniques for Neurooncology Imaging: A Systematic Review of the Recent Studies</t>
  </si>
  <si>
    <t>1. Virginia Tech Carilion School of Medicine.
2. Fralin Biomedical Research Institute.</t>
  </si>
  <si>
    <t>1. Department of Neurosurgery, Boston Children's Hospital, Harvard Medical School, Boston, Massachusetts.
2. Computational Neuroscience Outcomes Center (CNOC), Department of Neurosurgery, Brigham and Women's Hospital, Harvard Medical School, Boston, Massachusetts.</t>
  </si>
  <si>
    <t>Extra-Axial Fluid Collections After Decompressive Craniectomy: Management, Outcomes, and Treatment Algorithm</t>
  </si>
  <si>
    <t>Computational Neuroscience Outcomes Center, Department of Neurosurgery, Harvard Medical School, Boston, Massachusetts, USA; Virginia Tech Carilion School of Medicine, Roanoke, Virginia, USA.</t>
  </si>
  <si>
    <t>Depressed skull fracture compressing eloquent cortex causing focal neurologic deficits</t>
  </si>
  <si>
    <t>1. Virginia Tech Carilion School of Medicine, Roanoke, Virginia, USA.
2. Department of Neuroscience, Fralin Biomedical Research Institute, Roanoke, Virginia, USA.</t>
  </si>
  <si>
    <t>Hyperosmolar Therapy in Pediatric Severe Traumatic Brain Injury-A Systematic Review</t>
  </si>
  <si>
    <t>Computational Neuroscience Outcomes Center, Department of Neurosurgery, Brigham and Women's Hospital, Harvard Medical School, Boston, MA.</t>
  </si>
  <si>
    <t>Preoperative functional MRI use in neurooncology patients: a clinician survey</t>
  </si>
  <si>
    <t>Computational Neuroscience Outcomes Center, Department of Neurosurgery, Brigham and Women's Hospital, Harvard Medical School, Boston, Massachusetts.</t>
  </si>
  <si>
    <t>Decreased Incidence of CSF Leaks after Skull Base Fractures in the 21st Century: An Institutional Report</t>
  </si>
  <si>
    <t>1. Department of Neurosurgery, Computational Neuroscience Outcomes Center at Harvard, Brigham and Women's Hospital, Boston, Massachusetts, United States.
2. Virginia Tech Carilion School of Medicine, Roanoke, Virginia, United States.</t>
  </si>
  <si>
    <t>Commentary: Response to "Systematic review and meta-analysis of external ventricular drain placement accuracy and narrative review of guidance devices"</t>
  </si>
  <si>
    <t>Computational Neuroscience Outcomes Center (CNOC), Department of Neurosurgery, Brigham and Women's Hospital, Harvard Medical School, 75 Francis Street, 02115 Boston, MA, United States; Department of Clinical Neuroscience, Karolinska Institutet, Stockholm, Sweden.</t>
  </si>
  <si>
    <t>The Impact of Age and Severity on Dementia After Traumatic Brain Injury: A Comparison Study</t>
  </si>
  <si>
    <t>1. Computational Neuroscience Outcomes Center at Harvard, Brigham and Women's Hospital, Boston, Massachusetts, USA.
2. Virginia Tech Carilion School of Medicine, Roanoke, Virginia, USA.</t>
  </si>
  <si>
    <t>International practice variation in postoperative imaging of chronic subdural hematoma patients</t>
  </si>
  <si>
    <t>Computational Neuroscience Outcomes Center (CNOC), Department of Neurosurgery, Brigham and Women's Hospital, Harvard Medical School, Boston, Massachusetts.</t>
  </si>
  <si>
    <t>Predicting nonroutine discharge after elective spine surgery: external validation of machine learning algorithms</t>
  </si>
  <si>
    <t>Computational Neuroscience Outcomes Center at Harvard, Department of Neurosurgery, Brigham and Women's Hospital, Boston, Massachusetts.</t>
  </si>
  <si>
    <t>Regulatable interleukin-12 gene therapy in patients with recurrent high-grade glioma: Results of a phase 1 trial</t>
  </si>
  <si>
    <t>Department of Neurosurgery, Brigham and Women's Hospital, Harvard Medical School, Boston, MA 02115, USA.</t>
  </si>
  <si>
    <t>Divergence in the epidemiological estimates of traumatic brain injury in the United States: comparison of two national databases</t>
  </si>
  <si>
    <t>1. Computational Neuroscience Outcomes Center, Department of Neurosurgery, Brigham and Women's Hospital, Harvard Medical School, Boston, Massachusetts.
2. Virginia Tech Carilion School of Medicine, Roanoke, Virginia.</t>
  </si>
  <si>
    <t>External Ventricular Drains versus Intraparenchymal Pressure Monitors in the Management of Moderate to Severe Traumatic Brain Injury: Experience at Two Academic Centers over a Decade</t>
  </si>
  <si>
    <t>Department of Neurosurgery, Computational Neuroscience Outcomes Center, Brigham and Women's Hospital, Harvard Medical School, Boston, Massachusetts, USA.</t>
  </si>
  <si>
    <t>Variance Reduction in Neurosurgical Practice: The Case for Analytics-Driven Decision Support in the Era of Big Data</t>
  </si>
  <si>
    <t>Computational Neurosurgery Outcomes Center, Department of Neurological Surgery, Brigham and Women's Hospital, Harvard Medical School, Boston, Massachusetts, USA.</t>
  </si>
  <si>
    <t>Comparison of minor head trauma management in the emergency departments of a United States and Italian Children's hospital</t>
  </si>
  <si>
    <t>Computational Neuroscience Outcomes Center of Harvard, Brigham and Women's Hospital, Boston, MA, USA.</t>
  </si>
  <si>
    <t>Iatrogenic Leptomeningeal Carcinomatosis Following Craniotomy for Resection of Metastatic Serous Ovarian Carcinoma: A Systematic Literature Review and Case Report</t>
  </si>
  <si>
    <t>Virginia Tech Carilion School of Medicine, Roanoke, VA, United States.</t>
  </si>
  <si>
    <t>Chiari I Malformation and Sleep-Disordered Breathing</t>
  </si>
  <si>
    <t>University of Virginia School of Medicine, Charlottesville, VA, USA.</t>
  </si>
  <si>
    <t>Pituitary Tumors in the Computational Era, Exploring Novel Approaches to Diagnosis, and Outcome Prediction with Machine Learning</t>
  </si>
  <si>
    <t>Department of Neurological Surgery, University of Virginia Health System, Charlottesville, Virginia, USA.</t>
  </si>
  <si>
    <t>Biomarkers Predictive of Long-Term Outcome After Ischemic Stroke: A Meta-Analysis</t>
  </si>
  <si>
    <t>Interventional outcomes for patients eligible for entry into the ARUBA clinical trial: a systematic review and meta-analysis</t>
  </si>
  <si>
    <t>Department of Neurological Surgery, University of Virginia Health System, Charlottesville, Virginia</t>
  </si>
  <si>
    <t>Stereotactic and Functional Neurosurgery Convection-Enhanced Delivery of Autologous Cerebrospinal Fluid Enhances Basal Ganglia Visualization during MRI-Guided Deep Brain Stimulation Surgery</t>
  </si>
  <si>
    <t>School of Medicine, University of Virginia, Charlottesville, Virginia, USA.</t>
  </si>
  <si>
    <t>Nutritional Support Following Traumatic Brain Injury: A Comprehensive Review</t>
  </si>
  <si>
    <t>Exploratory Research and Hypothesis in Medicine (ERHM)</t>
  </si>
  <si>
    <t>Department of Neurosurgery, West Virginia University, Morgantown, USA.</t>
  </si>
  <si>
    <t>Neurocognitive Sequelae and Rehabilitation after Subarachnoid Hemorrhage: Optimizing Outcomes</t>
  </si>
  <si>
    <t>Journal of Vascular Diseases</t>
  </si>
  <si>
    <t>Department of Neuroscience, West Virginia University Health Science Center, Morgantown, WV 26506, USA. / Rockefeller Neuroscience Institute, West Virginia University, Morgantown, WV 26506, USA.</t>
  </si>
  <si>
    <t>Pain Management During West Virginia's Opioid Crisis</t>
  </si>
  <si>
    <t>Myelin oligodendrocyte glycoprotein antibody-associated optic neuritis and myelitis in COVID-19: a case report and a review of the literature</t>
  </si>
  <si>
    <t>The Egyptian Journal of Neurology, Psychiatry and Neurosurgery</t>
  </si>
  <si>
    <t>School of Medicine, West Virginia University, Morgantown, WV USA.</t>
  </si>
  <si>
    <t>Pediatric Traumatic Brain Injury: An Update on Preclinical Models, Clinical Biomarkers, and the Implications of Cerebrovascular Dysfunction</t>
  </si>
  <si>
    <t>Journal of Central Nervous System Disease</t>
  </si>
  <si>
    <t>Department of Neuroscience, West Virginia University School of Medicine, Morgantown, WV, USA. / West Virginia University School of Medicine, Morgantown, WV, USA. / Rockefeller Neuroscience Institute, West Virginia University, Morgantown, WV, USA.</t>
  </si>
  <si>
    <t>"The DEA would come in and destroy you": a qualitative study of fear and unintended consequences among opioid prescribers in WV</t>
  </si>
  <si>
    <t>Substance Abuse Treatment, Prevention, and Policy</t>
  </si>
  <si>
    <t>Department of Neuroscience, West Virginia University, Morgantown, WV, USA.</t>
  </si>
  <si>
    <t>Spectrum of Neuroimaging Findings in Post-COVID-19 Vaccination: A Case Series and Review of Literature</t>
  </si>
  <si>
    <t>Neurology International</t>
  </si>
  <si>
    <t>School of Medicine, West Virginia University, Morgantown, WV 26506, USA.</t>
  </si>
  <si>
    <t>Tissue-Nonspecific Alkaline Phosphatase in Central Nervous System Health and Disease: A Focus on Brain Microvascular Endothelial Cells</t>
  </si>
  <si>
    <t>Department of Neuroscience, School of Medicine, West Virginia University Health Science Center, Morgantown, WV 26506, USA. / Rockefeller Neuroscience Institute, West Virginia University, Morgantown, WV 26506, USA.</t>
  </si>
  <si>
    <t>Mild traumatic brain injury increases vulnerability to cerebral ischemia in mice</t>
  </si>
  <si>
    <t>Experimental Neurology</t>
  </si>
  <si>
    <t>Department of Neuroscience, WVU Rockefeller Neuroscience Institute, West Virginia University, BMRC, 1 Medical Center Dr., PO Box 9303, Morgantown, WV 26506, USA.</t>
  </si>
  <si>
    <t>SunText Review of Neuroscience &amp; Psychology</t>
  </si>
  <si>
    <t>College of Medicine, West Virginia University.</t>
  </si>
  <si>
    <t>Irradiator Commissioning and Dosimetry for Assessment of LQ α and β Parameters, Radiation Dosing Schema, and in vivo Dose Deposition</t>
  </si>
  <si>
    <t>School of Medicine, West Virginia University; Department of Neuroscience, West Virginia University.</t>
  </si>
  <si>
    <t>Disruption of metabolic, sleep, and sensorimotor functional outcomes in a female transgenic mouse model of Alzheimer's disease</t>
  </si>
  <si>
    <t>Behavioural Brain Research</t>
  </si>
  <si>
    <t>Department of Neuroscience, School of Medicine, West Virginia University, Morgantown, WV 26506, USA.</t>
  </si>
  <si>
    <t>A novel role for tissue-nonspecific alkaline phosphatase at the blood-brain barrier during sepsis</t>
  </si>
  <si>
    <t>Neural Regeneration Research</t>
  </si>
  <si>
    <t>Department of Neuroscience, West Virginia University Health Science Center, Morgantown, WV, USA.</t>
  </si>
  <si>
    <t>Fornicotomy for the Treatment of Epilepsy: An Examination of Historical Literature in the Setting of Modern Operative Techniques</t>
  </si>
  <si>
    <t>Department of Neurosurgery, West Virginia University, Morgantown, West Virginia.</t>
  </si>
  <si>
    <t>Systemic inhibition of tissue-nonspecific alkaline phosphatase alters the brain-immune axis in experimental sepsis</t>
  </si>
  <si>
    <t>Department of Neuroscience, School of Medicine, Center for Basic and Translational Stroke Research, Rockefeller Neuroscience Institute, West Virginia University, Morgantown, WV, USA.</t>
  </si>
  <si>
    <t>Loss of tissue-nonspecific alkaline phosphatase (TNAP) enzyme activity in cerebral microvessels is coupled to persistent neuroinflammation and behavioral deficits in late sepsis</t>
  </si>
  <si>
    <t>Brain, Behavior, and Immunity</t>
  </si>
  <si>
    <t>Department of Neuroscience, West Virginia University Health Science Center, Morgantown, WV 26506, USA. Electronic address: dnwafor@mix.wvu.edu.</t>
  </si>
  <si>
    <t>Paraneoplastic Opsoclonus Myoclonus in a Patient with Pancreatic Adenocarcinoma</t>
  </si>
  <si>
    <t>Case Reports in Neurological Medicine</t>
  </si>
  <si>
    <t>Department of Neuroscience, School of Medicine, West Virginia University, Morgantown, WV, USA.</t>
  </si>
  <si>
    <t>Targeting the Blood-Brain Barrier to Prevent Sepsis-Associated Cognitive Impairment</t>
  </si>
  <si>
    <t>Graduate Programs in Neuroscience, Department of Neuroscience, School of Medicine, Health Sciences Center, West Virginia University, Morgantown, WV, USA. / Department of Neuroscience, School of Medicine, Health Sciences Center, West Virginia University, Morgantown, WV, USA.</t>
  </si>
  <si>
    <t>Follicular lymphoma presenting as scalp mass deformity: Case Report and Review of the literature</t>
  </si>
  <si>
    <t>Biomedical Research and Clinical Practice</t>
  </si>
  <si>
    <t>Department of Neurosurgery, School of Medicine, West Virginia University, Morgantown, WV, USA.</t>
  </si>
  <si>
    <t>Post-Traumatic Stress Disorder Delineating the Progression and Underlying Mechanisms Following Blast Traumatic Brain Injury</t>
  </si>
  <si>
    <t>Journal of Neuroscience and Neuropharmacology</t>
  </si>
  <si>
    <t>Department of Neurosurgery, West Virginia University School of Medicine, Morgantown, WV, USA. / Center for Neuroscience, West Virginia University Health Science Center, Morgantown, WV, USA.</t>
  </si>
  <si>
    <t>Concurrent impact of de novo mutations on cranial and cortical development in nonsyndromic craniosynostosis</t>
  </si>
  <si>
    <t>Department of Neurosurgery, University of Virginia School of Medicine, Charlottesville, Virginia.</t>
  </si>
  <si>
    <t>Cases of familial idiopathic normal pressure hydrocephalus implicate genetic factors in disease pathogenesis</t>
  </si>
  <si>
    <t>Department of Neurosurgery, University of Virginia, Charlottesville, VA 22903, United States.</t>
  </si>
  <si>
    <t>"Floppy brain" in congenital hydrocephalus</t>
  </si>
  <si>
    <t>Department of Neuroscience, Yale University School of Medicine, New Haven, CT 06510, United States. / Medical Scientist Training Program, Yale University School of Medicine, New Haven, CT 06510, United States. / Department of Neurosurgery, Yale University School of Medicine, New Haven, CT 06510, United States.</t>
  </si>
  <si>
    <t>A novel SMARCC1 -mutant BAFopathy implicates epigenetic dysregulation of neural progenitors in hydrocephalus</t>
  </si>
  <si>
    <t>medRxiv</t>
  </si>
  <si>
    <t xml:space="preserve">Department of Neurosurgery, Yale University, New Haven, CT, USA / Department of Neurosurgery, Massachusetts General Hospital, Harvard Medical School, Boston, MA, USA. </t>
  </si>
  <si>
    <t>Genetic dysregulation of an endothelial Ras signaling network in vein of Galen malformations</t>
  </si>
  <si>
    <t>The choroid plexus links innate immunity to CSF dysregulation in hydrocephalus</t>
  </si>
  <si>
    <t>Department of Neurosurgery, Yale School of Medicine, New Haven, CT 06520, USA.</t>
  </si>
  <si>
    <t>Rethinking the cilia hypothesis of hydrocephalus</t>
  </si>
  <si>
    <t>Neurobiology of Disease</t>
  </si>
  <si>
    <t>Department of Neuroscience, Yale University School of Medicine, New Haven, CT, USA; Medical Scientist Training Program, Yale University School of Medicine, New Haven, CT, USA; Department of Neurosurgery, Yale University School of Medicine, New Haven, CT, USA; Department of Neurosurgery, Massachusetts General Hospital, Boston, MA, USA. Electronic address: duy.phan@yale.edu.</t>
  </si>
  <si>
    <t>A neural stem cell paradigm of pediatric hydrocephalus</t>
  </si>
  <si>
    <t>Department of Neuroscience, Yale University School of Medicine, New Haven, CT 06510, USA. / Medical Scientist Training Program, Yale University School of Medicine, New Haven, CT 06510, USA. / Department of Neurosurgery, Yale University School of Medicine, New Haven, CT 06510, USA.</t>
  </si>
  <si>
    <t>Cellular recovery after prolonged warm ischaemia of the whole body</t>
  </si>
  <si>
    <t>Department of Neuroscience, Yale School of Medicine, New Haven, CT, USA. / Department of Neurosurgery, Yale School of Medicine, New Haven, CT, USA. / Medical Scientist Training Program (MD-PhD), Yale School of Medicine, New Haven, CT, USA.</t>
  </si>
  <si>
    <t>Department of Neurosurgery, Yale University School of Medicine, New Haven, CT 06510, United States.</t>
  </si>
  <si>
    <t>Molecular genetics of human developmental neurocranial anomalies: towards "precision surgery"</t>
  </si>
  <si>
    <t>Department of Neuroscience, Yale University School of Medicine, New Haven, CT, USA. / 2Department of Neurosurgery, Yale University School of Medicine, New Haven, CT, USA. / Medical Scientist Training Program, Yale University School of Medicine, New Haven, CT, USA.</t>
  </si>
  <si>
    <t>Rare pathogenic variants in WNK3 cause X-linked intellectual disability</t>
  </si>
  <si>
    <t>Genetics in Medicine</t>
  </si>
  <si>
    <t>Department of Neurosurgery, Yale School of Medicine, Yale University, New Haven, CT.</t>
  </si>
  <si>
    <t>Angiographic Pulse Wave Coherence in the Human Brain</t>
  </si>
  <si>
    <t>Medical Scientist Training Program, Yale University School of Medicine, New Haven, CT, United States. / Department of Neuroscience, Yale University School of Medicine, New Haven, CT, United States. / Department of Neurosurgery, Yale University School of Medicine, New Haven, CT, United States.</t>
  </si>
  <si>
    <t>Impaired neurogenesis alters brain biomechanics in a neuroprogenitor-based genetic subtype of congenital hydrocephalus</t>
  </si>
  <si>
    <t>Department of Neuroscience and Kavli Institute for Neuroscience, Yale University School of Medicine, New Haven, CT, USA. / Department of Neurosurgery, Yale University School of Medicine, New Haven, CT, USA. / Medical Scientist Training Program, Yale University School of Medicine, New Haven, CT, USA.</t>
  </si>
  <si>
    <t>Brain ventricles as windows into brain development and disease</t>
  </si>
  <si>
    <t>Neuron</t>
  </si>
  <si>
    <t>Department of Neurosurgery, Yale University School of Medicine, New Haven, CT, USA; Medical Scientist Training Program, Yale University School of Medicine, New Haven, CT, USA; Department of Neuroscience, Yale University School of Medicine, New Haven, CT, USA.</t>
  </si>
  <si>
    <t>Genomic approaches to improve the clinical diagnosis and management of patients with congenital hydrocephalus</t>
  </si>
  <si>
    <t>Department of Neurosurgery, Yale University School of Medicine, New Haven, Connecticut.</t>
  </si>
  <si>
    <t>PTEN mutations in autism spectrum disorder and congenital hydrocephalus: developmental pleiotropy and therapeutic targets</t>
  </si>
  <si>
    <t>Trends in Neurosciences</t>
  </si>
  <si>
    <t>Department of Neurosurgery, Yale School of Medicine, Yale University, New Haven, CT 06510, USA; Interdepartmental Neuroscience Program, Yale School of Medicine, Yale University, New Haven, CT 06510, USA; MD/PhD Program, Yale School of Medicine, Yale University, New Haven, CT 06510, USA.</t>
  </si>
  <si>
    <t>Spine Surgery HCAHPS Patient Satisfaction Survey Results Inversely Correlate with Survey Response Time</t>
  </si>
  <si>
    <t>Department of Orthopedics and Rehabilitation, Yale School of Medicine, New Haven, CT. / Medical Scientist Training Program, Yale University School of Medicine, New Haven, CT.</t>
  </si>
  <si>
    <t>Genomics of human congenital hydrocephalus</t>
  </si>
  <si>
    <t>Inflammatory hydrocephalus</t>
  </si>
  <si>
    <t>Department of Neurosurgery, Yale School of Medicine, New Haven, CT, 06510, USA.</t>
  </si>
  <si>
    <t>DIAPH1 Variants in Non-East Asian Patients With Sporadic Moyamoya Disease</t>
  </si>
  <si>
    <t>JAMA Neurol</t>
  </si>
  <si>
    <t>Department of Internal Medicine, McGovern Medical School, University of Texas Health Science Center, Houston.</t>
  </si>
  <si>
    <t>Intraventricular CSF Turbulence in Pediatric Communicating Hydrocephalus</t>
  </si>
  <si>
    <t>From the Department of Neurosurgery, Yale School of Medicine, New Haven, CT.</t>
  </si>
  <si>
    <t>A novel signature predicts recurrence risk and therapeutic response in breast cancer patients</t>
  </si>
  <si>
    <t>International Journal of Cancer</t>
  </si>
  <si>
    <t>Medical Scientist Training Program, Yale University School of Medicine, New Haven, Connecticut, USA.</t>
  </si>
  <si>
    <t>Medical Scientist Training Program, Yale University School of Medicine, New Haven, CT, USA.</t>
  </si>
  <si>
    <t>Exome Sequencing as a Potential Diagnostic Adjunct in Sporadic Congenital Hydrocephalus</t>
  </si>
  <si>
    <t>JAMA Pediatrics</t>
  </si>
  <si>
    <t>Department of Neurosurgery, Yale School of Medicine, New Haven, Connecticut.</t>
  </si>
  <si>
    <t>Self-reported health without clinically measurable benefits among adult users of multivitamin and multimineral supplements: a cross-sectional study</t>
  </si>
  <si>
    <t>Exome Sequencing Implicates Impaired GABA Signaling and Neuronal Ion Transport in Trigeminal Neuralgia</t>
  </si>
  <si>
    <t>Department of Neurosurgery, Yale School of Medicine, New Haven, CT, USA.</t>
  </si>
  <si>
    <t>Exome sequencing implicates genetic disruption of prenatal neuro-gliogenesis in sporadic congenital hydrocephalus</t>
  </si>
  <si>
    <t>Light Has Diverse Spatiotemporal Molecular Changes in the Mouse Suprachiasmatic Nucleus</t>
  </si>
  <si>
    <t>Journal of Biological Rhythms</t>
  </si>
  <si>
    <t>Section on Light and Circadian Rhythms, National Institute of Mental Health, National Institutes of Health, Bethesda, Maryland. / Medical Scientist Training Program, Yale University School of Medicine, New Haven, Connecticut.</t>
  </si>
  <si>
    <t>Worse overall health status negatively impacts satisfaction with breast reconstruction</t>
  </si>
  <si>
    <t>Journal of Plastic, Reconstructive &amp; Aesthetic Surgery</t>
  </si>
  <si>
    <t>Section of Plastic and Reconstructive Surgery, Department of Surgery, Yale University School of Medicine, New Haven, CT, USA.</t>
  </si>
  <si>
    <t>Derivation and validation of genome-wide polygenic score for urinary tract stone diagnosis</t>
  </si>
  <si>
    <t>Kidney International</t>
  </si>
  <si>
    <t>Antiepileptic drug withdrawal and seizure severity in the epilepsy monitoring unit</t>
  </si>
  <si>
    <t>Epilepsy &amp; Behavior</t>
  </si>
  <si>
    <t>Department of Neurology, Johns Hopkins University School of Medicine, Baltimore, MD, USA; Yale University School of Medicine, New Haven, CT, USA.</t>
  </si>
  <si>
    <t>Retinal innervation tunes circuits that drive nonphotic entrainment to food</t>
  </si>
  <si>
    <t>National Institute of Mental Health (NIMH), National Institutes of Health (NIH), Bethesda, MD, USA. / MSTP, Yale University, New Haven, CT, USA.</t>
  </si>
  <si>
    <t>Preclinical insights into therapeutic targeting of KCC2 for disorders of neuronal hyperexcitability</t>
  </si>
  <si>
    <t>Expert Opinion on Therapeutic Targets</t>
  </si>
  <si>
    <t>Department of Neurosurgery, Yale University School of Medicine , New Haven, CT, USA. / Medical Scientist Training Program, Yale University School of Medicine , New Haven, CT, USA.</t>
  </si>
  <si>
    <t>Inflammation in acquired hydrocephalus: pathogenic mechanisms and therapeutic targets</t>
  </si>
  <si>
    <t>Nature Reviews Neurology</t>
  </si>
  <si>
    <t>Department of Neurosurgery, Yale University School of Medicine, New Haven, Connecticut, USA; Medical Scientist Training Program, Yale University School of Medicine, New Haven, Connecticut, USA. Electronic address: duy.phan@yale.edu.</t>
  </si>
  <si>
    <t>Identification of KCC2 Mutations in Human Epilepsy Suggests Strategies for Therapeutic Transporter Modulation</t>
  </si>
  <si>
    <t>Frontiers in Cellular Neuroscience</t>
  </si>
  <si>
    <t>Department of Neurosurgery, Yale University School of Medicine, New Haven, CT, United States. / Medical Scientist Training Program, Yale University School of Medicine, New Haven, CT, United States.</t>
  </si>
  <si>
    <t>Genomic alterations underlying spinal metastases in pediatric H3K27M-mutant pineal parenchymal tumor of intermediate differentiation: case report</t>
  </si>
  <si>
    <t>Departments of Neurosurgery, Yale University, New Haven, Connecticut.</t>
  </si>
  <si>
    <t>Recessive Inheritance of Congenital Hydrocephalus With Other Structural Brain Abnormalities Caused by Compound Heterozygous Mutations in ATP1A3</t>
  </si>
  <si>
    <t>Department of Neurosurgery, School of Medicine, Yale University, New Haven, CT, United States.</t>
  </si>
  <si>
    <t>Clinical Trial Publication Trends Within Neurology</t>
  </si>
  <si>
    <t>Medical Scientist Training Program, Yale University School of Medicine, New Haven, CT, USA. / Department of Neurology, Yale University School of Medicine, New Haven, CT, USA.</t>
  </si>
  <si>
    <t>Department of Neurosurgery, Johns Hopkins University School of Medicine, Baltimore, MD, USA. / Medical Scientist Training Program, Yale University School of Medicine, New Haven, CT, USA. / Department of Neurosurgery, Yale University School of Medicine, New Haven, CT, USA.</t>
  </si>
  <si>
    <t>Sex modulates the ApoE ε4 effect on brain tau deposition measured by (18)F-AV-1451 PET in individuals with mild cognitive impairment</t>
  </si>
  <si>
    <t>Theranostics</t>
  </si>
  <si>
    <t>Medical Scientist Training Program, Yale University School of Medicine, New Haven, CT, United States of America.</t>
  </si>
  <si>
    <t>Muscle precursor cell movements in zebrafish are dynamic and require Six family genes</t>
  </si>
  <si>
    <t>Development</t>
  </si>
  <si>
    <t>Department of Molecular Genetics, The Ohio State University, Columbus, OH 43210, USA.</t>
  </si>
  <si>
    <t>Trim71/lin-41 Links an Ancient miRNA Pathway to Human Congenital Hydrocephalus</t>
  </si>
  <si>
    <t>Trends in Molecular Medicine</t>
  </si>
  <si>
    <t>Department of Neurosurgery, Yale University School of Medicine, New Haven, CT, USA; Medical Scientist Training Program, Yale University School of Medicine, New Haven, CT, USA.</t>
  </si>
  <si>
    <t>Department of Neurosurgery, Johns Hopkins University School of Medicine, Baltimore, MD, USA; Medical Scientist Training Program, Yale University School of Medicine, New Haven, CT, USA. Electronic address: duy.phan@yale.edu.</t>
  </si>
  <si>
    <t>Fragile X-Associated Disorders in Serbia: Baseline Quantitative and Qualitative Survey of Knowledge, Attitudes and Practices Among Medical Professionals</t>
  </si>
  <si>
    <t>Krieger School of Arts &amp; Sciences, Johns Hopkins University, Baltimore, MD, United States.</t>
  </si>
  <si>
    <t>Two Surgeries Do Not Always Make a Right: Spinal Cord Stimulation for Failed Back Surgery Syndrome</t>
  </si>
  <si>
    <t>Yale Journal of Biology and Medicine (YJBM)</t>
  </si>
  <si>
    <t>Department of Neurosurgery, Johns Hopkins University School of Medicine, Baltimore, MD. / Medical Scientist Training Program, Yale University School of Medicine, New Haven, CT.</t>
  </si>
  <si>
    <t>Chronic Circadian Misalignment without Circadian Arrhythmicity or Sleep Deprivation Does Not Impair Adult Hippocampal Neurogenesis</t>
  </si>
  <si>
    <t>Undergraduate Neuroscience Program, Krieger School of Arts &amp; Sciences, Johns Hopkins University, Baltimore, MD. / Section on Light and Circadian Rhythms, National Institute of Mental Health, National Institutes of Health, Bethesda, MD.</t>
  </si>
  <si>
    <t>HuD and the Survival Motor Neuron Protein Interact in Motoneurons and Are Essential for Motoneuron Development, Function, and mRNA Regulation</t>
  </si>
  <si>
    <t>Wexner Medical Center Department of Neuroscience.</t>
  </si>
  <si>
    <t>Fragile X Syndrome: Lessons Learned from the Most Translated Neurodevelopmental Disorder in Clinical Trials</t>
  </si>
  <si>
    <t>Department of Biology Johns Hopkins University Baltimore, MD 21218, USA.</t>
  </si>
  <si>
    <t>Cellular responses to recurrent pentylenetetrazole-induced seizures in the adult zebrafish brain</t>
  </si>
  <si>
    <t>Neuroscience</t>
  </si>
  <si>
    <t>Department of Neuroscience, The Ohio State University, Columbus, OH 43210, USA.</t>
  </si>
  <si>
    <t>Does Transcranial Direct Current Stimulation Actually Deliver DC Stimulation: Response to Letter to the Editor</t>
  </si>
  <si>
    <t>Brain Stimulation</t>
  </si>
  <si>
    <t>Department of Neurology and Neurosurgery, Johns Hopkins University School of Medicine, Baltimore, Maryland, USA.</t>
  </si>
  <si>
    <t>Does Transcranial Direct Current Stimulation Actually Deliver DC Stimulation?</t>
  </si>
  <si>
    <t>Department of Neurosurgery, Johns Hopkins University School of Medicine, Baltimore, MD, USA.</t>
  </si>
  <si>
    <t>Protocadherins control the modular assembly of neuronal columns in the zebrafish optic tectum</t>
  </si>
  <si>
    <t>J Cell BiolJournal of Cell Biology (JCB)</t>
  </si>
  <si>
    <t>Department of Neuroscience, Ohio State University Wexner Medical Center, Columbus, OH 43210.</t>
  </si>
  <si>
    <t>Motoneuron development influences dorsal root ganglia survival and Schwann cell development in a vertebrate model of spinal muscular atrophy</t>
  </si>
  <si>
    <t>Human Molecular Genetic</t>
  </si>
  <si>
    <t>Department of Neuroscience, The Ohio State University College of Medicine, 190 Rightmire Hall, 1060 Carmack Rd, Columbus, OH 43210, USA.</t>
  </si>
  <si>
    <t>Protocadherin-18b interacts with Nap1 to control motor axon growth and arborization in zebrafish</t>
  </si>
  <si>
    <t>Molecular Biology of the Cell (MBoC)</t>
  </si>
  <si>
    <t>Department of Neuroscience, Molecular, Cellular and Developmental Biology Graduate Program, Ohio State University Medical Center, Columbus, OH 43210.</t>
  </si>
  <si>
    <t>Temporal requirement for SMN in motoneuron development</t>
  </si>
  <si>
    <t xml:space="preserve">Human Molecular Genetics </t>
  </si>
  <si>
    <t>Subarachnoid haemorrhage associated with pituitary apoplexy and radiographically occult supraclinoid internal carotid artery aneurysms</t>
  </si>
  <si>
    <t>Department of Neurosurgery, Indiana University School of Medicine, Indianapolis, Indiana, USA alchris@iu.edu.</t>
  </si>
  <si>
    <t>Utility of neuromuscular blockade reversal in the evaluation of acute neurosurgical patients: A retrospective case-series</t>
  </si>
  <si>
    <t>Indiana University School of Medicine, Department of Neurological Surgery, Indianapolis, IN, USA. Electronic address: alchris@iu.edu.</t>
  </si>
  <si>
    <t>High Rates of Nicotine Use Relapse and Ulcer Development Following Roux-en-Y Gastric Bypass</t>
  </si>
  <si>
    <t>Obesity Surgery</t>
  </si>
  <si>
    <t>Indiana University School of Medicine, Indianapolis, IN, USA.</t>
  </si>
  <si>
    <t>Effect of Chandler loop shear and tubing size on thrombus architecture</t>
  </si>
  <si>
    <t>Journal of Materials Science</t>
  </si>
  <si>
    <t>Department of Emergency Medicine, Indiana University School of Medicine, Indianapolis, IN, USA.</t>
  </si>
  <si>
    <t>Warfarin versus factor Xa inhibitors in the long-term treatment of cerebral venous sinus thrombosis a single-center retrospective analysis</t>
  </si>
  <si>
    <t>eNeurologicalSci</t>
  </si>
  <si>
    <t>Department of Neurological Surgery, Indiana University - School of Medicine, Indianapolis, IN, United States of America.</t>
  </si>
  <si>
    <t>Exploring microplastic impact on whole blood clotting dynamics utilizing thromboelastography</t>
  </si>
  <si>
    <t>Department of Emergency Medicine, Indiana University School of Medicine, Indianapolis, IN, United States.</t>
  </si>
  <si>
    <t>Real-time tracking of fibrinolysis under constant wall shear and various pulsatile flows in an in-vitro thrombolysis model</t>
  </si>
  <si>
    <t>Bioeng Translational Medicine</t>
  </si>
  <si>
    <t>Department of Emergency Medicine Indiana University School of Medicine Indianapolis Indiana USA.</t>
  </si>
  <si>
    <t>In-vitro thromboelastographic characterization of reconstituted whole blood utilizing cryopreserved platelets</t>
  </si>
  <si>
    <t>Blood Coagulation &amp; Fibrinolysis</t>
  </si>
  <si>
    <t>Emergency Medicine Department, Indiana University School of Medicine, Indianapolis.</t>
  </si>
  <si>
    <t>Stress hormone signaling through β-adrenergic receptors regulates macrophage mechanotype and function</t>
  </si>
  <si>
    <t xml:space="preserve">The FASEB Journal </t>
  </si>
  <si>
    <t>Department of Integrative Biology and Physiology, University of California, Los Angeles, California, USA.</t>
  </si>
  <si>
    <t>The Role of Lipoproteins in Mycoplasma-Mediated Immunomodulation</t>
  </si>
  <si>
    <t>Frontiers in Microbiology</t>
  </si>
  <si>
    <t>David Geffen School of Medicine, University of California, Los Angeles, Los Angeles, CA, United States.</t>
  </si>
  <si>
    <t>Spirochetal Lipoproteins and Immune Evasion</t>
  </si>
  <si>
    <t>David Geffen School of Medicine at University of California Los Angeles, Los Angeles, CA, USA.</t>
  </si>
  <si>
    <t>Broad Kinase Inhibition Mitigates Early Neuronal Dysfunction in Tauopathy</t>
  </si>
  <si>
    <t>Sanders Brown Center on Aging &amp; Department of Physiology, University of Kentucky, Lexington, KY 40504, USA.</t>
  </si>
  <si>
    <t>A new opportunity for MEMRI</t>
  </si>
  <si>
    <t>Sanders-Brown Center on Aging and Department of Physiology, College of Medicine, University of Kentucky, Lexington, KY 40536-0230, USA.</t>
  </si>
  <si>
    <t>Manganese-Enhanced Magnetic Resonance Imaging: Overview and Central Nervous System Applications With a Focus on Neurodegeneration</t>
  </si>
  <si>
    <t>Department of Physiology, University of Kentucky, Lexington, KY, United States., College of Medicine, University of Kentucky, Lexington, KY, United States., Sanders-Brown Center on Aging, University of Kentucky, Lexington, KY, United States</t>
  </si>
  <si>
    <t>Effects of altered tau expression on dentate granule cell excitability in mice</t>
  </si>
  <si>
    <t>Department of Physiology, University of Kentucky College of Medicine, Lexington, KY 40536, USA.</t>
  </si>
  <si>
    <t>Male-specific epistasis between WWC1 and TLN2 genes is associated with Alzheimer's disease</t>
  </si>
  <si>
    <t>Sanders-Brown Center on Aging, University of Kentucky, College of Medicine, Lexington, KY, USA.</t>
  </si>
  <si>
    <t>Synthesis of high contrast fluorescein-diethers for rapid bench-top sensing of palladium</t>
  </si>
  <si>
    <t>Identification of changes in neuronal function as a consequence of aging and tauopathic neurodegeneration using a novel and sensitive magnetic resonance imaging approach</t>
  </si>
  <si>
    <t>Sanders-Brown Center on Aging, University of Kentucky, Lexington, KY, USA.</t>
  </si>
  <si>
    <t>Adult Born Dentate Granule Cell Mediated Upregulation of Feedback Inhibition in a Mouse Model of Traumatic Brain Injury</t>
  </si>
  <si>
    <t>Department of Physiology, College of Medicine, University of Kentucky, Lexington, Kentucky 40536.</t>
  </si>
  <si>
    <t>Q134R: Small chemical compound with NFAT inhibitory properties improves behavioral performance and synapse function in mouse models of amyloid pathology</t>
  </si>
  <si>
    <t>Sanders-Brown Center on Aging, University of Kentucky College of Medicine, Lexington, KY, USA.</t>
  </si>
  <si>
    <t>Neuro-oncology authorship trends in gender since 1944: a systematic review of 14,020 articles from five top-tier academic journals</t>
  </si>
  <si>
    <t>Department of Neurological Surgery, Indiana University School of Medicine, Indianapolis, Indiana.</t>
  </si>
  <si>
    <t>Data Science and Geriatric Anesthesia Research: Opportunity and Challenges</t>
  </si>
  <si>
    <t>Anesthesiology Clinics</t>
  </si>
  <si>
    <t>Department of Neurosurgery, University of Iowa Hospitals and Clinics, Iowa City, IA, USA.</t>
  </si>
  <si>
    <t>Surgical outcomes and risk factors for recurrence of myxopapillary ependymoma: a single-center experience</t>
  </si>
  <si>
    <t>Department of Neurosurgery, University of Iowa, Iowa City, Iowa</t>
  </si>
  <si>
    <t>Impact of insurance status on healthcare resource utilization and outcomes in adolescent patients presenting with spinal cord injuries</t>
  </si>
  <si>
    <t>Departments of Neurosurgery, Yale University School of Medicine, New Haven, Connecticut.</t>
  </si>
  <si>
    <t>Association of frailty with healthcare resource utilization after open thoracic/thoracolumbar posterior spinal fusion for adult spinal deformity</t>
  </si>
  <si>
    <t>European Spine Journa</t>
  </si>
  <si>
    <t>Department of Neurosurgery, Yale University School of Medicine, 333 Cedar Street, New Haven, CT, 06510, USA.</t>
  </si>
  <si>
    <t>Perspectives on Understanding Aberrant Brain Networks in Epilepsy</t>
  </si>
  <si>
    <t>Frontiers in Network Physiology</t>
  </si>
  <si>
    <t>Department of Laboratory Medicine, Yale University, New Haven, CT, United States.</t>
  </si>
  <si>
    <t>Geriatric relationship with inpatient opioid consumption and hospital outcomes after open posterior spinal fusion for adult spine deformity</t>
  </si>
  <si>
    <t>Department of Neurosurgery, Yale University School of Medicine, New Haven, CT, United States.</t>
  </si>
  <si>
    <t>Association of inpatient opioid consumption on postoperative outcomes after open posterior spinal fusion for adult spine deformity</t>
  </si>
  <si>
    <t>Department of Neurosurgery, Yale University School of Medicine, 333 Cedar Street, New Haven, CT, 06520, USA.</t>
  </si>
  <si>
    <t>Impact of Affective Disorders on Inpatient Opioid Consumption and Hospital Outcomes Following Open Posterior Spinal Fusion for Adult Spine Deformity</t>
  </si>
  <si>
    <t>Department of Neurosurgery, Yale University School of Medicine, New Haven, Connecticut, USA.</t>
  </si>
  <si>
    <t>Leveraging HFRS to assess how frailty affects healthcare resource utilization after elective ACDF for CSM</t>
  </si>
  <si>
    <t>Department of Neurosurgery, Yale University School of Medicine, 333 Cedar Street, New Haven, CT 06520, USA.</t>
  </si>
  <si>
    <t>Hospital Frailty Risk Score Predicts Adverse Events and Readmission Following a Ventriculoperitoneal Shunt Surgery for Normal Pressure Hydrocephalus</t>
  </si>
  <si>
    <t>Dorsal bed nucleus of stria terminalis in depressed and nondepressed temporal lobe epilepsy patients</t>
  </si>
  <si>
    <t>Department of Laboratory Medicine, Yale School of Medicine, New Haven, Connecticut, USA.</t>
  </si>
  <si>
    <t>Increasing Equity in Medical Student Neurosurgery Education Through Distance Learning</t>
  </si>
  <si>
    <t>Neurosurgical Education for Medical Students: A Scoping Review</t>
  </si>
  <si>
    <t>Yale School of Medicine, New Haven, Connecticut, USA; Medical Student Neurosurgery Training Center, Brain and Spine Group, Inc., Pasadena, California, USA.</t>
  </si>
  <si>
    <t>Assessment of Frailty Indices and Charlson Comorbidity Index for Predicting Adverse Outcomes in Patients Undergoing Surgery for Spine Metastases: A National Database Analysis</t>
  </si>
  <si>
    <t>Impact of Frailty on Morbidity and Mortality in Adult Patients Undergoing Surgical Evacuation of Acute Traumatic Subdural Hematoma</t>
  </si>
  <si>
    <t>Differences in Health Care Resource Utilization After Surgery for Metastatic Spinal Column Tumors in Patients with a Concurrent Affective Disorder in the United States</t>
  </si>
  <si>
    <t>Optimizing the surgical management of MRI-negative epilepsy in the neuromodulation era</t>
  </si>
  <si>
    <t>Department of Neurosurgery, Yale School of Medicine, Yale University, New Haven, Connecticut, USA.</t>
  </si>
  <si>
    <t>Racial Disparities in Health Care Resource Utilization After Pediatric Cervical and/or Thoracic Spinal Injuries</t>
  </si>
  <si>
    <t>Small loci of astroglial glutamine synthetase deficiency in the postnatal brain cause epileptic seizures and impaired functional connectivity</t>
  </si>
  <si>
    <t>Management of patients with medically intractable epilepsy and anterior temporal lobe encephaloceles</t>
  </si>
  <si>
    <t>Departments of1Neurosurgery, Yale School of Medicine, New Haven, Connecticut.</t>
  </si>
  <si>
    <t>Correction to: Incidence and characteristics of metastatic intracranial lesions in stage III and IV melanoma: a single institute retrospective analysis</t>
  </si>
  <si>
    <t>Laboratory Medicine, Yale School of Medicine, New Haven, CT, USA.</t>
  </si>
  <si>
    <t>Incidence and characteristics of metastatic intracranial lesions in stage III and IV melanoma: a single institute retrospective analysis</t>
  </si>
  <si>
    <t>Impact of Frailty on Morbidity and Mortality in Adult Patients Presenting with an Acute Traumatic Cervical Spinal Cord Injury</t>
  </si>
  <si>
    <t>Department of Neurosurgery, Yale School of Medicine, New Haven, Connecticut, USA.</t>
  </si>
  <si>
    <t>Increased branched-chain amino acids at baseline and hours before a spontaneous seizure in the human epileptic brain</t>
  </si>
  <si>
    <t>Department of Laboratory Medicine, Yale School of Medicine, New Haven, CT, USA.</t>
  </si>
  <si>
    <t>Astroglial Glutamine Synthetase and the Pathogenesis of Mesial Temporal Lobe Epilepsy</t>
  </si>
  <si>
    <t>Department of Laboratory Medicine, New Haven, CT, United States.</t>
  </si>
  <si>
    <t>Absence seizures and their relationship to depression and anxiety: Evidence for bidirectionality</t>
  </si>
  <si>
    <t>Network-Related Changes in Neurotransmitters and Seizure Propagation During Rodent Epileptogenesis</t>
  </si>
  <si>
    <t>Department of Neurosurgery (D.D.S.), , Yale School of Medicine, New Haven, CT</t>
  </si>
  <si>
    <t>Airway Management in an Anatomically and Physiologically Difficult Airway</t>
  </si>
  <si>
    <t>Laboratory Medicine, Yale School of Medicine, New Haven, USA.</t>
  </si>
  <si>
    <t>Circadian-Like Rhythmicity of Extracellular Brain Glutamate in Epilepsy</t>
  </si>
  <si>
    <t>Department of Laboratory Medicine, Yale School of Medicine, New Haven, CT, United States.</t>
  </si>
  <si>
    <t>Oral glutamine supplementation increases seizure severity in a rodent model of mesial temporal lobe epilepsy</t>
  </si>
  <si>
    <t>Nutritional Neuroscience</t>
  </si>
  <si>
    <t>Branched-Chain Amino Acids and Seizures: A Systematic Review of the Literature</t>
  </si>
  <si>
    <t>CNS Drugs</t>
  </si>
  <si>
    <t>Slowly progressive fatal PML-IRIS following antiretroviral initiation at CD4+ nadir of 350 cells/mm(3) despite CD4+ cell count rise to 900 cells/mm(3)</t>
  </si>
  <si>
    <t>International Journal of STD &amp; AIDS</t>
  </si>
  <si>
    <t>Lessons for the pathogenesis of vasospasm from a patient with sickle cell disease, moyamoya disease, subarachnoid hemorrhage, and 1 month of persistent vasospasm: illustrative case</t>
  </si>
  <si>
    <t>Pennsylvania State College of Medicine, Hershey, Pennsylvania.</t>
  </si>
  <si>
    <t>Could respiration-driven blood oxygen changes modulate neural activity?</t>
  </si>
  <si>
    <t>Pflugers Arch</t>
  </si>
  <si>
    <t>Medical Scientist Training Program, College of Medicine, The Pennsylvania State University, Hershey, PA, 17033, USA.</t>
  </si>
  <si>
    <t>Iliski, a software for robust calculation of transfer functions</t>
  </si>
  <si>
    <t>PLOS Computational Biology</t>
  </si>
  <si>
    <t>Medical Scientist Training Program and Neuroscience Graduate Program, The Pennsylvania State University, University Park, Pennsylvania, United States of America.</t>
  </si>
  <si>
    <t>Spatial and temporal patterns of nitric oxide diffusion and degradation drive emergent cerebrovascular dynamics</t>
  </si>
  <si>
    <t>Neuroscience Graduate Program, MD/PhD Medical Scientist Training Program, Pennsylvania State University, University Park, Pennsylvania, United States of America. / Department of Engineering Science and Mechanics, Pennsylvania State University, University Park, Pennsylvania, United States of America.</t>
  </si>
  <si>
    <t>Transfer functions linking neural calcium to single voxel functional ultrasound signal</t>
  </si>
  <si>
    <t>Medical Scientist Training Program and Neuroscience Graduate Program, The Pennsylvania State University, University Park, PA, USA.</t>
  </si>
  <si>
    <t>Cerebral oxygenation during locomotion is modulated by respiration</t>
  </si>
  <si>
    <t>Global Neurosurgery Advances From Trenches to Bedside: Lessons From Neurosurgical Care in War, Humanitarian Assistance, and Disaster Response</t>
  </si>
  <si>
    <t>Department of Neurosurgery, Icahn School of Medicine at Mount Sinai, New York, NY 10029, USA.</t>
  </si>
  <si>
    <t>Letter to the Editor: Forensic Neurosurgery: A Luxury or Necessity?</t>
  </si>
  <si>
    <t>Department of Neurosurgery, Neurosurgery Teaching Hospital, Baghdad, Iraq. Electronic address: zahraaalsharshahi@rcsi.com.</t>
  </si>
  <si>
    <t>A customized checklist for microsurgical clipping of intracranial aneurysms</t>
  </si>
  <si>
    <t>Department of Neurosurgery, Neurosurgery Teaching Hospital, Baghdad, Iraq.</t>
  </si>
  <si>
    <t>Letter to the Editor "Challenges of Meeting Cerebrovascular Surgery Demands in Low-and Middle-Income Countries: An Experience from Iraq"</t>
  </si>
  <si>
    <t>The role of the orbitofrontal artery in the clipping of superiorly projecting anterior communicating artery aneurysms</t>
  </si>
  <si>
    <t>Surgical Clipping of a Ruptured Distal Anterior Inferior Cerebellar Artery Aneurysm: A Technical Note</t>
  </si>
  <si>
    <t>Neurosurgery, Neurosurgery Teaching Hospital, Baghdad, IRQ.</t>
  </si>
  <si>
    <t>Cerebellar mutism following head trauma: A case report and literature review</t>
  </si>
  <si>
    <t>More Laboratory Simulations-Fewer Brain Complications: Prospects from the First Neurosurgery Laboratory in Iraq</t>
  </si>
  <si>
    <t>The upside-down anatomy: perspectives from cranial neurosurgery</t>
  </si>
  <si>
    <t>The spectrum of venous anomalies associated with atretic parietal cephaloceles: A literature review</t>
  </si>
  <si>
    <t>College of Medicine, University of Baghdad, Iraq.</t>
  </si>
  <si>
    <t>Letter to the Editor: Cadaver-Free Simulation Training in Microneurosurgery: An Experience From Iraq</t>
  </si>
  <si>
    <t>2Department of Cognitive Science, Indian Institute of Technology Kanpur, Kanpur, 208016, India.</t>
  </si>
  <si>
    <t>Careening intracranial bullets: An existing entity?</t>
  </si>
  <si>
    <t>PubMed-indexed neurosurgical research productivity of Iraq-based neurosurgeons</t>
  </si>
  <si>
    <t>Department of Neurosurgery, Neurosurgery Teaching Hospital, Baghdad, Iraq</t>
  </si>
  <si>
    <t>Supratentorial brain tumors: Are there indications for urgent resection?</t>
  </si>
  <si>
    <t>Following the footprints of pioneers on neurosurgery in Iraq: Abdul Hadi Al-Khalili</t>
  </si>
  <si>
    <t>Ruptured giant aneurysm of a cortical middle cerebral artery: A case report</t>
  </si>
  <si>
    <t>Alwitri: The father of modern neurosurgery in Iraq</t>
  </si>
  <si>
    <t>The four-handed technique in microsurgery, a useful addition to the vascular neurosurgeon armamentarium</t>
  </si>
  <si>
    <t>Traumatic acute extracranial cerebral herniation: How much do we know?</t>
  </si>
  <si>
    <t>The most recommended neuroanatomy resources for neurosurgeons: an international survey</t>
  </si>
  <si>
    <t>Texas Health Sports Medicine Concussion Center, Fort Worth, Texas.</t>
  </si>
  <si>
    <t>Texas Health Sports Medicine, Fort Worth, Texas;</t>
  </si>
  <si>
    <t>Neurosurgery training in war-torn countries: A perspective from Iraq and Syria</t>
  </si>
  <si>
    <t>Letter to the Editor: "Beyond Containment: Tracking the Impact of Coronavirus Disease 2019 (COVID-19) on Neurosurgery Services in Iraq"</t>
  </si>
  <si>
    <t>Blast-Induced Traumatic Brain Injuries: Experience from the Deadliest Double Suicide Bombing Attack in Iraq</t>
  </si>
  <si>
    <t>Head injuries caused by the ritual of 'Tatbir': a neurosurgical perspective</t>
  </si>
  <si>
    <t>The use of non-living animals as simulation models for cranial neurosurgical procedures: a literature review</t>
  </si>
  <si>
    <t>Chinese Neurosurgical Journal</t>
  </si>
  <si>
    <t>Department of Neurosurgery, Neurosurgery teaching Hospital, Baghdad, Iraq.</t>
  </si>
  <si>
    <t>Transposition of Vessels for Microvascular Decompression of Posterior Fossa Cranial Nerves: Review of Literature and Intraoperative Decision-Making Scheme</t>
  </si>
  <si>
    <t>Unilateral absence of the internal carotid artery associated with anterior communicating artery aneurysms: Systematic review and a proposed management algorithm</t>
  </si>
  <si>
    <t>College of Medicine, University of Baghdad, Baghdad, Iraq. / Department of Neurosurgery, Neurosurgery Teaching Hospital, Baghdad, Iraq. / Department of Neurosurgery, Johns Hopkins University, Baltimore, MD, USA. / Department of Surgery, College of Medicine, University of Al-Qadisiyah, Diwaniyah, Iraq.</t>
  </si>
  <si>
    <t>Letter to the Editor "Neurosurgical Subspecialty-Tailored Mentoring Approaches: Current Status and Future Demands"</t>
  </si>
  <si>
    <t>Neurosurgery in Iraq at the Time of Corona</t>
  </si>
  <si>
    <t>Texas Health Ben Hogan Sports Medicine Concussion Center, Fort Worth, Texas, USA.</t>
  </si>
  <si>
    <t>Texas Health Ben Hogan Sports Medicine, Fort Worth, Texas, USA.</t>
  </si>
  <si>
    <t>The History and Current Status of Neurosurgery in Iraq</t>
  </si>
  <si>
    <t>Fatal Penetrating Head Injuries Caused by Projectile Tear Gas Canisters</t>
  </si>
  <si>
    <t>Department of Neurological Surgery, Neurosurgery Teaching Hospital, Baghdad, Iraq.</t>
  </si>
  <si>
    <t>Using Disease-Associated Enzymes to Activate Antimicrobial Peptide Prodrugs</t>
  </si>
  <si>
    <t>Department of Pharmaceutical and Medicinal Chemistry, Centre for Synthesis and Chemical Biology, Royal College of Surgeons in Ireland, 123 Stephen's Green, Dublin 2, Ireland. / Department of Clinical Microbiology, Royal College of Surgeons in Ireland, Education and Research Centre, Dublin, Ireland.</t>
  </si>
  <si>
    <t>Contributions of Health Professions Students to Health System Needs During the COVID-19 Pandemic: Potential Strategies and Process for U.S. Medical Schools</t>
  </si>
  <si>
    <t>Academic Medicine</t>
  </si>
  <si>
    <t>Penn State College of Medicine, Hershey, Pennsylvania.</t>
  </si>
  <si>
    <t>Stereotactic radiosurgery for treatment of radiation-induced meningiomas: a multiinstitutional study</t>
  </si>
  <si>
    <t>Penn State Health, Hershey Medical Center, Hershey, Pennsylvania.</t>
  </si>
  <si>
    <t>Frequency and Predictors of Preoperative Cardiac Testing Overuse in Low-Risk Patients Before Laparoscopic Bariatric Surgery</t>
  </si>
  <si>
    <t>American Journal of Cardiology</t>
  </si>
  <si>
    <t>Department of Medicine, Penn State College of Medicine, Hershey, Pennsylvania.</t>
  </si>
  <si>
    <t>Assessment of Agenda Setting With ACGME Milestones in Family Medicine Residents</t>
  </si>
  <si>
    <t>Family Medicine Home</t>
  </si>
  <si>
    <t>Penn State College of Medicine, Hershey, PA.</t>
  </si>
  <si>
    <t>Review of the Effect of Continuous Use and Limited Reuse of N95 Respirators on Respirator Fit</t>
  </si>
  <si>
    <t>Journal of The International Society for Respiratory Protection</t>
  </si>
  <si>
    <t>Returns After Discharge From the Emergency Department Observation Unit: Who, What, When, and Why?</t>
  </si>
  <si>
    <t>The Western Journal of Emergency Medicine</t>
  </si>
  <si>
    <t>Pennsylvania State University College of Medicine, Hershey, Pennsylvania.</t>
  </si>
  <si>
    <t>Building Approachable Surgical Experiences (BASE) in High School Populations</t>
  </si>
  <si>
    <t>Department of Surgery, The University of Kansas Medical Center, Kansas City, Kansas.</t>
  </si>
  <si>
    <t>A Hands-On Surgical Event to Improve Medical Student Operating Room Confidence</t>
  </si>
  <si>
    <t>University of Kansas School of Medicine, Kansas City, Kansas.</t>
  </si>
  <si>
    <t>Phrenic Nerve Dysfunction Secondary to Cervical Neuroforaminal Stenosis: A Literature Review</t>
  </si>
  <si>
    <t>Department of Neurosurgery, University of Kansas Medical Center, Kansas City, Kansas.</t>
  </si>
  <si>
    <t>COVID-19 in a mosaic trisomy 13 patient with polycystic kidney disease</t>
  </si>
  <si>
    <t>School of Medicine, University of Kansas, Kansas City, KS, USA.</t>
  </si>
  <si>
    <t>Comparing imaging biomarkers of cerebral edema after TBI in young adult male and female rats</t>
  </si>
  <si>
    <t>University of Kansas School of Medicine, Kansas City, KS, United States.</t>
  </si>
  <si>
    <t>Postponed depth electrode placement due to seborrheic dermatitis of the scalp: illustrative case</t>
  </si>
  <si>
    <t>University of Kansas School of Medicine, Kansas City, Kansas</t>
  </si>
  <si>
    <t>Suture Education with Soft-Embalmed Cadavers: A Cut Above the Rest</t>
  </si>
  <si>
    <t>University of Kansas School of Medicine, Kansas City, KS.</t>
  </si>
  <si>
    <t>Outcomes and Utility of Intracranial Free Tissue Transfer</t>
  </si>
  <si>
    <t>University of Kansas School of Medicine, Kansas City, KS, USA.</t>
  </si>
  <si>
    <t>A retrospective analysis of clinical use of alirocumab in lipoprotein apheresis patients</t>
  </si>
  <si>
    <t>Department of Internal Medicine, Division of Clinical Pharmacology, University of Kansas Medical Center, Kansas City, KS, USA.</t>
  </si>
  <si>
    <t>Historical Pathways for Opioid Addiction, Withdrawal with Traditional and Alternative Treatment Options with Ketamine, Cannabinoids, and Noribogaine: A Narrative Review</t>
  </si>
  <si>
    <t>Health Psychology Research</t>
  </si>
  <si>
    <t>School of Medicine, Louisiana State University Health Shreveport.</t>
  </si>
  <si>
    <t>Utility of hospital frailty risk score for predicting postoperative outcomes in craniopharyngioma</t>
  </si>
  <si>
    <t>Department of Neurosurgery, Louisiana State University Health Shreveport, 1501 Kings Highway, Shreveport, LA, 71103, USA.</t>
  </si>
  <si>
    <t>Temporal Control of Gelation and Polymerization Fronts Driven by an Autocatalytic Enzyme Reaction</t>
  </si>
  <si>
    <t>Angewandte Chemie (Weinheim an der Bergstrasse, Germany)</t>
  </si>
  <si>
    <t>Department of Chemistry Louisiana State University Louisiana LA 70803 USA.</t>
  </si>
  <si>
    <t>Department of Chemistry, Louisiana State University, Louisiana, LA, 70803, USA.</t>
  </si>
  <si>
    <t>Infiltrative arteriovenous malformation of the sciatic nerve: Imaging and management</t>
  </si>
  <si>
    <t xml:space="preserve">Muscle &amp; Nerve </t>
  </si>
  <si>
    <t>School of Medicine, Case Western Reserve University, Cleveland, Ohio, USA.</t>
  </si>
  <si>
    <t>Evaluation of Risk of Gastrostomy and Ventriculoperitoneal Shunt Placement in Pediatric Patients: A Systematic Review of the Literature</t>
  </si>
  <si>
    <t>Case Western Reserve University, School of Medicine, Cleveland, Ohio, USA.</t>
  </si>
  <si>
    <t>Lung injury in axolotl salamanders induces an organ-wide proliferation response</t>
  </si>
  <si>
    <t>Developmental Dynamics</t>
  </si>
  <si>
    <t>Department of Biology, Northeastern University, Boston, Massachusetts, USA.</t>
  </si>
  <si>
    <t>Neurosurgery and spinal adaptations in spaceflight: A literature review</t>
  </si>
  <si>
    <t>University of South Alabama College of Medicine, Mobile, AL, USA. Electronic address: kevin.matthew.aria@gmail.com.</t>
  </si>
  <si>
    <t>Characterization of 475 Novel, Putative Small RNAs (sRNAs) in Carbon-Starved Salmonella enterica Serovar Typhimurium</t>
  </si>
  <si>
    <t>Antibiotics (Basel)</t>
  </si>
  <si>
    <t>Department of Pharmacology, USA College of Medicine, Mobile, AL 36688-0002, USA.</t>
  </si>
  <si>
    <t>Potentiation of the GABA(A)R reveals variable energetic contributions by etiocholanolone and propofol</t>
  </si>
  <si>
    <t>Biophysical Journal</t>
  </si>
  <si>
    <t>Chemical, Pharmacological, and Structural Characterization of Novel Acrylamide-Derived Modulators of the GABA(A) Receptor</t>
  </si>
  <si>
    <t>Molecular Pharmacology</t>
  </si>
  <si>
    <t xml:space="preserve">Department of Pharmacology and Physiology, Oklahoma State University College of Osteopathic Medicine, Tahlequah, Oklahoma (H.R.A.); </t>
  </si>
  <si>
    <t>Mutational Analysis of Anesthetic Binding Sites and Their Effects on GABA(A) Receptor Activation and Modulation by Positive Allosteric Modulators of the α7 Nicotinic Receptor</t>
  </si>
  <si>
    <t>Department of Anesthesiology, Washington University School of Medicine, St. Louis, MO 63110, USA.</t>
  </si>
  <si>
    <t>Structural insights into the broad protection against H1 influenza viruses by a computationally optimized hemagglutinin vaccine</t>
  </si>
  <si>
    <t>Communications Biology</t>
  </si>
  <si>
    <t>Center for Vaccines and Immunology, College of Veterinary Medicine, University of Georgia, Athens, GA, USA.</t>
  </si>
  <si>
    <t>The Mechanism of Enantioselective Neurosteroid Actions on GABA(A) Receptors</t>
  </si>
  <si>
    <t>A Newly Discovered Dural Venous Sinus of the Skull Base: The Anterior Petroclinoid Sinus</t>
  </si>
  <si>
    <t>Department of Anatomical Sciences, St. George's University, St. George's, Grenada; Department of Medical Education, Geisinger Commonwealth School of Medicine, Scranton, PA, USA.</t>
  </si>
  <si>
    <t>Modulation of the mammalian GABA(A) receptor by type I and type II positive allosteric modulators of the α7 nicotinic acetylcholine receptor</t>
  </si>
  <si>
    <t>British Journal of Pharmacology</t>
  </si>
  <si>
    <t>Department of Anesthesiology, Washington University School of Medicine, St. Louis, Missouri, USA.</t>
  </si>
  <si>
    <t>Kinetic of the Antibody Response Following AddaVax-Adjuvanted Immunization with Recombinant Influenza Antigens</t>
  </si>
  <si>
    <t>Vaccines (Basel)</t>
  </si>
  <si>
    <t>Center for Vaccines and Immunology, University of Georgia, Athens, GA 30602, USA.</t>
  </si>
  <si>
    <t>Activation of the Rat α1β2ε GABA(A) Receptor by Orthosteric and Allosteric Agonists</t>
  </si>
  <si>
    <t>(+)-Catharanthine potentiates the GABA(A) receptor by binding to a transmembrane site at the β(+)/α(-) interface near the TM2-TM3 loop</t>
  </si>
  <si>
    <t>Biochemical Pharmacology</t>
  </si>
  <si>
    <t>Activation of the α1β2γ2L GABA(A) Receptor by Physiological Agonists</t>
  </si>
  <si>
    <t>Department of Anesthesiology, Washington University School of Medicine, St. Louis, MO, USA. Electronic address: spencerp@wustl.edu.</t>
  </si>
  <si>
    <t>The Sulfated Steroids Pregnenolone Sulfate and Dehydroepiandrosterone Sulfate Inhibit the α1β3γ2L GABA(A) Receptor by Stabilizing a Novel Nonconducting State</t>
  </si>
  <si>
    <t>Department of Anesthesiology, The Taylor Family Institute for Innovative Psychiatric Research, Washington University School of Medicine, St. Louis, MO 63110, USA.</t>
  </si>
  <si>
    <t>Perspective on the Relationship between GABAA Receptor Activity and the Apparent Potency of an Inhibitor</t>
  </si>
  <si>
    <t>Current Neuropharmacology</t>
  </si>
  <si>
    <t>Department of Anesthesiology (S.R.P., A.L.G., J.H.S., G.A.) and the Taylor Family Institute for Innovative Psychiatric Research (J.H.S., G.A.), Washington University School of Medicine, St. Louis, Missouri.</t>
  </si>
  <si>
    <t>Intrasubunit and Intersubunit Steroid Binding Sites Independently and Additively Mediate α1β2γ2L GABA(A) Receptor Potentiation by the Endogenous Neurosteroid Allopregnanolone</t>
  </si>
  <si>
    <t>Department of Anesthesiology (ALG, SRP, ASE, JHS, GA), Washington University School of Medicine, St. Louis, MO 63110,United States.</t>
  </si>
  <si>
    <t>Update: Microdialysis for Monitoring Cerebral Metabolic Dysfunction after Subarachnoid Hemorrhage</t>
  </si>
  <si>
    <t>Clinical Neuroscience Research Center, Department of Neurosurgery, Tulane University School of Medicine, New Orleans, LA 70112, USA.</t>
  </si>
  <si>
    <t>Papillary tumor of the pineal region in pediatric populations: An additional case and systematic review of a rare tumor entity</t>
  </si>
  <si>
    <t xml:space="preserve">Clinical Neurology and Neurosurgery </t>
  </si>
  <si>
    <t>Tulane Medical Center, Department of Neurosurgery, New Orleans, LA, USA. Electronic address: pspencer1@tulane.edu.</t>
  </si>
  <si>
    <t>Diabetes Mellitus/Poststroke Hyperglycemia: a Detrimental Factor for tPA Thrombolytic Stroke Therapy</t>
  </si>
  <si>
    <t xml:space="preserve">Translational Stroke Research </t>
  </si>
  <si>
    <t>Clinical Neuroscience Research Center, Departments of Neurosurgery and Neurology, Tulane University School of Medicine, New Orleans, LA, 70122, USA.</t>
  </si>
  <si>
    <t>Reduced Activation of the Synaptic-Type GABA(A) Receptor Following Prolonged Exposure to Low Concentrations of Agonists: Relationship between Tonic Activity and Desensitization</t>
  </si>
  <si>
    <t>Department of Anesthesiology (S.R.P., A.L.G., A.S.E., J.H.S., G.A.) and the Taylor Family Institute for Innovative Psychiatric Research (A.S.E., J.H.S., G.A.), Washington University School of Medicine, St. Louis, Missouri.</t>
  </si>
  <si>
    <t>Site-specific effects of neurosteroids on GABA(A) receptor activation and desensitization</t>
  </si>
  <si>
    <t>Department of Anesthesiology, Washington University in St. Louis, St. Louis, United States.</t>
  </si>
  <si>
    <t>Enhancement of Muscimol Binding and Gating by Allosteric Modulators of the GABA(A) Receptor: Relating Occupancy to State Functions</t>
  </si>
  <si>
    <t>Department of Anesthesiology (G.A., A.L.G., Y.S., S.R.P., A.S.E., J.H.S.) and the Taylor Family Institute for Innovative Psychiatric Research (G.A., A.S.E., J.H.S.), Washington University School of Medicine, St. Louis, Missouri.</t>
  </si>
  <si>
    <t>High-Yield Expression and Purification of Recombinant Influenza Virus Proteins from Stably-Transfected Mammalian Cell Lines</t>
  </si>
  <si>
    <t>Analysis of Modulation of the ρ1 GABA(A) Receptor by Combinations of Inhibitory and Potentiating Neurosteroids Reveals Shared and Distinct Binding Sites</t>
  </si>
  <si>
    <t>Departments of Anesthesiology (A.L.G., A.B.B., S.R.P., A.S.E., J.H.S., G.A.) and Radiology (D.E.R.) and the Taylor Family Institute for Innovative Psychiatric Research (D.E.R., A.S.E., J.H.S., G.A.), Washington University School of Medicine, St. Louis, Missouri.</t>
  </si>
  <si>
    <t>A Computationally Optimized Broadly Reactive Antigen Subtype-Specific Influenza Vaccine Strategy Elicits Unique Potent Broadly Neutralizing Antibodies against Hemagglutinin</t>
  </si>
  <si>
    <t>The Journal of Immunology</t>
  </si>
  <si>
    <t>Center for Vaccines and Immunology, University of Georgia, Athens, GA 30602.</t>
  </si>
  <si>
    <t>Steady-state activation of the high-affinity isoform of the α4β2δ GABA(A) receptor</t>
  </si>
  <si>
    <t>Department of Anesthesiology, Washington University School of Medicine, St. Louis, MO, 63110, USA.</t>
  </si>
  <si>
    <t>Steady-state activation and modulation of the synaptic-type α1β2γ2L GABA(A) receptor by combinations of physiological and clinical ligands</t>
  </si>
  <si>
    <t>Physiological Reports</t>
  </si>
  <si>
    <t>Structural and antigenic characterization of a computationally-optimized H5 hemagglutinin influenza vaccine</t>
  </si>
  <si>
    <t>Vaccine</t>
  </si>
  <si>
    <t>Center for Vaccines and Immunology, College of Veterinary Medicine, University of Georgia, Athens, GA 30602, United States.</t>
  </si>
  <si>
    <t>Steady-State Activation and Modulation of the Concatemeric α1β2γ2L GABA(A) Receptor</t>
  </si>
  <si>
    <t>Department of Anesthesiology (A.L.G., S.R.P., A.B.B., J.H.S., G.A.) and the Taylor Family Institute for Innovative Psychiatric Research (J.H.S., G.A.), Washington University School of Medicine, St. Louis, Missouri.</t>
  </si>
  <si>
    <t>Elicitation of Broadly Protective Antibodies following Infection with Influenza Viruses Expressing H1N1 Computationally Optimized Broadly Reactive Hemagglutinin Antigens</t>
  </si>
  <si>
    <t>Immunohorizons</t>
  </si>
  <si>
    <t>Center for Vaccines and Immunology, University of Georgia, Athens, GA 30602;</t>
  </si>
  <si>
    <t>Potential of Intra-arterial Urokinase After Incomplete Mechanical Thrombectomy-Looking Back, Moving Forward</t>
  </si>
  <si>
    <t>Department of Neurology, UTHealth McGovern Medical School, Houston, Texas.</t>
  </si>
  <si>
    <t>14th International Symposium on Thrombolysis, Thrombectomy and Acute Stroke Therapy: Proceedings and summary of discussions</t>
  </si>
  <si>
    <t>Int J Stroke</t>
  </si>
  <si>
    <t>Department of Neurology, UTHealth McGovern School of Medicine, Houston, TX, USA.</t>
  </si>
  <si>
    <t>Decline in subarachnoid haemorrhage volumes associated with the first wave of the COVID-19 pandemic</t>
  </si>
  <si>
    <t>Stroke Vasc Neurol</t>
  </si>
  <si>
    <t>Neurology, University of Texas McGovern Medical School, Houston, Texas, USA</t>
  </si>
  <si>
    <t>Machine Learning-Enabled Automated Determination of Acute Ischemic Core From Computed Tomography Angiography</t>
  </si>
  <si>
    <t>Departments of Neurology (S.A.S., V.L.-R., S.L., S.I.S.), UTHealth McGovern Medical School, Houston, TX.</t>
  </si>
  <si>
    <t>Over the Horizon: The Present and Future of Endovascular Neural Recording and Stimulation</t>
  </si>
  <si>
    <t>Department of Neurology, UTHealth McGovern Medical School, Houston, TX, United States.</t>
  </si>
  <si>
    <t>Impact of Initial Imaging Protocol on Likelihood of Endovascular Stroke Therapy</t>
  </si>
  <si>
    <t>Treatment trends and overall survival in patients with grade II/III ependymoma: The role of tumor grade and location</t>
  </si>
  <si>
    <t>Extent of resection and survival outcomes of geriatric patients with glioblastoma: Is there benefit from aggressive surgery?</t>
  </si>
  <si>
    <t>Integrated Stroke System Model Expands Availability of Endovascular Therapy While Maintaining Quality Outcomes</t>
  </si>
  <si>
    <t>Utilization and Availability of Advanced Imaging in Patients With Acute Ischemic Stroke</t>
  </si>
  <si>
    <t>Circ Cardiovasc Qual Outcomes</t>
  </si>
  <si>
    <t>Endovascular Treatment of Infective Endocarditis-Related Acute Large Vessel Occlusion Stroke</t>
  </si>
  <si>
    <t>J Stroke Cerebrovasc Dis</t>
  </si>
  <si>
    <t>Clinically Approximated Hypoperfused Tissue in Large Vessel Occlusion Stroke</t>
  </si>
  <si>
    <t>Racial and Ethnic Disparities in Functional Outcome after Thrombectomy: A Cohort Study of an Integrated Stroke Network</t>
  </si>
  <si>
    <t>Disparities among neurointerventionalists suggest further investigation of conscious sedation versus general anesthesia during thrombectomy for acute stroke</t>
  </si>
  <si>
    <t>Increased Risk of Subsequent Meningioma Among Women with Malignant Breast Cancer</t>
  </si>
  <si>
    <t>De novo thalamic arteriovenous malformation in a boy with a brainstem cavernous malformation</t>
  </si>
  <si>
    <t>Use of single versus multiple vasodilator agents in the treatment of cerebral vasospasm: is more better than less?</t>
  </si>
  <si>
    <t>Comparative Analysis of Survival Outcomes and Prognostic Factors of Supratentorial versus Cerebellar Glioblastoma in the Elderly: Does Location Really Matter?</t>
  </si>
  <si>
    <t>Risk of intracranial hemorrhage associated with pregnancy in women with cerebral arteriovenous malformations</t>
  </si>
  <si>
    <t>Dual Antiplatelet Therapy Duration After Venous Sinus Stenting for Idiopathic Intracranial Hypertension and Stent Survival-Is Longer Necessarily Better? A Meta-Regression</t>
  </si>
  <si>
    <t>Predictors of outcome in pleomorphic xanthoastrocytoma</t>
  </si>
  <si>
    <t>Neurooncol Pract</t>
  </si>
  <si>
    <t>Utility of skull X-rays in identifying recurrence of coiled cerebral aneurysms</t>
  </si>
  <si>
    <t>Hormone exposure and its suppressive effect on risk of high-grade gliomas among patients with breast cancer</t>
  </si>
  <si>
    <t>Primary balloon angioplasty of venous Sinus stenosis in idiopathic intracranial hypertension</t>
  </si>
  <si>
    <t>Department of Neurosurgery, Boston University, Boston, Massachusetts, United States.</t>
  </si>
  <si>
    <t>Venous Sinus Stenting for Low Pressure Gradient Stenoses in Idiopathic Intracranial Hypertension</t>
  </si>
  <si>
    <t>Molecular characteristics and clinical features of multifocal glioblastoma</t>
  </si>
  <si>
    <t>Letter to the Editor Regarding "The Path to U.S. Neurosurgical Residency for Foreign Medical Graduates: Trends from a Decade 2007-2017"</t>
  </si>
  <si>
    <t>Embolization of carotid-cavernous fistulas: A technical note on simultaneous balloon protection of the internal carotid artery</t>
  </si>
  <si>
    <t>Concordance between Ki-67 index in invasive breast cancer and molecular signatures: EndoPredict and MammaPrint</t>
  </si>
  <si>
    <t>Mol Clin Oncol</t>
  </si>
  <si>
    <t>A safer endovascular technique for pre-operative embolization of juvenile nasopharyngeal angiofibroma: avoiding the pitfalls of external carotid artery - internal carotid artery anastomoses</t>
  </si>
  <si>
    <t>Survival outcomes and prognostic factors of infratentorial glioblastoma in the elderly</t>
  </si>
  <si>
    <t>Department of Neurosurgery, Emory University, Atlanta, GA, USA.</t>
  </si>
  <si>
    <t>Surgery in octogenarians with intracranial meningiomas improves functional outcome at 1 year</t>
  </si>
  <si>
    <t>How War Has Shaped Neurosurgery</t>
  </si>
  <si>
    <t>Department of Neurosurgery, Emory University School of Medicine, Atlanta, Georgia, USA.</t>
  </si>
  <si>
    <t>Ferritin and Neurotoxicity: A Contributor to Deleterious Outcomes for Subarachnoid Hemorrhage</t>
  </si>
  <si>
    <t>Eur Neurol</t>
  </si>
  <si>
    <t>Ossified intramuscular hematoma of the paraspinal muscles: a case report</t>
  </si>
  <si>
    <t>High Altitude Cerebral Edema: Improving Treatment Options</t>
  </si>
  <si>
    <t>Biologics (Basel)</t>
  </si>
  <si>
    <t>J Exp Neurol</t>
  </si>
  <si>
    <t>Practice Patterns of Transesophageal Echocardiography Use Among Trauma Patients: A Multi-Institutional Retrospective Study</t>
  </si>
  <si>
    <t>Neutrophil to lymphocyte ratio and platelet to lymphocyte ratio as prognostic predictors for delirium in critically ill patients: a systematic review and meta-analysis</t>
  </si>
  <si>
    <t>BMC Anesthesiol</t>
  </si>
  <si>
    <t>Impact of Obesity on Anterior Cervical Discectomy and Fusion (ACDF): Postoperative Morbidity and Mortality</t>
  </si>
  <si>
    <t>Clinical Utility of the Transthoracic Echocardiogram for Isolated Lacunar Infarcts: A Single-Center Experience</t>
  </si>
  <si>
    <t>Division of Neurosurgery, Southern Illinois University School of Medicine, Springfield, IL.</t>
  </si>
  <si>
    <t>Utility of Head Computed Tomography Scans Before Outpatient Follow-up for Low-Risk Mild Traumatic Brain Injury</t>
  </si>
  <si>
    <t>Division of Neurosurgery, Southern Illinois University School of Medicine, Springfield, Illinois, USA.</t>
  </si>
  <si>
    <t>Spinal epidural tuberculoma with osseous involvement: illustrative case</t>
  </si>
  <si>
    <t>Departments of Neurosurgery, Temple University Hospital, Philadelphia, Pennsylvania.</t>
  </si>
  <si>
    <t>Endovascular Therapy in Mild Ischemic Strokes Presenting Under 6 hours: An International Survey</t>
  </si>
  <si>
    <t>Department of Neurology, Leonard M. Miller School of Medicine, University of Miami, Miami, FL, United States.</t>
  </si>
  <si>
    <t>Department of Neurological Surgery, Rush University Medical Center, Chicago, Illinois, USA.</t>
  </si>
  <si>
    <t>Endothelial Mitochondrial Dysfunction in Cerebral Amyloid Angiopathy and Alzheimer's Disease</t>
  </si>
  <si>
    <t>Department of Psychiatry, Center for Brain Health, NYU School of Medicine, New York, NY, USA.</t>
  </si>
  <si>
    <t>Editorial for "The Consistence of Dynamic-Contrast-Enhanced MRI and Filter-Exchange Imaging in Measuring Water Exchange Across the Blood-Brain Barrier in High-Grade Glioma"</t>
  </si>
  <si>
    <t>Neurovascular Surgery Program, Department of Neurological Surgery, The University of Chicago Medicine and Biological Sciences, Chicago, Illinois, USA.</t>
  </si>
  <si>
    <t>Helmet efficacy against concussion and traumatic brain injury: a review</t>
  </si>
  <si>
    <t>Department of Neurosurgery, New York University School of Medicine, New York, New York.</t>
  </si>
  <si>
    <t>Circulating Plasma miRNA Homologs in Mice and Humans Reflect Familial Cerebral Cavernous Malformation Disease</t>
  </si>
  <si>
    <t>Transl Stroke Res</t>
  </si>
  <si>
    <t>Department of Neurological Surgery, Neurovascular Surgery Program, University of Chicago Medicine and Biological Sciences, 5841 S. Maryland, MC3026/Neurosurgery J341, Chicago, IL, 60637, USA.</t>
  </si>
  <si>
    <t>Plasma metabolites with mechanistic and clinical links to the neurovascular disease cavernous angioma</t>
  </si>
  <si>
    <t>Commun Med (Lond)</t>
  </si>
  <si>
    <t>Neurovascular Surgery Program, Department of Neurological Surgery, The University of Chicago, 5841S. Maryland Avenue, Chicago, IL, 60637, USA.</t>
  </si>
  <si>
    <t>Perfusion and Permeability MRI Predicts Future Cavernous Angioma Hemorrhage and Growth</t>
  </si>
  <si>
    <t>Neurovascular Surgery Program, Department of Neurosurgery, University of Chicago Medicine and Biological Sciences, Chicago, Illinois, USA.</t>
  </si>
  <si>
    <t>Perfusion and permeability as diagnostic biomarkers of cavernous angioma with symptomatic hemorrhage</t>
  </si>
  <si>
    <t>J Cereb Blood Flow Metab</t>
  </si>
  <si>
    <t>Neurovascular Surgery Program, Department of Neurological Surgery, University of Chicago Medicine and Biological Sciences, Chicago, USA.</t>
  </si>
  <si>
    <t>Plasma tau complements CSF tau and P-tau in the diagnosis of Alzheimer's disease</t>
  </si>
  <si>
    <t>Alzheimers Dement (Amst)</t>
  </si>
  <si>
    <t>Department of Psychiatry, New York University, School of Medicine, New York, NY, USA.</t>
  </si>
  <si>
    <t>Sensitivity and specificity of an eye movement tracking-based biomarker for concussion</t>
  </si>
  <si>
    <t>Concussion</t>
  </si>
  <si>
    <t>Department of Neurosurgery, New York University, School of Medicine, NY, USA.</t>
  </si>
  <si>
    <t>High prevalence of prior contact sports play and concussion among orthopedic and neurosurgical department chairs</t>
  </si>
  <si>
    <t>Department of Chemistry, New York University College of Arts and Science, University of Minnesota.</t>
  </si>
  <si>
    <t>Resection of Brainstem Cavernous Malformations: Pearls and Pitfalls for Minimizing Complications</t>
  </si>
  <si>
    <t>Alabama College of Osteopathic Medicine, Dothan, Alabama, USA; Division of Neuropsychology, Department of Neurology, University of Alabama at Birmingham, Birmingham, Alabama, USA; The Neurosurgical Atlas, Carmel, Indiana, USA.</t>
  </si>
  <si>
    <t>Resection of Brainstem Arteriovenous Malformations: Pearls and Pitfalls for Minimizing Complications</t>
  </si>
  <si>
    <t>Developmental innervation of cranial dura mater and migraine headache: A narrative literature review</t>
  </si>
  <si>
    <t>Leveraging the Power of the Internet for Neurosurgical Education: A Standardized Survey for the Pursuit of Educational Excellence</t>
  </si>
  <si>
    <t>Reappraisal of the anatomy of the frontotemporal branches of the facial nerve</t>
  </si>
  <si>
    <t>Department of Neurosurgery, University of Illinois at Chicago, Illinois. / The Neurosurgical Atlas, Carmel, Indiana.</t>
  </si>
  <si>
    <t>Medical Simulation-Based Learning Outcomes in Pre-Clinical Medical Education</t>
  </si>
  <si>
    <t>Department of Research, Alabama College of Osteopathic Medicine, Dothan, USA. / Department of Neurology, Division of Neuropsychology, University of Alabama, Birmingham, USA.</t>
  </si>
  <si>
    <t>Branchial Cleft Cyst Harbors Metastatic Papillary Thyroid Carcinoma</t>
  </si>
  <si>
    <t>Neuropsychological Functioning in Primary Dystonia: Updated and Expanded Multidomain Meta-Analysis</t>
  </si>
  <si>
    <t>Department of Neurology, University of Alabama at Birmingham Heersink School of Medicine, Birmingham, Alabama, USA / Alabama College of Osteopathic Medicine, Dothan, Alabama, USA.</t>
  </si>
  <si>
    <t>Steroid-Resistant Double-Seronegative Optic Neuritis Responds Favorably to Plasma Exchange</t>
  </si>
  <si>
    <t>Association Between Treatment-Resistant Sarcoid Myopathy and Inclusion Body Myositis</t>
  </si>
  <si>
    <t>Department of Research, Alabama College of Osteopathic Medicine, Dothan, USA.</t>
  </si>
  <si>
    <t>Myeloneuropathy in the Setting of Hypocupremia: An Overview of Copper-Related Pathophysiology</t>
  </si>
  <si>
    <t>Correlates of deep brain stimulation consensus conference decision to treat primary dystonia</t>
  </si>
  <si>
    <t>Department of Neurology, University of Alabama at Birmingham (UAB), Birmingham, AL, USA.</t>
  </si>
  <si>
    <t>Differential cognitive effects of unilateral left and right subthalamic nucleus deep brain stimulation for Parkinson disease</t>
  </si>
  <si>
    <t>Department of Neurology, University of Alabama at Birmingham Heersink School of Medicine, Birmingham, AL, USA.</t>
  </si>
  <si>
    <t>Using cognition to predict the ability to understand medical treatment in brain and metastatic cancer</t>
  </si>
  <si>
    <t>Psychooncology</t>
  </si>
  <si>
    <t>Department of Neurology, Division of Neuropsychology, University of Alabama at Birmingham, Birmingham, Alabama.</t>
  </si>
  <si>
    <t>Transtentorial Approach to Parahippocampal Lesions: A Technically Challenging Approach for Preserving Temporal Lobe Structures</t>
  </si>
  <si>
    <t>Alabama College of Osteopathic Medicine, Dothan, Alabama, USA; Division of Neuropsychology, Department of Neurology, University of Alabama, Birmingham, Alabama, USA.</t>
  </si>
  <si>
    <t>Clinical correlates of the ability to consent to research participation in brain metastasis</t>
  </si>
  <si>
    <t>Department of Neurology, Division of Neuropsychology, University of Alabama, Birmingham, Alabama, USA.</t>
  </si>
  <si>
    <t>Correction: Predictive Value of Credit Score on Surgery Resident and Fellow Academic and Professional Performance</t>
  </si>
  <si>
    <t>Research, Alabama College of Osteopathic Medicine, Dothan, USA. / Neurology, University of Alabama at Birmingham, Birmingham, USA.</t>
  </si>
  <si>
    <t>Predictive Value of Credit Score on Surgery Resident and Fellow Academic and Professional Performance</t>
  </si>
  <si>
    <t>Nonmissile penetrating head injury with a wooden table leg: An illustrative case</t>
  </si>
  <si>
    <t>Clin Case Rep</t>
  </si>
  <si>
    <t>Alabama College of Osteopathic Medicine Dothan AL USA. / Department of Neurology University of Alabama at Birmingham Birmingham AL USA.</t>
  </si>
  <si>
    <t>Thoracic Osteomyelitis and Eustachian Valve Endocarditis: A Case Report and Literature Review</t>
  </si>
  <si>
    <t>DNA methylation profiling and histologic analysis of sellar TTF-1-positive papillary epithelial tumor supports a novel CNS entity</t>
  </si>
  <si>
    <t>J Neuropathol Exp Neurol</t>
  </si>
  <si>
    <t>Department of Neurosurgery, Alabama College of Osteopathic Medicine, Dothan, Alabama, USA.</t>
  </si>
  <si>
    <t>Malignant lymphomatous invasion of Meckel's cave: pathoanatomical considerations of the petrous apex</t>
  </si>
  <si>
    <t>BMJ Case Rep</t>
  </si>
  <si>
    <t>Department of Research, Alabama College of Osteopathic Medicine, Dothan, Alabama, USA marottad@uab.edu.</t>
  </si>
  <si>
    <t>Nitrous Oxide Induced Posterior Cord Myelopathy: Beware of the Methyl Folate Trap</t>
  </si>
  <si>
    <t>Long-term Survival in a Patient with Butterfly Glioblastoma: A Case Report</t>
  </si>
  <si>
    <t>Trauma and Triage: Applying the Dick and Carey Instructional Design Model to a Primary Survey Clinical Workshop</t>
  </si>
  <si>
    <t>Relationship between cognitive functioning, mood, and other patient factors on quality of life in metastatic brain cancer</t>
  </si>
  <si>
    <t>Alabama College of Osteopathic Medicine, Dothan, Alabama, USA. / Department of Neurology, Division of Neuropsychology, University of Alabama at Birmingham, Birmingham, Alabama, USA.</t>
  </si>
  <si>
    <t>Perioperative Positioning in Neurosurgery: A Technical Note on Park Bench Positioning for the Obese Patient Using the "Arrowhead" Technique</t>
  </si>
  <si>
    <t>Autoantibody-Negative Immune-Mediated Necrotizing Myopathy Responds to Early and Aggressive Treatment: A Case Report</t>
  </si>
  <si>
    <t>Do social determinants of health impact access to neurosurgical care in the United States? A workforce perspective</t>
  </si>
  <si>
    <t xml:space="preserve">Alabama College of Osteopathic Medicine, Dothan, Alabama; </t>
  </si>
  <si>
    <t>Isolated Double-Positive Optic Neuritis: A Case of Aquaporin-4 and Myelin Oligodendrocyte Glycoprotein Antibody Seropositivity</t>
  </si>
  <si>
    <t>Posterior communicating artery injury and symptomatic vasospasm after high-energy blunt head injury: illustrative case</t>
  </si>
  <si>
    <t>Alabama College of Osteopathic Medicine, Dothan, Alabama.</t>
  </si>
  <si>
    <t>Reliability of self-report versus the capacity to consent to treatment instrument to make medical decisions in brain metastasis and other metastatic cancers</t>
  </si>
  <si>
    <t>Brain Behav</t>
  </si>
  <si>
    <t>Division of Neuropsychology, Department of Neurology, University of Alabama at Birmingham, Birmingham, Alabama, USA. / Alabama College of Osteopathic Medicine, Dothan, Alabama, USA.</t>
  </si>
  <si>
    <t>Magnesium Levels and Diastolic Blood Pressure (DBP) as a Vasospasm Prediction Metric in Patients With Aneurysmal Subarachnoid Hemorrhage (SAH)</t>
  </si>
  <si>
    <t>The Impact of the COVID-19 Pandemic on Resident Physicians Well-Being in the Surgical and Primary Care Specialties in the United States and Canada</t>
  </si>
  <si>
    <t>Department of Research, Alabama College of Osteopathic Medicine, Dothan, USA. / Department of Neurology, University of Alabama, Birmingham, USA. / Division of Neuropsychology, University of Alabama, Birmingham, USA.</t>
  </si>
  <si>
    <t>Spontaneous Migration of a Ventriculoperitoneal Shunt into the Venous System: A Multidisciplinary Approach</t>
  </si>
  <si>
    <t>Bilateral Orbital Metastases Masquerading as Ocular Myasthenia Gravis: A Case Report and Review of the Literature</t>
  </si>
  <si>
    <t>Atypical Neuroleptic Malignant Syndrome in the Setting of Quetiapine Overdose: A Case Report and Review of the Literature</t>
  </si>
  <si>
    <t>Capacity to consent to research participation in adults with metastatic cancer: comparisons of brain metastasis, non-CNS metastasis, and healthy controls</t>
  </si>
  <si>
    <t>Department of Neurology, Division of Neuropsychology, University of Alabama at Birmingham, US. / O'Neal Comprehensive Cancer Center at UAB, Birmingham, Alabama, US. / Alabama College of Osteopathic Medicine, Dothan, Alabama, US.</t>
  </si>
  <si>
    <t>Flow diversion for basilar quadrifurcation aneurysms</t>
  </si>
  <si>
    <t>Nancy Davis Reagan, First Lady with a Neurosurgical Legacy</t>
  </si>
  <si>
    <t>University of Arizona College of Medicine-Phoenix, Phoenix, Arizona, USA.</t>
  </si>
  <si>
    <t>Multiple hippocampal transection for mesial temporal lobe epilepsy: A systematic review</t>
  </si>
  <si>
    <t>Seizure</t>
  </si>
  <si>
    <t>The Loyal and Edith Davis Neurosurgical Research Laboratory, Department of Neurosurgery, Barrow Neurological Institute, St. Joseph's Hospital and Medical Center, Phoenix, AZ.</t>
  </si>
  <si>
    <t>Publication Speed Across Neurosurgery Journals: A Bibliometric Analysis</t>
  </si>
  <si>
    <t>The Neuroanatomic Studies of Albert L. Rhoton Jr. in Historical Context: An Analysis of Origin, Evolution, and Application</t>
  </si>
  <si>
    <t>No woman alone: Dorothy Russell's legacy to neurosurgery</t>
  </si>
  <si>
    <t>Improving the metric of surgical freedom in the laboratory based on a novel concept of volume</t>
  </si>
  <si>
    <t>University of Arizona College of Medicine, Tucson, AZ, USA.</t>
  </si>
  <si>
    <t>Cost-Effectiveness of Forgoing Postoperative Catheter Angiography After Microsurgical Occlusion of Spinal Dorsal Intradural Arteriovenous Fistulas</t>
  </si>
  <si>
    <t>Molecular Imaging of Glucose Metabolism for Intraoperative Fluorescence Guidance During Glioma Surgery</t>
  </si>
  <si>
    <t>Mol Imaging Biol</t>
  </si>
  <si>
    <t>Department of Neurosurgery, Barrow Neurological Institute, St. Joseph's Hospital and Medical Center, Phoenix, AZ, USA.</t>
  </si>
  <si>
    <t>Postoperative Outcomes for Spinal Fusion Procedures in Pediatric Patients with Anemia: A Retrospective and Multivariate Analysis</t>
  </si>
  <si>
    <t>Department of Neurosurgery, University of California San Diego, San Diego, California, USA.</t>
  </si>
  <si>
    <t>Magnetic Resonance-Guided Laser Interstitial Thermal Therapy for Recurrent Glioblastoma and Radiation Necrosis: A Single-Surgeon Case Series</t>
  </si>
  <si>
    <t>You Take the Low Road: Differential Outcomes After Tangential and Transcortical Approaches to Medial Temporal Brain Arteriovenous Malformations</t>
  </si>
  <si>
    <t>Extradural anterior clinoidectomy versus endoscopic transplanum-transcavernous approach to the paraclinoid region: quantitative anatomical exposure analysis</t>
  </si>
  <si>
    <t>University of Arizona College of Medicine, Phoenix, AZ, USA.</t>
  </si>
  <si>
    <t>Nationwide Readmission Rates and Hospital Charges for Patients With Surgical Evacuation of Nontraumatic Subdural Hematomas: Part 1-Craniotomy</t>
  </si>
  <si>
    <t>Volumetric 3-Dimensional Analysis of the Supraorbital vs Pterional Approach to Paramedian Vascular Structures: Comprehensive Assessment of Surgical Maneuverability</t>
  </si>
  <si>
    <t>The Loyal and Edith Davis Neurosurgical Research Laboratory, Department of Neurosurgery, Barrow Neurological Institute, St. Joseph's Hospital and Medical Center, Phoenix, Arizona, USA.</t>
  </si>
  <si>
    <t>Magnetic Resonance-Guided Laser Interstitial Thermal Therapy for Management of Low-Grade Gliomas and Radiation Necrosis: A Single-Institution Case Series</t>
  </si>
  <si>
    <t>Nationwide Readmission Rates and Hospital Charges for Patients With Surgical Evacuation of Nontraumatic Subdural Hematomas: Part 2-Burr Hole Craniostomy</t>
  </si>
  <si>
    <t>Analyzing international medical graduate research productivity for application to US neurosurgery residency and beyond: A survey of applicants, program directors, and institutional experience</t>
  </si>
  <si>
    <t>The Loyal and Edith Davis Neurosurgical Research Laboratory, Department of Neurosurgery, Barrow Neurological Institute, St. Joseph's Hospital and Medical Center, Phoenix, AZ, United States.</t>
  </si>
  <si>
    <t>High-risk squamous cell carcinoma and its impact on a 62-year-old male surgeon</t>
  </si>
  <si>
    <t>Santa Barbara Skin Institute, Santa Barbara, California, USA.</t>
  </si>
  <si>
    <t>The biportal transorbital approach: quantitative comparison of the anterior subfrontal craniotomy, bilateral transorbital endoscopic, and microscopic approaches</t>
  </si>
  <si>
    <t>University of Arizona College of Medicine, Tucson, Arizona;</t>
  </si>
  <si>
    <t>Spinal anesthesia in elective lumbar spinal surgery</t>
  </si>
  <si>
    <t>Anesth Pain Med (Seoul)</t>
  </si>
  <si>
    <t>Department of Neurosurgery, Tufts Medical Center, Boston, MA, USA.</t>
  </si>
  <si>
    <t>Radiographic risk factors for intracranial hemorrhage in patients with left ventricular assist devices</t>
  </si>
  <si>
    <t>Tufts University School of Medicine, 145 Harrison Ave. Boston, M.A., 02111; Department of Neurosurgery, Tufts Medical Center, 300 Washington Ave., Boston, M.A., 02111. Electronic address: nicholas.hernandez@tufts.edu.</t>
  </si>
  <si>
    <t>Intraoperative Triggered Electromyography for Pedicle Screw Placement Under Spinal Anesthesia: A Preliminary Report</t>
  </si>
  <si>
    <t>Department of Neurosurgery, Tufts Medical Center, Boston, Massachusetts, USA. / Tufts University School of Medicine, Boston, Massachusetts, USA.</t>
  </si>
  <si>
    <t>Periprocedural Polypharmacy in Lumbar Fusions Performed Under Spinal Anesthesia Compared With General Anesthesia</t>
  </si>
  <si>
    <t>Department of Neurosurgery, Tufts Medical Center, Boston, Massachusetts, USA.</t>
  </si>
  <si>
    <t>Increased thickness of lumbar spine ligamentum flavum in wild-type transthyretin amyloidosis</t>
  </si>
  <si>
    <t>Tufts Medical Center, Department of Neurosurgery, United States.</t>
  </si>
  <si>
    <t>Single position L5-S1 lateral ALIF with simultaneous robotic posterior fixation is safe and improves regional alignment and lordosis distribution index</t>
  </si>
  <si>
    <t>Eur Spine J</t>
  </si>
  <si>
    <t>Department of Neurosurgery, University of California San Diego School of Medicine, San Diego, CA, USA.</t>
  </si>
  <si>
    <t>Post-operative quadriparesis following posterior cervical laminectomy and fusion: A case-series of incidence, risk factors, and management</t>
  </si>
  <si>
    <t>Department of Neurosurgery, Tufts University School of Medicine, 136 Harrison Ave., Boston, MA 02111, USA; Department of Neurosurgery, Tufts Medical Center, 800 Washington St., Boston, MA 02111, USA.</t>
  </si>
  <si>
    <t>Assessing the impact of spinal versus general anesthesia on postoperative urinary retention in elective spinal surgery patients</t>
  </si>
  <si>
    <t>Lumbar ligamentum flavum burden: Evaluating the role of ATTRwt amyloid deposition in ligamentum flavum thickness at all lumbar levels</t>
  </si>
  <si>
    <t>Tufts University School of Medicine, 145 Harrison Ave., Boston, MA 02111, USA; Tufts Department of Neurosurgery, Tufts Medical Center, 800 Washington St., Boston, MA 02111, USA.</t>
  </si>
  <si>
    <t>Center for Skull Base and Pituitary Surgery, University of Minnesota, Minneapolis, MN, USA; Department of Neurosurgery, University of Minnesota, Minneapolis, MN, USA.</t>
  </si>
  <si>
    <t>The Rate of Symptomatic Ischemic Events after Passing Balloon Test Occlusion of the Major Intracranial Arteries: Meta-Analysis</t>
  </si>
  <si>
    <t>Department of Neurosurgery, University of Minnesota, Minneapolis, Minnesota, USA.</t>
  </si>
  <si>
    <t>Estimating Risk of Pituitary Apoplexy after Resection of Giant Pituitary Adenomas</t>
  </si>
  <si>
    <t>Department of Neurosurgery, University of Minnesota, Minneapolis, Minnesota, United States.</t>
  </si>
  <si>
    <t>Modern Management of Complex Tympanojugular Paragangliomas: Systematic Review and Meta-Analysis</t>
  </si>
  <si>
    <t>Department of Neurosurgery, University of Minnesota, Minneapolis, Minnesota, USA; Center for Skull Base and Pituitary Surgery, University of Minnesota, Minneapolis, Minnesota, USA.</t>
  </si>
  <si>
    <t>Prognostic Factors and Treatment Impact on Overall Survival in Adult Craniopharyngioma</t>
  </si>
  <si>
    <t>Factors Associated With Morbidity Following Total Pancreatectomy and Islet Autotransplantation: A NSQIP Analysis</t>
  </si>
  <si>
    <t>Transplant Proc</t>
  </si>
  <si>
    <t>University of Minnesota Medical School, Minneapolis, MN.</t>
  </si>
  <si>
    <t>J Clin Densitom</t>
  </si>
  <si>
    <t>University of Minnesota Medical School, Twin-Cities, Minneapolis, MN 55455, USA.</t>
  </si>
  <si>
    <t>CD206-positive myeloid cells bind galectin-9 and promote a tumor-supportive microenvironment</t>
  </si>
  <si>
    <t>J Pathol</t>
  </si>
  <si>
    <t>Department of Oncology, Mayo Clinic, Rochester, Minnesota, USA.</t>
  </si>
  <si>
    <t>Identification of a peptide-peptide binding motif in the coating of nab-paclitaxel nanoparticles with clinical antibodies: bevacizumab, rituximab, and trastuzumab</t>
  </si>
  <si>
    <t>Division of Hematology, Mayo Clinic, Rochester, MN, 55905, USA.</t>
  </si>
  <si>
    <t>Antibody-targeted paclitaxel loaded nanoparticles for the treatment of CD20(+) B-cell lymphoma</t>
  </si>
  <si>
    <t>Department of Oncology Research, Mayo Clinic, 200 1st St SW Rochester, MN 55905, USA.</t>
  </si>
  <si>
    <t>The natural history of non-functioning pituitary adenomas: A meta-analysis of conservatively managed tumors</t>
  </si>
  <si>
    <t>UT Southwestern Medical School, Department of Neurological Surgery, Dallas, TX, USA.</t>
  </si>
  <si>
    <t>Sex Differences in Postoperative Complications and Functional Status After Deformity Correction Surgery: Do Men Fare Better Than Women?</t>
  </si>
  <si>
    <t>Department of Neurosurgery, University of Texas Southwestern Medical School, Dallas, Texas, USA; Spine Center, University of Texas Southwestern Medical School, Dallas, Texas, USA.</t>
  </si>
  <si>
    <t>Perioperative Factors Associated With Chronic Opioid Use After Spine Surgery</t>
  </si>
  <si>
    <t>Department of Neurological Surgery, University of Texas Southwestern Medical School, Dallas, TX, USA.</t>
  </si>
  <si>
    <t>Postoperative Transfusion Guidelines in Aneurysmal Cerebral Subarachnoid Hemorrhage: A Systematic Review and Critical Summary of Available Evidence</t>
  </si>
  <si>
    <t>Household Income as a Predictor for Surgical Outcomes and Opioid Use After Spine Surgery in the United States</t>
  </si>
  <si>
    <t>Transfusion Guidelines in Brain Tumor Surgery: A Systematic Review and Critical Summary of Currently Available Evidence</t>
  </si>
  <si>
    <t>University of Texas Southwestern Medical Center, Department of Neurological Surgery, Dallas, Texas, USA.</t>
  </si>
  <si>
    <t>Transfusion Guidelines in Traumatic Brain Injury: A Systematic Review and Meta-Analysis of the Currently Available Evidence</t>
  </si>
  <si>
    <t>Neurotrauma Rep</t>
  </si>
  <si>
    <t>Cerebellar tonsil reduction for surgical treatment of Chiari malformation type I in children</t>
  </si>
  <si>
    <t>Department of Neurological Surgery, University of Texas Southwestern Medical Center, Dallas; and Children's Medical Center, Dallas, Texas.</t>
  </si>
  <si>
    <t>Metastatic high-grade meningioma: A case report and review of risk factors for metastasis</t>
  </si>
  <si>
    <t>Department of Neurosurgery, University of Texas Southwestern Medical Center, School of Medicine, Dallas, Texas, USA.</t>
  </si>
  <si>
    <t>The Clinical Use of Serum Biomarkers in Traumatic Brain Injury: A Systematic Review Stratified by Injury Severity</t>
  </si>
  <si>
    <t>Department of Neurological Surgery, UT Southwestern Medical Center, Dallas, Texas, USA.</t>
  </si>
  <si>
    <t>Risk factors for clinical and radiological worsening following Chiari malformation type I surgery in the pediatric population</t>
  </si>
  <si>
    <t>Department of Neurological Surgery, UT Southwestern Medical Center, Dallas.</t>
  </si>
  <si>
    <t>Recurrent pediatric infratentorial ependymomas: a systematic review and meta-analysis on outcomes and molecular classification</t>
  </si>
  <si>
    <t>University of Texas Southwestern Medical Center, Dallas, Texas. / Division of Pediatric Neurosurgery, Ann and Robert H. Lurie Children's Hospital of Chicago, Illinois.</t>
  </si>
  <si>
    <t>Visual Outcomes After Treatment for Sporadic Optic Pathway Gliomas in Pediatric Patients: A Systematic Review</t>
  </si>
  <si>
    <t>An Assessment of Nonoperative Management Strategies in a Herniated Lumbar Disc Population: Successes Versus Failures</t>
  </si>
  <si>
    <t>Cleveland Clinic, Cleveland, OH, USA. / University of Texas Southwestern Medical Center, Dallas, TX, USA.</t>
  </si>
  <si>
    <t>From circuits to behavior: Amygdala dysfunction in fragile X syndrome</t>
  </si>
  <si>
    <t>Front Integr Neurosci</t>
  </si>
  <si>
    <t>Medical Scientist Training Program, Neuroscience Graduate Program, Department of Pharmaceutical Sciences, and Department of Cell and Developmental Biology, University of Colorado Anschutz Medical Campus, Aurora, CO, United States.</t>
  </si>
  <si>
    <t>Volasertib preclinical activity in high-risk hepatoblastoma</t>
  </si>
  <si>
    <t>Children's Cancer Therapy Development Institute, Beaverton, OR, USA.</t>
  </si>
  <si>
    <t>EphB4/EphrinB2 therapeutics in Rhabdomyosarcoma</t>
  </si>
  <si>
    <t>Children's Cancer Therapy Development Institute, Beaverton, Oregon, United States of America. / Department of Pediatrics, Oregon Health &amp; Science University, Portland, Oregon, United States of America.</t>
  </si>
  <si>
    <t>NFκB signaling in alveolar rhabdomyosarcoma</t>
  </si>
  <si>
    <t>Children's Cancer Therapy Development Institute, Beaverton, OR 97005, USA.</t>
  </si>
  <si>
    <t>Preclinical rationale for entinostat in embryonal rhabdomyosarcoma</t>
  </si>
  <si>
    <t>Skelet Muscle</t>
  </si>
  <si>
    <t>Children's Cancer Therapy Development Institute, 12655 Sw Beaverdam Rd. W, Beaverton, OR, 97005, USA.</t>
  </si>
  <si>
    <t>Murine model of hepatic breast cancer</t>
  </si>
  <si>
    <t>Biochem Biophys Rep</t>
  </si>
  <si>
    <t>Children's Cancer Therapy Development Institute, Fort Collins, CO 80524, USA. / Papé Family Pediatric Research Institute, Department of Pediatrics, Oregon Health &amp; Science University, Portland, OR 97239, USA.</t>
  </si>
  <si>
    <t>YAPping about differentiation therapy in muscle cancer</t>
  </si>
  <si>
    <t>Cancer Cell</t>
  </si>
  <si>
    <t>Pediatric Cancer Biology Program, Papé Family Pediatric Research Institute, Department of Pediatrics, Oregon Health &amp; Science University, Portland, OR 97239, USA.</t>
  </si>
  <si>
    <t>IGF1R as a Key Target in High Risk, Metastatic Medulloblastoma</t>
  </si>
  <si>
    <t>Children's Cancer Therapy Development Institute, Beaverton, OR USA.</t>
  </si>
  <si>
    <t>Functionally defined therapeutic targets in diffuse intrinsic pontine glioma</t>
  </si>
  <si>
    <t>Center for Spatial Systems Biomedicine, Department of Molecular and Medical Genetics, Oregon Health &amp;Science University (OHSU), Portland, Oregon, USA. [2] Children's Cancer Therapy Development Institute, Fort Collins, Colorado, USA.</t>
  </si>
  <si>
    <t>Functionally defined therapeutic targets in diffuse intrinsic pontine glioma (Published Erratum)</t>
  </si>
  <si>
    <t>Hyperexcitability and Loss of Feedforward Inhibition Contribute to Aberrant Plasticity in the Fmr1KO Amygdala</t>
  </si>
  <si>
    <t>Neuroscience Graduate Program, Department of Pharmaceutical Sciences, Medical Scientist Training Program, and Department of Cell and Developmental Biology, University of Colorado Anschutz Medical Campus, Aurora, CO 80045.</t>
  </si>
  <si>
    <t>Preclinical testing of the glycogen synthase kinase-3β inhibitor tideglusib for rhabdomyosarcoma</t>
  </si>
  <si>
    <t>IL-13 receptors as possible therapeutic targets in diffuse intrinsic pontine glioma</t>
  </si>
  <si>
    <t>Children's Cancer Therapy Development Institute, Beaverton, OR, United States of America.</t>
  </si>
  <si>
    <t>Basolateral amygdala hyperexcitability is associated with precocious developmental emergence of fear-learning in Fragile X Syndrome</t>
  </si>
  <si>
    <t>Medical Scientist Training Program, Neuroscience Graduate Program, Department of Pharmaceutical Sciences, and Department of Cell and Developmental Biology, University of Colorado | Anschutz Medical Campus, Aurora, CO 80045, USA.</t>
  </si>
  <si>
    <t>Exogenous expression of the glycosyltransferase LARGE1 restores α-dystroglycan matriglycan and laminin binding in rhabdomyosarcoma</t>
  </si>
  <si>
    <t>Children's Cancer Therapy Development Institute, 12655 SW Beaverdam Road W, Beaverton, OR, 97005, USA.</t>
  </si>
  <si>
    <t>The HDAC3-SMARCA4-miR-27a axis promotes expression of the PAX3:FOXO1 fusion oncogene in rhabdomyosarcoma</t>
  </si>
  <si>
    <t>Sci Signal</t>
  </si>
  <si>
    <t>Probabilistic modeling of personalized drug combinations from integrated chemical screen and molecular data in sarcoma</t>
  </si>
  <si>
    <t>BMC Cancer</t>
  </si>
  <si>
    <t>Children's Cancer Therapy Development Institute, 12655 SW Beaverdam Road-West, Beaverton, OR, 97005, USA.</t>
  </si>
  <si>
    <t>Rb1 loss modifies but does not initiate alveolar rhabdomyosarcoma</t>
  </si>
  <si>
    <t>Department of Pediatrics, Pediatric Cancer Biology Program, Papé Family Pediatric Research Institute, Portland, OR 97239, USA.</t>
  </si>
  <si>
    <t>Integration of genomic, transcriptomic and functional profiles of aggressive osteosarcomas across multiple species</t>
  </si>
  <si>
    <t>Department of Pediatrics, Oregon Health and Sciences University, Portland, Oregon, USA.</t>
  </si>
  <si>
    <t>Group, One-on-One, or Internet? Preferences for Mindfulness Meditation Delivery Format and their Predictors</t>
  </si>
  <si>
    <t>Open Med J</t>
  </si>
  <si>
    <t>Oregon Health &amp; Science University, Portland, Oregon.</t>
  </si>
  <si>
    <t>High-Grade Spinal Hemangioma: A National Cancer Database Analysis</t>
  </si>
  <si>
    <t>Department of Neurosurgery, University of Illinois at Chicago, Chicago, Illinois, USA.</t>
  </si>
  <si>
    <t>Treatment and survival of primary intracranial germ cell tumors: a population-based study using SEER database</t>
  </si>
  <si>
    <t>J Cancer Res Clin Oncol</t>
  </si>
  <si>
    <t>Department of Neurosurgery, University of Illinois at Chicago College of Medicine, 912 S. Wood Street, 4N NPI, Chicago, IL, 60612, USA.</t>
  </si>
  <si>
    <t>Thrombocytopenia as an Independent Prognostic Indicator Following Extradural Spinal Tumor Resection</t>
  </si>
  <si>
    <t>Pediatric cerebral cysts: comparison of early complications following fenestration versus shunting procedures</t>
  </si>
  <si>
    <t>Neurol Res</t>
  </si>
  <si>
    <t>Department of Neurosurgery, University of Illinois at Chicago, Chicago, IL, USA.</t>
  </si>
  <si>
    <t>Cannabis Abuse and Perioperative Complications After Treatment of Intracranial Aneurysms: A Nationwide Analysis</t>
  </si>
  <si>
    <t>Effects of COVID-19 on Neurosurgical Service: Perspective from a Tertiary Medical Center in Nigeria</t>
  </si>
  <si>
    <t>J Neurosci Rural Pract</t>
  </si>
  <si>
    <t>College of Medicine, University of Illinois at Chicago, Chicago, Illinois, United States. / Department of Neurosurgery, University of Illinois at Chicago, Chicago, Illinois, United States.</t>
  </si>
  <si>
    <t>Incidence, Management, and Outcomes of Adult Patients with Spinal Chondrosarcoma in the United States</t>
  </si>
  <si>
    <t>Five-Year Outcomes After Decompression and Fusion Versus Decompression Alone in the Treatment of Lumbar Synovial Cysts</t>
  </si>
  <si>
    <t>Chicago Medical School, Rosalind Franklin University of Medicine and Science, North Chicago, Illinois, USA.</t>
  </si>
  <si>
    <t>Department of Neurosurgery, University of Arizona College of Medicine-Tucson, Tucson, Arizona, USA.</t>
  </si>
  <si>
    <t>The Number of Organ System Injuries Is a Predictor of Intrahospital Mortality in Complete Cervical Spinal Cord Injury</t>
  </si>
  <si>
    <t>Department of Neurosurgery, Banner University of Arizona Medical Center, Tucson, Arizona, USA.</t>
  </si>
  <si>
    <t>Complications in the Elderly Population Undergoing Spinal Deformity Surgery: A Systematic Review and Meta-Analysis</t>
  </si>
  <si>
    <t>The endocannabinoid system and breathing</t>
  </si>
  <si>
    <t>Department of Pharmacology, University of Arizona, Tucson, AZ, United States. / College of Medicine, University of Arizona, Tucson, AZ, United States.</t>
  </si>
  <si>
    <t>Traumatic cervical spine subarachnoid hemorrhage with hematoma and cord compression presenting as Brown-Séqüard syndrome: illustrative case</t>
  </si>
  <si>
    <t>College of Medicine, University of Arizona Tucson, Tucson, Arizona</t>
  </si>
  <si>
    <t>A Cost-Effectiveness Analysis of the Various Treatment Options for Distal Radius Fractures</t>
  </si>
  <si>
    <t>J Hand Surg Glob Online</t>
  </si>
  <si>
    <t>Department of Orthopaedic Surgery, Henry Ford Health System, Detroit, MI.</t>
  </si>
  <si>
    <t>Time-to-Surgery and Short-Term Outcomes of Trimalleolar Ankle Fracture During the COVID-19 Pandemic</t>
  </si>
  <si>
    <t>Department of Neurosurgery, Yale School of Medicine, New Haven, USA.</t>
  </si>
  <si>
    <t>Factors Impacting Hydrocephalus Incidence in Intracerebral Hemorrhage: A Retrospective Analysis</t>
  </si>
  <si>
    <t>Department of Neurosurgery, Wayne State University School of Medicine, Detroit, Michigan, USA.</t>
  </si>
  <si>
    <t>Effects of the COVID-19 Pandemic on Humeral Shaft Fracture Management and Its Outcomes</t>
  </si>
  <si>
    <t>Clinical characteristics and long-term outcomes of septic arthritis of the native hip joint: a 20-year retrospective review</t>
  </si>
  <si>
    <t>Hip Int</t>
  </si>
  <si>
    <t>Department of Orthopaedic Surgery, Henry Ford Health, Detroit, MI, USA.</t>
  </si>
  <si>
    <t>Tubular cell and keratinocyte single-cell transcriptomics applied to lupus nephritis reveal type I IFN and fibrosis relevant pathways</t>
  </si>
  <si>
    <t>Nat Immunol</t>
  </si>
  <si>
    <t>Division of Rheumatology and Department of Microbiology and Immunology, Albert Einstein College of Medicine, Bronx, New York, USA.</t>
  </si>
  <si>
    <t>Single-cell transcriptome analysis of human skin identifies novel fibroblast subpopulation and enrichment of immune subsets in atopic dermatitis</t>
  </si>
  <si>
    <t>J Allergy Clin Immunol</t>
  </si>
  <si>
    <t>Division of Rheumatology and Department of Microbiology and Immunology, Albert Einstein College of Medicine, New York, NY.</t>
  </si>
  <si>
    <t>The CD6/ALCAM pathway promotes lupus nephritis via T cell-mediated responses</t>
  </si>
  <si>
    <t>Division of Rheumatology, Department of Microbiology and Immunology, Albert Einstein College of Medicine, Bronx, New York, USA.</t>
  </si>
  <si>
    <t>Single-cell transcriptomics applied to emigrating cells from psoriasis elucidate pathogenic versus regulatory immune cell subsets</t>
  </si>
  <si>
    <t>Department of Medicine, Division of Rheumatology, Albert Einstein College of Medicine/Montefiore Medical Center, Bronx, NY.</t>
  </si>
  <si>
    <t>Single-cell RNA sequencing for the study of lupus nephritis</t>
  </si>
  <si>
    <t>Lupus Sci Med</t>
  </si>
  <si>
    <t>Division of Rheumatology, Albert Einstein College of Medicine, Bronx, New York, USA.</t>
  </si>
  <si>
    <t>Single Cell RNA Sequencing in Human Disease: Renal, Pancreatic, and Viral Diseases</t>
  </si>
  <si>
    <t>Adv Exp Med Biol</t>
  </si>
  <si>
    <t>Sue Golding Graduate Division of the Albert Einstein College of Medicine, Bronx, NY, USA.</t>
  </si>
  <si>
    <t>Accelerating Medicines Partnership: Organizational Structure and Preliminary Data From the Phase 1 Studies of Lupus Nephritis</t>
  </si>
  <si>
    <t>Arthritis Care Res (Hoboken)</t>
  </si>
  <si>
    <t>Albert Einstein College of Medicine and Montefiore Medical Center, Bronx, New York.</t>
  </si>
  <si>
    <t>Tertiary lymphoid structures in the choroid plexus in neuropsychiatric lupus</t>
  </si>
  <si>
    <t>Department of Microbiology and Immunology, Albert Einstein College of Medicine, New York, New York, USA.</t>
  </si>
  <si>
    <t>Neuropsychiatric Systemic Lupus Erythematosus Is Dependent on Sphingosine-1-Phosphate Signaling</t>
  </si>
  <si>
    <t>Department of Microbiology and Immunology, Albert Einstein College of Medicine, Bronx, NY, United States.</t>
  </si>
  <si>
    <t>Comprehensive aptamer-based screening identifies a spectrum of urinary biomarkers of lupus nephritis across ethnicities</t>
  </si>
  <si>
    <t>Department of Rheumatology, Albert Einstein College of Medicine, Bronx, NY, USA.</t>
  </si>
  <si>
    <t>Author Correction: Comprehensive aptamer-based screening identifies a spectrum of urinary biomarkers of lupus nephritis across ethnicities</t>
  </si>
  <si>
    <t>Separation surgery for metastatic epidural spinal cord compression: comparison of a minimally invasive versus open approach</t>
  </si>
  <si>
    <t>Spine Research Group and Department of Neurological Surgery, Montefiore Medical Center/Albert Einstein College of Medicine, Bronx, New York.</t>
  </si>
  <si>
    <t>Single cell RNA sequencing to dissect the molecular heterogeneity in lupus nephritis</t>
  </si>
  <si>
    <t>Albert Einstein College of Medicine, Bronx, New York, USA.</t>
  </si>
  <si>
    <t>Aptamer-Based Screen of Neuropsychiatric Lupus Cerebrospinal Fluid Reveals Potential Biomarkers That Overlap With the Choroid Plexus Transcriptome</t>
  </si>
  <si>
    <t>Arthritis Rheumatol</t>
  </si>
  <si>
    <t>Albert Einstein College of Medicine, New York, New York.</t>
  </si>
  <si>
    <t>Therapeutic Blockade of Immune Complex-Mediated Glomerulonephritis by Highly Selective Inhibition of Bruton's Tyrosine Kinase</t>
  </si>
  <si>
    <t>Albert Einstein College of Medicine, Bronx, NY, USA.</t>
  </si>
  <si>
    <t>DND1 maintains germline stem cells via recruitment of the CCR4-NOT complex to target mRNAs</t>
  </si>
  <si>
    <t>Albert Einstein College of Medicine, 1300 Morris Park Avenue, Forchheimer Building, Bronx, New York, New York 10461, USA.</t>
  </si>
  <si>
    <t>Author Correction: Tubular cell and keratinocyte single-cell transcriptomics applied to lupus nephritis reveal type I IFN and fibrosis relevant pathways</t>
  </si>
  <si>
    <t>Gr-1(high) CD11b+ cells suppress B cell differentiation and lupus-like disease in lupus-prone male mice</t>
  </si>
  <si>
    <t>Arthritis Rheum</t>
  </si>
  <si>
    <t>Cleveland Clinic Foundation, Cleveland, Ohio.</t>
  </si>
  <si>
    <t>Gr1+ cells suppress T-dependent antibody responses in (NZB x NZW)F1 male mice through inhibition of T follicular helper cells and germinal center formation</t>
  </si>
  <si>
    <t>Department of Immunology, Lerner Research Institute, Cleveland Clinic Foundation, Cleveland, OH 44195.</t>
  </si>
  <si>
    <t>Targeting PP2A for cancer therapeutic modulation</t>
  </si>
  <si>
    <t>Cancer Biol Med</t>
  </si>
  <si>
    <t>Neuro-Oncology Branch, National Cancer Institute, National Institutes of Health, Bethesda, MD 20892, USA.</t>
  </si>
  <si>
    <t>Anti-invasive efficacy and survival benefit of the YAP-TEAD inhibitor verteporfin in preclinical glioblastoma models</t>
  </si>
  <si>
    <t>Neuro Oncol</t>
  </si>
  <si>
    <t>Department of Pathology, Icahn School of Medicine at Mount Sinai, New York, New York, USA.</t>
  </si>
  <si>
    <t>Acute worsening of CADASIL in a patient with COVID-19 infection: illustrative case</t>
  </si>
  <si>
    <t>Neuro-Oncology Branch, National Cancer Institute, National Institutes of Health, Bethesda, Maryland.</t>
  </si>
  <si>
    <t>Effectiveness of Dural Sealants in Prevention of Cerebrospinal Fluid Leakage After Craniotomy: A Systematic Review</t>
  </si>
  <si>
    <t>Brain Technology Institute, Utrecht, The Netherlands.</t>
  </si>
  <si>
    <t>Cranio-Orbitozygomatic Craniotomy for Resection of a Giant Hypothalamic Hamartoma: 2-Dimensional Operative Video</t>
  </si>
  <si>
    <t>Department of Neurosurgery, Donald and Barbara Zucker School of Medicine at Hofstra/Northwell, Hempstead, New York, USA.</t>
  </si>
  <si>
    <t>Anterolateral Cervical Approach for External Carotid to Vertebral Artery Bypass for Vertebrobasilar Insufficiency: 2-Dimensional Operative Video</t>
  </si>
  <si>
    <t>Department of Neurosurgery, Lenox Hill Hospital, Zucker School of Medicine at Hofstra/Northwell, New York, New York, USA.</t>
  </si>
  <si>
    <t>Troubleshooting the bypass: intraoperative management of initially failed anastomosis in direct cerebral revascularization surgery</t>
  </si>
  <si>
    <t>Department of Neurosurgery, Lenox Hill Hospital, Donald and Barbara Zucker School of Medicine at Hofstra/Northwell Health, New York, New York.</t>
  </si>
  <si>
    <t>Tranexamic Acid Dosing in Craniosynostosis Surgery: A Systematic Review with Meta-analysis</t>
  </si>
  <si>
    <t>Plast Reconstr Surg Glob Open</t>
  </si>
  <si>
    <t>Department of Neurosurgery, Westchester Medical Center, New York Medical College, Valhalla, N.Y.</t>
  </si>
  <si>
    <t>Four Cycles of Etoposide plus Cisplatin for Patients with Good-Risk Advanced Germ Cell Tumors</t>
  </si>
  <si>
    <t>Oncologist</t>
  </si>
  <si>
    <t>Genitourinary Oncology Service and Department of Medicine, Memorial Sloan Kettering Cancer Center and Weill Cornell Medical College, New York, New York, USA.</t>
  </si>
  <si>
    <t>Adjuvant Chemotherapy With Etoposide Plus Cisplatin for Patients With Pathologic Stage II Nonseminomatous Germ Cell Tumors</t>
  </si>
  <si>
    <t>J Clin Oncol</t>
  </si>
  <si>
    <t>Genitourinary Oncology Service, Department of Medicine, Memorial Sloan Kettering Cancer Center, New York, NY.</t>
  </si>
  <si>
    <t>Treatment with dimethyl fumarate reduces the formation and rupture of intracranial aneurysms: Role of Nrf2 activation</t>
  </si>
  <si>
    <t>Department of Neurosurgery, Tulane Center for Clinical Neurosciences, Tulane University School of Medicine, New Orleans, LA, USA.</t>
  </si>
  <si>
    <t>Hearing Preservation Surgery in the Sitting Position for Grade 3B Hannover Classification Vestibular Schwannoma: 3-Dimensional Operative Video</t>
  </si>
  <si>
    <t>Department of Neurosurgery, Northshore University Hospital, Zucker School of Medicine at Hofstra/Northwell, Manhasset, New York, USA.</t>
  </si>
  <si>
    <t>Final Results of the Prospective Multicenter Excimer Laser-Assisted High-Flow Bypass Study on the Treatment of Giant Anterior Circulation Aneurysms</t>
  </si>
  <si>
    <t>Department of Neurosurgery, Lenox Hill Hospital, New York, New York.</t>
  </si>
  <si>
    <t>Trends in Cerebral Revascularization in the Era of Pipeline and Carotid Occlusion Surgery Study</t>
  </si>
  <si>
    <t>Department of Neurosurgery, Hofstra Northwell School of Medicine, Hempstead, and Lenox Hill Hospital, New York, New York, USA.</t>
  </si>
  <si>
    <t>More Than Meets the Eye</t>
  </si>
  <si>
    <t>S D Med</t>
  </si>
  <si>
    <t>University of South Dakota Sanford School of Medicine, Sioux Falls, South Dakota.</t>
  </si>
  <si>
    <t>Pineal Cyst Apoplexy in an 8-Year-Old Girl: Case Report and Literature Review</t>
  </si>
  <si>
    <t>Division of Neurosurgery, Sanford School of Medicine, University of South Dakota, Sioux Falls, South Dakota, USA.</t>
  </si>
  <si>
    <t>Primary epidural sporadic Burkitt lymphoma in a 3-year-old: Case report and literature review</t>
  </si>
  <si>
    <t>Department of Neurosurgery, Sanford School of Medicine, Sioux Falls, South Dakota, United States.</t>
  </si>
  <si>
    <t>Hemorrhagic spinal melanotic schwannoma presenting as acute chest pain: A case report and literature review</t>
  </si>
  <si>
    <t>Department of Neurosurgery, University of South Dakota Sanford School of Medicine, Sioux Falls, South Dakota, United States.</t>
  </si>
  <si>
    <t>Principles of supply chain management in the time of crisis</t>
  </si>
  <si>
    <t>Best Pract Res Clin Anaesthesiol</t>
  </si>
  <si>
    <t>Louisiana State University Health Sciences Center Shreveport, 1501 Kings Highway, Shreveport, LA 71103, USA. Electronic address: arezay@lsuhsc.edu.</t>
  </si>
  <si>
    <t>Cariprazine to Treat Schizophrenia and Bipolar Disorder in Adults</t>
  </si>
  <si>
    <t>Psychopharmacol Bull</t>
  </si>
  <si>
    <t>Back pain in adolescent athletes: a narrative review</t>
  </si>
  <si>
    <t>Louisiana State University Health Shreveport School of Medicine.</t>
  </si>
  <si>
    <t>Bilateral thalamocortical abnormalities in focal cortical dysplasia</t>
  </si>
  <si>
    <t>Department of Biology, Boston University, 5 Cummington Mall, Boston, MA 02215, USA; Division of Newborn Medicine, Department of Medicine, Boston Children's Hospital, Harvard Medical School, 300 Longwood Avenue, Boston, MA 02115, USA.</t>
  </si>
  <si>
    <t>Symptom-Related Differential Neuroimaging Biomarkers in Children with Corpus Callosum Abnormalities</t>
  </si>
  <si>
    <t>Division of Newborn Medicine, Boston Children's Hospital, Harvard Medical School, Boston, MA 02115, USA. / Department of Biology, Boston University, Boston, MA 02215, USA.</t>
  </si>
  <si>
    <t>Structural and Diffusion MRI Analyses With Histological Observations in Patients With Lissencephaly</t>
  </si>
  <si>
    <t>Front Cell Dev Biol</t>
  </si>
  <si>
    <t>Division of Newborn Medicine, Department of Medicine, Boston Children's Hospital, Harvard Medical School, Boston, MA, United States. / Fetal Neonatal Neuroimaging and Developmental Science Center, Boston, MA, United States.</t>
  </si>
  <si>
    <t>Surgical techniques and indications for treatment of adult moyamoya disease</t>
  </si>
  <si>
    <t>Department of Neurological Surgery, University of Tennessee College of Medicine, Memphis, TN, United States.</t>
  </si>
  <si>
    <t>A Scoping Review of Professionalism in Neurosurgery</t>
  </si>
  <si>
    <t>College of Medicine, The University of Tennessee Health Science Center, Memphis, Tennessee, USA.</t>
  </si>
  <si>
    <t>Neurosurgical Operative Videos: An Analysis of an Increasingly Popular Educational Resource</t>
  </si>
  <si>
    <t>College of Medicine, University of Tennessee Health Sciences Center, Memphis, Tennessee, USA.</t>
  </si>
  <si>
    <t>Revision and Replacement of Spinal Cord Stimulator Paddle Leads</t>
  </si>
  <si>
    <t>Safety of Deep Brain Stimulation Lead Placement on Patients Requiring Anticlotting Therapies</t>
  </si>
  <si>
    <t>Cerebrospinal Fluid Leakage from Scrotum Secondary to Ventriculoperitoneal Shunt Migration</t>
  </si>
  <si>
    <t>Asian J Neurosurg</t>
  </si>
  <si>
    <t>Department of Neurosurgery, Albany Medical Center, Albany, New York, United States.</t>
  </si>
  <si>
    <t>Biomarkers Predictive of Extubation and Survival of COVID-19 Patients</t>
  </si>
  <si>
    <t>Department of Medicine, Albany Medical College, Albany, USA.</t>
  </si>
  <si>
    <t>Techniques for Safe Removal of Spinal Cord Stimulation Paddle Leads</t>
  </si>
  <si>
    <t>Developing a fast-track discharge protocol for patients with cerebral aneurysms treated via neuroendovascular techniques</t>
  </si>
  <si>
    <t>Department of Neurosurgery, 138207Albany Medical Center, Albany, NY, USA.</t>
  </si>
  <si>
    <t>A closer look at reported colitis in association with multiple sclerosis treatments</t>
  </si>
  <si>
    <t>Mult Scler</t>
  </si>
  <si>
    <t>Department of Neurosurgery, Allegheny Health Network, Pittsburgh, PA, USA.</t>
  </si>
  <si>
    <t>Clival intraosseous myxoma treated with an endoscopic endonasal approach: illustrative case</t>
  </si>
  <si>
    <t>School of Medicine, Medical College of Wisconsin, Milwaukee, Wisconsin.</t>
  </si>
  <si>
    <t>Prenatal diagnosis and delivery of megalencephaly-capillary malformation syndrome</t>
  </si>
  <si>
    <t>School of Medicine, Medical College of Wisconsin, Wauwatosa, Wisconsin, USA.</t>
  </si>
  <si>
    <t>Endovascular treatment of a sacral dural arteriovenous fistula</t>
  </si>
  <si>
    <t>Neurosurgery, Medical College of Wisconsin, Wauwatosa, Wisconsin, USA.</t>
  </si>
  <si>
    <t>Alopecia in Multiple Sclerosis Patients Treated with Disease Modifying Therapies</t>
  </si>
  <si>
    <t>J Cent Nerv Syst Dis</t>
  </si>
  <si>
    <t>Department of neurology, Medical College of Wisconsin, Milwaukee, WI, USA.</t>
  </si>
  <si>
    <t>Second Case of Tumors Associated With Heterozygous NTHL1 Variant</t>
  </si>
  <si>
    <t>Medicine, Medical College of Wisconsin, Wauwatosa, USA.</t>
  </si>
  <si>
    <t>Testosterone-Mediated Aggression in Angelman Syndrome Treated With Leuprolide and Orchiectomy</t>
  </si>
  <si>
    <t>Urology, Medical College of Wisconsin, Wauwatosa, USA.</t>
  </si>
  <si>
    <t>Analysis of reported adverse events of pipeline stents for intracranial aneurysms using the FDA MAUDE database</t>
  </si>
  <si>
    <t>Department of Neurosurgery, Medical College of Wisconsin, Milwaukee, WI, USA.</t>
  </si>
  <si>
    <t>Author response to comment on: Alopecia in multiple sclerosis patients treated with disease modifying therapies</t>
  </si>
  <si>
    <t>Department of Neurology, Medical College of Wisconsin, Milwaukee, WI, USA.</t>
  </si>
  <si>
    <t>Department of Neurosurgery, Allegheny General Hospital, Pittsburgh , Pennsylvania , USA. / Department of Neurosurgery, Medical College of Wisconsin, Milwaukee , Wisconsin , USA.</t>
  </si>
  <si>
    <t>Atypical Presentation of Acute Mitral Regurgitation Secondary to Papillary Muscle Rupture</t>
  </si>
  <si>
    <t>Cardiology, Medical College of Wisconsin, Wauwatosa, USA.</t>
  </si>
  <si>
    <t>Deep brain stimulation for refractory obsessive-compulsive disorder: A review and analysis of the FDA MAUDE database</t>
  </si>
  <si>
    <t>Department of Neurosurgery, Medical College of Wisconsin, Milwaukee, Wisconsin.</t>
  </si>
  <si>
    <t>Disproportional increase in psoriasis reports in association with B cell depleting therapies in patients with multiple sclerosis</t>
  </si>
  <si>
    <t>Mult Scler Relat Disord</t>
  </si>
  <si>
    <t>Department of Neurology, Medical College of Wisconsin.</t>
  </si>
  <si>
    <t>Preoperative Thoracic Spine Magnetic Resonance Imaging for Spinal Cord Stimulation: Should Such a Recommendation Be an Absolute Requirement?</t>
  </si>
  <si>
    <t>Temporary standalone percutaneous fixation with pedicle screws for the treatment of subacute tuberculous osteomyelitis with kyphotic deformity in the lumbar spine</t>
  </si>
  <si>
    <t>Department of Neurosurgery, Medical College of Wisconsin, Milwaukee, United States.</t>
  </si>
  <si>
    <t>A systematic review of stereotactic radiofrequency ablation for hypothalamic hamartomas</t>
  </si>
  <si>
    <t>J Neurol Sci</t>
  </si>
  <si>
    <t>Departments of Neurosurgery, Los Angeles (UCLA), Los Angeles, CA, United States; David Geffen School of Medicine, Los Angeles (UCLA), Los Angeles, CA, United States.</t>
  </si>
  <si>
    <t>Meta-analysis of adjuvant radiotherapy for intracranial atypical and malignant meningiomas</t>
  </si>
  <si>
    <t>Department of Neurosurgery, Los Angeles (UCLA), Los Angeles, CA, USA.</t>
  </si>
  <si>
    <t>Radiotherapy versus combination radiotherapy-bevacizumab for the treatment of recurrent high-grade glioma: a systematic review</t>
  </si>
  <si>
    <t>Departments of Neurosurgery, University of California, Los Angeles, 300 Stein Plaza, Suite 562, Los Angeles, CA, USA. / David Geffen School of Medicine, Los Angeles (UCLA), Los Angeles, CA, USA.</t>
  </si>
  <si>
    <t>Neurosurgical Management of Interspinous Device Complications: A Case Series</t>
  </si>
  <si>
    <t>Adjuvant radiotherapy for atypical meningiomas is associated with improved progression free survival</t>
  </si>
  <si>
    <t>Departments of Neurosurgery, Los Angeles (UCLA), Los Angeles, CA, USA; David Geffen School of Medicine, Los Angeles (UCLA), Los Angeles, CA, USA.</t>
  </si>
  <si>
    <t>Small pretreatment lesion size and high sphericity as favorable prognostic factors after laser interstitial thermal therapy in brain metastases</t>
  </si>
  <si>
    <t>Neurosurgery Department, David Geffen School of Medicine, University of California, Los Angeles, California.</t>
  </si>
  <si>
    <t>Postoperative Outcomes of Patients with Thin Bone Overlying the Superior Semicircular Canal: A Single Institution's Experience</t>
  </si>
  <si>
    <t>UCLA Department of Neurosurgery, Los Angeles, California, USA.</t>
  </si>
  <si>
    <t>Bilateral Superior Semicircular Canal Dehiscence Concurrent With Ehlers-Danlos Syndrome: A Case Report</t>
  </si>
  <si>
    <t>Neurosurgery, David Geffen School of Medicine, University of California, Los Angeles, Los Angeles, USA.</t>
  </si>
  <si>
    <t>Superior Semicircular Canal Dehiscence Outcomes in a Consecutive Series of 229 Surgical Repairs With Middle Cranial Fossa Craniotomy</t>
  </si>
  <si>
    <t>Department of Neurosurgery, Ronald Reagan UCLA Medical Center, University of California, Los Angeles, California, USA.</t>
  </si>
  <si>
    <t>Psychopathy and Pride: Testing Lykken's Hypothesis Regarding the Implications of Fearlessness for Prosocial and Antisocial Behavior</t>
  </si>
  <si>
    <t>Front Psychol</t>
  </si>
  <si>
    <t>Department of Psychology, Emory University, Atlanta, GA, United States.</t>
  </si>
  <si>
    <t>Number</t>
  </si>
  <si>
    <t>M Author</t>
  </si>
  <si>
    <t>M Total</t>
  </si>
  <si>
    <t>F Author</t>
  </si>
  <si>
    <t>F Total</t>
  </si>
  <si>
    <t>Total Author</t>
  </si>
  <si>
    <t>T Number</t>
  </si>
  <si>
    <t>Total (Author)</t>
  </si>
  <si>
    <t>Total (Number)</t>
  </si>
  <si>
    <t>M Number</t>
  </si>
  <si>
    <t>F Number</t>
  </si>
  <si>
    <t>Residents with 0 publications</t>
  </si>
  <si>
    <t>Mean</t>
  </si>
  <si>
    <t>Nidhi Kedda (F)</t>
  </si>
  <si>
    <t>Median</t>
  </si>
  <si>
    <t>Mengqian Bu (M)</t>
  </si>
  <si>
    <t>Mode</t>
  </si>
  <si>
    <t>Sierra Smalley (F)</t>
  </si>
  <si>
    <t>STDEV</t>
  </si>
  <si>
    <t>Jared Max Kaplan (M)</t>
  </si>
  <si>
    <t>n=209</t>
  </si>
  <si>
    <t>Sean McDougall (M)/not listed on residency website</t>
  </si>
  <si>
    <t>M/F Author TTest</t>
  </si>
  <si>
    <t>Mina Huerta (F)</t>
  </si>
  <si>
    <t>M/F Number TTest</t>
  </si>
  <si>
    <t>Abigail York (F)</t>
  </si>
  <si>
    <t>Andrew Schmidt (M)</t>
  </si>
  <si>
    <t>Aylin Padir (F)</t>
  </si>
  <si>
    <t>Yujia Shentu (F)</t>
  </si>
  <si>
    <t>Victoria Scott (F)</t>
  </si>
  <si>
    <t>Pedram Peesh (M)</t>
  </si>
  <si>
    <t>Martin McCandless (M)</t>
  </si>
  <si>
    <t>Ari Williams (M)</t>
  </si>
  <si>
    <t>Jorge Roa</t>
  </si>
  <si>
    <t>Total_Pubs_Mean</t>
  </si>
  <si>
    <t>NS_Pubs_Mean</t>
  </si>
  <si>
    <t>Total_Pubs_Mode</t>
  </si>
  <si>
    <t>NS_Pubs_Mode</t>
  </si>
  <si>
    <t>Total_Pubs_Median</t>
  </si>
  <si>
    <t>NS_Pubs_Median</t>
  </si>
  <si>
    <t>Total_Pubs_SD</t>
  </si>
  <si>
    <t>NS_Pubs_SD</t>
  </si>
  <si>
    <t>No mode (all values are unique)</t>
  </si>
  <si>
    <t>MD_PhD</t>
  </si>
  <si>
    <t>MD_MBA</t>
  </si>
  <si>
    <t>MD_MEng</t>
  </si>
  <si>
    <t>NA</t>
  </si>
  <si>
    <t>MD_MEd</t>
  </si>
  <si>
    <t>MD_MS</t>
  </si>
  <si>
    <t>MD_MSCI</t>
  </si>
  <si>
    <t>MD_MPH</t>
  </si>
  <si>
    <t>SD</t>
  </si>
  <si>
    <t>w/ Bonferonni</t>
  </si>
  <si>
    <t>Mann-Whitney U test</t>
  </si>
  <si>
    <t>p-value b4 ERAS total</t>
  </si>
  <si>
    <t>p-value b4 ERAS NS</t>
  </si>
  <si>
    <t>total pub p-value</t>
  </si>
  <si>
    <t>p-value total ns</t>
  </si>
  <si>
    <t>MD vs DO</t>
  </si>
  <si>
    <t>MD vs MBBS</t>
  </si>
  <si>
    <t>MD vs MD_PhD</t>
  </si>
  <si>
    <t>MD vs MS</t>
  </si>
  <si>
    <t>Notes</t>
  </si>
  <si>
    <t>University of Colorado Anschutz Medical Campus</t>
  </si>
  <si>
    <t>University of Conneticut Neurological Surgery</t>
  </si>
  <si>
    <t>Yale School of Medicine</t>
  </si>
  <si>
    <t>MedStar Health-Georgetown University Hospital Program</t>
  </si>
  <si>
    <t>George Washington School of Medicine Program</t>
  </si>
  <si>
    <t>University of Arkansas Medical Sciences</t>
  </si>
  <si>
    <t>Albany Medical College</t>
  </si>
  <si>
    <t>CWRU/University Hospitals Cleveland Medical Center Program</t>
  </si>
  <si>
    <t># ID</t>
  </si>
  <si>
    <t>Author</t>
  </si>
  <si>
    <t>Create Date</t>
  </si>
  <si>
    <t>ERAS</t>
  </si>
  <si>
    <t>Before 9/30/22?</t>
  </si>
  <si>
    <t>MESSING AROUND W FORMULAS PLS HOLD -CJB 33-54</t>
  </si>
  <si>
    <t>Lower Neurological Risk with Anterior Operations Compared to Posterior Operations for Thoracic Disc Herniations: Analysis of 697 Patients</t>
  </si>
  <si>
    <t>Department of Orthopaedic Surgery, University of California - San Francisco (UCSF), San Francisco, CA.</t>
  </si>
  <si>
    <t>Rates and risk factors associated with 30- and 90-day readmissions and reoperations after spinal fusions for adult lumbar degenerative pathology and spinal deformity</t>
  </si>
  <si>
    <t>Spine Deform</t>
  </si>
  <si>
    <t>Department of Orthopaedic Surgery, University of California-San Francisco (UCSF), 500 Parnassus Avenue, MU West 3rd Floor Rm 321, San Francisco, CA, USA.</t>
  </si>
  <si>
    <t>RAPT score and preoperative factors to predict discharge location following adult spinal deformity surgery</t>
  </si>
  <si>
    <t>Department of Orthopaedic Surgery, University of California - San Francisco, 500 Parnassus Ave, MUW 3rd Floor, San Francisco, CA, 94143, USA.</t>
  </si>
  <si>
    <t>Reoperation and Mortality Rates Following Elective 1 to 2 Level Lumbar Fusion: A Large State Database Analysis</t>
  </si>
  <si>
    <t>Department of Orthopaedic Surgery, University of California, San Francisco, CA, USA.</t>
  </si>
  <si>
    <t>Activity and sports resumption after long segment fusions to the pelvis for adult spinal deformity: survey results of AO Spine members</t>
  </si>
  <si>
    <t>Department of Orthopaedic Surgery, University of California-San Francisco (UCSF), 500 Parnassus Ave, MUW 3rd Floor, San Francisco, CA, 94143, USA.</t>
  </si>
  <si>
    <t>Correlation of Brain Metastases Genomic Alterations with Preoperative Imaging Features</t>
  </si>
  <si>
    <t>Department of Neurological Surgery, University of California, San Francisco, School of Medicine, San Francisco, California, USA.</t>
  </si>
  <si>
    <t>Asleep triple-modality motor mapping for perirolandic gliomas: an update on outcomes</t>
  </si>
  <si>
    <t>Cerebrovascular pulsatile tinnitus: causes, treatments, and outcomes in 164 patients with neuroangiographic correlation</t>
  </si>
  <si>
    <t>School of Medicine, University of California San Francisco, San Francisco, California, USA.</t>
  </si>
  <si>
    <t>Intraventricular meningioma resection and visual outcomes</t>
  </si>
  <si>
    <t>Departments of Neurological Surgery University of California, San Francisco, California</t>
  </si>
  <si>
    <t>Computer-assisted Navigation in Lumbar Spine Instrumented Fusions: Comparison of In-hospital and 30-Day Postoperative Complications With Nonnavigated Fusions in a National Database</t>
  </si>
  <si>
    <t>J Am Acad Orthop Surg</t>
  </si>
  <si>
    <t>Department of Orthopaedic Surgery, University of California San Francisco (UCSF), San Francisco, CA</t>
  </si>
  <si>
    <t>Genomic alterations associated with rapid progression of brain metastases</t>
  </si>
  <si>
    <t>Department of Neurological Surgery, University of California, San Francisco, School of Medicine, San Francisco, California</t>
  </si>
  <si>
    <t>Association of CDKN2A alterations with increased postoperative seizure risk after resection of brain metastases</t>
  </si>
  <si>
    <t>Departments of Neurological Surgery, University of California, San Francisco, California</t>
  </si>
  <si>
    <t>Genomic alterations associated with postoperative nodular leptomeningeal disease after resection of brain metastases</t>
  </si>
  <si>
    <t>Preoperative medical assessment for adult spinal deformity surgery: a state-of-the-art review</t>
  </si>
  <si>
    <t>Department of Orthopaedic Surgery, University of California - San Francisco UCSF, 500 Parnassus Ave, MUW320W, San Francisco, CA, 4143-0728, USA</t>
  </si>
  <si>
    <t>Clinical evaluation of pulsatile tinnitus: history and physical examination techniques to predict vascular etiology</t>
  </si>
  <si>
    <t>Departments of Radiology and Biomedical Imaging, University of California San Francisco, San Francisco, California, USA.</t>
  </si>
  <si>
    <t>Predictive models to assess risk of extended length of stay in adults with spinal deformity and lumbar degenerative pathology: development and internal validation</t>
  </si>
  <si>
    <t>Department of Orthopedic Surgery, University of California - San Francisco (UCSF), 500 Parnassus Ave, MUW 3rd Floor, San Francisco, CA 94143, USA.</t>
  </si>
  <si>
    <t>CDKN2A/B co-deletion is associated with increased risk of local and distant intracranial recurrence after surgical resection of brain metastases</t>
  </si>
  <si>
    <t>Department of Neurological Surgery, University of California, San Francisco, San Francisco, CA, USA</t>
  </si>
  <si>
    <t>Identification of risk factors associated with leptomeningeal disease after resection of brain metastases</t>
  </si>
  <si>
    <t>Supervised machine learning algorithms demonstrate proliferation index correlates with long-term recurrence after complete resection of WHO grade I meningioma</t>
  </si>
  <si>
    <t>Department of Neurological Surgery, University of California, San Francisco.+ School of Medicine, University of California, San Francisco</t>
  </si>
  <si>
    <t>Development and internal validation of predictive models to assess risk of post-acute care facility discharge in adults undergoing multi-level instrumented fusions for lumbar degenerative pathology and spinal deformity</t>
  </si>
  <si>
    <t>Comparison of Shunt Outcomes for Nonbacterial Infection Hydrocephalus with Common Hydrocephalus Etiologies: A Retrospective Case-Control Study</t>
  </si>
  <si>
    <t>School of Medicine, University of California, San Francisco, San Francisco, California, USA.</t>
  </si>
  <si>
    <t>Surgery for Control of Brain Metastases After Previous Checkpoint Inhibitor Immunotherapy</t>
  </si>
  <si>
    <t>School of Medicine, University of California, San Francisco, San Francisco, California.</t>
  </si>
  <si>
    <t>5-Year Revision Rates After Elective Multilevel Lumbar/Thoracolumbar Instrumented Fusions in Older Patients: An Analysis of State Databases</t>
  </si>
  <si>
    <t>Department of Orthopaedic Surgery, University of California-San Francisco (UCSF) (Scheffler), San Francisco, CA</t>
  </si>
  <si>
    <t>Transcriptomic Profiling of Plaque Psoriasis and Cutaneous T-Cell Subsets during Treatment with Secukinumab</t>
  </si>
  <si>
    <t>Department of Dermatology, University of California San Francisco, San Francisco, California, USA.</t>
  </si>
  <si>
    <t>Calcifying pseudoneoplasm of the neuraxis within the sellar region: illustrative case</t>
  </si>
  <si>
    <t>School of Medicine, University of California, San Francisco, San Francisco, California</t>
  </si>
  <si>
    <t>Economic Impact of Revision Operations for Adjacent Segment Disease of the Subaxial Cervical Spine</t>
  </si>
  <si>
    <t>J Am Acad Orthop Surg Glob Res Rev</t>
  </si>
  <si>
    <t>Department of Orthopaedic Surgery (Dr. Bonano, Cummins, Dr. Burch, Dr. Berven, Dr. Deviren, Dr. Tay, and Dr. Theologis), and the Department of Neurological Surgery (Dr. Ames, and Dr. Clark), University of California-San Francisco (UCSF), San Francisco, CA</t>
  </si>
  <si>
    <t>Combined Single Cell Transcriptome and Surface Epitope Profiling Identifies Potential Biomarkers of Psoriatic Arthritis and Facilitates Diagnosis via Machine Learning</t>
  </si>
  <si>
    <t>Department of Dermatology, University of California at San Francisco, San Francisco, CA, United States</t>
  </si>
  <si>
    <t>MRI and MR angiography evaluation of pulsatile tinnitus: A focused, physiology-based protocol</t>
  </si>
  <si>
    <t>J Neuroimaging</t>
  </si>
  <si>
    <t>School of Medicine, University of California, San Francisco, San Francisco, California, USA</t>
  </si>
  <si>
    <t>Salvage Surgery for Local Control of Brain Metastases After Previous Stereotactic Radiosurgery: A Single-Center Series</t>
  </si>
  <si>
    <t>Department of Neurological Surgery, University of California, San Francisco, San Francisco, California, USA; School of Medicine, University of California, San Francisco, San Francisco, California, USA</t>
  </si>
  <si>
    <t>The sensitivity of ECG contamination to surgical implantation site in brain computer interfaces</t>
  </si>
  <si>
    <t>Brain Stimul</t>
  </si>
  <si>
    <t>Department of Neurology, University of California, San Francisco, San Francisco, CA, 94143, USA.</t>
  </si>
  <si>
    <t>Chronic Sensing of Subthalamic Local Field Potentials: Comparison of First and Second Generation Implantable Bidirectional Systems Within a Single Subject</t>
  </si>
  <si>
    <t>School of Medicine, University of California, San Francisco, San Francisco, CA, United States.</t>
  </si>
  <si>
    <t>Modeling Diversity in Structures of Bacterial Outer Membrane Lipids</t>
  </si>
  <si>
    <t>J Chem Theory Comput</t>
  </si>
  <si>
    <t>Department of Biomedical and Chemical Engineering, Syracuse University , Syracuse, New York 13244, United States.</t>
  </si>
  <si>
    <t># pub b4 ERAS (9/30/22)</t>
  </si>
  <si>
    <t># NS pub b4 ERAS (9/30/22)</t>
  </si>
  <si>
    <t>In-out-in technique for petrosal sinus dural arteriovenous fistula obliteration: How I Do It</t>
  </si>
  <si>
    <t>Department of Neurosurgery, Clinical Neurosciences Center, University of Utah, 175 N. Medical Drive East, Salt Lake City, UT, 84132, USA.</t>
  </si>
  <si>
    <t>Superior discrimination of the Risk Analysis Index compared with the 5-item modified frailty index in 30-day outcome prediction after anterior cervical discectomy and fusion</t>
  </si>
  <si>
    <t>School of Medicine, New York Medical College, Valhalla, New York.</t>
  </si>
  <si>
    <t>Corrigendum to "Natural History of Degenerative Spondylolisthesis: A Systematic Review and Meta-Analysis" [World Neurosurgery 176 (2023) e634-e643]</t>
  </si>
  <si>
    <t>Department of Neurological Surgery, Weill Cornell Medicine, New York Presbyterian Hospital OCH SPINE, New York, New York, USA.</t>
  </si>
  <si>
    <t>Natural History of Degenerative Spondylolisthesis: A Systematic Review and Meta-analysis</t>
  </si>
  <si>
    <t>Spheno-Orbital Meningiomas</t>
  </si>
  <si>
    <t>Department of Neurosurgery, Clinical Neurosciences Center, University of Utah, 175 North Medical Drive East, Salt Lake City, UT 84132, USA.</t>
  </si>
  <si>
    <t>Adult Trauma Patients With Thoracolumbar Injury Classification and Severity Score of 4: A Systematic Review</t>
  </si>
  <si>
    <t>School of Medicine, New York Medical College</t>
  </si>
  <si>
    <t>Occipital artery-to-PICA bypass: how I do it</t>
  </si>
  <si>
    <t>Department of Neurosurgery, Clinical Neurosciences Center, University of Utah, 175 N. Medical Drive East, Salt Lake City, UT, 84132, USA</t>
  </si>
  <si>
    <t>History, Current Techniques, and Future Prospects of Surgery to the Sellar and Parasellar Region</t>
  </si>
  <si>
    <t>Department of Neurosurgery, Clinical Neurosciences Center, University of Utah, 175 N. Medical Drive East, Salt Lake City, UT 84132, USA.</t>
  </si>
  <si>
    <t>Extended Transsphenoidal Approach for Gross Total Resection of Hypothalamic Tumor</t>
  </si>
  <si>
    <t>Department of Neurosurgery, Clinical Neurosciences Center, University of Utah, Salt Lake City, Utah, USA.</t>
  </si>
  <si>
    <t>Far lateral craniotomy for disconnection of vertebral dural arteriovenous fistula: how I do it</t>
  </si>
  <si>
    <t>Hypophysitis: Defining Histopathologic Variants and a Review of Emerging Clinical Causative Entities</t>
  </si>
  <si>
    <t>Department of Neurosurgery, Clinical Neurosciences Center, University of Utah, Salt Lake City, UT 84112, USA.</t>
  </si>
  <si>
    <t>The Role of Advanced Imaging in Neurosurgical Diagnosis</t>
  </si>
  <si>
    <t>J Mod Med Imag</t>
  </si>
  <si>
    <t>Department of Neurosurgery, University of Utah, Salt Lake City, UT, USA.</t>
  </si>
  <si>
    <t>Pediatric Stroke: A Review of Common Etiologies and Management Strategies</t>
  </si>
  <si>
    <t>Department of Neurosurgery, University of Utah, Salt Lake City, UT 84112, USA.</t>
  </si>
  <si>
    <t>Management and outcomes of adult traumatic cervical spondyloptosis: A case report and systematic review</t>
  </si>
  <si>
    <t>Department of Neurosurgery, Westchester Medical Center, New York Medical College, Valhalla, NY 10595, United States.</t>
  </si>
  <si>
    <t>Novel MIS 3D NAV Single Step Pedicle Screw System (SSPSS): Workflow, Accuracy and Initial Clinical Experience</t>
  </si>
  <si>
    <t>Department of Neurological Surgery, Weill Cornell Brain and Spine Center, Weill Cornell Medicine, New York Presbyterian Hospital, NY, USA.</t>
  </si>
  <si>
    <t>UPDATE ON MANAGEMENT OF DURAL ARTERIOVENOUS FISTULAS</t>
  </si>
  <si>
    <t>J Rare Dis Orphan Drugs</t>
  </si>
  <si>
    <t>Department of Neurosurgery, University of Utah, Salt Lake City.</t>
  </si>
  <si>
    <t>Classifications and level of evidence trends from the most influential literature on thoracolumbar burst fractures: A bibliometric analysis</t>
  </si>
  <si>
    <t>N Am Spine Soc J</t>
  </si>
  <si>
    <t>Cardiac arrest in spontaneous subarachnoid hemorrhage and associated outcomes</t>
  </si>
  <si>
    <t>Department of Neurosurgery, Westchester Medical Center, New York Medical College School of Medicine.</t>
  </si>
  <si>
    <t>Outcome and prognostication after cardiac arrest</t>
  </si>
  <si>
    <t>Ann N Y Acad Sci</t>
  </si>
  <si>
    <t>New York Medical College, Valhalla, New York</t>
  </si>
  <si>
    <t>The Effect of Frailty and Patient Comorbidities on Outcomes After Acute Subdural Hemorrhage: A Preliminary Analysis</t>
  </si>
  <si>
    <t>School of Medicine, New York Medical College, Valhalla, New York, USA.</t>
  </si>
  <si>
    <t>The Effect of Frailty versus Initial Glasgow Coma Score in Predicting Outcomes Following Chronic Subdural Hemorrhage: A Preliminary Analysis</t>
  </si>
  <si>
    <t>Department of Neurosurgery, New York Medical College, Valhalla, USA.</t>
  </si>
  <si>
    <t>Ten-Step Minimally Invasive Spine Lumbar Decompression and Dural Repair Through Tubular Retractors</t>
  </si>
  <si>
    <t>Weill Cornell Brain and Spine Center, Department of Neurological Surgery, Weill Cornell Medical College, New York-Presbyterian Hospital, New York, New York.</t>
  </si>
  <si>
    <t>Applicant Perceptions of Post-Interview Communication during the 2022 to 2023 Neurosurgery Recruitment Cycle: A Cross-Sectional Survey Study</t>
  </si>
  <si>
    <t>Department of Neurological Surgery, University of Alabama at Birmingham; Birmingham, AL, USA.</t>
  </si>
  <si>
    <t>Urol Ann</t>
  </si>
  <si>
    <t>J Med Internet Res</t>
  </si>
  <si>
    <t>Am J Surg</t>
  </si>
  <si>
    <t>Dermatol Online J</t>
  </si>
  <si>
    <t>School of Medicine, University of Alabama Birmingham, Birmingham, AL, United States.</t>
  </si>
  <si>
    <t>Immunotherapy for Pediatric Brain and Spine Tumors, Current State and Future Directions</t>
  </si>
  <si>
    <t>Optimizing Surgical Performance Using Preoperative Virtual Reality Planning: A Systematic Review</t>
  </si>
  <si>
    <t>World J Surg</t>
  </si>
  <si>
    <t>Heersink School of Medicine, University of Alabama at Birmingham, Birmingham, AL, USA.</t>
  </si>
  <si>
    <t>Alternative patterns of deep brain stimulation in neurologic and neuropsychiatric disorders</t>
  </si>
  <si>
    <t>Front Neuroinform</t>
  </si>
  <si>
    <t>Department of Neurosurgery, University of Alabama at Birmingham, Birmingham, AL, United States.</t>
  </si>
  <si>
    <t>Dual-Target Deep Brain Stimulation for Obsessive-Compulsive Disorder and Tourette Syndrome</t>
  </si>
  <si>
    <t>Department of Neurosurgery, Baylor College of Medicine, Houston, Texas, United States.</t>
  </si>
  <si>
    <t>Departments of Neurosurgery, Baylor College of Medicine, Houston, Texas</t>
  </si>
  <si>
    <t>Department of Neurosurgery, Baylor College of Medicine, Houston, TX, United States.</t>
  </si>
  <si>
    <t>Defining functional brain networks underlying obsessive-compulsive disorder (OCD) using treatment-induced neuroimaging changes: a systematic review of the literature</t>
  </si>
  <si>
    <t>Commentary: Clip Ligation of a Recurrent Middle Cerebral Artery Aneurysm After Treatment With Woven EndoBridge</t>
  </si>
  <si>
    <t>Department of Neurological Surgery, Mayo Clinic, Phoenix, Arizona, USA.</t>
  </si>
  <si>
    <t>Post-operative weight loss in venous sinus stenting patients: A multi-center review, systematic review, and meta-analysis</t>
  </si>
  <si>
    <t>Department of Neurological Surgery, Thomas Jefferson University, Philadelphia, PA, USA.</t>
  </si>
  <si>
    <t>First United States multicenter experience with the new-generation FRED X surface-modified flow diversion stent: feasibility, safety, and short-term efficacy</t>
  </si>
  <si>
    <t>Department of Neurological Surgery, Thomas Jefferson University Hospital, Philadelphia.</t>
  </si>
  <si>
    <t>Department of Neurological Surgery, Thomas Jefferson University Hospital, Philadelphia, PA, USA.</t>
  </si>
  <si>
    <t>Venous sinus stenting for idiopathic intracranial hypertension patients with functioning ventriculoperitoneal shunts: A case series</t>
  </si>
  <si>
    <t>Direct Versus Indirect Revascularization for Moyamoya: a Large Multicenter Study</t>
  </si>
  <si>
    <t>Neurosurgery, Thomas Jefferson University Hospital, Philadelphia, Pennsylvania, USA.</t>
  </si>
  <si>
    <t>Comparison of PED/PED Flex and PED Shield in the treatment of unruptured intracerebral aneurysms</t>
  </si>
  <si>
    <t>Transverse Venous Stenting for the Treatment of Idiopathic Intracranial Hypertension With a Pressure Gradient of 70 mm Hg: A Technical Note and Systematic Review</t>
  </si>
  <si>
    <t>Safety of Mechanical Thrombectomy in Patients on Antiplatelet/Anticoagulation</t>
  </si>
  <si>
    <t>A Comparison of Outcomes Between Transfemoral Versus Transradial Access for Carotid Stenting</t>
  </si>
  <si>
    <t>A review of mechanical thrombectomy techniques for acute ischemic stroke</t>
  </si>
  <si>
    <t>Department of Neurological Surgery, Sidney Kimmel College of Medicine, Thomas Jefferson University Hospital, Philadelphia, Pennsylvania, USA.</t>
  </si>
  <si>
    <t>Resuming Anticoagulants in Patients With Intracranial Hemorrhage: A Meta-Analysis and Literature Review</t>
  </si>
  <si>
    <t>The Impact of Weather and Mode of Transport on Outcomes of Patients With Acute Ischemic Stroke Undergoing Mechanical Thrombectomy</t>
  </si>
  <si>
    <t>Long-Term Follow-Up of Cerebral Aneurysms Completely Occluded at 6 Months After Intervention with the Woven EndoBridge (WEB) Device: a Retrospective Multicenter Observational Study</t>
  </si>
  <si>
    <t>A complication of the transradial approach: thyrocervical trunk pseudoaneurysm with hemothorax</t>
  </si>
  <si>
    <t>BJR Case Rep</t>
  </si>
  <si>
    <t>Mechanical Thrombectomy for Stroke Due to Acute Basilar Artery Occlusion, a Safety and Efficacy Analysis</t>
  </si>
  <si>
    <t>Safety and Outcome of Revascularization Treatment in Patients With Acute Ischemic Stroke and COVID-19: The Global COVID-19 Stroke Registry</t>
  </si>
  <si>
    <t>Department of Neurosurgery, Thomas Jefferson University Hospital, PA</t>
  </si>
  <si>
    <t>Treatment of cerebral aneurysms with the FRED Jr flow-diverting stent: A case series and meta-analysis</t>
  </si>
  <si>
    <t>Department of Neurological Surgery, Thomas Jefferson University Hospital, Philadelphia, PA, USA. Electronic address: rawad.abbas@jefferson.edu.</t>
  </si>
  <si>
    <t>Woven EndoBridge versus stent-assisted coil embolization of cerebral bifurcation aneurysms</t>
  </si>
  <si>
    <t>Department of Neurological Surgery, Thomas Jefferson University Hospital, Philadelphia, Pennsylvania</t>
  </si>
  <si>
    <t>International controlled study of revascularization and outcomes following COVID-positive mechanical thrombectomy</t>
  </si>
  <si>
    <t>Eur J Neurol</t>
  </si>
  <si>
    <t>Quantification of hematoma and perihematomal edema volumes in intracerebral hemorrhage study: Design considerations in an artificial intelligence validation (QUANTUM) study</t>
  </si>
  <si>
    <t>Clin Trials</t>
  </si>
  <si>
    <t>Frameless Angiography-Based Gamma Knife Stereotactic Radiosurgery for Cerebral Arteriovenous Malformations: A Proof-of-Concept Study</t>
  </si>
  <si>
    <t>Department of Neurological Surgery, Thomas Jefferson University, Philadelphia, Pennsylvania, USA.</t>
  </si>
  <si>
    <t>Establishing Safe Working Parameters for Radiofrequency Ablation In Vitro Using Acoustic Sensing, Probability Mapping, and Catheter Contact Angle</t>
  </si>
  <si>
    <t>J Innov Card Rhythm Manag</t>
  </si>
  <si>
    <t>Faculty of Medicine, American University of Beirut, Beirut, Lebanon.</t>
  </si>
  <si>
    <t>Characteristics of a COVID-19 Cohort With Large Vessel Occlusion: A Multicenter International Study</t>
  </si>
  <si>
    <t>Telemedicine during and post-COVID 19: The insights of neurosurgery patients and physicians</t>
  </si>
  <si>
    <t>Clipping Could Be the Best Treatment Modality for Recurring Anterior Communicating Artery Aneurysms Treated Endovascularly</t>
  </si>
  <si>
    <t>The Woven EndoBridge (WEB) device: feasibility, techniques, and outcomes after FDA approval</t>
  </si>
  <si>
    <t>Endovascular Robotic Interventions</t>
  </si>
  <si>
    <t>Department of Neurological Surgery, Thomas Jefferson University Hospital, 901 Walnut Street 3rd Floor, Philadelphia, PA 19107, USA.</t>
  </si>
  <si>
    <t>Rescue stenting for acute ischemic stroke with refractory emergent large vessel occlusion in the modern thrombectomy era</t>
  </si>
  <si>
    <t>Department of Neurosurgery, Thomas Jefferson University, Philadelphia, PA, USA; Department of Neurosurgery, Emory University, Atlanta, GA, USA; Department of Anesthesia, Thomas Jefferson University, Philadelphia, PA, USA. Electronic address: rawad.abbas@jefferson.edu.</t>
  </si>
  <si>
    <t>Retreatment Strategies in Aneurysm Woven Endobridge Recurrences: A Case Series</t>
  </si>
  <si>
    <t>Mechanical Thrombectomy in Patients Presenting with NIHSS Score &lt;6: A Safety and Efficacy Analysis</t>
  </si>
  <si>
    <t>International Study of Intracranial Aneurysm Treatment Using Woven EndoBridge: Results of the WorldWideWEB Consortium</t>
  </si>
  <si>
    <t>Division of Diagnostic and Therapeutic Neuroradiology, Department of Medical Imaging, St. Michael's Hospital, Toronto, ON, Canada</t>
  </si>
  <si>
    <t>The Accuracy of the TRICKS MRI in Diagnosing and Localizing a Spinal Dural Arteriovenous Fistula: A Feasibility Study</t>
  </si>
  <si>
    <t>Robot-assisted carotid artery stenting: outcomes, safety, and operational learning curve</t>
  </si>
  <si>
    <t>Intracranial Hemorrhage in Patients with Coronavirus Disease 2019 (COVID-19): A Case Series</t>
  </si>
  <si>
    <t>Preoperative Ultrasound-Guided Percutaneous Embolization of Orbital Lymphaticovenous Malformations Using Onyx</t>
  </si>
  <si>
    <t>In Reply: Lessons Learned After 760 Neurointerventions via the Upper Extremity Vasculature: Pearls and Pitfalls</t>
  </si>
  <si>
    <t>Department of Neurological Surgery Thomas Jefferson University Hospital Philadelphia, Pennsylvania, USA.</t>
  </si>
  <si>
    <t>Lessons Learned After 760 Neurointerventions via the Upper Extremity Vasculature: Pearls and Pitfalls</t>
  </si>
  <si>
    <t>Frontal Sinus Morphometry in Relation to Surgically Relevant Landmarks in the Middle East Population: Can We Globalize?</t>
  </si>
  <si>
    <t>Faculty of Medicine, American University of Beirut Medical Center, Beirut, Lebanon.</t>
  </si>
  <si>
    <t>Posterior circulation tandem occlusions: Classification and techniques</t>
  </si>
  <si>
    <t>Faculty of Medicine, American University of Beirut Medical Center, Beirut 00000, Lebanon. Electronic address: rma129@mail.aub.edu.</t>
  </si>
  <si>
    <t>Coil Embolization of Wide-Neck Bifurcation Aneurysms via Shouldering and Framing: A Safe Alternative to Conventional Techniques</t>
  </si>
  <si>
    <t>Predictors of ventriculostomy infection in a large single-center cohort</t>
  </si>
  <si>
    <t>American University of Beirut Faculty of Medicine, Beirut, Lebanon.</t>
  </si>
  <si>
    <t>Endovascular robotic: feasibility and proof of principle for diagnostic cerebral angiography and carotid artery stenting</t>
  </si>
  <si>
    <t>School of Medicine, American University of Beirut, Beirut, Lebanon.</t>
  </si>
  <si>
    <t>TOAST classification and risk factors of ischemic stroke in Lebanon</t>
  </si>
  <si>
    <t>Bidirectional Regulation of Motor Circuits Using Magnetogenetic Gene Therapy</t>
  </si>
  <si>
    <t>Management of refractory bacterial meningitis-associated cerebral vasospasm: illustrative case</t>
  </si>
  <si>
    <t>Weill Cornell Medical College, Weill Cornell Medicine, New York, New York.</t>
  </si>
  <si>
    <t>Foundations of the Diagnosis and Management of Low-Grade Gliomas</t>
  </si>
  <si>
    <t>Myofascial Flap Closure Decreases Complications in Complex Surgery of the Craniocervical Junction in Ehlers-Danlos Patients</t>
  </si>
  <si>
    <t>New York Presbyterian Hospital-Weill Cornell Medical Center, New York, NY.</t>
  </si>
  <si>
    <t>A Comparison Between Immediate and Babysitter Deep Inferior Epigastric Perforator Flap Breast Reconstruction in Postoperative Outcomes</t>
  </si>
  <si>
    <t>NewYork-Presbyterian, Weill Cornell Medical Center.</t>
  </si>
  <si>
    <t>Interns Without Subinternships</t>
  </si>
  <si>
    <t>J Surg Educ</t>
  </si>
  <si>
    <t>Weill Cornell Medical College, New York, New York.</t>
  </si>
  <si>
    <t>Impact of the COVID-19 pandemic on neuro-oncology outcomes</t>
  </si>
  <si>
    <t>Weill Cornell Medical College, New York, NY, USA.</t>
  </si>
  <si>
    <t>The World of Neurosurgery Reimagined Post COVID-19: Crisis ↔ Opportunities</t>
  </si>
  <si>
    <t>Updates on Surgical Management and Advances for Brain Tumors</t>
  </si>
  <si>
    <t>Curr Oncol Rep</t>
  </si>
  <si>
    <t>Single molecule fate of HIV-1 envelope reveals late-stage viral lattice incorporation</t>
  </si>
  <si>
    <t>Molecular and Cellular Biophysics Program, Department of Biological Sciences, University of Denver, Denver, CO, 80210, USA.</t>
  </si>
  <si>
    <t>ChatGPT and the Law of the Horse</t>
  </si>
  <si>
    <t>Am J Bioeth</t>
  </si>
  <si>
    <t>Barrow Neurological Institute.</t>
  </si>
  <si>
    <t>On pubmed mostly as ATM Cheung</t>
  </si>
  <si>
    <t>Reply to: Addressing racial and ethnic disparities in AACR project GENIE</t>
  </si>
  <si>
    <t>NPJ Precis Oncol</t>
  </si>
  <si>
    <t>NYU Grossman School of Medicine, New York, NY, USA.; Broad Institute of Harvard and MIT, Cambridge, MA, USA.</t>
  </si>
  <si>
    <t>A Century of Evolution in Spine Surgery Publications: A Bibliometric Analysis of the Field From 1900 to 2023</t>
  </si>
  <si>
    <t>Department of Neurological Surgery, New York University, New York, New York, USA.</t>
  </si>
  <si>
    <t>Health system-scale language models are all-purpose prediction engines</t>
  </si>
  <si>
    <t>Department of Neurosurgery, NYU Langone Health, New York, NY, USA.</t>
  </si>
  <si>
    <t>Developing an Automated Registry (Autoregistry) of Spine Surgery Using Natural Language Processing and Health System Scale Databases</t>
  </si>
  <si>
    <t>Department of Neurosurgery, NYU Langone Health, New York, New York, USA.</t>
  </si>
  <si>
    <t>Methods and Impact for Using Federated Learning to Collaborate on Clinical Research</t>
  </si>
  <si>
    <t>Racial and ethnic disparities in a real-world precision oncology data registry</t>
  </si>
  <si>
    <t>A patient-driven clinicogenomic partnership for metastatic prostate cancer</t>
  </si>
  <si>
    <t>Cell Genom</t>
  </si>
  <si>
    <t>Department of Medical Oncology, Dana-Farber Cancer Institute, Boston, MA 02115, USA.; Broad Institute of Harvard and MIT, Cambridge, MA 02142, USA.; NYU Grossman School of Medicine, New York, NY 10016, USA.</t>
  </si>
  <si>
    <t>CREB5 reprograms FOXA1 nuclear interactions to promote resistance to androgen receptor-targeting therapies</t>
  </si>
  <si>
    <t>Broad Institute of MIT and Harvard, Cambridge, Cambridge, United States; Grossman School of Medicine, New York University, New York, United States.</t>
  </si>
  <si>
    <t>Tumor Mutations Across Racial Groups in a Real-World Data Registry</t>
  </si>
  <si>
    <t>JCO Precis Oncol</t>
  </si>
  <si>
    <t>Broad Institute of Harvard and MIT, Cambridge, MA; Dana-Farber Cancer Institute, Boston, MA.; Center for Cancer Precision Medicine, Dana-Farber Cancer Institute, Boston, MA.; NYU Grossman School of Medicine, New York, NY.</t>
  </si>
  <si>
    <t>Integrating molecular profiles into clinical frameworks through the Molecular Oncology Almanac to prospectively guide precision oncology</t>
  </si>
  <si>
    <t>Nat Cancer</t>
  </si>
  <si>
    <t>Department of Medical Oncology, Dana-Farber Cancer Institute, Boston, MA, USA.; Broad Institute of MIT and Harvard, Cambridge, MA, USA.; Grossman School of Medicine, New York University, New York, NY, USA.</t>
  </si>
  <si>
    <t>Molecular features of exceptional response to neoadjuvant anti-androgen therapy in high-risk localized prostate cancer</t>
  </si>
  <si>
    <t>Department of Medical Oncology, Dana-Farber Cancer Institute, Boston, MA 02215, USA; Broad Institute of MIT and Harvard, Cambridge, MA 02142, USA.</t>
  </si>
  <si>
    <t>Mistrust and inconsistency during COVID-19: considerations for resource allocation guidelines that prioritise healthcare workers</t>
  </si>
  <si>
    <t>J Med Ethics</t>
  </si>
  <si>
    <t>Division of Medical Ethics, New York University School of Medicine, New York, New York, USA alexander.cheung@nyulangone.org.</t>
  </si>
  <si>
    <t>Including Everyone but Engaging No One? Partnership as a Prerequisite for Trustworthiness</t>
  </si>
  <si>
    <t>University of Otago</t>
  </si>
  <si>
    <t>How Stigma Distorts Justice: the Exile and Isolation of Leprosy Patients in Hawai`i</t>
  </si>
  <si>
    <t>Asian Bioeth Rev</t>
  </si>
  <si>
    <t>Bioethics Centre, University of Otago, Dunedin, New Zealand.</t>
  </si>
  <si>
    <t>Embryonic skin development and repair</t>
  </si>
  <si>
    <t>Organogenesis</t>
  </si>
  <si>
    <t>Hagey Laboratory for Pediatric Regenerative Medicine, Department of Surgery , Division of Plastic Surgery, Stanford University School of Medicine , Stanford , California.</t>
  </si>
  <si>
    <t>An Improved Humanized Mouse Model for Excisional Wound Healing Using Double Transgenic Mice</t>
  </si>
  <si>
    <t>Adv Wound Care (New Rochelle)</t>
  </si>
  <si>
    <t>Division of Plastic and Reconstructive Surgery, Department of Surgery, Stanford University School of Medicine, Stanford, California.</t>
  </si>
  <si>
    <t>Delivery of monocyte lineage cells in a biomimetic scaffold enhances tissue repair</t>
  </si>
  <si>
    <t>Hagey Laboratory for Pediatric Regenerative Medicine, Department of Surgery, Division of Plastic and Reconstructive Surgery</t>
  </si>
  <si>
    <t>Sanativo Wound Healing Product Does Not Accelerate Reepithelialization in a Mouse Cutaneous Wound Healing Model</t>
  </si>
  <si>
    <t>Plast Reconstr Surg</t>
  </si>
  <si>
    <t>Department of Surgery, Division of Plastic and Reconstructive Surgery; Department of Bioengineering, Stanford University School of Medicine.</t>
  </si>
  <si>
    <t>Creation of Abdominal Adhesions in Mice</t>
  </si>
  <si>
    <t>J Vis Exp</t>
  </si>
  <si>
    <t>Hagey Laboratory for Pediatric Regenerative Medicine, Division of Plastic and Reconstructive Surgery, Department of Surgery, Stanford University School of Medicine.</t>
  </si>
  <si>
    <t>Mesenchymal Stromal Cells as Cell-Based Therapeutics for Wound Healing</t>
  </si>
  <si>
    <t>Stem Cells Int</t>
  </si>
  <si>
    <t>Hagey Laboratory for Pediatric Regenerative Medicine, Department of Surgery, Division of Plastic and Reconstructive Surgery, Stanford University School of Medicine, Stanford, CA 94305, USA.</t>
  </si>
  <si>
    <t>Stem Cell-Based Therapeutics to Improve Wound Healing</t>
  </si>
  <si>
    <t>Plast Surg Int</t>
  </si>
  <si>
    <t>Tissue engineering and regenerative repair in wound healing</t>
  </si>
  <si>
    <t>Ann Biomed Eng</t>
  </si>
  <si>
    <t>Hagey Laboratory for Pediatric Regenerative Medicine, Department of Surgery, Division of Plastic Surgery, Stanford University School of Medicine, 257 Campus Drive, Stanford, CA, 94305-5148, USA.</t>
  </si>
  <si>
    <t>CREB5 Promotes Resistance to Androgen-Receptor Antagonists and Androgen Deprivation in Prostate Cancer</t>
  </si>
  <si>
    <t>Dana-Farber Cancer Institute, Boston, MA, USA; Broad Institute of Harvard and MIT, Cambridge, MA, USA; Center for Cancer Precision Medicine, Dana-Farber Cancer Institute, Boston, MA, USA.</t>
  </si>
  <si>
    <t>Isolated traumatic occipital condyle fractures: Is external cervical orthosis even necessary?</t>
  </si>
  <si>
    <t>Department of Neurosurgery, University of Pittsburgh Medical Center, Pittsburgh, Pennsylvania, United States.</t>
  </si>
  <si>
    <t>High Mortality After Total Knee Arthroplasty Periprosthetic Joint Infection is Related to Preoperative Morbidity and the Disease Process but Not Treatment</t>
  </si>
  <si>
    <t>J Arthroplasty</t>
  </si>
  <si>
    <t>Direct Pars Repair with Cannulated Screws in Adults: A Case Series and Systematic Literature Review</t>
  </si>
  <si>
    <t>Comparison of Screw Quantity and Placement of Metacarpal Fracture Fixation: A Biomechanical Study</t>
  </si>
  <si>
    <t>Hand (N Y)</t>
  </si>
  <si>
    <t>University of Pittsburgh, PA, USA.</t>
  </si>
  <si>
    <t>Muscle Nerve</t>
  </si>
  <si>
    <t>School of Medicine, University of Pittsburgh, Pittsburgh, Pennsylvania, USA.</t>
  </si>
  <si>
    <t>Opinion: Bridging gaps and doubts in glioblastoma cell-of-origin</t>
  </si>
  <si>
    <t>Hillman Cancer Center, University of Pittsburgh Medical Center, Pittsburgh, PA, United States.</t>
  </si>
  <si>
    <t>Stereotactic radiosurgery and resection for treatment of multiple brain metastases: a systematic review and analysis</t>
  </si>
  <si>
    <t>University of Pittsburgh School of Medicine, Pittsburgh, Pennsylvania</t>
  </si>
  <si>
    <t>Outcomes and Treatment Algorithm in Glioblastoma Patients 80 Years and Older</t>
  </si>
  <si>
    <t>A Systematic Review of Propensity Score Matching in the Orthopedic Literature</t>
  </si>
  <si>
    <t>Perelman School of Medicine, University of Pennsylvania, Philadelphia, PA, USA.</t>
  </si>
  <si>
    <t>Repair of Isolated Native Mitral Valve Endocarditis: A Propensity Matched Study</t>
  </si>
  <si>
    <t>Semin Thorac Cardiovasc Surg</t>
  </si>
  <si>
    <t>Division of Cardiovascular Surgery, Department of Surgery, University of Pennsylvania, Philadelphia, Pennsylvania.</t>
  </si>
  <si>
    <t>Permanent pacemaker implantation following mitral valve surgery: a retrospective cohort study of risk factors and long-term outcomes</t>
  </si>
  <si>
    <t>Eur J Cardiothorac Surg</t>
  </si>
  <si>
    <t>Division of Cardiovascular Surgery, Department of Surgery, University of Pennsylvania, Philadelphia, PA, USA.</t>
  </si>
  <si>
    <t>Complications, Reoperations, and Mid-Term Outcomes Following Anterior Vertebral Body Tethering Versus Posterior Spinal Fusion: A Meta-Analysis</t>
  </si>
  <si>
    <t>Perelman School of Medicine, University of Pennsylvania, Philadelphia, Pennsylvania.</t>
  </si>
  <si>
    <t>Appraisal of clinical practice guidelines for the evaluation and management of neck masses in children</t>
  </si>
  <si>
    <t>J Paediatr Child Health</t>
  </si>
  <si>
    <t>Perelman School of Medicine, University of Pennsylvania, Philadelphia, Pennsylvania, United States.</t>
  </si>
  <si>
    <t>Applications of indocyanine green in brain tumor surgery: review of clinical evidence and emerging technologies</t>
  </si>
  <si>
    <t>Department of Neurosurgery, Hospital of the University of Pennsylvania, Philadelphia; Perelman School of Medicine, University of Pennsylvania, Philadelphia, Pennsylvania.</t>
  </si>
  <si>
    <t>The Majority of Patient-reported Outcome Measures in Pediatric Orthopaedic Research Are Used Without Validation</t>
  </si>
  <si>
    <t>J Pediatr Orthop</t>
  </si>
  <si>
    <t>Perelman School of Medicine, University of Pennsylvania.</t>
  </si>
  <si>
    <t>Telemedicine in the Era of Coronavirus Disease 2019 (COVID-19): A Neurosurgical Perspective</t>
  </si>
  <si>
    <t>Department of Neurosurgery, Hospital of the University of Pennsylvania, Philadelphia, Pennsylvania, USA.</t>
  </si>
  <si>
    <t>Use of Pulmonary Artery Pulsatility Index in Cardiac Surgery</t>
  </si>
  <si>
    <t>J Cardiothorac Vasc Anesth</t>
  </si>
  <si>
    <t>Department of Anesthesiology, Weill Cornell Medicine, New York, NY.</t>
  </si>
  <si>
    <t>Immediate Impact of Prosthetic Graft Replacement of the Ascending Aorta on Circumferential Strain in the Descending Aorta</t>
  </si>
  <si>
    <t>Eur J Vasc Endovasc Surg</t>
  </si>
  <si>
    <t>Department of Anaesthesiology, Weill Cornell Medicine, New York Presbyterian Hospital, NY, NY, USA.</t>
  </si>
  <si>
    <t>Department of Neurological Surgery, University of Arizona, Tucson, Arizona, USA.</t>
  </si>
  <si>
    <t>Comparison of sodium fluorescein and intraoperative ultrasonography in brain tumor resection</t>
  </si>
  <si>
    <t>Department of Neurosurgery, Albany Medical Center, Albany, NY, USA.</t>
  </si>
  <si>
    <t>Efficacy of 10 kHz spinal cord stimulation in complex regional pain syndrome: A retrospective analysis</t>
  </si>
  <si>
    <t>Department of Neuroscience &amp; Experimental Therapeutics, Albany Medical College, Albany, NY, United States.</t>
  </si>
  <si>
    <t>Current Strategies for the Management of Painful Diabetic Neuropathy</t>
  </si>
  <si>
    <t>J Diabetes Sci Technol</t>
  </si>
  <si>
    <t>Department of Neuroscience and Experimental Therapeutics, Albany Medical College, Albany NY, USA.</t>
  </si>
  <si>
    <t>Botulinum Toxin as an Effective Treatment for Trigeminal Neuralgia in Surgical Practices</t>
  </si>
  <si>
    <t>Association of Outcomes of Spinal Cord Stimulation for Chronic Low Back Pain and Psoas Measurements Based on Size of Iliopsoas Muscles</t>
  </si>
  <si>
    <t>Age as an Independent Predictor of Adult Spinal Cord Stimulation Pain Outcomes</t>
  </si>
  <si>
    <t>Growth hormone replacement therapy: is it safe to use in children with asymptomatic pituitary lesions?</t>
  </si>
  <si>
    <t>J Pediatr Endocrinol Metab</t>
  </si>
  <si>
    <t>Albany Medical Center, Albany Medical College, Albany, NY, USA.</t>
  </si>
  <si>
    <t>The Role of Vancomycin Powder During Spinal Cord Stimulator Implantation: A Case Series and Review of the Literature</t>
  </si>
  <si>
    <t>Department of Neuroscience and Experimental Therapeutics, Albany Medical Center, Albany, New York, USA.</t>
  </si>
  <si>
    <t>Pain and Interoceptive Awareness Outcomes of Chronic Pain Patients With Spinal Cord Stimulation</t>
  </si>
  <si>
    <t>Spinal Cord Stimulation as Treatment for Cancer and Chemotherapy-Induced Pain</t>
  </si>
  <si>
    <t>Defining minimal clinically important differences in pain and disability outcomes of patients with chronic pain treated with spinal cord stimulation</t>
  </si>
  <si>
    <t>Departments of Neuroscience and Experimental Therapeutics</t>
  </si>
  <si>
    <t>Spinal cord stimulation programming: a crash course</t>
  </si>
  <si>
    <t>Department of Neuroscience and Experimental Therapeutics, Albany Medical College, 47 New Scotland Ave, MC 10, Physicians Pavilion, 1st Floor, Albany, NY, 12208, USA.</t>
  </si>
  <si>
    <t>Correlations Between Family History of Psychiatric Illnesses and Outcomes of Spinal Cord Stimulation</t>
  </si>
  <si>
    <t>Less Pain Relief, More Depression, and Female Sex Correlate With Spinal Cord Stimulation Explants</t>
  </si>
  <si>
    <t>Ventral Intrameningeal Cyst Treatment and Management: Technical Note</t>
  </si>
  <si>
    <t>Jacobs School of Medicine and Biomedical Sciences, University at Buffalo, Buffalo, New York, USA.</t>
  </si>
  <si>
    <t>First U.S. Experience Using the Pipeline Flex Embolization Device with Shield Technology for Treatment of Intracranial Aneurysms</t>
  </si>
  <si>
    <t>Jacobs School of Medicine, University at Buffalo, Buffalo, New York, USA.</t>
  </si>
  <si>
    <t>Surgical Decompression for Cervical Spondylotic Myelopathy in Patients with Associated Hypertension: A Single-Center Retrospective Cohort and Systematic Review of the Literature</t>
  </si>
  <si>
    <t>University at Buffalo Jacobs School of Medicine and Biomedical Sciences, Buffalo, New York, USA.</t>
  </si>
  <si>
    <t>Comparison of Freshly Isolated Adipose Tissue-derived Stromal Vascular Fraction and Bone Marrow Cells in a Posterolateral Lumbar Spinal Fusion Model</t>
  </si>
  <si>
    <t>University at Buffalo Jacobs School of Medicine and Biomedical Sciences, Buffalo, NY.</t>
  </si>
  <si>
    <t>The Effects of High-Dose Parathyroid Hormone Treatment on Fusion Outcomes in a Rabbit Model of Posterolateral Lumbar Spinal Fusion Alone and in Combination with Bone Morphogenetic Protein 2 Treatment</t>
  </si>
  <si>
    <t>Novel Junction-specific and Quantifiable In Situ Detection of AR-V7 and its Clinical Correlates in Metastatic Castration-resistant Prostate Cancer</t>
  </si>
  <si>
    <t>Eur Urol</t>
  </si>
  <si>
    <t>Department of Urology, The James Buchanan Brady Urological Institute, Johns Hopkins University School of Medicine, Baltimore, MD, USA.</t>
  </si>
  <si>
    <t>Clinical Significance of Androgen Receptor Splice Variant-7 mRNA Detection in Circulating Tumor Cells of Men With Metastatic Castration-Resistant Prostate Cancer Treated With First- and Second-Line Abiraterone and Enzalutamide</t>
  </si>
  <si>
    <t>Johns Hopkins University School of Medicine, Baltimore, MD.</t>
  </si>
  <si>
    <t>Novel Insights into Molecular Indicators of Response and Resistance to Modern Androgen-Axis Therapies in Prostate Cancer</t>
  </si>
  <si>
    <t>Curr Urol Rep</t>
  </si>
  <si>
    <t>Brady Urological Institute, Department of Urology, Johns Hopkins University School of Medicine, Baltimore, MD, USA.</t>
  </si>
  <si>
    <t>Cerebral toxoplasmosis in a patient with combined variable immunodeficiency</t>
  </si>
  <si>
    <t>Department of Neurological Surgery, John A. Burns School of Medicine, Honolulu, Hawaii, United States.</t>
  </si>
  <si>
    <t>Hawai'i Rural Health Program: Shaping the Next Generation of Rural Doctors</t>
  </si>
  <si>
    <t>Hawaii J Health Soc Welf</t>
  </si>
  <si>
    <t>John A. Burns School of Medicine, University of Hawai'i, Honolulu, HI.</t>
  </si>
  <si>
    <t>Bone Marrow Aspirate in Spine Surgery: Case Series and Review of the Literature</t>
  </si>
  <si>
    <t>Division of Neurological Surgery, University of Hawaii John A. Burns School of Medicine, Honolulu, USA.</t>
  </si>
  <si>
    <t>Biopsy Artifact in Laser Interstitial Thermal Therapy: A Technical Note</t>
  </si>
  <si>
    <t>Division of Neurosurgery, John A Burns School of Medicine, Honolulu, HI, United States.</t>
  </si>
  <si>
    <t>United States regulatory approval of medical devices used for endovascular neurosurgery: A two-decade review of FDA regulatory files</t>
  </si>
  <si>
    <t>Department of Neurological Surgery, Icahn School of Medicine at Mount Sinai Hospital, New York, New York, USA.</t>
  </si>
  <si>
    <t>Long-term outcomes after responsive neurostimulation for treatment of refractory epilepsy: a single-center experience of 100 cases</t>
  </si>
  <si>
    <t>Department of Neurosurgery, Icahn School of Medicine at Mount Sinai, New York</t>
  </si>
  <si>
    <t>Differences in radiopacity among CT contrast agents and concentrations: A quantitative study</t>
  </si>
  <si>
    <t>Department of Neuroendovascular Surgery, MedStar Franklin Square Hospital, Baltimore, Maryland, USA.</t>
  </si>
  <si>
    <t>Procedural and Clinical Outcome Analysis of Monoplane versus Biplane Angiography Suites in Stroke Thrombectomies</t>
  </si>
  <si>
    <t>Department of Neurosurgery, MedStar Franklin Square Medical Center, Georgetown University School of Medicine, Baltimore, Maryland, USA.</t>
  </si>
  <si>
    <t>Postoperative cognitive dysfunction after endovascular treatments for unruptured intracranial aneurysms: A pilot study</t>
  </si>
  <si>
    <t>Department of Neurology, 21782 University of Iowa Hospitals and Clinics, USA.</t>
  </si>
  <si>
    <t>Responsive Neurostimulation of the Thalamus for the Treatment of Refractory Epilepsy</t>
  </si>
  <si>
    <t>Front Hum Neurosci</t>
  </si>
  <si>
    <t>Department of Neurosurgery, Icahn School of Medicine at Mount Sinai, New York, NY, United States.</t>
  </si>
  <si>
    <t>Dural arteriovenous fistulas without cortical venous drainage: presentation, treatment, and outcomes</t>
  </si>
  <si>
    <t>Departments of Neurology, University of Iowa Hospitals and Clinics, Iowa City, Iowa; Neurosurgery, University of Iowa Hospitals and Clinics, Iowa City, Iowa</t>
  </si>
  <si>
    <t>Minimally invasive endoscopic approach to perform complete coccygectomy in patients with chronic refractory coccydynia: illustrative case</t>
  </si>
  <si>
    <t>Department of Neurosurgery, Icahn School of Medicine at Mount Sinai, New York, New York.</t>
  </si>
  <si>
    <t>Contemporary intraoperative visualization for GBM with use of exoscope, 5-ALA fluorescence-guided surgery and tractography</t>
  </si>
  <si>
    <t>High-resolution vessel wall imaging after mechanical thrombectomy</t>
  </si>
  <si>
    <t>Neuroradiol J</t>
  </si>
  <si>
    <t>Department of Neurology, University of Iowa Hospitals and Clinics, USA.; Department of Neurosurgery, University of Iowa Hospitals and Clinics, USA.</t>
  </si>
  <si>
    <t>Insights into the pathogenesis of cerebral fusiform aneurysms: high-resolution MRI and computational analysis</t>
  </si>
  <si>
    <t>Department of Neurology, The University of Iowa Hospitals and Clinics, Iowa City, Iowa, USA.</t>
  </si>
  <si>
    <t>Availability and Readability of Spinal Cord Injury Online Information Materials for Spanish Speaking Population in Neurosurgical Academic Programs: A Nationwide Study</t>
  </si>
  <si>
    <t>Int J Spine Surg</t>
  </si>
  <si>
    <t>Department of Neurological Surgery, Mount Sinai Health System, New York, New York.</t>
  </si>
  <si>
    <t>Semiautomated 3D mapping of aneurysmal wall enhancement with 7T-MRI</t>
  </si>
  <si>
    <t>Department of Neurology, University of Iowa Carver College of Medicine, 200 Hawkins Drive, Iowa City, IA, 52246, USA.; Department of Neurosurgery, University of Iowa Carver College of Medicine, Iowa City, IA, USA.</t>
  </si>
  <si>
    <t>Aneurysm Wall Enhancement Is Associated With Decreased Intrasaccular IL-10 and Morphological Features of Instability</t>
  </si>
  <si>
    <t>Deparment of Neurosurgery, University of Iowa Hospitals and Clinics, Iowa City, Iowa, USA.; Deparment of Neurology, University of Iowa Hospitals and Clinics, Iowa City, Iowa, USA.</t>
  </si>
  <si>
    <t>Concentration of Lp(a) (Lipoprotein[a]) in Aneurysm Sac Is Associated With Wall Enhancement of Unruptured Intracranial Aneurysm</t>
  </si>
  <si>
    <t>Department of Neurology, University of Iowa Hospitals and Clinics, Iowa City.</t>
  </si>
  <si>
    <t>Performance of Aneurysm Wall Enhancement Compared with Clinical Predictive Scales: PHASES, ELAPSS, and UIATS</t>
  </si>
  <si>
    <t>Department of Neurosurgery, University of Iowa Hospitals and Clinics, Iowa City, Iowa, USA; Department of Neurology, University of Iowa Hospitals and Clinics, Iowa City, Iowa, USA.</t>
  </si>
  <si>
    <t>Quantitative Assessment of Ventriculostomy-Related Hemorrhage: A Volume-Based Classification System to Predict New Neurological Symptoms</t>
  </si>
  <si>
    <t>Department of Neurology, University of Iowa Hospitals and Clinics, Iowa City, Iowa.;Department of Neurosurgery, University of Iowa Hospitals and Clinics, Iowa City, Iowa.</t>
  </si>
  <si>
    <t>Safety and feasibility of the Woven EndoBridge device deployment with monitored anesthesia care</t>
  </si>
  <si>
    <t>Detection and Quantification of Symptomatic Atherosclerotic Plaques With High-Resolution Imaging in Cryptogenic Stroke</t>
  </si>
  <si>
    <t>Department of Neurology, University of Iowa Carver College of Medicine.; Department of Neurosurgery, University of Iowa Carver College of Medicine.</t>
  </si>
  <si>
    <t>Tirofiban Protocol Protects Against Delayed Cerebral Ischemia: A Case-Series Study</t>
  </si>
  <si>
    <t>Multiple intra-aneurysmal WEB devices: Case discussions and operative technique</t>
  </si>
  <si>
    <t>Department of Neurosurgery, University of Iowa Hospitals and Clinics, Iowa City, IA, United States; Deaprtment of Neurology, University of Iowa Hospitals and Clinics, Iowa City, IA, United States.</t>
  </si>
  <si>
    <t>Increased contrast enhancement of the parent vessel of unruptured intracranial aneurysms in 7T MR imaging</t>
  </si>
  <si>
    <t>Department of Neurology and Neurosurgery, University of Iowa Hospitals and Clinics, Iowa City, Iowa, USA.</t>
  </si>
  <si>
    <t>Mechanical Thrombectomy of Acutely Occluded Flow-Diverters - Neuroendovascular Surgical Technique Demonstration: 2-Dimensional Operative Video</t>
  </si>
  <si>
    <t>Department of Neurology and Neurosurgery, University of Iowa Hospitals and Clinics, Iowa City, Iowa.</t>
  </si>
  <si>
    <t>Preliminary results in the analysis of the immune response after aneurysmal subarachnoid hemorrhage</t>
  </si>
  <si>
    <t>Department of Neurology, University of Iowa Hospitals and Clinics, Iowa City, Iowa, USA.; Department of Neurosurgery, University of Iowa Hospitals and Clinics, Iowa City, Iowa, USA.</t>
  </si>
  <si>
    <t>Ethmoidal dural arteriovenous fistulas: endovascular transvenous embolization technique</t>
  </si>
  <si>
    <t>Neurology and Neurosurgery, University of Iowa Hospitals and Clinics, Iowa City, Iowa, USA.</t>
  </si>
  <si>
    <t>Intracranial Atherosclerosis: A Disease of Functional, not Anatomic Stenosis? How Trans-Stenotic Pressure Gradients Can Help Guide Treatment</t>
  </si>
  <si>
    <t>Transcirculation Approach for Mechanical Thrombectomy in Acute Ischemic Stroke: A Multicenter Study and Review of the Literature</t>
  </si>
  <si>
    <t>Department of Neurology, University of Iowa Hospitals and Clinics, Iowa City, IA, United States.</t>
  </si>
  <si>
    <t>Quantitative Susceptibility Mapping and Vessel Wall Imaging as Screening Tools to Detect Microbleed in Sentinel Headache</t>
  </si>
  <si>
    <t>Department of Neurosurgery, University of Iowa Hospitals and Clinics, Iowa City, IA 52242, USA.</t>
  </si>
  <si>
    <t>Decreased contrast enhancement on high-resolution vessel wall imaging of unruptured intracranial aneurysms in patients taking aspirin</t>
  </si>
  <si>
    <t>Departments of Neurology;Neurosurgery, University of Iowa Hospitals and Clinics, Iowa City, Iowa.</t>
  </si>
  <si>
    <t>In Reply: The Safety and Efficacy of Continuous Tirofiban as a Monoantiplatelet Therapy in the Management of Ruptured Aneurysms Treated Using Stent-Assisted Coiling or Flow Diversion and Requiring Ventricular Drainage</t>
  </si>
  <si>
    <t>Department of Neurosurgery University of Iowa Iowa City, Iowa.; Division of Cerebrovascular Diseases Department of Neurology University of Iowa Iowa City, Iowa.</t>
  </si>
  <si>
    <t>Objective quantification of contrast enhancement of unruptured intracranial aneurysms: a high-resolution vessel wall imaging validation study</t>
  </si>
  <si>
    <t>Departments of Neurology; Neurosurgery, University of Iowa Hospitals and Clinics, Iowa City, Iowa.</t>
  </si>
  <si>
    <t>Off-Label Use of the WEB Device</t>
  </si>
  <si>
    <t>Transcirculation Approach for Endovascular Embolization of Intracranial Aneurysms, Arteriovenous Malformations, and Dural Fistulas: A Multicenter Study</t>
  </si>
  <si>
    <t>Department of Neurology, University of Iowa Hospitals and Clinics, Iowa City, Iowa, USA; Department of Neurosurgery, University of Iowa Hospitals and Clinics, Iowa City, Iowa, USA.</t>
  </si>
  <si>
    <t>Prediction of Symptomatic Vasospasm in Patients with Aneurysmal Subarachnoid Hemorrhage Using Early Transcranial Doppler</t>
  </si>
  <si>
    <t>J Vasc Interv Neurol</t>
  </si>
  <si>
    <t>Department of Neurology and Neurosurgery, University of Iowa Hospitals and Clinics, Iowa City, IA, USA.</t>
  </si>
  <si>
    <t>Recanalization of the Chronically Occluded Internal Carotid Artery: Review of the Literature</t>
  </si>
  <si>
    <t>Department of Neurosurgery, University of Iowa Hospitals and Clinics, Iowa City, Iowa, USA.; Department of Neurology, University of Iowa Hospitals and Clinics, Iowa City, Iowa, USA.</t>
  </si>
  <si>
    <t>Stroke mechanisms and outcomes of isolated symptomatic basilar artery stenosis</t>
  </si>
  <si>
    <t>Bradycardia and Asystole in Patients Undergoing Symptomatic Chronically Occluded Internal Carotid Artery Recanalization</t>
  </si>
  <si>
    <t>Vessel wall imaging in intracranial aneurysms</t>
  </si>
  <si>
    <t>Mechanical Thrombectomy of Acutely Occluded Flow Diverters</t>
  </si>
  <si>
    <t>Department of Neurology, University of Iowa Hospitals and Clinics, Iowa City, Iowa.</t>
  </si>
  <si>
    <t>Aspirin associated with decreased rate of intracranial aneurysm growth</t>
  </si>
  <si>
    <t>Diverse Use of the WEB Device: A Technical Note on WEB Stenting and WEB Coiling of Complex Aneurysms</t>
  </si>
  <si>
    <t>Aspirin and Intracranial Aneurysms</t>
  </si>
  <si>
    <t>Department of Neurosurgery, University of Iowa Hospitals and Clinics, Iowa City.; Department of Neurology, University of Iowa Hospitals and Clinics, Iowa City.</t>
  </si>
  <si>
    <t>Methods and Devices for Posterior Ventriculoperitoneal Shunt Placement Surgery: 25 Years of Iterative Refinement</t>
  </si>
  <si>
    <t>Department of Neurosurgery, University of Iowa Hospitals and Clinics, Iowa City, Iowa, USA.</t>
  </si>
  <si>
    <t>Second Generation Drug-Eluting Stents for Endovascular Treatment of Ostial Vertebral Artery Stenosis: A Single Center Experience</t>
  </si>
  <si>
    <t>Absence of Collaterals is Associated with Larger Infarct Volume and Worse Outcome in Patients with Large Vessel Occlusion and Mild Symptoms</t>
  </si>
  <si>
    <t>Department of Neurology, University of Iowa Hospitals and Clinics, Iowa City, IA.</t>
  </si>
  <si>
    <t>Physician's role in prescribing opioids in developing countries</t>
  </si>
  <si>
    <t>Department of Diabetes and Endocrinology, College of Medicine, Universidad San Francisco de Quito, Quito, Pichincha, Ecuador.</t>
  </si>
  <si>
    <t>Cognitive and cerebral hemodynamic effects of endovascular recanalization of chronically occluded cervical internal carotid artery: single-center study and review of the literature</t>
  </si>
  <si>
    <t>Neurology, University of Iowa Hospitals and Clinics, Iowa City, Iowa.</t>
  </si>
  <si>
    <t>Safety of tirofiban and dual antiplatelet therapy in treating intracranial aneurysms</t>
  </si>
  <si>
    <t>Department of Neurology, University of Iowa Hospitals and Clinics, Iowa City, Iowa, USA.</t>
  </si>
  <si>
    <t>Angiographic Features of Intracranial Aneurysms in Ecuador</t>
  </si>
  <si>
    <t>University of Iowa Hospitals and Clinics, Department of Neurology, Iowa City, Iowa, USA.</t>
  </si>
  <si>
    <t>Mechanical Thrombectomy: Emerging Technologies and Techniques</t>
  </si>
  <si>
    <t>School of Medicine, Universidad San Francisco de Quito, Quito, Ecuador.</t>
  </si>
  <si>
    <t>Cogn Behav Neurol</t>
  </si>
  <si>
    <t>School of Medicine, University of California, Irvine, Orange, California.</t>
  </si>
  <si>
    <t>Acute Mania in a Patient With Primary Adrenal Insufficiency Due to Autoimmune Adrenalitis: A Case Report</t>
  </si>
  <si>
    <t>J Psychiatr Pract</t>
  </si>
  <si>
    <t>Department of Psychiatry and Human Behavior, University of California, Irvine Medical Center, Irvine, CA.</t>
  </si>
  <si>
    <t>Author Correction: Gene expression and functional deficits underlie TREM2-knockout microglia responses in human models of Alzheimer's disease</t>
  </si>
  <si>
    <t>Sue and Bill Gross Stem Cell Research Center, University of California Irvine, Irvine, CA, 92697, USA.; Institute for Memory Impairments and Neurological Disorders, University of California Irvine, Irvine, CA, 92697, USA.</t>
  </si>
  <si>
    <t>Head impact exposure and concussion in women's collegiate club lacrosse</t>
  </si>
  <si>
    <t>Res Sports Med</t>
  </si>
  <si>
    <t>Department of Biological Chemistry, University of California, Irvine, Irvine, California, USA.</t>
  </si>
  <si>
    <t>Intracranial Arterial Calcifications: Potential Biomarkers of Stroke Risk and Outcome</t>
  </si>
  <si>
    <t>School of Medicine, University of California, Irvine, Irvine, CA, United States.</t>
  </si>
  <si>
    <t>Pigmented ependymoma, a tumor with predilection for the middle-aged adult: case report with methylation classification and review of 16 literature cases</t>
  </si>
  <si>
    <t>Free Neuropathol</t>
  </si>
  <si>
    <t>Department of Neurosurgery, University of California, Irvine School of Medicine, Orange, CA, USA.</t>
  </si>
  <si>
    <t>Isoform-dependent lysosomal degradation and internalization of apolipoprotein E requires autophagy proteins</t>
  </si>
  <si>
    <t>UC Irvine Department of Biological Chemistry, 825 Health Sciences Road, Medical Sciences I, Room D240, UC Irvine School of Medicine, Irvine, CA 92697-1700, USA.</t>
  </si>
  <si>
    <t>Diminished LC3-Associated Phagocytosis by Huntington's Disease Striatal Astrocytes</t>
  </si>
  <si>
    <t>J Huntingtons Dis</t>
  </si>
  <si>
    <t>Department of Psychiatry and Human Behavior, University of California Irvine, Irvine, CA, USA.; Department of Biological Chemistry, University of California Irvine, Irvine, CA, USA.</t>
  </si>
  <si>
    <t>Cooperation of cell adhesion and autophagy in the brain: Functional roles in development and neurodegenerative disease</t>
  </si>
  <si>
    <t>Matrix Biol Plus</t>
  </si>
  <si>
    <t>Department of Biological Chemistry, University of California Irvine, Irvine, CA 92697, USA.</t>
  </si>
  <si>
    <t>Second opinion in spine surgery: A scoping review</t>
  </si>
  <si>
    <t>Department of Neurological Surgery, University of California Irvine Medical Center, Irvine, CA, United States.; Department of Medical Scientist Training Program, University of California Irvine Medical Center, Irvine, CA, United States.; Department of Biological Chemistry, University of California Irvine Medical Center, Irvine, CA, United States.</t>
  </si>
  <si>
    <t>Plasma Sphingomyelins in Late-Onset Alzheimer's Disease</t>
  </si>
  <si>
    <t>Department of Biological Chemistry, University of California, Irvine, Irvine, CA, USA.</t>
  </si>
  <si>
    <t>Gene expression and functional deficits underlie TREM2-knockout microglia responses in human models of Alzheimer's disease</t>
  </si>
  <si>
    <t>Back pain outcomes after minimally invasive anterior lumbar interbody fusion: a systematic review</t>
  </si>
  <si>
    <t>Department of Neurological Surgery, University of California, Irvine</t>
  </si>
  <si>
    <t>Head and neck cancer care in the COVID-19 pandemic: A brief update</t>
  </si>
  <si>
    <t>Oral Oncol</t>
  </si>
  <si>
    <t>University of California, Irvine, Irvine, CA, USA.</t>
  </si>
  <si>
    <t>The Effectiveness of Protective Headgear in Attenuating Ball-to-Forehead Impacts in Water Polo</t>
  </si>
  <si>
    <t>Front Sports Act Living</t>
  </si>
  <si>
    <t>Department of Biological Chemistry, University of California, Irvine, Irvine, CA, United States.</t>
  </si>
  <si>
    <t>IKKβ slows Huntington's disease progression in R6/1 mice</t>
  </si>
  <si>
    <t>Department of Biological Chemistry, University of California, Irvine, CA 92697.</t>
  </si>
  <si>
    <t>Head impacts sustained by male collegiate water polo athletes</t>
  </si>
  <si>
    <t>Department of Biological Chemistry, University of California Irvine, Irvine, California, United States of America.</t>
  </si>
  <si>
    <t>Striatal Mutant Huntingtin Protein Levels Decline with Age in Homozygous Huntington's Disease Knock-In Mouse Models</t>
  </si>
  <si>
    <t>Department of Psychiatry and Human Behavior, University of California, Irvine, Irvine, CA, USA.</t>
  </si>
  <si>
    <t>iPSC-Derived Human Microglia-like Cells to Study Neurological Diseases</t>
  </si>
  <si>
    <t>Department of Neurobiology &amp; Behavior, University of California Irvine, Irvine, CA 92697, USA; Sue and Bill Gross Stem Cell Research Center, University of California Irvine, Irvine, CA 92697, USA; Institute for Memory Impairments and Neurological Disorders, University of California Irvine, Irvine, CA 92697, USA.</t>
  </si>
  <si>
    <t>Multiple Nicotinic Acetylcholine Receptor Subtypes in the Mouse Amygdala Regulate Affective Behaviors and Response to Social Stress</t>
  </si>
  <si>
    <t>Neuropsychopharmacology</t>
  </si>
  <si>
    <t>Department of Psychiatry, Yale University School of Medicine, New Haven, CT, USA.</t>
  </si>
  <si>
    <t>The adaptive immune system restrains Alzheimer's disease pathogenesis by modulating microglial function</t>
  </si>
  <si>
    <t>Department of Neurobiology and Behavior, University of California, Irvine, CA 92697; Sue and Bill Gross Stem Cell Research Center, University of California, Irvine, CA 92697;</t>
  </si>
  <si>
    <t>Cholinergic signaling in the hippocampus regulates social stress resilience and anxiety- and depression-like behavior</t>
  </si>
  <si>
    <t>Department of Psychiatry, Yale University School of Medicine, New Haven, CT 06508, USA.</t>
  </si>
  <si>
    <t>Learning by drawing and modeling: Teaching modalities for spinal anatomy in medical students</t>
  </si>
  <si>
    <t>Anat Sci Educ</t>
  </si>
  <si>
    <t>Division of Neurosurgery, University of Vermont Medical Center, Burlington, Vermont, USA.</t>
  </si>
  <si>
    <t>Socioeconomic Influence on Cervical Fusion Outcomes</t>
  </si>
  <si>
    <t>University of Vermont Larner College of Medicine, Burlington, VT</t>
  </si>
  <si>
    <t>Larner College of Medicine, University of Vermont, Burlington, VT, USA. Isidora.beach@med.uvm.edu; Department of Neurosurgery, University of Vermont Medical Center, Burlington, VT, USA. Isidora.beach@med.uvm.edu.; Department of Pathology &amp; Laboratory Medicine, University of Vermont Medical Center, Burlington, VT, USA. Isidora.beach@med.uvm.edu.</t>
  </si>
  <si>
    <t>Intratumoral abscess complicating a postradiation-induced World Health Organization grade II meningioma: illustrative case</t>
  </si>
  <si>
    <t>Department of Neurosurgery, University of Vermont Medical Center, Burlington, Vermon</t>
  </si>
  <si>
    <t>Trends in Management of Osteoporosis Following Primary Vertebral Compression Fracture</t>
  </si>
  <si>
    <t>J Endocr Soc</t>
  </si>
  <si>
    <t>Department of Neurosurgery, Larner College of Medicine at The University of Vermont, Burlington, VT 05405, USA.</t>
  </si>
  <si>
    <t>Socioeconomic Effects on Lumbar Fusion Outcomes</t>
  </si>
  <si>
    <t>University of Vermont Larner College of Medicine, Burlington, Vermont, USA.</t>
  </si>
  <si>
    <t>Step Siblings: a Novel Peer-Mentorship Program for Medical Student Wellness During USMLE Step 1 Preparation</t>
  </si>
  <si>
    <t>Med Sci Educ</t>
  </si>
  <si>
    <t>Larner College of Medicine, University of Vermont, Burlington, VT USA.</t>
  </si>
  <si>
    <t>Multifocal metastases to choroid plexus from papillary thyroid carcinoma: illustrative case</t>
  </si>
  <si>
    <t>Larner College of Medicine, University of Vermont, Burlington, Vermont</t>
  </si>
  <si>
    <t>Hyperuricemia is associated with a lower glomerular filtration rate in pediatric sickle cell disease patients</t>
  </si>
  <si>
    <t>Pediatr Nephrol</t>
  </si>
  <si>
    <t>University of Vermont Larner College of Medicine, 89 Beaumont Ave, Burlington, VT, 05405, USA.</t>
  </si>
  <si>
    <t>Risk Factors for Peripheral Nerve Injury Following Revision Total Knee Arthroplasty in 132,960 Patients</t>
  </si>
  <si>
    <t>Department of Orthopaedic Surgery, Keck School of Medicine of University of Southern California, Los Angeles, California.</t>
  </si>
  <si>
    <t>Department of Neurosurgery, Cedars-Sinai Medical Center, Los Angeles, California, USA.; Department of Medical Engineering, California Institute of Technology, Pasadena, California, USA.</t>
  </si>
  <si>
    <t>Stroke management and outcomes in low-income and lower-middle-income countries: a meta-analysis of 8535 patients</t>
  </si>
  <si>
    <t>Keck School of Medicine of the University of Southern California, Los Angeles, California.</t>
  </si>
  <si>
    <t>Department of Internal Medicine, Keck School of Medicine, University of Southern California, Los Angeles / Department of Medical Engineering, California Institute of Technology, Pasadena</t>
  </si>
  <si>
    <t>JOR Spine</t>
  </si>
  <si>
    <t>Y</t>
  </si>
  <si>
    <t>marked NS pub</t>
  </si>
  <si>
    <t>eClinicalMedicine</t>
  </si>
  <si>
    <t>Beneficial neurocognitive effects of transcranial laser in older adults</t>
  </si>
  <si>
    <t>Lasers Med Sci</t>
  </si>
  <si>
    <t>Department of Psychology and Institute for Neuroscience, University of Texas at Austin, Austin, TX, 78712, USA.</t>
  </si>
  <si>
    <t>Preliminary results of anterior lumbar interbody fusion, anterior column realignment for the treatment of sagittal malalignment</t>
  </si>
  <si>
    <t>Department of Orthopedics, Centro Medico Puerta de Hierro, Zapopan, Jalisco, Mexico.</t>
  </si>
  <si>
    <t>Vertebral body fracture rates after stereotactic body radiation therapy compared with external-beam radiation therapy for metastatic spine tumors</t>
  </si>
  <si>
    <t>Departments of Neurosurgery and School of Medicine, University of California, San Francisco, California</t>
  </si>
  <si>
    <t>Are preoperative chlorhexidine gluconate showers associated with a reduction in surgical site infection following craniotomy? A retrospective cohort analysis of 3126 surgical procedures</t>
  </si>
  <si>
    <t>Departments of Neurological Surgery, University of California, San Francisco, California.</t>
  </si>
  <si>
    <t>An analysis of tumor-related potential spinal column instability (Spine Instability Neoplastic Scores 7-12) eventually requiring surgery with a 1-year follow-up</t>
  </si>
  <si>
    <t>Adjacent Segment Vertebral Body Bone Density Changes as Measured By Hounsfield Units After Lumbar Spine Fusion</t>
  </si>
  <si>
    <t>Department of Neurosurgery, University of California, San Francisco, California, USA. Electronic address: Enrique.vargas@ucsf.edu.</t>
  </si>
  <si>
    <t>Wound complications in metastatic spine tumor patients with and without preoperative radiation</t>
  </si>
  <si>
    <t>Departments of Neurosurgery and School of Medicine, University of California, San Francisco, California.</t>
  </si>
  <si>
    <t>Erratum. Does surgery for metastatic spinal tumors improve functional outcomes in patients without spinal cord compression but with potentially unstable spines?</t>
  </si>
  <si>
    <t>Does surgery for metastatic spinal tumors improve functional outcomes in patients without spinal cord compression but with potentially unstable spines (SINS 7-12)?</t>
  </si>
  <si>
    <t>Mismatched opioid prescription in patients discharged after neurological surgeries: a retrospective cohort study</t>
  </si>
  <si>
    <t>Pain</t>
  </si>
  <si>
    <t>Safety and efficacy of dual lumen balloon catheters for the Treatment of cerebral vascular malformations: A systematic review, pooled analysis, and meta-analysis</t>
  </si>
  <si>
    <t>Department of Neurosurgery, Mount Sinai Health System, New York, NY, USA.</t>
  </si>
  <si>
    <t>School of Medicine, University of Connecticut, Farmington, Connecticut, USA.</t>
  </si>
  <si>
    <t>Laterality of previous stoke affects endovascular thrombectomy outcomes</t>
  </si>
  <si>
    <t>Neurosurgery, Icahn School of Medicine at Mount Sinai, New York, New York, USA.</t>
  </si>
  <si>
    <t>De novo brain AVM following radiotherapy for cerebral cavernous malformation in a child: A 15-year clinical course</t>
  </si>
  <si>
    <t>Department of Neurosurgery, 5925The Mount Sinai Hospital, New York, NY, USA.</t>
  </si>
  <si>
    <t>Initial experience with the Scepter Mini catheter for the embolization of vascular malformations in the pediatric population</t>
  </si>
  <si>
    <t>Early institutional experience using the TracStar Large Distal Platform in endovascular flow diversion</t>
  </si>
  <si>
    <t>Icahn School of Medicine at Mount Sinai, USA.</t>
  </si>
  <si>
    <t>A cerebellar hemangioblastoma and visual and sensory disturbances presenting post partum</t>
  </si>
  <si>
    <t>Division of Neurosurgery, University of Connecticut Health Center, UConn Health, Farmington, CT, USA.</t>
  </si>
  <si>
    <t>Comparative study of intracranial access in thrombectomy using next generation 0.088 inch guide catheter technology</t>
  </si>
  <si>
    <t>Department of Neurosurgery, Mount Sinai Health System, New York, New York, USA.</t>
  </si>
  <si>
    <t>Safety and Long-Term Efficacy Outcomes for Endovascular Treatment of Wide-Neck Bifurcation Aneurysms of the Middle Cerebral Artery: Insights From the SMART Registry</t>
  </si>
  <si>
    <t>Department of Neurosurgery, Mount Sinai Hospital, New York, NY, United States.</t>
  </si>
  <si>
    <t>MRS SOFIA: a multicenter retrospective study for use of Sofia for revascularization of acute ischemic stroke</t>
  </si>
  <si>
    <t>Bleomycin sclerotherapy following doxycycline lavage in the treatment of ranulas: A retrospective analysis and review of the literature</t>
  </si>
  <si>
    <t>Department of Neurosurgery, Icahn School of Medicine at Mount Sinai, USA.</t>
  </si>
  <si>
    <t>The Evolution of Devices and Techniques in Endovascular Stroke Therapy</t>
  </si>
  <si>
    <t>Cerebrovascular Center, Department of Neurosurgery, Mount Sinai, New York, NY, USA</t>
  </si>
  <si>
    <t>JET 7 XTRA Flex reperfusion catheter related complications during endovascular thrombectomy</t>
  </si>
  <si>
    <t>Republished: First clinical report of aspiration through a novel 0.088-inch catheter positioned in the M1 middle cerebral artery for ELVO thrombectomy</t>
  </si>
  <si>
    <t>MRI demonstration of gadolinium deposition in bone after monthly triple-dose gadopentetate dimeglumine and correlation with frequency of hypophosphatemia</t>
  </si>
  <si>
    <t>Clin Imaging</t>
  </si>
  <si>
    <t>University of Connecticut School of Medicine, 263 Farmington Ave, Farmington, CT 06030, United States of America.</t>
  </si>
  <si>
    <t>First clinical report of aspiration through a novel 0.088-inch catheter positioned in the M1 middle cerebral artery for ELVO thrombectomy</t>
  </si>
  <si>
    <t>Gray Matter Nucleus Hyperintensity After Monthly Triple-Dose Gadopentetate Dimeglumine With Long-term Magnetic Resonance Imaging</t>
  </si>
  <si>
    <t>Invest Radiol</t>
  </si>
  <si>
    <t>University of Connecticut, School of Medicine, Farmington, CT.</t>
  </si>
  <si>
    <t>The evidentiary basis of vertebral augmentation: a 2019 update</t>
  </si>
  <si>
    <t>Department of Neurosurgery, Mount Sinai Health System, New York City, New York, USA.</t>
  </si>
  <si>
    <t>Loss of functional connectivity is an early imaging marker in primary lateral sclerosis</t>
  </si>
  <si>
    <t>Amyotroph Lateral Scler Frontotemporal Degener</t>
  </si>
  <si>
    <t>National Institute of Neurological Disorders and Stroke , National Institutes of Health , Bethesda , MD , USA.</t>
  </si>
  <si>
    <t>Motor cortex inhibition by TMS reduces cognitive non-motor procedural learning when immediate incentives are present</t>
  </si>
  <si>
    <t>Cortex</t>
  </si>
  <si>
    <t>Behavioral Neurology Unit, National Institute of Neurological Disorders and Stroke, National Institutes of Health, USA. Electronic address: devin.bageac@nih.gov.</t>
  </si>
  <si>
    <t>Pathology of callosal damage in ALS: An ex-vivo, 7 T diffusion tensor MRI study</t>
  </si>
  <si>
    <t>National Institute of Neurological Disorders and Stroke, National Institutes of Health, Bethesda, MD, United States.</t>
  </si>
  <si>
    <t>Longitudinal imaging in C9orf72 mutation carriers: Relationship to phenotype</t>
  </si>
  <si>
    <t>Motor Neuron Disorders Unit, OCD, NINDS, NIH 10 Center Drive Room 7-5680 Bethesda, MD 20892-1404, United States.</t>
  </si>
  <si>
    <t>Cortical hyperexcitability in patients with C9ORF72 mutations: Relationship to phenotype</t>
  </si>
  <si>
    <t>Motor Neuron Disorders Unit, National Institutes of Health, Bethesda, Maryland, USA.</t>
  </si>
  <si>
    <t>Shifts in connectivity during procedural learning after motor cortex stimulation: A combined transcranial magnetic stimulation/functional magnetic resonance imaging study</t>
  </si>
  <si>
    <t>Behavioral Neurology Unit, National Institute of Neurological Disorders and Stroke, National Institutes of Health, 10 Center Dr., Bethesda, MD, USA. Electronic address: devin.bageac@nih.gov.</t>
  </si>
  <si>
    <t>The Scope and Impact of the COVID-19 Pandemic on Neuroemergent Patient Transfers, Clinical Care and Patient Outcomes</t>
  </si>
  <si>
    <t>Department of Neurological Surgery, Rush University Medical Center, Chicago, IL, United States.</t>
  </si>
  <si>
    <t>Low back pain: What is the role of YouTube content in patient education?</t>
  </si>
  <si>
    <t>J Orthop Res</t>
  </si>
  <si>
    <t>Department of Orthopaedic Surgery, Rush University Medical Center, Chicago, Illinois, USA. Department of Neurological Surgery, Rush University Medical Center, Chicago, Illinois, USA.</t>
  </si>
  <si>
    <t>Expandable versus Static Transforaminal Lumbar Interbody Fusion Cages: 1-year Radiographic Parameters and Patient-Reported Outcomes</t>
  </si>
  <si>
    <t>Gout in the thoracic spine causing acute paraplegia: illustrative case</t>
  </si>
  <si>
    <t>Department of Neurological Surgery, Rush University Medical Center, Chicago, Illinois</t>
  </si>
  <si>
    <t>Transforaminal lumbar interbody fusion using a novel minimally invasive expandable interbody cage: patient-reported outcomes and radiographic parameters</t>
  </si>
  <si>
    <t>Crohn's and Parkinson's Disease-Associated LRRK2 Mutations Alter Type II Interferon Responses in Human CD14(+) Blood Monocytes Ex Vivo</t>
  </si>
  <si>
    <t>J Neuroimmune Pharmacol</t>
  </si>
  <si>
    <t>Department of Pharmacology and Experimental Therapeutics, Boston University School of Medicine, Boston, MA, 02118, USA.</t>
  </si>
  <si>
    <t>Tau-tubulin kinase 1 and amyloid-β peptide induce phosphorylation of collapsin response mediator protein-2 and enhance neurite degeneration in Alzheimer disease mouse models</t>
  </si>
  <si>
    <t>Acta Neuropathol Commun</t>
  </si>
  <si>
    <t>Departments of Pharmacology and Experimental Therapeutics, Boston University School of Medicine, Boston, MA, USA.</t>
  </si>
  <si>
    <t>Deletion of the KH1 Domain of Fmr1 Leads to Transcriptional Alterations and Attentional Deficits in Rats</t>
  </si>
  <si>
    <t>Department of Psychiatry, Icahn School of Medicine at Mount Sinai, New York, NY, USA. Seaver Autism Center for Research and Treatment, Icahn School of Medicine at Mount Sinai, New York, NY, USA.</t>
  </si>
  <si>
    <t>A split-luciferase complementation, real-time reporting assay enables monitoring of the disease-associated transmembrane protein TREM2 in live cells</t>
  </si>
  <si>
    <t>Departments of Pharmacology and Experimental Therapeutics</t>
  </si>
  <si>
    <t>University of California San Diego Neurological Surgery</t>
  </si>
  <si>
    <t>Latitude</t>
  </si>
  <si>
    <t>Longitude</t>
  </si>
  <si>
    <t>Complete Residency List</t>
  </si>
  <si>
    <t>Address</t>
  </si>
  <si>
    <t>Zip Code</t>
  </si>
  <si>
    <t>43 New Scotland Ave, Albany, NY 12208</t>
  </si>
  <si>
    <t>320 E North Ave, Pittsburgh, PA 15212</t>
  </si>
  <si>
    <t>47601 Grand River Ave, Novi, MI 48374</t>
  </si>
  <si>
    <t>2910 N 3rd Ave, Phoenix, AZ 85013</t>
  </si>
  <si>
    <t>1 Baylor Plz, Houston, TX 77030</t>
  </si>
  <si>
    <t>18101 Oakwood Blvd, Dearborn, MI 48124</t>
  </si>
  <si>
    <t>330 Brookline Ave, Boston, MA 02215</t>
  </si>
  <si>
    <t>75 Francis St, Boston, MA 02115</t>
  </si>
  <si>
    <t>450 Brook St, Providence, RI 02906</t>
  </si>
  <si>
    <t>S Jefferson St, Roanoke, VA 24014</t>
  </si>
  <si>
    <t>1000 Blythe Blvd, Charlotte, NC 28203</t>
  </si>
  <si>
    <t>8700 Beverly Blvd, Los Angeles, CA 90048</t>
  </si>
  <si>
    <t>9500 Euclid Ave, Cleveland, OH 44195</t>
  </si>
  <si>
    <t>401 Broadway, Camden, NJ 08103</t>
  </si>
  <si>
    <t>11100 Euclid Ave, Cleveland, OH 44106</t>
  </si>
  <si>
    <t>1 Medical Center Dr, Lebanon, NH 03766</t>
  </si>
  <si>
    <t>2301 Erwin Rd, Durham, NC 27710</t>
  </si>
  <si>
    <t>2015 Uppergate Dr, Atlanta, GA 30307</t>
  </si>
  <si>
    <t>25 Church St, Wilkes-Barre, PA 18765</t>
  </si>
  <si>
    <t>2300 I St NW, Washington, DC 20052</t>
  </si>
  <si>
    <t>2799 W Grand Blvd, Detroit, MI 48202</t>
  </si>
  <si>
    <t>1 Gustave L. Levy Pl, New York, NY 10029</t>
  </si>
  <si>
    <t>550 University Blvd # 3400, Indianapolis, IN 46202</t>
  </si>
  <si>
    <t>3300 Gallows Rd, Falls Church, VA 22042</t>
  </si>
  <si>
    <t>Baltimore, MD 21218</t>
  </si>
  <si>
    <t>11234 Anderson St, Loma Linda, CA 92354</t>
  </si>
  <si>
    <t>2600 Greenwood Rd, Shreveport, LA 71103</t>
  </si>
  <si>
    <t>1901 Perdido St # 2200, New Orleans, LA 70112</t>
  </si>
  <si>
    <t>2160 S 1st Ave #1940, Maywood, IL 60153</t>
  </si>
  <si>
    <t>55 Fruit St, Boston, MA 02114</t>
  </si>
  <si>
    <t>4500 San Pablo Rd S, Jacksonville, FL 32224</t>
  </si>
  <si>
    <t>5779 E Mayo Blvd, Phoenix, AZ 85054</t>
  </si>
  <si>
    <t>1216 2nd St SW, Rochester, MN 55902</t>
  </si>
  <si>
    <t>1120 15th St, Augusta, GA 30912</t>
  </si>
  <si>
    <t>9200 W Wisconsin Ave, Milwaukee, WI 53226</t>
  </si>
  <si>
    <t>268 Calhoun St, Charleston, SC 29425</t>
  </si>
  <si>
    <t>3800 Reservoir Rd NW, Washington, DC 20007</t>
  </si>
  <si>
    <t>6565 Fannin St, Houston, TX 77030</t>
  </si>
  <si>
    <t>2100 White Plains Rd, Bronx, NY 10462</t>
  </si>
  <si>
    <t>622 W 168th St, New York, NY 10032</t>
  </si>
  <si>
    <t>1414 York Ave, New York, NY 10021</t>
  </si>
  <si>
    <t>410 W 10th Ave, Columbus, OH 43210</t>
  </si>
  <si>
    <t>3181 SW Sam Jackson Park Rd, Portland, OR 97239</t>
  </si>
  <si>
    <t>500 University Dr, Hershey, PA 17033</t>
  </si>
  <si>
    <t>1620 W Harrison St, Chicago, IL 60612</t>
  </si>
  <si>
    <t>1025 Walnut St #100, Philadelphia, PA 19107</t>
  </si>
  <si>
    <t>801 N Rutledge St, Springfield, IL 62702</t>
  </si>
  <si>
    <t>945 Ottawa Ave NW, Grand Rapids, MI 49503</t>
  </si>
  <si>
    <t>900 Welch Rd, Palo Alto, CA 94304</t>
  </si>
  <si>
    <t>101 Nicolls Rd, Stony Brook, NY 11794</t>
  </si>
  <si>
    <t>3401 N Broad St, Philadelphia, PA 19140</t>
  </si>
  <si>
    <t>2401 S 31st St, Temple, TX 76508</t>
  </si>
  <si>
    <t>755 Washington Street, Boston, MA 02111, Boston, MA 02116</t>
  </si>
  <si>
    <t>6823 St Charles Ave, New Orleans, LA 70118</t>
  </si>
  <si>
    <t>757 Westwood Plaza, Los Angeles, CA 90095</t>
  </si>
  <si>
    <t>55 N Lake Ave, Worcester, MA 01655</t>
  </si>
  <si>
    <t>190 Founders Prom, Amherst, NY 14068</t>
  </si>
  <si>
    <t>850 Peter Bryce Blvd, Tuscaloosa, AL 35401</t>
  </si>
  <si>
    <t>1501 N Campbell Ave, Tucson, AZ 85724</t>
  </si>
  <si>
    <t>4301 W Markham St, Little Rock, AR 72205</t>
  </si>
  <si>
    <t>101 The City Dr S, Orange, CA 92868</t>
  </si>
  <si>
    <t>505 Parnassus Ave, San Francisco, CA 94143</t>
  </si>
  <si>
    <t>2245 45th St, Sacramento, CA 95817</t>
  </si>
  <si>
    <t>200 W Arbor Dr # 8893, San Diego, CA 92103</t>
  </si>
  <si>
    <t>5841 S Maryland Ave, Chicago, IL 60637</t>
  </si>
  <si>
    <t>3188 Bellevue Ave, Cincinnati, OH 45219</t>
  </si>
  <si>
    <t>12635 E Montview Blvd, Aurora, CO 80045</t>
  </si>
  <si>
    <t>200 Academic Wy, Farmington, CT 06032</t>
  </si>
  <si>
    <t>1505 SW Archer Rd, Gainesville, FL 32608</t>
  </si>
  <si>
    <t>1853 W Polk St, Chicago, IL 60612</t>
  </si>
  <si>
    <t>1 Illini Dr, Peoria, IL 61605</t>
  </si>
  <si>
    <t>200 Hawkins Dr, Iowa City, IA 52242</t>
  </si>
  <si>
    <t>2060 W 39th Ave, Kansas City, KS 66103</t>
  </si>
  <si>
    <t>800 Rose St MN 150, Lexington, KY 40506</t>
  </si>
  <si>
    <t>College Park, MD 20742</t>
  </si>
  <si>
    <t>1500 E Medical Center Dr, Ann Arbor, MI 48109</t>
  </si>
  <si>
    <t>500 SE Harvard St, Minneapolis, MN 55455</t>
  </si>
  <si>
    <t>2500 N State St, Jackson, MS 39216</t>
  </si>
  <si>
    <t>1 Hospital Dr, Columbia, MO 65212</t>
  </si>
  <si>
    <t>42nd and, Emile St, Omaha, NE 68198</t>
  </si>
  <si>
    <t>101 Manning Dr, Chapel Hill, NC 27514</t>
  </si>
  <si>
    <t>920 Stanton L Young Blvd, Oklahoma City, OK 73104</t>
  </si>
  <si>
    <t>3400 Spruce St, Philadelphia, PA 19104</t>
  </si>
  <si>
    <t>601 Elmwood Ave, Rochester, NY 14642</t>
  </si>
  <si>
    <t>560 Channelside Dr, Tampa, FL 33602</t>
  </si>
  <si>
    <t>2051 Marengo St, Los Angeles, CA 90033</t>
  </si>
  <si>
    <t>1924 Alcoa Hwy, Knoxville, TN 37920</t>
  </si>
  <si>
    <t>Austin, TX 78712</t>
  </si>
  <si>
    <t>7000 Fannin St, Houston, TX 77030</t>
  </si>
  <si>
    <t>7703 Floyd Curl Dr, San Antonio, TX 78229</t>
  </si>
  <si>
    <t>301 8th St, Galveston, TX 77555</t>
  </si>
  <si>
    <t>5323 Harry Hines Blvd, Dallas, TX 75390</t>
  </si>
  <si>
    <t>50 Medical Dr N, Salt Lake City, UT 84132</t>
  </si>
  <si>
    <t>195 Colchester Ave, Burlington, VT 05401</t>
  </si>
  <si>
    <t>1300 Jefferson Park Ave, Charlottesville, VA 22903</t>
  </si>
  <si>
    <t>Main Hospital, 1959 NE Pacific St, Seattle, WA 98195</t>
  </si>
  <si>
    <t>600 Highland Ave, Madison, WI 53792</t>
  </si>
  <si>
    <t>200 Lothrop St, Pittsburgh, PA 15213</t>
  </si>
  <si>
    <t>1211 Medical Center Dr, Nashville, TN 37232</t>
  </si>
  <si>
    <t>1 Medical Center Blvd, Winston-Salem, NC 27157</t>
  </si>
  <si>
    <t>One Children's Pl, St. Louis, MO 63110</t>
  </si>
  <si>
    <t>1 Medical Center Dr, Morgantown, WV 26506</t>
  </si>
  <si>
    <t>100 Woods Rd, Valhalla, NY 10595</t>
  </si>
  <si>
    <t>789 Howard Ave, New Haven, CT 06519</t>
  </si>
  <si>
    <t>500 Hofstra Blvd, Hempstead, NY 11549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</si>
</sst>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d/yy"/>
  </numFmts>
  <fonts count="39">
    <font>
      <sz val="10"/>
      <color rgb="FF000000"/>
      <name val="Arial"/>
      <scheme val="minor"/>
    </font>
    <font>
      <b/>
      <sz val="10"/>
      <color rgb="FF333333"/>
      <name val="&quot;Helvetica Neue&quot;"/>
    </font>
    <font>
      <b/>
      <sz val="10"/>
      <color theme="1"/>
      <name val="Arial"/>
      <scheme val="minor"/>
    </font>
    <font>
      <sz val="10"/>
      <color rgb="FF333333"/>
      <name val="&quot;Helvetica Neue&quot;"/>
    </font>
    <font>
      <sz val="10"/>
      <color theme="1"/>
      <name val="Arial"/>
      <scheme val="minor"/>
    </font>
    <font>
      <sz val="10"/>
      <color theme="1"/>
      <name val="Arial"/>
    </font>
    <font>
      <sz val="10"/>
      <color theme="1"/>
      <name val="Arial"/>
      <scheme val="minor"/>
    </font>
    <font>
      <sz val="10"/>
      <color rgb="FF000000"/>
      <name val="Arial"/>
    </font>
    <font>
      <sz val="9"/>
      <color rgb="FFF7981D"/>
      <name val="Arial"/>
      <scheme val="minor"/>
    </font>
    <font>
      <sz val="10"/>
      <color rgb="FF000000"/>
      <name val="Arial"/>
      <scheme val="minor"/>
    </font>
    <font>
      <b/>
      <sz val="10"/>
      <color rgb="FF000000"/>
      <name val="Arial"/>
      <scheme val="minor"/>
    </font>
    <font>
      <b/>
      <u/>
      <sz val="10"/>
      <color rgb="FF0000FF"/>
      <name val="Arial"/>
    </font>
    <font>
      <sz val="10"/>
      <color rgb="FF000000"/>
      <name val="Arial"/>
    </font>
    <font>
      <sz val="10"/>
      <color rgb="FF212121"/>
      <name val="Arial"/>
      <scheme val="minor"/>
    </font>
    <font>
      <sz val="10"/>
      <color rgb="FF212121"/>
      <name val="Arial"/>
    </font>
    <font>
      <sz val="9"/>
      <color rgb="FF1F1F1F"/>
      <name val="&quot;Google Sans&quot;"/>
    </font>
    <font>
      <sz val="10"/>
      <color rgb="FF212121"/>
      <name val="&quot;system-ui&quot;"/>
    </font>
    <font>
      <sz val="10"/>
      <color theme="1"/>
      <name val="&quot;Helvetica Neue&quot;"/>
    </font>
    <font>
      <u/>
      <sz val="10"/>
      <color rgb="FF1155CC"/>
      <name val="Arial"/>
    </font>
    <font>
      <u/>
      <sz val="10"/>
      <color rgb="FF0000FF"/>
      <name val="Arial"/>
    </font>
    <font>
      <sz val="10"/>
      <color rgb="FF000000"/>
      <name val="&quot;Helvetica Neue&quot;"/>
    </font>
    <font>
      <sz val="12"/>
      <color rgb="FF212121"/>
      <name val="Arial"/>
    </font>
    <font>
      <sz val="12"/>
      <color rgb="FF212121"/>
      <name val="&quot;system-ui&quot;"/>
    </font>
    <font>
      <sz val="10"/>
      <color rgb="FF212121"/>
      <name val="Arial"/>
    </font>
    <font>
      <sz val="12"/>
      <color rgb="FF5B616B"/>
      <name val="&quot;system-ui&quot;"/>
    </font>
    <font>
      <sz val="10"/>
      <color theme="1"/>
      <name val="Arial"/>
    </font>
    <font>
      <u/>
      <sz val="10"/>
      <color rgb="FF1155CC"/>
      <name val="Arial"/>
    </font>
    <font>
      <b/>
      <sz val="8"/>
      <color rgb="FF000000"/>
      <name val="&quot;DejaVu Sans&quot;"/>
    </font>
    <font>
      <sz val="8"/>
      <color rgb="FF000000"/>
      <name val="&quot;DejaVu Sans&quot;"/>
    </font>
    <font>
      <sz val="8"/>
      <color rgb="FF000000"/>
      <name val="Arial"/>
    </font>
    <font>
      <i/>
      <sz val="8"/>
      <color rgb="FFB0B0B0"/>
      <name val="&quot;DejaVu Sans&quot;"/>
    </font>
    <font>
      <b/>
      <sz val="10"/>
      <color theme="1"/>
      <name val="Arial"/>
    </font>
    <font>
      <sz val="10"/>
      <name val="Arial"/>
    </font>
    <font>
      <b/>
      <sz val="8"/>
      <color rgb="FF000000"/>
      <name val="Arial"/>
    </font>
    <font>
      <sz val="10"/>
      <color rgb="FF000000"/>
      <name val="Arial"/>
    </font>
    <font>
      <sz val="8"/>
      <color theme="1"/>
      <name val="Arial"/>
      <scheme val="minor"/>
    </font>
    <font>
      <i/>
      <sz val="10"/>
      <color theme="1"/>
      <name val="Arial"/>
    </font>
    <font>
      <sz val="10"/>
      <name val="Arial"/>
      <scheme val="minor"/>
    </font>
    <font>
      <sz val="10"/>
      <color rgb="FF000000"/>
      <name val="Arial"/>
      <family val="2"/>
      <scheme val="minor"/>
    </font>
  </fonts>
  <fills count="13">
    <fill>
      <patternFill patternType="none"/>
    </fill>
    <fill>
      <patternFill patternType="gray125"/>
    </fill>
    <fill>
      <patternFill patternType="solid">
        <fgColor rgb="FFFFFFFF"/>
        <bgColor rgb="FFFFFFFF"/>
      </patternFill>
    </fill>
    <fill>
      <patternFill patternType="solid">
        <fgColor rgb="FFB6D7A8"/>
        <bgColor rgb="FFB6D7A8"/>
      </patternFill>
    </fill>
    <fill>
      <patternFill patternType="solid">
        <fgColor rgb="FFF5F5F5"/>
        <bgColor rgb="FFF5F5F5"/>
      </patternFill>
    </fill>
    <fill>
      <patternFill patternType="solid">
        <fgColor rgb="FFFF0000"/>
        <bgColor rgb="FFFF0000"/>
      </patternFill>
    </fill>
    <fill>
      <patternFill patternType="solid">
        <fgColor rgb="FFD9EAD3"/>
        <bgColor rgb="FFD9EAD3"/>
      </patternFill>
    </fill>
    <fill>
      <patternFill patternType="solid">
        <fgColor rgb="FF00FF00"/>
        <bgColor rgb="FF00FF00"/>
      </patternFill>
    </fill>
    <fill>
      <patternFill patternType="solid">
        <fgColor rgb="FFFFFF00"/>
        <bgColor rgb="FFFFFF00"/>
      </patternFill>
    </fill>
    <fill>
      <patternFill patternType="solid">
        <fgColor rgb="FFF4CCCC"/>
        <bgColor rgb="FFF4CCCC"/>
      </patternFill>
    </fill>
    <fill>
      <patternFill patternType="solid">
        <fgColor theme="0"/>
        <bgColor theme="0"/>
      </patternFill>
    </fill>
    <fill>
      <patternFill patternType="solid">
        <fgColor rgb="FFFF9900"/>
        <bgColor rgb="FFFF9900"/>
      </patternFill>
    </fill>
    <fill>
      <patternFill patternType="solid">
        <fgColor rgb="FFFFFFFF"/>
        <bgColor indexed="64"/>
      </patternFill>
    </fill>
  </fills>
  <borders count="34">
    <border>
      <left/>
      <right/>
      <top/>
      <bottom/>
      <diagonal/>
    </border>
    <border>
      <left/>
      <right/>
      <top/>
      <bottom style="thin">
        <color rgb="FFDDDDDD"/>
      </bottom>
      <diagonal/>
    </border>
    <border>
      <left style="thin">
        <color rgb="FFDDDDDD"/>
      </left>
      <right style="thin">
        <color rgb="FFDDDDDD"/>
      </right>
      <top/>
      <bottom style="thin">
        <color rgb="FFDDDDDD"/>
      </bottom>
      <diagonal/>
    </border>
    <border>
      <left/>
      <right style="thin">
        <color rgb="FFDDDDDD"/>
      </right>
      <top/>
      <bottom style="thin">
        <color rgb="FFDDDDDD"/>
      </bottom>
      <diagonal/>
    </border>
    <border>
      <left style="thin">
        <color rgb="FFDDDDDD"/>
      </left>
      <right style="thin">
        <color rgb="FFDDDDDD"/>
      </right>
      <top/>
      <bottom/>
      <diagonal/>
    </border>
    <border>
      <left/>
      <right style="thin">
        <color rgb="FFDDDDDD"/>
      </right>
      <top/>
      <bottom/>
      <diagonal/>
    </border>
    <border>
      <left/>
      <right style="thin">
        <color rgb="FFDDDDDD"/>
      </right>
      <top style="thin">
        <color rgb="FFDDDDDD"/>
      </top>
      <bottom style="thin">
        <color rgb="FFDDDDDD"/>
      </bottom>
      <diagonal/>
    </border>
    <border>
      <left/>
      <right/>
      <top style="thin">
        <color rgb="FFDDDDDD"/>
      </top>
      <bottom/>
      <diagonal/>
    </border>
    <border>
      <left/>
      <right/>
      <top/>
      <bottom style="thin">
        <color rgb="FF3F3F3F"/>
      </bottom>
      <diagonal/>
    </border>
    <border>
      <left/>
      <right style="thin">
        <color rgb="FF3F3F3F"/>
      </right>
      <top/>
      <bottom/>
      <diagonal/>
    </border>
    <border>
      <left/>
      <right style="thin">
        <color rgb="FFA5A5A5"/>
      </right>
      <top/>
      <bottom style="thin">
        <color rgb="FFA5A5A5"/>
      </bottom>
      <diagonal/>
    </border>
    <border>
      <left style="thin">
        <color rgb="FF3F3F3F"/>
      </left>
      <right style="thin">
        <color rgb="FFA5A5A5"/>
      </right>
      <top/>
      <bottom style="thin">
        <color rgb="FFA5A5A5"/>
      </bottom>
      <diagonal/>
    </border>
    <border>
      <left style="thin">
        <color rgb="FFA5A5A5"/>
      </left>
      <right style="thin">
        <color rgb="FFA5A5A5"/>
      </right>
      <top/>
      <bottom style="thin">
        <color rgb="FFA5A5A5"/>
      </bottom>
      <diagonal/>
    </border>
    <border>
      <left/>
      <right style="thin">
        <color rgb="FFD6DADC"/>
      </right>
      <top/>
      <bottom style="thin">
        <color rgb="FFD6DADC"/>
      </bottom>
      <diagonal/>
    </border>
    <border>
      <left/>
      <right style="thin">
        <color rgb="FFD6DADC"/>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45">
    <xf numFmtId="0" fontId="0" fillId="0" borderId="0" xfId="0"/>
    <xf numFmtId="0" fontId="1" fillId="0" borderId="1" xfId="0" applyFont="1" applyBorder="1"/>
    <xf numFmtId="0" fontId="2" fillId="0" borderId="0" xfId="0" applyFont="1"/>
    <xf numFmtId="0" fontId="3" fillId="2" borderId="2" xfId="0" applyFont="1" applyFill="1" applyBorder="1"/>
    <xf numFmtId="0" fontId="3" fillId="2" borderId="3" xfId="0" applyFont="1" applyFill="1" applyBorder="1"/>
    <xf numFmtId="0" fontId="4" fillId="0" borderId="0" xfId="0" applyFont="1"/>
    <xf numFmtId="0" fontId="3" fillId="0" borderId="2" xfId="0" applyFont="1" applyBorder="1"/>
    <xf numFmtId="0" fontId="3" fillId="0" borderId="3" xfId="0" applyFont="1" applyBorder="1"/>
    <xf numFmtId="0" fontId="4" fillId="3" borderId="0" xfId="0" applyFont="1" applyFill="1"/>
    <xf numFmtId="0" fontId="3" fillId="4" borderId="2" xfId="0" applyFont="1" applyFill="1" applyBorder="1"/>
    <xf numFmtId="0" fontId="3" fillId="4" borderId="3" xfId="0" applyFont="1" applyFill="1" applyBorder="1"/>
    <xf numFmtId="0" fontId="3" fillId="2" borderId="4" xfId="0" applyFont="1" applyFill="1" applyBorder="1"/>
    <xf numFmtId="0" fontId="3" fillId="2" borderId="5" xfId="0" applyFont="1" applyFill="1" applyBorder="1"/>
    <xf numFmtId="0" fontId="2" fillId="5" borderId="0" xfId="0" applyFont="1" applyFill="1"/>
    <xf numFmtId="0" fontId="4" fillId="6" borderId="0" xfId="0" applyFont="1" applyFill="1"/>
    <xf numFmtId="0" fontId="4" fillId="5" borderId="0" xfId="0" applyFont="1" applyFill="1"/>
    <xf numFmtId="0" fontId="0" fillId="5" borderId="0" xfId="0" applyFill="1"/>
    <xf numFmtId="0" fontId="0" fillId="0" borderId="0" xfId="0" applyAlignment="1">
      <alignment horizontal="left"/>
    </xf>
    <xf numFmtId="0" fontId="5" fillId="0" borderId="0" xfId="0" applyFont="1" applyAlignment="1">
      <alignment horizontal="left"/>
    </xf>
    <xf numFmtId="0" fontId="4" fillId="0" borderId="0" xfId="0" applyFont="1" applyAlignment="1">
      <alignment horizontal="left"/>
    </xf>
    <xf numFmtId="0" fontId="0" fillId="2" borderId="0" xfId="0" applyFill="1" applyAlignment="1">
      <alignment horizontal="left"/>
    </xf>
    <xf numFmtId="0" fontId="6" fillId="0" borderId="0" xfId="0" applyFont="1" applyAlignment="1">
      <alignment horizontal="left"/>
    </xf>
    <xf numFmtId="0" fontId="5" fillId="2" borderId="0" xfId="0" applyFont="1" applyFill="1" applyAlignment="1">
      <alignment horizontal="left"/>
    </xf>
    <xf numFmtId="0" fontId="7" fillId="2" borderId="0" xfId="0" applyFont="1" applyFill="1" applyAlignment="1">
      <alignment horizontal="left"/>
    </xf>
    <xf numFmtId="0" fontId="4" fillId="7" borderId="0" xfId="0" applyFont="1" applyFill="1"/>
    <xf numFmtId="0" fontId="4" fillId="8" borderId="0" xfId="0" applyFont="1" applyFill="1"/>
    <xf numFmtId="0" fontId="4" fillId="9" borderId="0" xfId="0" applyFont="1" applyFill="1"/>
    <xf numFmtId="0" fontId="8" fillId="0" borderId="0" xfId="0" applyFont="1"/>
    <xf numFmtId="0" fontId="4" fillId="0" borderId="0" xfId="0" applyFont="1" applyAlignment="1">
      <alignment wrapText="1"/>
    </xf>
    <xf numFmtId="0" fontId="0" fillId="2" borderId="0" xfId="0" applyFill="1"/>
    <xf numFmtId="0" fontId="9" fillId="0" borderId="0" xfId="0" applyFont="1"/>
    <xf numFmtId="0" fontId="10" fillId="0" borderId="0" xfId="0" applyFont="1"/>
    <xf numFmtId="0" fontId="11" fillId="0" borderId="0" xfId="0" applyFont="1"/>
    <xf numFmtId="0" fontId="0" fillId="0" borderId="0" xfId="0" applyAlignment="1">
      <alignment horizontal="center"/>
    </xf>
    <xf numFmtId="0" fontId="12" fillId="2" borderId="0" xfId="0" applyFont="1" applyFill="1"/>
    <xf numFmtId="0" fontId="0" fillId="2" borderId="0" xfId="0" applyFill="1" applyAlignment="1">
      <alignment horizontal="center"/>
    </xf>
    <xf numFmtId="0" fontId="12" fillId="0" borderId="0" xfId="0" applyFont="1"/>
    <xf numFmtId="0" fontId="6" fillId="0" borderId="0" xfId="0" applyFont="1"/>
    <xf numFmtId="0" fontId="5" fillId="0" borderId="0" xfId="0" applyFont="1"/>
    <xf numFmtId="0" fontId="5" fillId="0" borderId="0" xfId="0" applyFont="1" applyAlignment="1">
      <alignment horizontal="right"/>
    </xf>
    <xf numFmtId="0" fontId="5" fillId="0" borderId="0" xfId="0" applyFont="1" applyAlignment="1">
      <alignment horizontal="center"/>
    </xf>
    <xf numFmtId="0" fontId="0" fillId="0" borderId="0" xfId="0" applyAlignment="1">
      <alignment horizontal="right"/>
    </xf>
    <xf numFmtId="0" fontId="4" fillId="0" borderId="0" xfId="0" applyFont="1" applyAlignment="1">
      <alignment horizontal="right"/>
    </xf>
    <xf numFmtId="0" fontId="4" fillId="0" borderId="0" xfId="0" applyFont="1" applyAlignment="1">
      <alignment horizontal="center"/>
    </xf>
    <xf numFmtId="0" fontId="13" fillId="2" borderId="0" xfId="0" applyFont="1" applyFill="1" applyAlignment="1">
      <alignment horizontal="left"/>
    </xf>
    <xf numFmtId="0" fontId="0" fillId="0" borderId="5" xfId="0" applyBorder="1"/>
    <xf numFmtId="0" fontId="0" fillId="0" borderId="6" xfId="0" applyBorder="1"/>
    <xf numFmtId="0" fontId="4" fillId="2" borderId="0" xfId="0" applyFont="1" applyFill="1"/>
    <xf numFmtId="0" fontId="0" fillId="2" borderId="0" xfId="0" applyFill="1" applyAlignment="1">
      <alignment wrapText="1"/>
    </xf>
    <xf numFmtId="0" fontId="13" fillId="2" borderId="0" xfId="0" applyFont="1" applyFill="1"/>
    <xf numFmtId="0" fontId="14" fillId="2" borderId="0" xfId="0" applyFont="1" applyFill="1"/>
    <xf numFmtId="0" fontId="15" fillId="2" borderId="0" xfId="0" applyFont="1" applyFill="1"/>
    <xf numFmtId="0" fontId="16" fillId="2" borderId="0" xfId="0" applyFont="1" applyFill="1"/>
    <xf numFmtId="0" fontId="5" fillId="0" borderId="0" xfId="0" applyFont="1" applyAlignment="1">
      <alignment horizontal="right" wrapText="1"/>
    </xf>
    <xf numFmtId="0" fontId="5" fillId="2" borderId="0" xfId="0" applyFont="1" applyFill="1" applyAlignment="1">
      <alignment horizontal="center"/>
    </xf>
    <xf numFmtId="0" fontId="7" fillId="2" borderId="0" xfId="0" applyFont="1" applyFill="1" applyAlignment="1">
      <alignment horizontal="center"/>
    </xf>
    <xf numFmtId="0" fontId="4" fillId="0" borderId="7" xfId="0" applyFont="1" applyBorder="1" applyAlignment="1">
      <alignment horizontal="left"/>
    </xf>
    <xf numFmtId="0" fontId="0" fillId="10" borderId="0" xfId="0" applyFill="1"/>
    <xf numFmtId="0" fontId="5" fillId="0" borderId="5" xfId="0" applyFont="1" applyBorder="1" applyAlignment="1">
      <alignment horizontal="right"/>
    </xf>
    <xf numFmtId="0" fontId="17" fillId="0" borderId="6" xfId="0" applyFont="1" applyBorder="1"/>
    <xf numFmtId="0" fontId="18" fillId="0" borderId="0" xfId="0" applyFont="1"/>
    <xf numFmtId="0" fontId="19" fillId="0" borderId="0" xfId="0" applyFont="1"/>
    <xf numFmtId="0" fontId="5" fillId="2" borderId="0" xfId="0" applyFont="1" applyFill="1"/>
    <xf numFmtId="0" fontId="20" fillId="0" borderId="0" xfId="0" applyFont="1" applyAlignment="1">
      <alignment vertical="top"/>
    </xf>
    <xf numFmtId="0" fontId="20" fillId="0" borderId="0" xfId="0" applyFont="1" applyAlignment="1">
      <alignment horizontal="right" vertical="top"/>
    </xf>
    <xf numFmtId="0" fontId="21" fillId="2" borderId="0" xfId="0" applyFont="1" applyFill="1"/>
    <xf numFmtId="0" fontId="0" fillId="8" borderId="0" xfId="0" applyFill="1"/>
    <xf numFmtId="0" fontId="5" fillId="8" borderId="0" xfId="0" applyFont="1" applyFill="1" applyAlignment="1">
      <alignment horizontal="right"/>
    </xf>
    <xf numFmtId="0" fontId="20" fillId="8" borderId="0" xfId="0" applyFont="1" applyFill="1" applyAlignment="1">
      <alignment vertical="top"/>
    </xf>
    <xf numFmtId="0" fontId="20" fillId="8" borderId="0" xfId="0" applyFont="1" applyFill="1" applyAlignment="1">
      <alignment horizontal="right" vertical="top"/>
    </xf>
    <xf numFmtId="0" fontId="5" fillId="8" borderId="0" xfId="0" applyFont="1" applyFill="1"/>
    <xf numFmtId="0" fontId="17" fillId="0" borderId="0" xfId="0" applyFont="1"/>
    <xf numFmtId="0" fontId="22" fillId="2" borderId="0" xfId="0" applyFont="1" applyFill="1"/>
    <xf numFmtId="0" fontId="23" fillId="2" borderId="0" xfId="0" applyFont="1" applyFill="1"/>
    <xf numFmtId="0" fontId="6" fillId="0" borderId="0" xfId="0" applyFont="1" applyAlignment="1">
      <alignment horizontal="right"/>
    </xf>
    <xf numFmtId="0" fontId="6" fillId="0" borderId="0" xfId="0" applyFont="1" applyAlignment="1">
      <alignment horizontal="center"/>
    </xf>
    <xf numFmtId="0" fontId="5" fillId="5" borderId="0" xfId="0" applyFont="1" applyFill="1" applyAlignment="1">
      <alignment horizontal="right"/>
    </xf>
    <xf numFmtId="0" fontId="5" fillId="5" borderId="0" xfId="0" applyFont="1" applyFill="1"/>
    <xf numFmtId="0" fontId="5" fillId="5" borderId="0" xfId="0" applyFont="1" applyFill="1" applyAlignment="1">
      <alignment horizontal="center"/>
    </xf>
    <xf numFmtId="0" fontId="5" fillId="0" borderId="1" xfId="0" applyFont="1" applyBorder="1"/>
    <xf numFmtId="164" fontId="6" fillId="0" borderId="0" xfId="0" applyNumberFormat="1" applyFont="1"/>
    <xf numFmtId="0" fontId="6" fillId="0" borderId="1" xfId="0" applyFont="1" applyBorder="1"/>
    <xf numFmtId="0" fontId="6" fillId="0" borderId="5" xfId="0" applyFont="1" applyBorder="1" applyAlignment="1">
      <alignment horizontal="right"/>
    </xf>
    <xf numFmtId="0" fontId="24" fillId="2" borderId="0" xfId="0" applyFont="1" applyFill="1" applyAlignment="1">
      <alignment wrapText="1"/>
    </xf>
    <xf numFmtId="0" fontId="5" fillId="0" borderId="3" xfId="0" applyFont="1" applyBorder="1"/>
    <xf numFmtId="0" fontId="5" fillId="0" borderId="7" xfId="0" applyFont="1" applyBorder="1"/>
    <xf numFmtId="0" fontId="5" fillId="0" borderId="8" xfId="0" applyFont="1" applyBorder="1"/>
    <xf numFmtId="0" fontId="5" fillId="0" borderId="8" xfId="0" applyFont="1" applyBorder="1" applyAlignment="1">
      <alignment horizontal="right"/>
    </xf>
    <xf numFmtId="0" fontId="5" fillId="0" borderId="8" xfId="0" applyFont="1" applyBorder="1" applyAlignment="1">
      <alignment horizontal="center"/>
    </xf>
    <xf numFmtId="0" fontId="5" fillId="0" borderId="9" xfId="0" applyFont="1" applyBorder="1" applyAlignment="1">
      <alignment horizontal="right"/>
    </xf>
    <xf numFmtId="0" fontId="5" fillId="0" borderId="10" xfId="0" applyFont="1" applyBorder="1"/>
    <xf numFmtId="0" fontId="5" fillId="0" borderId="10" xfId="0" applyFont="1" applyBorder="1" applyAlignment="1">
      <alignment horizontal="right"/>
    </xf>
    <xf numFmtId="0" fontId="5" fillId="0" borderId="10" xfId="0" applyFont="1" applyBorder="1" applyAlignment="1">
      <alignment horizontal="center"/>
    </xf>
    <xf numFmtId="0" fontId="5" fillId="0" borderId="11" xfId="0" applyFont="1" applyBorder="1"/>
    <xf numFmtId="0" fontId="5" fillId="0" borderId="12" xfId="0" applyFont="1" applyBorder="1" applyAlignment="1">
      <alignment horizontal="right"/>
    </xf>
    <xf numFmtId="0" fontId="5" fillId="0" borderId="12" xfId="0" applyFont="1" applyBorder="1"/>
    <xf numFmtId="0" fontId="25" fillId="0" borderId="0" xfId="0" applyFont="1" applyAlignment="1">
      <alignment horizontal="right"/>
    </xf>
    <xf numFmtId="0" fontId="25" fillId="0" borderId="0" xfId="0" applyFont="1"/>
    <xf numFmtId="0" fontId="25" fillId="0" borderId="5" xfId="0" applyFont="1" applyBorder="1" applyAlignment="1">
      <alignment horizontal="right"/>
    </xf>
    <xf numFmtId="0" fontId="26" fillId="0" borderId="0" xfId="0" applyFont="1"/>
    <xf numFmtId="164" fontId="25" fillId="0" borderId="0" xfId="0" applyNumberFormat="1" applyFont="1"/>
    <xf numFmtId="0" fontId="5" fillId="10" borderId="0" xfId="0" applyFont="1" applyFill="1" applyAlignment="1">
      <alignment horizontal="right"/>
    </xf>
    <xf numFmtId="0" fontId="4" fillId="10" borderId="0" xfId="0" applyFont="1" applyFill="1"/>
    <xf numFmtId="0" fontId="5" fillId="2" borderId="0" xfId="0" applyFont="1" applyFill="1" applyAlignment="1">
      <alignment horizontal="right"/>
    </xf>
    <xf numFmtId="0" fontId="27" fillId="0" borderId="13" xfId="0" applyFont="1" applyBorder="1" applyAlignment="1">
      <alignment horizontal="left"/>
    </xf>
    <xf numFmtId="0" fontId="27" fillId="0" borderId="14" xfId="0" applyFont="1" applyBorder="1" applyAlignment="1">
      <alignment horizontal="left"/>
    </xf>
    <xf numFmtId="0" fontId="27" fillId="0" borderId="13" xfId="0" applyFont="1" applyBorder="1" applyAlignment="1">
      <alignment horizontal="right"/>
    </xf>
    <xf numFmtId="0" fontId="28" fillId="0" borderId="13" xfId="0" applyFont="1" applyBorder="1"/>
    <xf numFmtId="0" fontId="28" fillId="0" borderId="13" xfId="0" applyFont="1" applyBorder="1" applyAlignment="1">
      <alignment horizontal="right"/>
    </xf>
    <xf numFmtId="0" fontId="29" fillId="0" borderId="13" xfId="0" applyFont="1" applyBorder="1"/>
    <xf numFmtId="0" fontId="30" fillId="0" borderId="13" xfId="0" applyFont="1" applyBorder="1" applyAlignment="1">
      <alignment horizontal="right"/>
    </xf>
    <xf numFmtId="0" fontId="4" fillId="0" borderId="15" xfId="0" applyFont="1" applyBorder="1"/>
    <xf numFmtId="0" fontId="2" fillId="0" borderId="16" xfId="0" applyFont="1" applyBorder="1"/>
    <xf numFmtId="0" fontId="2" fillId="0" borderId="17" xfId="0" applyFont="1" applyBorder="1"/>
    <xf numFmtId="0" fontId="2" fillId="0" borderId="18" xfId="0" applyFont="1" applyBorder="1"/>
    <xf numFmtId="0" fontId="4" fillId="0" borderId="19" xfId="0" applyFont="1" applyBorder="1"/>
    <xf numFmtId="0" fontId="4" fillId="0" borderId="20" xfId="0" applyFont="1" applyBorder="1"/>
    <xf numFmtId="0" fontId="2" fillId="0" borderId="21" xfId="0" applyFont="1" applyBorder="1"/>
    <xf numFmtId="0" fontId="4" fillId="0" borderId="22" xfId="0" applyFont="1" applyBorder="1"/>
    <xf numFmtId="0" fontId="4" fillId="0" borderId="23" xfId="0" applyFont="1" applyBorder="1"/>
    <xf numFmtId="0" fontId="5" fillId="0" borderId="20" xfId="0" applyFont="1" applyBorder="1"/>
    <xf numFmtId="0" fontId="5" fillId="0" borderId="26" xfId="0" applyFont="1" applyBorder="1"/>
    <xf numFmtId="0" fontId="31" fillId="0" borderId="27" xfId="0" applyFont="1" applyBorder="1" applyAlignment="1">
      <alignment horizontal="center"/>
    </xf>
    <xf numFmtId="0" fontId="31" fillId="0" borderId="28" xfId="0" applyFont="1" applyBorder="1" applyAlignment="1">
      <alignment horizontal="center"/>
    </xf>
    <xf numFmtId="0" fontId="31" fillId="0" borderId="29" xfId="0" applyFont="1" applyBorder="1" applyAlignment="1">
      <alignment horizontal="center"/>
    </xf>
    <xf numFmtId="0" fontId="5" fillId="0" borderId="27" xfId="0" applyFont="1" applyBorder="1" applyAlignment="1">
      <alignment horizontal="center"/>
    </xf>
    <xf numFmtId="0" fontId="5" fillId="0" borderId="28" xfId="0" applyFont="1" applyBorder="1" applyAlignment="1">
      <alignment horizontal="center"/>
    </xf>
    <xf numFmtId="0" fontId="31" fillId="0" borderId="30" xfId="0" applyFont="1" applyBorder="1" applyAlignment="1">
      <alignment horizontal="center"/>
    </xf>
    <xf numFmtId="0" fontId="5" fillId="0" borderId="31" xfId="0" applyFont="1" applyBorder="1" applyAlignment="1">
      <alignment horizontal="center"/>
    </xf>
    <xf numFmtId="0" fontId="5" fillId="0" borderId="32" xfId="0" applyFont="1" applyBorder="1" applyAlignment="1">
      <alignment horizontal="center"/>
    </xf>
    <xf numFmtId="0" fontId="33" fillId="0" borderId="13" xfId="0" applyFont="1" applyBorder="1" applyAlignment="1">
      <alignment horizontal="right"/>
    </xf>
    <xf numFmtId="0" fontId="29" fillId="0" borderId="13" xfId="0" applyFont="1" applyBorder="1" applyAlignment="1">
      <alignment horizontal="right"/>
    </xf>
    <xf numFmtId="0" fontId="34" fillId="0" borderId="13" xfId="0" applyFont="1" applyBorder="1"/>
    <xf numFmtId="0" fontId="29" fillId="11" borderId="13" xfId="0" applyFont="1" applyFill="1" applyBorder="1"/>
    <xf numFmtId="11" fontId="35" fillId="8" borderId="0" xfId="0" applyNumberFormat="1" applyFont="1" applyFill="1"/>
    <xf numFmtId="0" fontId="35" fillId="0" borderId="0" xfId="0" applyFont="1"/>
    <xf numFmtId="0" fontId="35" fillId="8" borderId="0" xfId="0" applyFont="1" applyFill="1"/>
    <xf numFmtId="165" fontId="4" fillId="0" borderId="0" xfId="0" applyNumberFormat="1" applyFont="1"/>
    <xf numFmtId="0" fontId="2" fillId="6" borderId="0" xfId="0" applyFont="1" applyFill="1"/>
    <xf numFmtId="0" fontId="37" fillId="0" borderId="0" xfId="0" applyFont="1"/>
    <xf numFmtId="0" fontId="38" fillId="0" borderId="33" xfId="0" applyFont="1" applyBorder="1" applyAlignment="1">
      <alignment wrapText="1"/>
    </xf>
    <xf numFmtId="0" fontId="38" fillId="0" borderId="33" xfId="0" applyFont="1" applyBorder="1" applyAlignment="1">
      <alignment horizontal="right" wrapText="1"/>
    </xf>
    <xf numFmtId="0" fontId="31" fillId="0" borderId="24" xfId="0" applyFont="1" applyBorder="1" applyAlignment="1">
      <alignment horizontal="center" wrapText="1"/>
    </xf>
    <xf numFmtId="0" fontId="32" fillId="0" borderId="25" xfId="0" applyFont="1" applyBorder="1"/>
    <xf numFmtId="0" fontId="38" fillId="12" borderId="33" xfId="0" applyFont="1" applyFill="1" applyBorder="1" applyAlignment="1">
      <alignment wrapText="1"/>
    </xf>
  </cellXfs>
  <cellStyles count="1">
    <cellStyle name="Normal" xfId="0" builtinId="0"/>
  </cellStyles>
  <dxfs count="3">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s>
  <tableStyles count="0" defaultTableStyle="TableStyleMedium2" defaultPivotStyle="PivotStyleLight16"/>
  <colors>
    <mruColors>
      <color rgb="FFFFFFFF"/>
      <color rgb="FF4285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'Current PGY1s 2324'!$E$1</c:f>
              <c:strCache>
                <c:ptCount val="1"/>
                <c:pt idx="0">
                  <c:v>Latitude</c:v>
                </c:pt>
              </c:strCache>
            </c:strRef>
          </c:tx>
          <c:spPr>
            <a:ln w="19050" cap="rnd">
              <a:noFill/>
              <a:round/>
            </a:ln>
            <a:effectLst/>
          </c:spPr>
          <c:marker>
            <c:symbol val="circle"/>
            <c:size val="72"/>
            <c:spPr>
              <a:gradFill>
                <a:gsLst>
                  <a:gs pos="30000">
                    <a:schemeClr val="accent1">
                      <a:alpha val="0"/>
                    </a:schemeClr>
                  </a:gs>
                  <a:gs pos="0">
                    <a:schemeClr val="accent1">
                      <a:alpha val="20000"/>
                    </a:schemeClr>
                  </a:gs>
                </a:gsLst>
                <a:path path="circle">
                  <a:fillToRect l="50000" t="50000" r="50000" b="50000"/>
                </a:path>
              </a:gradFill>
              <a:ln w="9525">
                <a:noFill/>
              </a:ln>
              <a:effectLst/>
            </c:spPr>
          </c:marker>
          <c:xVal>
            <c:numRef>
              <c:f>'Current PGY1s 2324'!$D$2:$D$991</c:f>
              <c:numCache>
                <c:formatCode>General</c:formatCode>
                <c:ptCount val="990"/>
                <c:pt idx="0">
                  <c:v>-73.777760000000001</c:v>
                </c:pt>
                <c:pt idx="1">
                  <c:v>-73.777760000000001</c:v>
                </c:pt>
                <c:pt idx="2">
                  <c:v>-80.003410000000002</c:v>
                </c:pt>
                <c:pt idx="3">
                  <c:v>-83.519890000000004</c:v>
                </c:pt>
                <c:pt idx="4">
                  <c:v>-83.519890000000004</c:v>
                </c:pt>
                <c:pt idx="5">
                  <c:v>-112.07858</c:v>
                </c:pt>
                <c:pt idx="6">
                  <c:v>-112.07858</c:v>
                </c:pt>
                <c:pt idx="7">
                  <c:v>-112.07858</c:v>
                </c:pt>
                <c:pt idx="8">
                  <c:v>-112.07858</c:v>
                </c:pt>
                <c:pt idx="9">
                  <c:v>-95.396159999999995</c:v>
                </c:pt>
                <c:pt idx="10">
                  <c:v>-95.396159999999995</c:v>
                </c:pt>
                <c:pt idx="11">
                  <c:v>-95.396159999999995</c:v>
                </c:pt>
                <c:pt idx="12">
                  <c:v>-95.396159999999995</c:v>
                </c:pt>
                <c:pt idx="13">
                  <c:v>-83.213750000000005</c:v>
                </c:pt>
                <c:pt idx="14">
                  <c:v>-71.105500000000006</c:v>
                </c:pt>
                <c:pt idx="15">
                  <c:v>-71.106499999999997</c:v>
                </c:pt>
                <c:pt idx="16">
                  <c:v>-71.106499999999997</c:v>
                </c:pt>
                <c:pt idx="17">
                  <c:v>-71.106499999999997</c:v>
                </c:pt>
                <c:pt idx="18">
                  <c:v>-71.400310000000005</c:v>
                </c:pt>
                <c:pt idx="19">
                  <c:v>-79.9452</c:v>
                </c:pt>
                <c:pt idx="20">
                  <c:v>-80.83878</c:v>
                </c:pt>
                <c:pt idx="21">
                  <c:v>-118.38109</c:v>
                </c:pt>
                <c:pt idx="22">
                  <c:v>-118.38109</c:v>
                </c:pt>
                <c:pt idx="23">
                  <c:v>-81.624110000000002</c:v>
                </c:pt>
                <c:pt idx="24">
                  <c:v>-81.624110000000002</c:v>
                </c:pt>
                <c:pt idx="25">
                  <c:v>-81.624110000000002</c:v>
                </c:pt>
                <c:pt idx="26">
                  <c:v>-75.119699999999995</c:v>
                </c:pt>
                <c:pt idx="27">
                  <c:v>-81.60463</c:v>
                </c:pt>
                <c:pt idx="28">
                  <c:v>-81.60463</c:v>
                </c:pt>
                <c:pt idx="29">
                  <c:v>-81.60463</c:v>
                </c:pt>
                <c:pt idx="30">
                  <c:v>-72.273039999999995</c:v>
                </c:pt>
                <c:pt idx="31">
                  <c:v>-78.93929</c:v>
                </c:pt>
                <c:pt idx="32">
                  <c:v>-78.93929</c:v>
                </c:pt>
                <c:pt idx="33">
                  <c:v>-78.93929</c:v>
                </c:pt>
                <c:pt idx="34">
                  <c:v>-84.319130000000001</c:v>
                </c:pt>
                <c:pt idx="35">
                  <c:v>-84.319130000000001</c:v>
                </c:pt>
                <c:pt idx="36">
                  <c:v>-84.319130000000001</c:v>
                </c:pt>
                <c:pt idx="37">
                  <c:v>-84.319130000000001</c:v>
                </c:pt>
                <c:pt idx="38">
                  <c:v>-75.898560000000003</c:v>
                </c:pt>
                <c:pt idx="39">
                  <c:v>-77.050929999999994</c:v>
                </c:pt>
                <c:pt idx="40">
                  <c:v>-77.050929999999994</c:v>
                </c:pt>
                <c:pt idx="41">
                  <c:v>-83.085319999999996</c:v>
                </c:pt>
                <c:pt idx="42">
                  <c:v>-83.085319999999996</c:v>
                </c:pt>
                <c:pt idx="43">
                  <c:v>-73.953850000000003</c:v>
                </c:pt>
                <c:pt idx="44">
                  <c:v>-73.953850000000003</c:v>
                </c:pt>
                <c:pt idx="45">
                  <c:v>-86.176310000000001</c:v>
                </c:pt>
                <c:pt idx="46">
                  <c:v>-86.176310000000001</c:v>
                </c:pt>
                <c:pt idx="47">
                  <c:v>-86.176310000000001</c:v>
                </c:pt>
                <c:pt idx="48">
                  <c:v>-77.227490000000003</c:v>
                </c:pt>
                <c:pt idx="49">
                  <c:v>-76.615070000000003</c:v>
                </c:pt>
                <c:pt idx="50">
                  <c:v>-76.615070000000003</c:v>
                </c:pt>
                <c:pt idx="51">
                  <c:v>-76.615070000000003</c:v>
                </c:pt>
                <c:pt idx="52">
                  <c:v>-76.615070000000003</c:v>
                </c:pt>
                <c:pt idx="53">
                  <c:v>-117.26226</c:v>
                </c:pt>
                <c:pt idx="54">
                  <c:v>-93.781019999999998</c:v>
                </c:pt>
                <c:pt idx="55">
                  <c:v>-93.781019999999998</c:v>
                </c:pt>
                <c:pt idx="56">
                  <c:v>-90.090109999999996</c:v>
                </c:pt>
                <c:pt idx="57">
                  <c:v>-87.835189999999997</c:v>
                </c:pt>
                <c:pt idx="58">
                  <c:v>-71.068579999999997</c:v>
                </c:pt>
                <c:pt idx="59">
                  <c:v>-71.068579999999997</c:v>
                </c:pt>
                <c:pt idx="60">
                  <c:v>-71.068579999999997</c:v>
                </c:pt>
                <c:pt idx="61">
                  <c:v>-81.440989999999999</c:v>
                </c:pt>
                <c:pt idx="62">
                  <c:v>-111.9554</c:v>
                </c:pt>
                <c:pt idx="63">
                  <c:v>-92.482339999999994</c:v>
                </c:pt>
                <c:pt idx="64">
                  <c:v>-92.482339999999994</c:v>
                </c:pt>
                <c:pt idx="65">
                  <c:v>-92.482339999999994</c:v>
                </c:pt>
                <c:pt idx="66">
                  <c:v>-92.482339999999994</c:v>
                </c:pt>
                <c:pt idx="67">
                  <c:v>-81.988460000000003</c:v>
                </c:pt>
                <c:pt idx="68">
                  <c:v>-88.021519999999995</c:v>
                </c:pt>
                <c:pt idx="69">
                  <c:v>-88.021519999999995</c:v>
                </c:pt>
                <c:pt idx="70">
                  <c:v>-88.021519999999995</c:v>
                </c:pt>
                <c:pt idx="71">
                  <c:v>-80.055890000000005</c:v>
                </c:pt>
                <c:pt idx="72">
                  <c:v>-80.055890000000005</c:v>
                </c:pt>
                <c:pt idx="73">
                  <c:v>-77.075130000000001</c:v>
                </c:pt>
                <c:pt idx="74">
                  <c:v>-77.075130000000001</c:v>
                </c:pt>
                <c:pt idx="75">
                  <c:v>-77.075130000000001</c:v>
                </c:pt>
                <c:pt idx="76">
                  <c:v>-95.399450000000002</c:v>
                </c:pt>
                <c:pt idx="77">
                  <c:v>-95.399450000000002</c:v>
                </c:pt>
                <c:pt idx="78">
                  <c:v>-73.870859999999993</c:v>
                </c:pt>
                <c:pt idx="79">
                  <c:v>-73.940520000000006</c:v>
                </c:pt>
                <c:pt idx="80">
                  <c:v>-73.940520000000006</c:v>
                </c:pt>
                <c:pt idx="81">
                  <c:v>-73.940520000000006</c:v>
                </c:pt>
                <c:pt idx="82">
                  <c:v>-73.951859999999996</c:v>
                </c:pt>
                <c:pt idx="83">
                  <c:v>-73.951859999999996</c:v>
                </c:pt>
                <c:pt idx="84">
                  <c:v>-83.018429999999995</c:v>
                </c:pt>
                <c:pt idx="85">
                  <c:v>-83.018429999999995</c:v>
                </c:pt>
                <c:pt idx="86">
                  <c:v>-83.018429999999995</c:v>
                </c:pt>
                <c:pt idx="87">
                  <c:v>-122.69132</c:v>
                </c:pt>
                <c:pt idx="88">
                  <c:v>-122.69132</c:v>
                </c:pt>
                <c:pt idx="89">
                  <c:v>-122.69132</c:v>
                </c:pt>
                <c:pt idx="90">
                  <c:v>-76.676940000000002</c:v>
                </c:pt>
                <c:pt idx="91">
                  <c:v>-76.676940000000002</c:v>
                </c:pt>
                <c:pt idx="92">
                  <c:v>-76.676940000000002</c:v>
                </c:pt>
                <c:pt idx="93">
                  <c:v>-87.668639999999996</c:v>
                </c:pt>
                <c:pt idx="94">
                  <c:v>-87.668639999999996</c:v>
                </c:pt>
                <c:pt idx="95">
                  <c:v>-75.157589999999999</c:v>
                </c:pt>
                <c:pt idx="96">
                  <c:v>-75.157589999999999</c:v>
                </c:pt>
                <c:pt idx="97">
                  <c:v>-75.157589999999999</c:v>
                </c:pt>
                <c:pt idx="98">
                  <c:v>-75.157589999999999</c:v>
                </c:pt>
                <c:pt idx="99">
                  <c:v>-89.655699999999996</c:v>
                </c:pt>
                <c:pt idx="100">
                  <c:v>-85.676140000000004</c:v>
                </c:pt>
                <c:pt idx="101">
                  <c:v>-122.17624000000001</c:v>
                </c:pt>
                <c:pt idx="102">
                  <c:v>-122.17624000000001</c:v>
                </c:pt>
                <c:pt idx="103">
                  <c:v>-122.17624000000001</c:v>
                </c:pt>
                <c:pt idx="104">
                  <c:v>-122.17624000000001</c:v>
                </c:pt>
                <c:pt idx="105">
                  <c:v>-73.116399999999999</c:v>
                </c:pt>
                <c:pt idx="106">
                  <c:v>-75.150940000000006</c:v>
                </c:pt>
                <c:pt idx="107">
                  <c:v>-97.363709999999998</c:v>
                </c:pt>
                <c:pt idx="108">
                  <c:v>-71.065550000000002</c:v>
                </c:pt>
                <c:pt idx="109">
                  <c:v>-71.065550000000002</c:v>
                </c:pt>
                <c:pt idx="110">
                  <c:v>-90.120149999999995</c:v>
                </c:pt>
                <c:pt idx="111">
                  <c:v>-90.120149999999995</c:v>
                </c:pt>
                <c:pt idx="112">
                  <c:v>-118.44591</c:v>
                </c:pt>
                <c:pt idx="113">
                  <c:v>-118.44591</c:v>
                </c:pt>
                <c:pt idx="114">
                  <c:v>-118.44591</c:v>
                </c:pt>
                <c:pt idx="115">
                  <c:v>-71.763390000000001</c:v>
                </c:pt>
                <c:pt idx="116">
                  <c:v>-78.791929999999994</c:v>
                </c:pt>
                <c:pt idx="117">
                  <c:v>-78.791929999999994</c:v>
                </c:pt>
                <c:pt idx="118">
                  <c:v>-78.791929999999994</c:v>
                </c:pt>
                <c:pt idx="119">
                  <c:v>-87.53201</c:v>
                </c:pt>
                <c:pt idx="120">
                  <c:v>-87.53201</c:v>
                </c:pt>
                <c:pt idx="121">
                  <c:v>-87.53201</c:v>
                </c:pt>
                <c:pt idx="122">
                  <c:v>-111.00883</c:v>
                </c:pt>
                <c:pt idx="123">
                  <c:v>-92.319879999999998</c:v>
                </c:pt>
                <c:pt idx="124">
                  <c:v>-92.319879999999998</c:v>
                </c:pt>
                <c:pt idx="125">
                  <c:v>-117.88896</c:v>
                </c:pt>
                <c:pt idx="126">
                  <c:v>-117.88896</c:v>
                </c:pt>
                <c:pt idx="127">
                  <c:v>-122.4581</c:v>
                </c:pt>
                <c:pt idx="128">
                  <c:v>-122.4581</c:v>
                </c:pt>
                <c:pt idx="129">
                  <c:v>-122.4581</c:v>
                </c:pt>
                <c:pt idx="130">
                  <c:v>-121.45455</c:v>
                </c:pt>
                <c:pt idx="131">
                  <c:v>-121.45455</c:v>
                </c:pt>
                <c:pt idx="132">
                  <c:v>-117.16634999999999</c:v>
                </c:pt>
                <c:pt idx="133">
                  <c:v>-117.16634999999999</c:v>
                </c:pt>
                <c:pt idx="134">
                  <c:v>-87.603819999999999</c:v>
                </c:pt>
                <c:pt idx="135">
                  <c:v>-87.603819999999999</c:v>
                </c:pt>
                <c:pt idx="136">
                  <c:v>-84.503399999999999</c:v>
                </c:pt>
                <c:pt idx="137">
                  <c:v>-84.503399999999999</c:v>
                </c:pt>
                <c:pt idx="138">
                  <c:v>-104.84121</c:v>
                </c:pt>
                <c:pt idx="139">
                  <c:v>-104.84121</c:v>
                </c:pt>
                <c:pt idx="140">
                  <c:v>-104.84121</c:v>
                </c:pt>
                <c:pt idx="141">
                  <c:v>-72.791240000000002</c:v>
                </c:pt>
                <c:pt idx="142">
                  <c:v>-82.341560000000001</c:v>
                </c:pt>
                <c:pt idx="143">
                  <c:v>-82.341560000000001</c:v>
                </c:pt>
                <c:pt idx="144">
                  <c:v>-82.341560000000001</c:v>
                </c:pt>
                <c:pt idx="145">
                  <c:v>-87.673379999999995</c:v>
                </c:pt>
                <c:pt idx="146">
                  <c:v>-89.597229999999996</c:v>
                </c:pt>
                <c:pt idx="147">
                  <c:v>-91.548320000000004</c:v>
                </c:pt>
                <c:pt idx="148">
                  <c:v>-91.548320000000004</c:v>
                </c:pt>
                <c:pt idx="149">
                  <c:v>-94.612309999999994</c:v>
                </c:pt>
                <c:pt idx="150">
                  <c:v>-94.612309999999994</c:v>
                </c:pt>
                <c:pt idx="151">
                  <c:v>-84.537610000000001</c:v>
                </c:pt>
                <c:pt idx="152">
                  <c:v>-84.537610000000001</c:v>
                </c:pt>
                <c:pt idx="153">
                  <c:v>-76.944609999999997</c:v>
                </c:pt>
                <c:pt idx="154">
                  <c:v>-76.944609999999997</c:v>
                </c:pt>
                <c:pt idx="155">
                  <c:v>-83.728539999999995</c:v>
                </c:pt>
                <c:pt idx="156">
                  <c:v>-83.728539999999995</c:v>
                </c:pt>
                <c:pt idx="157">
                  <c:v>-93.232089999999999</c:v>
                </c:pt>
                <c:pt idx="158">
                  <c:v>-93.232089999999999</c:v>
                </c:pt>
                <c:pt idx="159">
                  <c:v>-90.171940000000006</c:v>
                </c:pt>
                <c:pt idx="160">
                  <c:v>-90.171940000000006</c:v>
                </c:pt>
                <c:pt idx="161">
                  <c:v>-92.327399999999997</c:v>
                </c:pt>
                <c:pt idx="162">
                  <c:v>-95.975999999999999</c:v>
                </c:pt>
                <c:pt idx="163">
                  <c:v>-95.975999999999999</c:v>
                </c:pt>
                <c:pt idx="164">
                  <c:v>-79.052000000000007</c:v>
                </c:pt>
                <c:pt idx="165">
                  <c:v>-79.052000000000007</c:v>
                </c:pt>
                <c:pt idx="166">
                  <c:v>-97.497860000000003</c:v>
                </c:pt>
                <c:pt idx="167">
                  <c:v>-97.497860000000003</c:v>
                </c:pt>
                <c:pt idx="168">
                  <c:v>-75.196190000000001</c:v>
                </c:pt>
                <c:pt idx="169">
                  <c:v>-75.196190000000001</c:v>
                </c:pt>
                <c:pt idx="170">
                  <c:v>-75.196190000000001</c:v>
                </c:pt>
                <c:pt idx="171">
                  <c:v>-77.624790000000004</c:v>
                </c:pt>
                <c:pt idx="172">
                  <c:v>-82.449330000000003</c:v>
                </c:pt>
                <c:pt idx="173">
                  <c:v>-82.449330000000003</c:v>
                </c:pt>
                <c:pt idx="174">
                  <c:v>-118.20734</c:v>
                </c:pt>
                <c:pt idx="175">
                  <c:v>-118.20734</c:v>
                </c:pt>
                <c:pt idx="176">
                  <c:v>-118.20734</c:v>
                </c:pt>
                <c:pt idx="177">
                  <c:v>-83.942830000000001</c:v>
                </c:pt>
                <c:pt idx="178">
                  <c:v>-83.942830000000001</c:v>
                </c:pt>
                <c:pt idx="179">
                  <c:v>-83.942830000000001</c:v>
                </c:pt>
                <c:pt idx="180">
                  <c:v>-97.734669999999994</c:v>
                </c:pt>
                <c:pt idx="181">
                  <c:v>-95.401929999999993</c:v>
                </c:pt>
                <c:pt idx="182">
                  <c:v>-95.401929999999993</c:v>
                </c:pt>
                <c:pt idx="183">
                  <c:v>-95.401929999999993</c:v>
                </c:pt>
                <c:pt idx="184">
                  <c:v>-98.575410000000005</c:v>
                </c:pt>
                <c:pt idx="185">
                  <c:v>-98.575410000000005</c:v>
                </c:pt>
                <c:pt idx="186">
                  <c:v>-94.777339999999995</c:v>
                </c:pt>
                <c:pt idx="187">
                  <c:v>-96.845110000000005</c:v>
                </c:pt>
                <c:pt idx="188">
                  <c:v>-96.845110000000005</c:v>
                </c:pt>
                <c:pt idx="189">
                  <c:v>-96.845110000000005</c:v>
                </c:pt>
                <c:pt idx="190">
                  <c:v>-96.845110000000005</c:v>
                </c:pt>
                <c:pt idx="191">
                  <c:v>-111.8369</c:v>
                </c:pt>
                <c:pt idx="192">
                  <c:v>-111.8369</c:v>
                </c:pt>
                <c:pt idx="193">
                  <c:v>-111.8369</c:v>
                </c:pt>
                <c:pt idx="194">
                  <c:v>-73.194379999999995</c:v>
                </c:pt>
                <c:pt idx="195">
                  <c:v>-78.500680000000003</c:v>
                </c:pt>
                <c:pt idx="196">
                  <c:v>-78.500680000000003</c:v>
                </c:pt>
                <c:pt idx="197">
                  <c:v>-78.500680000000003</c:v>
                </c:pt>
                <c:pt idx="198">
                  <c:v>-122.3083</c:v>
                </c:pt>
                <c:pt idx="199">
                  <c:v>-122.3083</c:v>
                </c:pt>
                <c:pt idx="200">
                  <c:v>-122.3083</c:v>
                </c:pt>
                <c:pt idx="201">
                  <c:v>-89.430779999999999</c:v>
                </c:pt>
                <c:pt idx="202">
                  <c:v>-89.430779999999999</c:v>
                </c:pt>
                <c:pt idx="203">
                  <c:v>-79.960120000000003</c:v>
                </c:pt>
                <c:pt idx="204">
                  <c:v>-79.960120000000003</c:v>
                </c:pt>
                <c:pt idx="205">
                  <c:v>-79.960120000000003</c:v>
                </c:pt>
                <c:pt idx="206">
                  <c:v>-79.960120000000003</c:v>
                </c:pt>
                <c:pt idx="207">
                  <c:v>-86.801169999999999</c:v>
                </c:pt>
                <c:pt idx="208">
                  <c:v>-86.801169999999999</c:v>
                </c:pt>
                <c:pt idx="209">
                  <c:v>-86.801169999999999</c:v>
                </c:pt>
                <c:pt idx="210">
                  <c:v>-80.270780000000002</c:v>
                </c:pt>
                <c:pt idx="211">
                  <c:v>-80.270780000000002</c:v>
                </c:pt>
                <c:pt idx="212">
                  <c:v>-90.264790000000005</c:v>
                </c:pt>
                <c:pt idx="213">
                  <c:v>-90.264790000000005</c:v>
                </c:pt>
                <c:pt idx="214">
                  <c:v>-90.264790000000005</c:v>
                </c:pt>
                <c:pt idx="215">
                  <c:v>-79.956689999999995</c:v>
                </c:pt>
                <c:pt idx="216">
                  <c:v>-73.806110000000004</c:v>
                </c:pt>
                <c:pt idx="217">
                  <c:v>-73.806110000000004</c:v>
                </c:pt>
                <c:pt idx="218">
                  <c:v>-72.934910000000002</c:v>
                </c:pt>
                <c:pt idx="219">
                  <c:v>-72.934910000000002</c:v>
                </c:pt>
                <c:pt idx="220">
                  <c:v>-73.597520000000003</c:v>
                </c:pt>
                <c:pt idx="221">
                  <c:v>-73.597520000000003</c:v>
                </c:pt>
                <c:pt idx="222">
                  <c:v>-73.597520000000003</c:v>
                </c:pt>
              </c:numCache>
            </c:numRef>
          </c:xVal>
          <c:yVal>
            <c:numRef>
              <c:f>'Current PGY1s 2324'!$E$2:$E$991</c:f>
              <c:numCache>
                <c:formatCode>General</c:formatCode>
                <c:ptCount val="990"/>
                <c:pt idx="0">
                  <c:v>42.653390000000002</c:v>
                </c:pt>
                <c:pt idx="1">
                  <c:v>42.653390000000002</c:v>
                </c:pt>
                <c:pt idx="2">
                  <c:v>40.45684</c:v>
                </c:pt>
                <c:pt idx="3">
                  <c:v>42.487229999999997</c:v>
                </c:pt>
                <c:pt idx="4">
                  <c:v>42.487229999999997</c:v>
                </c:pt>
                <c:pt idx="5">
                  <c:v>33.481999999999999</c:v>
                </c:pt>
                <c:pt idx="6">
                  <c:v>33.481999999999999</c:v>
                </c:pt>
                <c:pt idx="7">
                  <c:v>33.481999999999999</c:v>
                </c:pt>
                <c:pt idx="8">
                  <c:v>33.481999999999999</c:v>
                </c:pt>
                <c:pt idx="9">
                  <c:v>29.7104</c:v>
                </c:pt>
                <c:pt idx="10">
                  <c:v>29.7104</c:v>
                </c:pt>
                <c:pt idx="11">
                  <c:v>29.7104</c:v>
                </c:pt>
                <c:pt idx="12">
                  <c:v>29.7104</c:v>
                </c:pt>
                <c:pt idx="13">
                  <c:v>42.291409999999999</c:v>
                </c:pt>
                <c:pt idx="14">
                  <c:v>42.338839999999998</c:v>
                </c:pt>
                <c:pt idx="15">
                  <c:v>42.336970000000001</c:v>
                </c:pt>
                <c:pt idx="16">
                  <c:v>42.336970000000001</c:v>
                </c:pt>
                <c:pt idx="17">
                  <c:v>42.336970000000001</c:v>
                </c:pt>
                <c:pt idx="18">
                  <c:v>41.830030000000001</c:v>
                </c:pt>
                <c:pt idx="19">
                  <c:v>37.252740000000003</c:v>
                </c:pt>
                <c:pt idx="20">
                  <c:v>35.203539999999997</c:v>
                </c:pt>
                <c:pt idx="21">
                  <c:v>34.074840000000002</c:v>
                </c:pt>
                <c:pt idx="22">
                  <c:v>34.074840000000002</c:v>
                </c:pt>
                <c:pt idx="23">
                  <c:v>41.502220000000001</c:v>
                </c:pt>
                <c:pt idx="24">
                  <c:v>41.502220000000001</c:v>
                </c:pt>
                <c:pt idx="25">
                  <c:v>41.502220000000001</c:v>
                </c:pt>
                <c:pt idx="26">
                  <c:v>39.940429999999999</c:v>
                </c:pt>
                <c:pt idx="27">
                  <c:v>41.506630000000001</c:v>
                </c:pt>
                <c:pt idx="28">
                  <c:v>41.506630000000001</c:v>
                </c:pt>
                <c:pt idx="29">
                  <c:v>41.506630000000001</c:v>
                </c:pt>
                <c:pt idx="30">
                  <c:v>43.675449999999998</c:v>
                </c:pt>
                <c:pt idx="31">
                  <c:v>36.007469999999998</c:v>
                </c:pt>
                <c:pt idx="32">
                  <c:v>36.007469999999998</c:v>
                </c:pt>
                <c:pt idx="33">
                  <c:v>36.007469999999998</c:v>
                </c:pt>
                <c:pt idx="34">
                  <c:v>33.793300000000002</c:v>
                </c:pt>
                <c:pt idx="35">
                  <c:v>33.793300000000002</c:v>
                </c:pt>
                <c:pt idx="36">
                  <c:v>33.793300000000002</c:v>
                </c:pt>
                <c:pt idx="37">
                  <c:v>33.793300000000002</c:v>
                </c:pt>
                <c:pt idx="38">
                  <c:v>41.240259999999999</c:v>
                </c:pt>
                <c:pt idx="39">
                  <c:v>38.900190000000002</c:v>
                </c:pt>
                <c:pt idx="40">
                  <c:v>38.900190000000002</c:v>
                </c:pt>
                <c:pt idx="41">
                  <c:v>42.3673</c:v>
                </c:pt>
                <c:pt idx="42">
                  <c:v>42.3673</c:v>
                </c:pt>
                <c:pt idx="43">
                  <c:v>40.789110000000001</c:v>
                </c:pt>
                <c:pt idx="44">
                  <c:v>40.789110000000001</c:v>
                </c:pt>
                <c:pt idx="45">
                  <c:v>39.776499999999999</c:v>
                </c:pt>
                <c:pt idx="46">
                  <c:v>39.776499999999999</c:v>
                </c:pt>
                <c:pt idx="47">
                  <c:v>39.776499999999999</c:v>
                </c:pt>
                <c:pt idx="48">
                  <c:v>38.857259999999997</c:v>
                </c:pt>
                <c:pt idx="49">
                  <c:v>39.329039999999999</c:v>
                </c:pt>
                <c:pt idx="50">
                  <c:v>39.329039999999999</c:v>
                </c:pt>
                <c:pt idx="51">
                  <c:v>39.329039999999999</c:v>
                </c:pt>
                <c:pt idx="52">
                  <c:v>39.329039999999999</c:v>
                </c:pt>
                <c:pt idx="53">
                  <c:v>34.049010000000003</c:v>
                </c:pt>
                <c:pt idx="54">
                  <c:v>32.481589999999997</c:v>
                </c:pt>
                <c:pt idx="55">
                  <c:v>32.481589999999997</c:v>
                </c:pt>
                <c:pt idx="56">
                  <c:v>29.956499999999998</c:v>
                </c:pt>
                <c:pt idx="57">
                  <c:v>41.860500000000002</c:v>
                </c:pt>
                <c:pt idx="58">
                  <c:v>42.362499999999997</c:v>
                </c:pt>
                <c:pt idx="59">
                  <c:v>42.362499999999997</c:v>
                </c:pt>
                <c:pt idx="60">
                  <c:v>42.362499999999997</c:v>
                </c:pt>
                <c:pt idx="61">
                  <c:v>30.263909999999999</c:v>
                </c:pt>
                <c:pt idx="62">
                  <c:v>33.658340000000003</c:v>
                </c:pt>
                <c:pt idx="63">
                  <c:v>44.020629999999997</c:v>
                </c:pt>
                <c:pt idx="64">
                  <c:v>44.020629999999997</c:v>
                </c:pt>
                <c:pt idx="65">
                  <c:v>44.020629999999997</c:v>
                </c:pt>
                <c:pt idx="66">
                  <c:v>44.020629999999997</c:v>
                </c:pt>
                <c:pt idx="67">
                  <c:v>33.471049999999998</c:v>
                </c:pt>
                <c:pt idx="68">
                  <c:v>43.043559999999999</c:v>
                </c:pt>
                <c:pt idx="69">
                  <c:v>43.043559999999999</c:v>
                </c:pt>
                <c:pt idx="70">
                  <c:v>43.043559999999999</c:v>
                </c:pt>
                <c:pt idx="71">
                  <c:v>32.811149999999998</c:v>
                </c:pt>
                <c:pt idx="72">
                  <c:v>32.811149999999998</c:v>
                </c:pt>
                <c:pt idx="73">
                  <c:v>38.911340000000003</c:v>
                </c:pt>
                <c:pt idx="74">
                  <c:v>38.911340000000003</c:v>
                </c:pt>
                <c:pt idx="75">
                  <c:v>38.911340000000003</c:v>
                </c:pt>
                <c:pt idx="76">
                  <c:v>29.70984</c:v>
                </c:pt>
                <c:pt idx="77">
                  <c:v>29.70984</c:v>
                </c:pt>
                <c:pt idx="78">
                  <c:v>40.85369</c:v>
                </c:pt>
                <c:pt idx="79">
                  <c:v>40.840580000000003</c:v>
                </c:pt>
                <c:pt idx="80">
                  <c:v>40.840580000000003</c:v>
                </c:pt>
                <c:pt idx="81">
                  <c:v>40.840580000000003</c:v>
                </c:pt>
                <c:pt idx="82">
                  <c:v>40.768749999999997</c:v>
                </c:pt>
                <c:pt idx="83">
                  <c:v>40.768749999999997</c:v>
                </c:pt>
                <c:pt idx="84">
                  <c:v>39.994790000000002</c:v>
                </c:pt>
                <c:pt idx="85">
                  <c:v>39.994790000000002</c:v>
                </c:pt>
                <c:pt idx="86">
                  <c:v>39.994790000000002</c:v>
                </c:pt>
                <c:pt idx="87">
                  <c:v>45.496769999999998</c:v>
                </c:pt>
                <c:pt idx="88">
                  <c:v>45.496769999999998</c:v>
                </c:pt>
                <c:pt idx="89">
                  <c:v>45.496769999999998</c:v>
                </c:pt>
                <c:pt idx="90">
                  <c:v>40.263770000000001</c:v>
                </c:pt>
                <c:pt idx="91">
                  <c:v>40.263770000000001</c:v>
                </c:pt>
                <c:pt idx="92">
                  <c:v>40.263770000000001</c:v>
                </c:pt>
                <c:pt idx="93">
                  <c:v>41.873660000000001</c:v>
                </c:pt>
                <c:pt idx="94">
                  <c:v>41.873660000000001</c:v>
                </c:pt>
                <c:pt idx="95">
                  <c:v>39.948700000000002</c:v>
                </c:pt>
                <c:pt idx="96">
                  <c:v>39.948700000000002</c:v>
                </c:pt>
                <c:pt idx="97">
                  <c:v>39.948700000000002</c:v>
                </c:pt>
                <c:pt idx="98">
                  <c:v>39.948700000000002</c:v>
                </c:pt>
                <c:pt idx="99">
                  <c:v>39.808839999999996</c:v>
                </c:pt>
                <c:pt idx="100">
                  <c:v>42.974739999999997</c:v>
                </c:pt>
                <c:pt idx="101">
                  <c:v>37.435090000000002</c:v>
                </c:pt>
                <c:pt idx="102">
                  <c:v>37.435090000000002</c:v>
                </c:pt>
                <c:pt idx="103">
                  <c:v>37.435090000000002</c:v>
                </c:pt>
                <c:pt idx="104">
                  <c:v>37.435090000000002</c:v>
                </c:pt>
                <c:pt idx="105">
                  <c:v>40.90842</c:v>
                </c:pt>
                <c:pt idx="106">
                  <c:v>40.004350000000002</c:v>
                </c:pt>
                <c:pt idx="107">
                  <c:v>31.077770000000001</c:v>
                </c:pt>
                <c:pt idx="108">
                  <c:v>42.348660000000002</c:v>
                </c:pt>
                <c:pt idx="109">
                  <c:v>42.348660000000002</c:v>
                </c:pt>
                <c:pt idx="110">
                  <c:v>29.94117</c:v>
                </c:pt>
                <c:pt idx="111">
                  <c:v>29.94117</c:v>
                </c:pt>
                <c:pt idx="112">
                  <c:v>34.06617</c:v>
                </c:pt>
                <c:pt idx="113">
                  <c:v>34.06617</c:v>
                </c:pt>
                <c:pt idx="114">
                  <c:v>34.06617</c:v>
                </c:pt>
                <c:pt idx="115">
                  <c:v>42.278219999999997</c:v>
                </c:pt>
                <c:pt idx="116">
                  <c:v>42.99277</c:v>
                </c:pt>
                <c:pt idx="117">
                  <c:v>42.99277</c:v>
                </c:pt>
                <c:pt idx="118">
                  <c:v>42.99277</c:v>
                </c:pt>
                <c:pt idx="119">
                  <c:v>33.208120000000001</c:v>
                </c:pt>
                <c:pt idx="120">
                  <c:v>33.208120000000001</c:v>
                </c:pt>
                <c:pt idx="121">
                  <c:v>33.208120000000001</c:v>
                </c:pt>
                <c:pt idx="122">
                  <c:v>32.247579999999999</c:v>
                </c:pt>
                <c:pt idx="123">
                  <c:v>34.750010000000003</c:v>
                </c:pt>
                <c:pt idx="124">
                  <c:v>34.750010000000003</c:v>
                </c:pt>
                <c:pt idx="125">
                  <c:v>33.787370000000003</c:v>
                </c:pt>
                <c:pt idx="126">
                  <c:v>33.787370000000003</c:v>
                </c:pt>
                <c:pt idx="127">
                  <c:v>37.762520000000002</c:v>
                </c:pt>
                <c:pt idx="128">
                  <c:v>37.762520000000002</c:v>
                </c:pt>
                <c:pt idx="129">
                  <c:v>37.762520000000002</c:v>
                </c:pt>
                <c:pt idx="130">
                  <c:v>38.554740000000002</c:v>
                </c:pt>
                <c:pt idx="131">
                  <c:v>38.554740000000002</c:v>
                </c:pt>
                <c:pt idx="132">
                  <c:v>32.755249999999997</c:v>
                </c:pt>
                <c:pt idx="133">
                  <c:v>32.755249999999997</c:v>
                </c:pt>
                <c:pt idx="134">
                  <c:v>41.789430000000003</c:v>
                </c:pt>
                <c:pt idx="135">
                  <c:v>41.789430000000003</c:v>
                </c:pt>
                <c:pt idx="136">
                  <c:v>39.138219999999997</c:v>
                </c:pt>
                <c:pt idx="137">
                  <c:v>39.138219999999997</c:v>
                </c:pt>
                <c:pt idx="138">
                  <c:v>39.748240000000003</c:v>
                </c:pt>
                <c:pt idx="139">
                  <c:v>39.748240000000003</c:v>
                </c:pt>
                <c:pt idx="140">
                  <c:v>39.748240000000003</c:v>
                </c:pt>
                <c:pt idx="141">
                  <c:v>41.730200000000004</c:v>
                </c:pt>
                <c:pt idx="142">
                  <c:v>29.639500000000002</c:v>
                </c:pt>
                <c:pt idx="143">
                  <c:v>29.639500000000002</c:v>
                </c:pt>
                <c:pt idx="144">
                  <c:v>29.639500000000002</c:v>
                </c:pt>
                <c:pt idx="145">
                  <c:v>41.871130000000001</c:v>
                </c:pt>
                <c:pt idx="146">
                  <c:v>40.698410000000003</c:v>
                </c:pt>
                <c:pt idx="147">
                  <c:v>41.658410000000003</c:v>
                </c:pt>
                <c:pt idx="148">
                  <c:v>41.658410000000003</c:v>
                </c:pt>
                <c:pt idx="149">
                  <c:v>39.056359999999998</c:v>
                </c:pt>
                <c:pt idx="150">
                  <c:v>39.056359999999998</c:v>
                </c:pt>
                <c:pt idx="151">
                  <c:v>38.02684</c:v>
                </c:pt>
                <c:pt idx="152">
                  <c:v>38.02684</c:v>
                </c:pt>
                <c:pt idx="153">
                  <c:v>38.986919999999998</c:v>
                </c:pt>
                <c:pt idx="154">
                  <c:v>38.986919999999998</c:v>
                </c:pt>
                <c:pt idx="155">
                  <c:v>42.283180000000002</c:v>
                </c:pt>
                <c:pt idx="156">
                  <c:v>42.283180000000002</c:v>
                </c:pt>
                <c:pt idx="157">
                  <c:v>44.972369999999998</c:v>
                </c:pt>
                <c:pt idx="158">
                  <c:v>44.972369999999998</c:v>
                </c:pt>
                <c:pt idx="159">
                  <c:v>32.328769999999999</c:v>
                </c:pt>
                <c:pt idx="160">
                  <c:v>32.328769999999999</c:v>
                </c:pt>
                <c:pt idx="161">
                  <c:v>38.938890000000001</c:v>
                </c:pt>
                <c:pt idx="162">
                  <c:v>41.254919999999998</c:v>
                </c:pt>
                <c:pt idx="163">
                  <c:v>41.254919999999998</c:v>
                </c:pt>
                <c:pt idx="164">
                  <c:v>35.904380000000003</c:v>
                </c:pt>
                <c:pt idx="165">
                  <c:v>35.904380000000003</c:v>
                </c:pt>
                <c:pt idx="166">
                  <c:v>35.479590000000002</c:v>
                </c:pt>
                <c:pt idx="167">
                  <c:v>35.479590000000002</c:v>
                </c:pt>
                <c:pt idx="168">
                  <c:v>39.949959999999997</c:v>
                </c:pt>
                <c:pt idx="169">
                  <c:v>39.949959999999997</c:v>
                </c:pt>
                <c:pt idx="170">
                  <c:v>39.949959999999997</c:v>
                </c:pt>
                <c:pt idx="171">
                  <c:v>43.122900000000001</c:v>
                </c:pt>
                <c:pt idx="172">
                  <c:v>27.943930000000002</c:v>
                </c:pt>
                <c:pt idx="173">
                  <c:v>27.943930000000002</c:v>
                </c:pt>
                <c:pt idx="174">
                  <c:v>34.057989999999997</c:v>
                </c:pt>
                <c:pt idx="175">
                  <c:v>34.057989999999997</c:v>
                </c:pt>
                <c:pt idx="176">
                  <c:v>34.057989999999997</c:v>
                </c:pt>
                <c:pt idx="177">
                  <c:v>35.939439999999998</c:v>
                </c:pt>
                <c:pt idx="178">
                  <c:v>35.939439999999998</c:v>
                </c:pt>
                <c:pt idx="179">
                  <c:v>35.939439999999998</c:v>
                </c:pt>
                <c:pt idx="180">
                  <c:v>30.28323</c:v>
                </c:pt>
                <c:pt idx="181">
                  <c:v>29.704219999999999</c:v>
                </c:pt>
                <c:pt idx="182">
                  <c:v>29.704219999999999</c:v>
                </c:pt>
                <c:pt idx="183">
                  <c:v>29.704219999999999</c:v>
                </c:pt>
                <c:pt idx="184">
                  <c:v>29.507400000000001</c:v>
                </c:pt>
                <c:pt idx="185">
                  <c:v>29.507400000000001</c:v>
                </c:pt>
                <c:pt idx="186">
                  <c:v>29.310659999999999</c:v>
                </c:pt>
                <c:pt idx="187">
                  <c:v>32.815519999999999</c:v>
                </c:pt>
                <c:pt idx="188">
                  <c:v>32.815519999999999</c:v>
                </c:pt>
                <c:pt idx="189">
                  <c:v>32.815519999999999</c:v>
                </c:pt>
                <c:pt idx="190">
                  <c:v>32.815519999999999</c:v>
                </c:pt>
                <c:pt idx="191">
                  <c:v>40.771520000000002</c:v>
                </c:pt>
                <c:pt idx="192">
                  <c:v>40.771520000000002</c:v>
                </c:pt>
                <c:pt idx="193">
                  <c:v>40.771520000000002</c:v>
                </c:pt>
                <c:pt idx="194">
                  <c:v>44.479959999999998</c:v>
                </c:pt>
                <c:pt idx="195">
                  <c:v>38.031739999999999</c:v>
                </c:pt>
                <c:pt idx="196">
                  <c:v>38.031739999999999</c:v>
                </c:pt>
                <c:pt idx="197">
                  <c:v>38.031739999999999</c:v>
                </c:pt>
                <c:pt idx="198">
                  <c:v>47.64978</c:v>
                </c:pt>
                <c:pt idx="199">
                  <c:v>47.64978</c:v>
                </c:pt>
                <c:pt idx="200">
                  <c:v>47.64978</c:v>
                </c:pt>
                <c:pt idx="201">
                  <c:v>43.076320000000003</c:v>
                </c:pt>
                <c:pt idx="202">
                  <c:v>43.076320000000003</c:v>
                </c:pt>
                <c:pt idx="203">
                  <c:v>40.441949999999999</c:v>
                </c:pt>
                <c:pt idx="204">
                  <c:v>40.441949999999999</c:v>
                </c:pt>
                <c:pt idx="205">
                  <c:v>40.441949999999999</c:v>
                </c:pt>
                <c:pt idx="206">
                  <c:v>40.441949999999999</c:v>
                </c:pt>
                <c:pt idx="207">
                  <c:v>36.142339999999997</c:v>
                </c:pt>
                <c:pt idx="208">
                  <c:v>36.142339999999997</c:v>
                </c:pt>
                <c:pt idx="209">
                  <c:v>36.142339999999997</c:v>
                </c:pt>
                <c:pt idx="210">
                  <c:v>36.090150000000001</c:v>
                </c:pt>
                <c:pt idx="211">
                  <c:v>36.090150000000001</c:v>
                </c:pt>
                <c:pt idx="212">
                  <c:v>38.637830000000001</c:v>
                </c:pt>
                <c:pt idx="213">
                  <c:v>38.637830000000001</c:v>
                </c:pt>
                <c:pt idx="214">
                  <c:v>38.637830000000001</c:v>
                </c:pt>
                <c:pt idx="215">
                  <c:v>39.65316</c:v>
                </c:pt>
                <c:pt idx="216">
                  <c:v>41.088279999999997</c:v>
                </c:pt>
                <c:pt idx="217">
                  <c:v>41.088279999999997</c:v>
                </c:pt>
                <c:pt idx="218">
                  <c:v>41.302419999999998</c:v>
                </c:pt>
                <c:pt idx="219">
                  <c:v>41.302419999999998</c:v>
                </c:pt>
                <c:pt idx="220">
                  <c:v>40.717930000000003</c:v>
                </c:pt>
                <c:pt idx="221">
                  <c:v>40.717930000000003</c:v>
                </c:pt>
                <c:pt idx="222">
                  <c:v>40.717930000000003</c:v>
                </c:pt>
              </c:numCache>
            </c:numRef>
          </c:yVal>
          <c:smooth val="0"/>
          <c:extLst>
            <c:ext xmlns:c16="http://schemas.microsoft.com/office/drawing/2014/chart" uri="{C3380CC4-5D6E-409C-BE32-E72D297353CC}">
              <c16:uniqueId val="{00000000-7BE1-477F-8385-8E58C231B7DD}"/>
            </c:ext>
          </c:extLst>
        </c:ser>
        <c:dLbls>
          <c:showLegendKey val="0"/>
          <c:showVal val="0"/>
          <c:showCatName val="0"/>
          <c:showSerName val="0"/>
          <c:showPercent val="0"/>
          <c:showBubbleSize val="0"/>
        </c:dLbls>
        <c:axId val="735118511"/>
        <c:axId val="758773151"/>
      </c:scatterChart>
      <c:valAx>
        <c:axId val="735118511"/>
        <c:scaling>
          <c:orientation val="minMax"/>
          <c:max val="-65"/>
          <c:min val="-125"/>
        </c:scaling>
        <c:delete val="1"/>
        <c:axPos val="b"/>
        <c:numFmt formatCode="General" sourceLinked="1"/>
        <c:majorTickMark val="none"/>
        <c:minorTickMark val="none"/>
        <c:tickLblPos val="nextTo"/>
        <c:crossAx val="758773151"/>
        <c:crosses val="autoZero"/>
        <c:crossBetween val="midCat"/>
      </c:valAx>
      <c:valAx>
        <c:axId val="758773151"/>
        <c:scaling>
          <c:orientation val="minMax"/>
          <c:max val="50"/>
          <c:min val="25"/>
        </c:scaling>
        <c:delete val="1"/>
        <c:axPos val="l"/>
        <c:numFmt formatCode="General" sourceLinked="1"/>
        <c:majorTickMark val="none"/>
        <c:minorTickMark val="none"/>
        <c:tickLblPos val="low"/>
        <c:crossAx val="735118511"/>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447675</xdr:colOff>
      <xdr:row>14</xdr:row>
      <xdr:rowOff>200025</xdr:rowOff>
    </xdr:from>
    <xdr:ext cx="3209925" cy="3314700"/>
    <xdr:pic>
      <xdr:nvPicPr>
        <xdr:cNvPr id="2" name="image1.png" title="Imag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123825</xdr:colOff>
      <xdr:row>14</xdr:row>
      <xdr:rowOff>200025</xdr:rowOff>
    </xdr:from>
    <xdr:ext cx="3209925" cy="3314700"/>
    <xdr:pic>
      <xdr:nvPicPr>
        <xdr:cNvPr id="3" name="image8.png" title="Image">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771525</xdr:colOff>
      <xdr:row>14</xdr:row>
      <xdr:rowOff>200025</xdr:rowOff>
    </xdr:from>
    <xdr:ext cx="3209925" cy="3314700"/>
    <xdr:pic>
      <xdr:nvPicPr>
        <xdr:cNvPr id="4" name="image5.png" title="Image">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10</xdr:col>
      <xdr:colOff>133350</xdr:colOff>
      <xdr:row>14</xdr:row>
      <xdr:rowOff>200025</xdr:rowOff>
    </xdr:from>
    <xdr:ext cx="3209925" cy="3314700"/>
    <xdr:pic>
      <xdr:nvPicPr>
        <xdr:cNvPr id="5" name="image6.png" title="Image">
          <a:extLst>
            <a:ext uri="{FF2B5EF4-FFF2-40B4-BE49-F238E27FC236}">
              <a16:creationId xmlns:a16="http://schemas.microsoft.com/office/drawing/2014/main" id="{00000000-0008-0000-07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16</xdr:col>
      <xdr:colOff>876300</xdr:colOff>
      <xdr:row>14</xdr:row>
      <xdr:rowOff>200025</xdr:rowOff>
    </xdr:from>
    <xdr:ext cx="3209925" cy="3314700"/>
    <xdr:pic>
      <xdr:nvPicPr>
        <xdr:cNvPr id="6" name="image2.png" title="Image">
          <a:extLst>
            <a:ext uri="{FF2B5EF4-FFF2-40B4-BE49-F238E27FC236}">
              <a16:creationId xmlns:a16="http://schemas.microsoft.com/office/drawing/2014/main" id="{00000000-0008-0000-07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20</xdr:col>
      <xdr:colOff>247650</xdr:colOff>
      <xdr:row>14</xdr:row>
      <xdr:rowOff>200025</xdr:rowOff>
    </xdr:from>
    <xdr:ext cx="3209925" cy="3314700"/>
    <xdr:pic>
      <xdr:nvPicPr>
        <xdr:cNvPr id="7" name="image9.png" title="Image">
          <a:extLst>
            <a:ext uri="{FF2B5EF4-FFF2-40B4-BE49-F238E27FC236}">
              <a16:creationId xmlns:a16="http://schemas.microsoft.com/office/drawing/2014/main" id="{00000000-0008-0000-07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23</xdr:col>
      <xdr:colOff>552450</xdr:colOff>
      <xdr:row>14</xdr:row>
      <xdr:rowOff>200025</xdr:rowOff>
    </xdr:from>
    <xdr:ext cx="3209925" cy="3314700"/>
    <xdr:pic>
      <xdr:nvPicPr>
        <xdr:cNvPr id="8" name="image4.png" title="Image">
          <a:extLst>
            <a:ext uri="{FF2B5EF4-FFF2-40B4-BE49-F238E27FC236}">
              <a16:creationId xmlns:a16="http://schemas.microsoft.com/office/drawing/2014/main" id="{00000000-0008-0000-07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26</xdr:col>
      <xdr:colOff>876300</xdr:colOff>
      <xdr:row>14</xdr:row>
      <xdr:rowOff>200025</xdr:rowOff>
    </xdr:from>
    <xdr:ext cx="3209925" cy="3314700"/>
    <xdr:pic>
      <xdr:nvPicPr>
        <xdr:cNvPr id="9" name="image7.png" title="Image">
          <a:extLst>
            <a:ext uri="{FF2B5EF4-FFF2-40B4-BE49-F238E27FC236}">
              <a16:creationId xmlns:a16="http://schemas.microsoft.com/office/drawing/2014/main" id="{00000000-0008-0000-07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30</xdr:col>
      <xdr:colOff>190500</xdr:colOff>
      <xdr:row>14</xdr:row>
      <xdr:rowOff>200025</xdr:rowOff>
    </xdr:from>
    <xdr:ext cx="3209925" cy="3314700"/>
    <xdr:pic>
      <xdr:nvPicPr>
        <xdr:cNvPr id="10" name="image10.png" title="Image">
          <a:extLst>
            <a:ext uri="{FF2B5EF4-FFF2-40B4-BE49-F238E27FC236}">
              <a16:creationId xmlns:a16="http://schemas.microsoft.com/office/drawing/2014/main" id="{00000000-0008-0000-07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13</xdr:col>
      <xdr:colOff>457200</xdr:colOff>
      <xdr:row>14</xdr:row>
      <xdr:rowOff>200025</xdr:rowOff>
    </xdr:from>
    <xdr:ext cx="3305175" cy="3381375"/>
    <xdr:pic>
      <xdr:nvPicPr>
        <xdr:cNvPr id="11" name="image3.png" title="Image">
          <a:extLst>
            <a:ext uri="{FF2B5EF4-FFF2-40B4-BE49-F238E27FC236}">
              <a16:creationId xmlns:a16="http://schemas.microsoft.com/office/drawing/2014/main" id="{00000000-0008-0000-07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238125</xdr:colOff>
      <xdr:row>0</xdr:row>
      <xdr:rowOff>19050</xdr:rowOff>
    </xdr:from>
    <xdr:ext cx="2981325" cy="1857375"/>
    <xdr:pic>
      <xdr:nvPicPr>
        <xdr:cNvPr id="363210730" name="Chart1" title="Chart">
          <a:extLst>
            <a:ext uri="{FF2B5EF4-FFF2-40B4-BE49-F238E27FC236}">
              <a16:creationId xmlns:a16="http://schemas.microsoft.com/office/drawing/2014/main" id="{00000000-0008-0000-0800-0000EA27A615}"/>
            </a:ext>
            <a:ext uri="GoogleSheetsCustomDataVersion1">
              <go:sheetsCustomData xmlns=""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mlns:go="http://customooxmlschemas.google.com/" pictureOfChart="1"/>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238125</xdr:colOff>
      <xdr:row>10</xdr:row>
      <xdr:rowOff>28575</xdr:rowOff>
    </xdr:from>
    <xdr:ext cx="2981325" cy="1857375"/>
    <xdr:pic>
      <xdr:nvPicPr>
        <xdr:cNvPr id="1460661986" name="Chart2" title="Chart">
          <a:extLst>
            <a:ext uri="{FF2B5EF4-FFF2-40B4-BE49-F238E27FC236}">
              <a16:creationId xmlns:a16="http://schemas.microsoft.com/office/drawing/2014/main" id="{00000000-0008-0000-0800-0000E2EE0F57}"/>
            </a:ext>
            <a:ext uri="GoogleSheetsCustomDataVersion1">
              <go:sheetsCustomData xmlns=""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mlns:go="http://customooxmlschemas.google.com/" pictureOfChart="1"/>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447675</xdr:colOff>
      <xdr:row>13</xdr:row>
      <xdr:rowOff>200025</xdr:rowOff>
    </xdr:from>
    <xdr:ext cx="3209925" cy="3314700"/>
    <xdr:pic>
      <xdr:nvPicPr>
        <xdr:cNvPr id="2" name="image1.png" title="Imag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123825</xdr:colOff>
      <xdr:row>13</xdr:row>
      <xdr:rowOff>200025</xdr:rowOff>
    </xdr:from>
    <xdr:ext cx="3209925" cy="3314700"/>
    <xdr:pic>
      <xdr:nvPicPr>
        <xdr:cNvPr id="3" name="image8.png" title="Image">
          <a:extLst>
            <a:ext uri="{FF2B5EF4-FFF2-40B4-BE49-F238E27FC236}">
              <a16:creationId xmlns:a16="http://schemas.microsoft.com/office/drawing/2014/main" id="{00000000-0008-0000-09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771525</xdr:colOff>
      <xdr:row>13</xdr:row>
      <xdr:rowOff>200025</xdr:rowOff>
    </xdr:from>
    <xdr:ext cx="3209925" cy="3314700"/>
    <xdr:pic>
      <xdr:nvPicPr>
        <xdr:cNvPr id="4" name="image5.png" title="Image">
          <a:extLst>
            <a:ext uri="{FF2B5EF4-FFF2-40B4-BE49-F238E27FC236}">
              <a16:creationId xmlns:a16="http://schemas.microsoft.com/office/drawing/2014/main" id="{00000000-0008-0000-09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10</xdr:col>
      <xdr:colOff>133350</xdr:colOff>
      <xdr:row>13</xdr:row>
      <xdr:rowOff>200025</xdr:rowOff>
    </xdr:from>
    <xdr:ext cx="3209925" cy="3314700"/>
    <xdr:pic>
      <xdr:nvPicPr>
        <xdr:cNvPr id="5" name="image6.png" title="Image">
          <a:extLst>
            <a:ext uri="{FF2B5EF4-FFF2-40B4-BE49-F238E27FC236}">
              <a16:creationId xmlns:a16="http://schemas.microsoft.com/office/drawing/2014/main" id="{00000000-0008-0000-09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twoCellAnchor>
    <xdr:from>
      <xdr:col>6</xdr:col>
      <xdr:colOff>723900</xdr:colOff>
      <xdr:row>6</xdr:row>
      <xdr:rowOff>121920</xdr:rowOff>
    </xdr:from>
    <xdr:to>
      <xdr:col>12</xdr:col>
      <xdr:colOff>83820</xdr:colOff>
      <xdr:row>18</xdr:row>
      <xdr:rowOff>91440</xdr:rowOff>
    </xdr:to>
    <xdr:graphicFrame macro="">
      <xdr:nvGraphicFramePr>
        <xdr:cNvPr id="5" name="Chart 4">
          <a:extLst>
            <a:ext uri="{FF2B5EF4-FFF2-40B4-BE49-F238E27FC236}">
              <a16:creationId xmlns:a16="http://schemas.microsoft.com/office/drawing/2014/main" id="{F5985849-285B-3251-1E39-86E143AB9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pubmed.ncbi.nlm.nih.gov/34813603/" TargetMode="External"/><Relationship Id="rId13" Type="http://schemas.openxmlformats.org/officeDocument/2006/relationships/hyperlink" Target="https://pubmed.ncbi.nlm.nih.gov/?term=Wei+GZ&amp;cauthor_id=25216125" TargetMode="External"/><Relationship Id="rId18" Type="http://schemas.openxmlformats.org/officeDocument/2006/relationships/hyperlink" Target="https://med.emory.edu/departments/neurosurgery/education/residency/resident_bios/zelmanovich_rebecca.html" TargetMode="External"/><Relationship Id="rId26" Type="http://schemas.openxmlformats.org/officeDocument/2006/relationships/hyperlink" Target="https://www.siumed.edu/joseph-bernard" TargetMode="External"/><Relationship Id="rId3" Type="http://schemas.openxmlformats.org/officeDocument/2006/relationships/hyperlink" Target="https://pubmed.ncbi.nlm.nih.gov/?term=Wei+G&amp;cauthor_id=27074679" TargetMode="External"/><Relationship Id="rId21" Type="http://schemas.openxmlformats.org/officeDocument/2006/relationships/hyperlink" Target="https://med.emory.edu/departments/neurosurgery/education/residency/resident_bios/zelmanovich_rebecca.html" TargetMode="External"/><Relationship Id="rId7" Type="http://schemas.openxmlformats.org/officeDocument/2006/relationships/hyperlink" Target="https://pubmed.ncbi.nlm.nih.gov/?term=Wei+G&amp;cauthor_id=34813603" TargetMode="External"/><Relationship Id="rId12" Type="http://schemas.openxmlformats.org/officeDocument/2006/relationships/hyperlink" Target="https://pubmed.ncbi.nlm.nih.gov/32312245/" TargetMode="External"/><Relationship Id="rId17" Type="http://schemas.openxmlformats.org/officeDocument/2006/relationships/hyperlink" Target="https://doi.org/10.3171/2021.6.JNS21925" TargetMode="External"/><Relationship Id="rId25" Type="http://schemas.openxmlformats.org/officeDocument/2006/relationships/hyperlink" Target="https://med.emory.edu/departments/neurosurgery/education/residency/resident_bios/zelmanovich_rebecca.html" TargetMode="External"/><Relationship Id="rId2" Type="http://schemas.openxmlformats.org/officeDocument/2006/relationships/hyperlink" Target="https://pubmed.ncbi.nlm.nih.gov/?term=Wei+GZ&amp;cauthor_id=36359735" TargetMode="External"/><Relationship Id="rId16" Type="http://schemas.openxmlformats.org/officeDocument/2006/relationships/hyperlink" Target="https://www.researchgate.net/publication/369702212_496_Erector_Spine_Plane_Block_Improves_Analgesia_After_Minimally_Invasive_Awake_Spine_Surgery" TargetMode="External"/><Relationship Id="rId20" Type="http://schemas.openxmlformats.org/officeDocument/2006/relationships/hyperlink" Target="https://med.emory.edu/departments/neurosurgery/education/residency/resident_bios/zelmanovich_rebecca.html" TargetMode="External"/><Relationship Id="rId1" Type="http://schemas.openxmlformats.org/officeDocument/2006/relationships/hyperlink" Target="https://pubmed.ncbi.nlm.nih.gov/?term=Wei+GZ&amp;cauthor_id=34210797" TargetMode="External"/><Relationship Id="rId6" Type="http://schemas.openxmlformats.org/officeDocument/2006/relationships/hyperlink" Target="https://pubmed.ncbi.nlm.nih.gov/?term=Wei+G&amp;cauthor_id=33372226" TargetMode="External"/><Relationship Id="rId11" Type="http://schemas.openxmlformats.org/officeDocument/2006/relationships/hyperlink" Target="https://pubmed.ncbi.nlm.nih.gov/?term=Wei+GZ&amp;cauthor_id=32312245" TargetMode="External"/><Relationship Id="rId24" Type="http://schemas.openxmlformats.org/officeDocument/2006/relationships/hyperlink" Target="https://med.emory.edu/departments/neurosurgery/education/residency/resident_bios/zelmanovich_rebecca.html" TargetMode="External"/><Relationship Id="rId5" Type="http://schemas.openxmlformats.org/officeDocument/2006/relationships/hyperlink" Target="https://pubmed.ncbi.nlm.nih.gov/?term=Wei+G&amp;cauthor_id=33372226" TargetMode="External"/><Relationship Id="rId15" Type="http://schemas.openxmlformats.org/officeDocument/2006/relationships/hyperlink" Target="https://www.researchgate.net/publication/369702193_357_Image-Guided_Farlateral_Lumbar_Foraminotomy_and_Microdiscectomy_Operative_Technique_and_Outcomes" TargetMode="External"/><Relationship Id="rId23" Type="http://schemas.openxmlformats.org/officeDocument/2006/relationships/hyperlink" Target="https://med.emory.edu/departments/neurosurgery/education/residency/resident_bios/zelmanovich_rebecca.html" TargetMode="External"/><Relationship Id="rId10" Type="http://schemas.openxmlformats.org/officeDocument/2006/relationships/hyperlink" Target="https://pubmed.ncbi.nlm.nih.gov/33819286/" TargetMode="External"/><Relationship Id="rId19" Type="http://schemas.openxmlformats.org/officeDocument/2006/relationships/hyperlink" Target="https://med.emory.edu/departments/neurosurgery/education/residency/resident_bios/zelmanovich_rebecca.html" TargetMode="External"/><Relationship Id="rId4" Type="http://schemas.openxmlformats.org/officeDocument/2006/relationships/hyperlink" Target="https://pubmed.ncbi.nlm.nih.gov/?term=Wei+GZ&amp;cauthor_id=37280306" TargetMode="External"/><Relationship Id="rId9" Type="http://schemas.openxmlformats.org/officeDocument/2006/relationships/hyperlink" Target="https://pubmed.ncbi.nlm.nih.gov/?term=Wei+GZ&amp;cauthor_id=33819286" TargetMode="External"/><Relationship Id="rId14" Type="http://schemas.openxmlformats.org/officeDocument/2006/relationships/hyperlink" Target="https://pubmed.ncbi.nlm.nih.gov/?term=Wei+GZ&amp;cauthor_id=26151729" TargetMode="External"/><Relationship Id="rId22" Type="http://schemas.openxmlformats.org/officeDocument/2006/relationships/hyperlink" Target="https://med.emory.edu/departments/neurosurgery/education/residency/resident_bios/zelmanovich_rebecca.html" TargetMode="External"/><Relationship Id="rId27" Type="http://schemas.openxmlformats.org/officeDocument/2006/relationships/hyperlink" Target="https://www.siumed.edu/joseph-bernard"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med.emory.edu/departments/neurosurgery/education/residency/resident_bios/zelmanovich_rebecca.html" TargetMode="External"/><Relationship Id="rId13" Type="http://schemas.openxmlformats.org/officeDocument/2006/relationships/hyperlink" Target="https://pubmed.ncbi.nlm.nih.gov/?term=Wei+G&amp;cauthor_id=33372226" TargetMode="External"/><Relationship Id="rId18" Type="http://schemas.openxmlformats.org/officeDocument/2006/relationships/hyperlink" Target="https://pubmed.ncbi.nlm.nih.gov/?term=Wei+GZ&amp;cauthor_id=25216125" TargetMode="External"/><Relationship Id="rId3" Type="http://schemas.openxmlformats.org/officeDocument/2006/relationships/hyperlink" Target="https://med.emory.edu/departments/neurosurgery/education/residency/resident_bios/zelmanovich_rebecca.html" TargetMode="External"/><Relationship Id="rId21" Type="http://schemas.openxmlformats.org/officeDocument/2006/relationships/hyperlink" Target="https://www.siumed.edu/joseph-bernard" TargetMode="External"/><Relationship Id="rId7" Type="http://schemas.openxmlformats.org/officeDocument/2006/relationships/hyperlink" Target="https://med.emory.edu/departments/neurosurgery/education/residency/resident_bios/zelmanovich_rebecca.html" TargetMode="External"/><Relationship Id="rId12" Type="http://schemas.openxmlformats.org/officeDocument/2006/relationships/hyperlink" Target="https://pubmed.ncbi.nlm.nih.gov/?term=Wei+GZ&amp;cauthor_id=37280306" TargetMode="External"/><Relationship Id="rId17" Type="http://schemas.openxmlformats.org/officeDocument/2006/relationships/hyperlink" Target="https://pubmed.ncbi.nlm.nih.gov/?term=Wei+GZ&amp;cauthor_id=32312245" TargetMode="External"/><Relationship Id="rId2" Type="http://schemas.openxmlformats.org/officeDocument/2006/relationships/hyperlink" Target="https://med.emory.edu/departments/neurosurgery/education/residency/resident_bios/zelmanovich_rebecca.html" TargetMode="External"/><Relationship Id="rId16" Type="http://schemas.openxmlformats.org/officeDocument/2006/relationships/hyperlink" Target="https://pubmed.ncbi.nlm.nih.gov/?term=Wei+GZ&amp;cauthor_id=33819286" TargetMode="External"/><Relationship Id="rId20" Type="http://schemas.openxmlformats.org/officeDocument/2006/relationships/hyperlink" Target="https://www.siumed.edu/joseph-bernard" TargetMode="External"/><Relationship Id="rId1" Type="http://schemas.openxmlformats.org/officeDocument/2006/relationships/hyperlink" Target="https://med.emory.edu/departments/neurosurgery/education/residency/resident_bios/zelmanovich_rebecca.html" TargetMode="External"/><Relationship Id="rId6" Type="http://schemas.openxmlformats.org/officeDocument/2006/relationships/hyperlink" Target="https://med.emory.edu/departments/neurosurgery/education/residency/resident_bios/zelmanovich_rebecca.html" TargetMode="External"/><Relationship Id="rId11" Type="http://schemas.openxmlformats.org/officeDocument/2006/relationships/hyperlink" Target="https://pubmed.ncbi.nlm.nih.gov/?term=Wei+G&amp;cauthor_id=27074679" TargetMode="External"/><Relationship Id="rId5" Type="http://schemas.openxmlformats.org/officeDocument/2006/relationships/hyperlink" Target="https://med.emory.edu/departments/neurosurgery/education/residency/resident_bios/zelmanovich_rebecca.html" TargetMode="External"/><Relationship Id="rId15" Type="http://schemas.openxmlformats.org/officeDocument/2006/relationships/hyperlink" Target="https://pubmed.ncbi.nlm.nih.gov/?term=Wei+G&amp;cauthor_id=34813603" TargetMode="External"/><Relationship Id="rId10" Type="http://schemas.openxmlformats.org/officeDocument/2006/relationships/hyperlink" Target="https://pubmed.ncbi.nlm.nih.gov/?term=Wei+GZ&amp;cauthor_id=36359735" TargetMode="External"/><Relationship Id="rId19" Type="http://schemas.openxmlformats.org/officeDocument/2006/relationships/hyperlink" Target="https://pubmed.ncbi.nlm.nih.gov/?term=Wei+GZ&amp;cauthor_id=26151729" TargetMode="External"/><Relationship Id="rId4" Type="http://schemas.openxmlformats.org/officeDocument/2006/relationships/hyperlink" Target="https://med.emory.edu/departments/neurosurgery/education/residency/resident_bios/zelmanovich_rebecca.html" TargetMode="External"/><Relationship Id="rId9" Type="http://schemas.openxmlformats.org/officeDocument/2006/relationships/hyperlink" Target="https://pubmed.ncbi.nlm.nih.gov/?term=Wei+GZ&amp;cauthor_id=34210797" TargetMode="External"/><Relationship Id="rId14" Type="http://schemas.openxmlformats.org/officeDocument/2006/relationships/hyperlink" Target="https://pubmed.ncbi.nlm.nih.gov/?term=Wei+G&amp;cauthor_id=33372226"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18"/>
  <sheetViews>
    <sheetView workbookViewId="0"/>
  </sheetViews>
  <sheetFormatPr defaultColWidth="12.6640625" defaultRowHeight="15.75" customHeight="1"/>
  <cols>
    <col min="1" max="1" width="85.21875" customWidth="1"/>
    <col min="2" max="2" width="12.33203125" customWidth="1"/>
  </cols>
  <sheetData>
    <row r="1" spans="1:4">
      <c r="A1" s="1" t="s">
        <v>0</v>
      </c>
      <c r="B1" s="1" t="s">
        <v>1</v>
      </c>
      <c r="C1" s="2" t="s">
        <v>2</v>
      </c>
    </row>
    <row r="2" spans="1:4">
      <c r="A2" s="3" t="s">
        <v>3</v>
      </c>
      <c r="B2" s="4" t="s">
        <v>4</v>
      </c>
      <c r="C2" s="5" t="s">
        <v>5</v>
      </c>
    </row>
    <row r="3" spans="1:4">
      <c r="A3" s="6" t="s">
        <v>6</v>
      </c>
      <c r="B3" s="7" t="s">
        <v>7</v>
      </c>
      <c r="C3" s="5" t="s">
        <v>5</v>
      </c>
    </row>
    <row r="4" spans="1:4">
      <c r="A4" s="3" t="s">
        <v>8</v>
      </c>
      <c r="B4" s="4" t="s">
        <v>9</v>
      </c>
      <c r="C4" s="5" t="s">
        <v>5</v>
      </c>
    </row>
    <row r="5" spans="1:4">
      <c r="A5" s="6" t="s">
        <v>10</v>
      </c>
      <c r="B5" s="7" t="s">
        <v>11</v>
      </c>
      <c r="C5" s="5" t="s">
        <v>5</v>
      </c>
    </row>
    <row r="6" spans="1:4">
      <c r="A6" s="3" t="s">
        <v>12</v>
      </c>
      <c r="B6" s="4" t="s">
        <v>11</v>
      </c>
      <c r="C6" s="5" t="s">
        <v>5</v>
      </c>
    </row>
    <row r="7" spans="1:4">
      <c r="A7" s="6" t="s">
        <v>13</v>
      </c>
      <c r="B7" s="7" t="s">
        <v>11</v>
      </c>
      <c r="C7" s="5" t="s">
        <v>5</v>
      </c>
      <c r="D7" s="5" t="s">
        <v>14</v>
      </c>
    </row>
    <row r="8" spans="1:4">
      <c r="A8" s="3" t="s">
        <v>15</v>
      </c>
      <c r="B8" s="4" t="s">
        <v>11</v>
      </c>
      <c r="C8" s="5" t="s">
        <v>16</v>
      </c>
    </row>
    <row r="9" spans="1:4">
      <c r="A9" s="6" t="s">
        <v>17</v>
      </c>
      <c r="B9" s="7" t="s">
        <v>18</v>
      </c>
      <c r="C9" s="5" t="s">
        <v>5</v>
      </c>
    </row>
    <row r="10" spans="1:4">
      <c r="A10" s="3" t="s">
        <v>19</v>
      </c>
      <c r="B10" s="4" t="s">
        <v>20</v>
      </c>
      <c r="C10" s="5" t="s">
        <v>21</v>
      </c>
    </row>
    <row r="11" spans="1:4">
      <c r="A11" s="6" t="s">
        <v>22</v>
      </c>
      <c r="B11" s="7" t="s">
        <v>23</v>
      </c>
      <c r="C11" s="5" t="s">
        <v>21</v>
      </c>
    </row>
    <row r="12" spans="1:4">
      <c r="A12" s="3" t="s">
        <v>24</v>
      </c>
      <c r="B12" s="4" t="s">
        <v>25</v>
      </c>
      <c r="C12" s="5" t="s">
        <v>21</v>
      </c>
    </row>
    <row r="13" spans="1:4">
      <c r="A13" s="6" t="s">
        <v>26</v>
      </c>
      <c r="B13" s="7" t="s">
        <v>27</v>
      </c>
      <c r="C13" s="5" t="s">
        <v>21</v>
      </c>
    </row>
    <row r="14" spans="1:4">
      <c r="A14" s="3" t="s">
        <v>28</v>
      </c>
      <c r="B14" s="4" t="s">
        <v>29</v>
      </c>
      <c r="C14" s="5" t="s">
        <v>21</v>
      </c>
    </row>
    <row r="15" spans="1:4">
      <c r="A15" s="6" t="s">
        <v>30</v>
      </c>
      <c r="B15" s="7" t="s">
        <v>31</v>
      </c>
      <c r="C15" s="5" t="s">
        <v>21</v>
      </c>
      <c r="D15" s="5" t="s">
        <v>32</v>
      </c>
    </row>
    <row r="16" spans="1:4">
      <c r="A16" s="3" t="s">
        <v>33</v>
      </c>
      <c r="B16" s="4" t="s">
        <v>34</v>
      </c>
      <c r="C16" s="5" t="s">
        <v>21</v>
      </c>
    </row>
    <row r="17" spans="1:4">
      <c r="A17" s="6" t="s">
        <v>35</v>
      </c>
      <c r="B17" s="7" t="s">
        <v>36</v>
      </c>
      <c r="C17" s="5" t="s">
        <v>21</v>
      </c>
    </row>
    <row r="18" spans="1:4">
      <c r="A18" s="3" t="s">
        <v>37</v>
      </c>
      <c r="B18" s="4" t="s">
        <v>36</v>
      </c>
      <c r="C18" s="5" t="s">
        <v>21</v>
      </c>
    </row>
    <row r="19" spans="1:4">
      <c r="A19" s="6" t="s">
        <v>38</v>
      </c>
      <c r="B19" s="7" t="s">
        <v>39</v>
      </c>
      <c r="C19" s="5" t="s">
        <v>21</v>
      </c>
      <c r="D19" s="5" t="s">
        <v>40</v>
      </c>
    </row>
    <row r="20" spans="1:4">
      <c r="A20" s="6" t="s">
        <v>41</v>
      </c>
      <c r="B20" s="7" t="s">
        <v>42</v>
      </c>
      <c r="C20" s="5" t="s">
        <v>43</v>
      </c>
      <c r="D20" s="8"/>
    </row>
    <row r="21" spans="1:4">
      <c r="A21" s="3" t="s">
        <v>44</v>
      </c>
      <c r="B21" s="4" t="s">
        <v>45</v>
      </c>
      <c r="C21" s="5" t="s">
        <v>43</v>
      </c>
      <c r="D21" s="8"/>
    </row>
    <row r="22" spans="1:4">
      <c r="A22" s="6" t="s">
        <v>46</v>
      </c>
      <c r="B22" s="7" t="s">
        <v>45</v>
      </c>
      <c r="C22" s="5" t="s">
        <v>43</v>
      </c>
      <c r="D22" s="8"/>
    </row>
    <row r="23" spans="1:4">
      <c r="A23" s="3" t="s">
        <v>47</v>
      </c>
      <c r="B23" s="4" t="s">
        <v>48</v>
      </c>
      <c r="C23" s="5" t="s">
        <v>43</v>
      </c>
      <c r="D23" s="8"/>
    </row>
    <row r="24" spans="1:4">
      <c r="A24" s="3" t="s">
        <v>49</v>
      </c>
      <c r="B24" s="4" t="s">
        <v>50</v>
      </c>
      <c r="C24" s="5" t="s">
        <v>43</v>
      </c>
      <c r="D24" s="5" t="s">
        <v>51</v>
      </c>
    </row>
    <row r="25" spans="1:4">
      <c r="A25" s="6" t="s">
        <v>52</v>
      </c>
      <c r="B25" s="7" t="s">
        <v>53</v>
      </c>
      <c r="C25" s="5" t="s">
        <v>43</v>
      </c>
      <c r="D25" s="8"/>
    </row>
    <row r="26" spans="1:4">
      <c r="A26" s="3" t="s">
        <v>54</v>
      </c>
      <c r="B26" s="4" t="s">
        <v>55</v>
      </c>
      <c r="C26" s="5" t="s">
        <v>43</v>
      </c>
      <c r="D26" s="8"/>
    </row>
    <row r="27" spans="1:4">
      <c r="A27" s="6" t="s">
        <v>56</v>
      </c>
      <c r="B27" s="7" t="s">
        <v>57</v>
      </c>
      <c r="C27" s="5" t="s">
        <v>43</v>
      </c>
      <c r="D27" s="8"/>
    </row>
    <row r="28" spans="1:4">
      <c r="A28" s="3" t="s">
        <v>58</v>
      </c>
      <c r="B28" s="4" t="s">
        <v>59</v>
      </c>
      <c r="C28" s="5" t="s">
        <v>43</v>
      </c>
      <c r="D28" s="8"/>
    </row>
    <row r="29" spans="1:4">
      <c r="A29" s="6" t="s">
        <v>60</v>
      </c>
      <c r="B29" s="7" t="s">
        <v>59</v>
      </c>
      <c r="C29" s="5" t="s">
        <v>43</v>
      </c>
      <c r="D29" s="8"/>
    </row>
    <row r="30" spans="1:4">
      <c r="A30" s="3" t="s">
        <v>61</v>
      </c>
      <c r="B30" s="4" t="s">
        <v>59</v>
      </c>
      <c r="C30" s="5" t="s">
        <v>43</v>
      </c>
      <c r="D30" s="8"/>
    </row>
    <row r="31" spans="1:4">
      <c r="A31" s="6" t="s">
        <v>62</v>
      </c>
      <c r="B31" s="7" t="s">
        <v>63</v>
      </c>
      <c r="C31" s="5" t="s">
        <v>43</v>
      </c>
      <c r="D31" s="8"/>
    </row>
    <row r="32" spans="1:4">
      <c r="A32" s="3" t="s">
        <v>64</v>
      </c>
      <c r="B32" s="4" t="s">
        <v>65</v>
      </c>
      <c r="C32" s="5" t="s">
        <v>43</v>
      </c>
      <c r="D32" s="8"/>
    </row>
    <row r="33" spans="1:4">
      <c r="A33" s="6" t="s">
        <v>66</v>
      </c>
      <c r="B33" s="7" t="s">
        <v>67</v>
      </c>
      <c r="C33" s="5" t="s">
        <v>68</v>
      </c>
      <c r="D33" s="8"/>
    </row>
    <row r="34" spans="1:4">
      <c r="A34" s="3" t="s">
        <v>69</v>
      </c>
      <c r="B34" s="4" t="s">
        <v>70</v>
      </c>
      <c r="C34" s="5" t="s">
        <v>68</v>
      </c>
      <c r="D34" s="8"/>
    </row>
    <row r="35" spans="1:4">
      <c r="A35" s="6" t="s">
        <v>71</v>
      </c>
      <c r="B35" s="7" t="s">
        <v>72</v>
      </c>
      <c r="C35" s="5" t="s">
        <v>68</v>
      </c>
      <c r="D35" s="8"/>
    </row>
    <row r="36" spans="1:4">
      <c r="A36" s="3" t="s">
        <v>73</v>
      </c>
      <c r="B36" s="4" t="s">
        <v>74</v>
      </c>
      <c r="C36" s="5" t="s">
        <v>68</v>
      </c>
      <c r="D36" s="8"/>
    </row>
    <row r="37" spans="1:4">
      <c r="A37" s="6" t="s">
        <v>75</v>
      </c>
      <c r="B37" s="7" t="s">
        <v>76</v>
      </c>
      <c r="C37" s="5" t="s">
        <v>68</v>
      </c>
      <c r="D37" s="8"/>
    </row>
    <row r="38" spans="1:4">
      <c r="A38" s="3" t="s">
        <v>77</v>
      </c>
      <c r="B38" s="4" t="s">
        <v>76</v>
      </c>
      <c r="C38" s="5" t="s">
        <v>68</v>
      </c>
      <c r="D38" s="8"/>
    </row>
    <row r="39" spans="1:4">
      <c r="A39" s="6" t="s">
        <v>78</v>
      </c>
      <c r="B39" s="7" t="s">
        <v>39</v>
      </c>
      <c r="C39" s="5" t="s">
        <v>68</v>
      </c>
      <c r="D39" s="5" t="s">
        <v>79</v>
      </c>
    </row>
    <row r="40" spans="1:4">
      <c r="A40" s="6" t="s">
        <v>80</v>
      </c>
      <c r="B40" s="7" t="s">
        <v>81</v>
      </c>
      <c r="C40" s="5" t="s">
        <v>68</v>
      </c>
      <c r="D40" s="8"/>
    </row>
    <row r="41" spans="1:4">
      <c r="A41" s="6" t="s">
        <v>82</v>
      </c>
      <c r="B41" s="7" t="s">
        <v>83</v>
      </c>
      <c r="C41" s="5" t="s">
        <v>68</v>
      </c>
      <c r="D41" s="8"/>
    </row>
    <row r="42" spans="1:4">
      <c r="A42" s="6" t="s">
        <v>84</v>
      </c>
      <c r="B42" s="7" t="s">
        <v>85</v>
      </c>
      <c r="C42" s="5" t="s">
        <v>68</v>
      </c>
      <c r="D42" s="8"/>
    </row>
    <row r="43" spans="1:4">
      <c r="A43" s="6" t="s">
        <v>86</v>
      </c>
      <c r="B43" s="7" t="s">
        <v>87</v>
      </c>
      <c r="C43" s="5" t="s">
        <v>68</v>
      </c>
      <c r="D43" s="8"/>
    </row>
    <row r="44" spans="1:4">
      <c r="A44" s="3" t="s">
        <v>88</v>
      </c>
      <c r="B44" s="4" t="s">
        <v>87</v>
      </c>
      <c r="C44" s="5" t="s">
        <v>68</v>
      </c>
      <c r="D44" s="5" t="s">
        <v>89</v>
      </c>
    </row>
    <row r="45" spans="1:4">
      <c r="A45" s="6" t="s">
        <v>90</v>
      </c>
      <c r="B45" s="7" t="s">
        <v>91</v>
      </c>
      <c r="C45" s="5" t="s">
        <v>68</v>
      </c>
      <c r="D45" s="5" t="s">
        <v>92</v>
      </c>
    </row>
    <row r="46" spans="1:4">
      <c r="A46" s="3" t="s">
        <v>93</v>
      </c>
      <c r="B46" s="4" t="s">
        <v>94</v>
      </c>
      <c r="C46" s="5" t="s">
        <v>68</v>
      </c>
      <c r="D46" s="8"/>
    </row>
    <row r="47" spans="1:4">
      <c r="A47" s="6" t="s">
        <v>95</v>
      </c>
      <c r="B47" s="7" t="s">
        <v>96</v>
      </c>
      <c r="C47" s="5" t="s">
        <v>97</v>
      </c>
      <c r="D47" s="5" t="s">
        <v>98</v>
      </c>
    </row>
    <row r="48" spans="1:4">
      <c r="A48" s="3" t="s">
        <v>99</v>
      </c>
      <c r="B48" s="4" t="s">
        <v>100</v>
      </c>
      <c r="C48" s="5" t="s">
        <v>97</v>
      </c>
      <c r="D48" s="5" t="s">
        <v>98</v>
      </c>
    </row>
    <row r="49" spans="1:4">
      <c r="A49" s="6" t="s">
        <v>101</v>
      </c>
      <c r="B49" s="7" t="s">
        <v>102</v>
      </c>
      <c r="C49" s="5" t="s">
        <v>97</v>
      </c>
      <c r="D49" s="5" t="s">
        <v>98</v>
      </c>
    </row>
    <row r="50" spans="1:4">
      <c r="A50" s="3" t="s">
        <v>103</v>
      </c>
      <c r="B50" s="4" t="s">
        <v>104</v>
      </c>
      <c r="C50" s="5" t="s">
        <v>97</v>
      </c>
      <c r="D50" s="5" t="s">
        <v>98</v>
      </c>
    </row>
    <row r="51" spans="1:4">
      <c r="A51" s="6" t="s">
        <v>105</v>
      </c>
      <c r="B51" s="7" t="s">
        <v>106</v>
      </c>
      <c r="C51" s="5" t="s">
        <v>97</v>
      </c>
      <c r="D51" s="5" t="s">
        <v>98</v>
      </c>
    </row>
    <row r="52" spans="1:4">
      <c r="A52" s="3" t="s">
        <v>107</v>
      </c>
      <c r="B52" s="4" t="s">
        <v>108</v>
      </c>
      <c r="C52" s="5" t="s">
        <v>97</v>
      </c>
      <c r="D52" s="5" t="s">
        <v>98</v>
      </c>
    </row>
    <row r="53" spans="1:4">
      <c r="A53" s="6" t="s">
        <v>109</v>
      </c>
      <c r="B53" s="7" t="s">
        <v>110</v>
      </c>
      <c r="C53" s="5" t="s">
        <v>97</v>
      </c>
      <c r="D53" s="5" t="s">
        <v>98</v>
      </c>
    </row>
    <row r="54" spans="1:4">
      <c r="A54" s="3" t="s">
        <v>111</v>
      </c>
      <c r="B54" s="4" t="s">
        <v>112</v>
      </c>
      <c r="C54" s="5" t="s">
        <v>97</v>
      </c>
      <c r="D54" s="5" t="s">
        <v>98</v>
      </c>
    </row>
    <row r="55" spans="1:4">
      <c r="A55" s="6" t="s">
        <v>113</v>
      </c>
      <c r="B55" s="7" t="s">
        <v>110</v>
      </c>
      <c r="C55" s="5" t="s">
        <v>97</v>
      </c>
      <c r="D55" s="5" t="s">
        <v>98</v>
      </c>
    </row>
    <row r="56" spans="1:4">
      <c r="A56" s="3" t="s">
        <v>114</v>
      </c>
      <c r="B56" s="4" t="s">
        <v>115</v>
      </c>
      <c r="C56" s="5" t="s">
        <v>97</v>
      </c>
      <c r="D56" s="5" t="s">
        <v>98</v>
      </c>
    </row>
    <row r="57" spans="1:4">
      <c r="A57" s="6" t="s">
        <v>116</v>
      </c>
      <c r="B57" s="7" t="s">
        <v>117</v>
      </c>
      <c r="C57" s="5" t="s">
        <v>97</v>
      </c>
      <c r="D57" s="5" t="s">
        <v>98</v>
      </c>
    </row>
    <row r="58" spans="1:4">
      <c r="A58" s="3" t="s">
        <v>118</v>
      </c>
      <c r="B58" s="4" t="s">
        <v>119</v>
      </c>
      <c r="C58" s="5" t="s">
        <v>97</v>
      </c>
      <c r="D58" s="5" t="s">
        <v>98</v>
      </c>
    </row>
    <row r="59" spans="1:4">
      <c r="A59" s="3" t="s">
        <v>120</v>
      </c>
      <c r="B59" s="4" t="s">
        <v>121</v>
      </c>
      <c r="C59" s="5" t="s">
        <v>97</v>
      </c>
      <c r="D59" s="5" t="s">
        <v>98</v>
      </c>
    </row>
    <row r="60" spans="1:4">
      <c r="A60" s="6" t="s">
        <v>122</v>
      </c>
      <c r="B60" s="7" t="s">
        <v>123</v>
      </c>
      <c r="C60" s="5" t="s">
        <v>97</v>
      </c>
      <c r="D60" s="5" t="s">
        <v>98</v>
      </c>
    </row>
    <row r="61" spans="1:4">
      <c r="A61" s="3" t="s">
        <v>124</v>
      </c>
      <c r="B61" s="4" t="s">
        <v>125</v>
      </c>
      <c r="C61" s="5" t="s">
        <v>126</v>
      </c>
      <c r="D61" s="8"/>
    </row>
    <row r="62" spans="1:4">
      <c r="A62" s="6" t="s">
        <v>127</v>
      </c>
      <c r="B62" s="7" t="s">
        <v>128</v>
      </c>
      <c r="C62" s="5" t="s">
        <v>126</v>
      </c>
      <c r="D62" s="8"/>
    </row>
    <row r="63" spans="1:4">
      <c r="A63" s="3" t="s">
        <v>129</v>
      </c>
      <c r="B63" s="4" t="s">
        <v>130</v>
      </c>
      <c r="C63" s="5" t="s">
        <v>126</v>
      </c>
      <c r="D63" s="8"/>
    </row>
    <row r="64" spans="1:4">
      <c r="A64" s="6" t="s">
        <v>131</v>
      </c>
      <c r="B64" s="7" t="s">
        <v>132</v>
      </c>
      <c r="C64" s="5" t="s">
        <v>126</v>
      </c>
      <c r="D64" s="8"/>
    </row>
    <row r="65" spans="1:4">
      <c r="A65" s="3" t="s">
        <v>133</v>
      </c>
      <c r="B65" s="4" t="s">
        <v>134</v>
      </c>
      <c r="C65" s="5" t="s">
        <v>126</v>
      </c>
      <c r="D65" s="8"/>
    </row>
    <row r="66" spans="1:4">
      <c r="A66" s="6" t="s">
        <v>135</v>
      </c>
      <c r="B66" s="7" t="s">
        <v>130</v>
      </c>
      <c r="C66" s="5" t="s">
        <v>126</v>
      </c>
      <c r="D66" s="8"/>
    </row>
    <row r="67" spans="1:4">
      <c r="A67" s="3" t="s">
        <v>136</v>
      </c>
      <c r="B67" s="4" t="s">
        <v>137</v>
      </c>
      <c r="C67" s="5" t="s">
        <v>126</v>
      </c>
      <c r="D67" s="8"/>
    </row>
    <row r="68" spans="1:4">
      <c r="A68" s="6" t="s">
        <v>138</v>
      </c>
      <c r="B68" s="7" t="s">
        <v>130</v>
      </c>
      <c r="C68" s="5" t="s">
        <v>126</v>
      </c>
      <c r="D68" s="8"/>
    </row>
    <row r="69" spans="1:4">
      <c r="A69" s="3" t="s">
        <v>139</v>
      </c>
      <c r="B69" s="4" t="s">
        <v>140</v>
      </c>
      <c r="C69" s="5" t="s">
        <v>126</v>
      </c>
      <c r="D69" s="8"/>
    </row>
    <row r="70" spans="1:4">
      <c r="A70" s="6" t="s">
        <v>141</v>
      </c>
      <c r="B70" s="7" t="s">
        <v>142</v>
      </c>
      <c r="C70" s="5" t="s">
        <v>126</v>
      </c>
      <c r="D70" s="8"/>
    </row>
    <row r="71" spans="1:4">
      <c r="A71" s="3" t="s">
        <v>143</v>
      </c>
      <c r="B71" s="4" t="s">
        <v>144</v>
      </c>
      <c r="C71" s="5" t="s">
        <v>126</v>
      </c>
      <c r="D71" s="8"/>
    </row>
    <row r="72" spans="1:4">
      <c r="A72" s="6" t="s">
        <v>145</v>
      </c>
      <c r="B72" s="7" t="s">
        <v>146</v>
      </c>
      <c r="C72" s="5" t="s">
        <v>126</v>
      </c>
      <c r="D72" s="8"/>
    </row>
    <row r="73" spans="1:4">
      <c r="A73" s="3" t="s">
        <v>147</v>
      </c>
      <c r="B73" s="4" t="s">
        <v>148</v>
      </c>
      <c r="C73" s="5" t="s">
        <v>126</v>
      </c>
      <c r="D73" s="8"/>
    </row>
    <row r="74" spans="1:4">
      <c r="A74" s="6" t="s">
        <v>149</v>
      </c>
      <c r="B74" s="7" t="s">
        <v>150</v>
      </c>
      <c r="C74" s="5" t="s">
        <v>126</v>
      </c>
      <c r="D74" s="5" t="s">
        <v>151</v>
      </c>
    </row>
    <row r="75" spans="1:4">
      <c r="A75" s="3" t="s">
        <v>152</v>
      </c>
      <c r="B75" s="4" t="s">
        <v>153</v>
      </c>
      <c r="C75" s="5" t="s">
        <v>154</v>
      </c>
      <c r="D75" s="5" t="s">
        <v>98</v>
      </c>
    </row>
    <row r="76" spans="1:4">
      <c r="A76" s="6" t="s">
        <v>155</v>
      </c>
      <c r="B76" s="7" t="s">
        <v>156</v>
      </c>
      <c r="C76" s="5" t="s">
        <v>154</v>
      </c>
      <c r="D76" s="5" t="s">
        <v>98</v>
      </c>
    </row>
    <row r="77" spans="1:4">
      <c r="A77" s="3" t="s">
        <v>157</v>
      </c>
      <c r="B77" s="4" t="s">
        <v>158</v>
      </c>
      <c r="C77" s="5" t="s">
        <v>154</v>
      </c>
      <c r="D77" s="5" t="s">
        <v>98</v>
      </c>
    </row>
    <row r="78" spans="1:4">
      <c r="A78" s="9" t="s">
        <v>159</v>
      </c>
      <c r="B78" s="10" t="s">
        <v>160</v>
      </c>
      <c r="C78" s="5" t="s">
        <v>154</v>
      </c>
      <c r="D78" s="5" t="s">
        <v>98</v>
      </c>
    </row>
    <row r="79" spans="1:4">
      <c r="A79" s="3" t="s">
        <v>161</v>
      </c>
      <c r="B79" s="4" t="s">
        <v>162</v>
      </c>
      <c r="C79" s="5" t="s">
        <v>154</v>
      </c>
      <c r="D79" s="5" t="s">
        <v>98</v>
      </c>
    </row>
    <row r="80" spans="1:4">
      <c r="A80" s="6" t="s">
        <v>163</v>
      </c>
      <c r="B80" s="7" t="s">
        <v>164</v>
      </c>
      <c r="C80" s="5" t="s">
        <v>154</v>
      </c>
      <c r="D80" s="5" t="s">
        <v>98</v>
      </c>
    </row>
    <row r="81" spans="1:4">
      <c r="A81" s="3" t="s">
        <v>165</v>
      </c>
      <c r="B81" s="4" t="s">
        <v>166</v>
      </c>
      <c r="C81" s="5" t="s">
        <v>154</v>
      </c>
      <c r="D81" s="5" t="s">
        <v>167</v>
      </c>
    </row>
    <row r="82" spans="1:4">
      <c r="A82" s="6" t="s">
        <v>168</v>
      </c>
      <c r="B82" s="7" t="s">
        <v>169</v>
      </c>
      <c r="C82" s="5" t="s">
        <v>154</v>
      </c>
      <c r="D82" s="5" t="s">
        <v>98</v>
      </c>
    </row>
    <row r="83" spans="1:4">
      <c r="A83" s="3" t="s">
        <v>170</v>
      </c>
      <c r="B83" s="4" t="s">
        <v>171</v>
      </c>
      <c r="C83" s="5" t="s">
        <v>154</v>
      </c>
      <c r="D83" s="5" t="s">
        <v>98</v>
      </c>
    </row>
    <row r="84" spans="1:4">
      <c r="A84" s="6" t="s">
        <v>172</v>
      </c>
      <c r="B84" s="7" t="s">
        <v>171</v>
      </c>
      <c r="C84" s="5" t="s">
        <v>154</v>
      </c>
      <c r="D84" s="5" t="s">
        <v>98</v>
      </c>
    </row>
    <row r="85" spans="1:4">
      <c r="A85" s="3" t="s">
        <v>173</v>
      </c>
      <c r="B85" s="4" t="s">
        <v>174</v>
      </c>
      <c r="C85" s="5" t="s">
        <v>154</v>
      </c>
      <c r="D85" s="5" t="s">
        <v>98</v>
      </c>
    </row>
    <row r="86" spans="1:4">
      <c r="A86" s="6" t="s">
        <v>175</v>
      </c>
      <c r="B86" s="7" t="s">
        <v>176</v>
      </c>
      <c r="C86" s="5" t="s">
        <v>154</v>
      </c>
      <c r="D86" s="5" t="s">
        <v>98</v>
      </c>
    </row>
    <row r="87" spans="1:4">
      <c r="A87" s="3" t="s">
        <v>177</v>
      </c>
      <c r="B87" s="4" t="s">
        <v>174</v>
      </c>
      <c r="C87" s="5" t="s">
        <v>154</v>
      </c>
      <c r="D87" s="5" t="s">
        <v>98</v>
      </c>
    </row>
    <row r="88" spans="1:4">
      <c r="A88" s="6" t="s">
        <v>178</v>
      </c>
      <c r="B88" s="7" t="s">
        <v>174</v>
      </c>
      <c r="C88" s="5" t="s">
        <v>154</v>
      </c>
      <c r="D88" s="5" t="s">
        <v>98</v>
      </c>
    </row>
    <row r="89" spans="1:4">
      <c r="A89" s="3" t="s">
        <v>179</v>
      </c>
      <c r="B89" s="4" t="s">
        <v>174</v>
      </c>
      <c r="C89" s="5" t="s">
        <v>154</v>
      </c>
      <c r="D89" s="5" t="s">
        <v>98</v>
      </c>
    </row>
    <row r="90" spans="1:4">
      <c r="A90" s="6" t="s">
        <v>180</v>
      </c>
      <c r="B90" s="7" t="s">
        <v>181</v>
      </c>
      <c r="C90" s="5" t="s">
        <v>182</v>
      </c>
      <c r="D90" s="8"/>
    </row>
    <row r="91" spans="1:4">
      <c r="A91" s="6" t="s">
        <v>183</v>
      </c>
      <c r="B91" s="7" t="s">
        <v>184</v>
      </c>
      <c r="C91" s="5" t="s">
        <v>182</v>
      </c>
      <c r="D91" s="8"/>
    </row>
    <row r="92" spans="1:4">
      <c r="A92" s="3" t="s">
        <v>185</v>
      </c>
      <c r="B92" s="4" t="s">
        <v>186</v>
      </c>
      <c r="C92" s="5" t="s">
        <v>182</v>
      </c>
      <c r="D92" s="8"/>
    </row>
    <row r="93" spans="1:4">
      <c r="A93" s="6" t="s">
        <v>187</v>
      </c>
      <c r="B93" s="7" t="s">
        <v>186</v>
      </c>
      <c r="C93" s="5" t="s">
        <v>182</v>
      </c>
      <c r="D93" s="8"/>
    </row>
    <row r="94" spans="1:4">
      <c r="A94" s="3" t="s">
        <v>188</v>
      </c>
      <c r="B94" s="4" t="s">
        <v>186</v>
      </c>
      <c r="C94" s="5" t="s">
        <v>182</v>
      </c>
      <c r="D94" s="8"/>
    </row>
    <row r="95" spans="1:4">
      <c r="A95" s="6" t="s">
        <v>189</v>
      </c>
      <c r="B95" s="7" t="s">
        <v>190</v>
      </c>
      <c r="C95" s="5" t="s">
        <v>182</v>
      </c>
      <c r="D95" s="8"/>
    </row>
    <row r="96" spans="1:4">
      <c r="A96" s="3" t="s">
        <v>191</v>
      </c>
      <c r="B96" s="4" t="s">
        <v>85</v>
      </c>
      <c r="C96" s="5" t="s">
        <v>182</v>
      </c>
      <c r="D96" s="8"/>
    </row>
    <row r="97" spans="1:4">
      <c r="A97" s="3" t="s">
        <v>192</v>
      </c>
      <c r="B97" s="4" t="s">
        <v>193</v>
      </c>
      <c r="C97" s="5" t="s">
        <v>182</v>
      </c>
      <c r="D97" s="8"/>
    </row>
    <row r="98" spans="1:4">
      <c r="A98" s="6" t="s">
        <v>194</v>
      </c>
      <c r="B98" s="7" t="s">
        <v>195</v>
      </c>
      <c r="C98" s="5" t="s">
        <v>182</v>
      </c>
      <c r="D98" s="8"/>
    </row>
    <row r="99" spans="1:4">
      <c r="A99" s="3" t="s">
        <v>196</v>
      </c>
      <c r="B99" s="4" t="s">
        <v>197</v>
      </c>
      <c r="C99" s="5" t="s">
        <v>182</v>
      </c>
      <c r="D99" s="8"/>
    </row>
    <row r="100" spans="1:4">
      <c r="A100" s="6" t="s">
        <v>198</v>
      </c>
      <c r="B100" s="7" t="s">
        <v>199</v>
      </c>
      <c r="C100" s="5" t="s">
        <v>182</v>
      </c>
      <c r="D100" s="8"/>
    </row>
    <row r="101" spans="1:4">
      <c r="A101" s="3" t="s">
        <v>200</v>
      </c>
      <c r="B101" s="4" t="s">
        <v>201</v>
      </c>
      <c r="C101" s="5" t="s">
        <v>182</v>
      </c>
      <c r="D101" s="8"/>
    </row>
    <row r="102" spans="1:4">
      <c r="A102" s="6" t="s">
        <v>202</v>
      </c>
      <c r="B102" s="7" t="s">
        <v>203</v>
      </c>
      <c r="C102" s="5" t="s">
        <v>182</v>
      </c>
      <c r="D102" s="8"/>
    </row>
    <row r="103" spans="1:4">
      <c r="A103" s="3" t="s">
        <v>204</v>
      </c>
      <c r="B103" s="4" t="s">
        <v>205</v>
      </c>
      <c r="C103" s="5" t="s">
        <v>182</v>
      </c>
      <c r="D103" s="8"/>
    </row>
    <row r="104" spans="1:4">
      <c r="A104" s="6" t="s">
        <v>206</v>
      </c>
      <c r="B104" s="7" t="s">
        <v>207</v>
      </c>
      <c r="C104" s="5" t="s">
        <v>182</v>
      </c>
      <c r="D104" s="8"/>
    </row>
    <row r="105" spans="1:4">
      <c r="A105" s="3" t="s">
        <v>208</v>
      </c>
      <c r="B105" s="4" t="s">
        <v>209</v>
      </c>
      <c r="C105" s="5" t="s">
        <v>210</v>
      </c>
      <c r="D105" s="5" t="s">
        <v>98</v>
      </c>
    </row>
    <row r="106" spans="1:4">
      <c r="A106" s="6" t="s">
        <v>211</v>
      </c>
      <c r="B106" s="7" t="s">
        <v>212</v>
      </c>
      <c r="C106" s="5" t="s">
        <v>210</v>
      </c>
      <c r="D106" s="5" t="s">
        <v>98</v>
      </c>
    </row>
    <row r="107" spans="1:4">
      <c r="A107" s="3" t="s">
        <v>213</v>
      </c>
      <c r="B107" s="4" t="s">
        <v>214</v>
      </c>
      <c r="C107" s="5" t="s">
        <v>210</v>
      </c>
      <c r="D107" s="5" t="s">
        <v>98</v>
      </c>
    </row>
    <row r="108" spans="1:4">
      <c r="A108" s="6" t="s">
        <v>215</v>
      </c>
      <c r="B108" s="7" t="s">
        <v>212</v>
      </c>
      <c r="C108" s="5" t="s">
        <v>210</v>
      </c>
      <c r="D108" s="5" t="s">
        <v>216</v>
      </c>
    </row>
    <row r="109" spans="1:4">
      <c r="A109" s="3" t="s">
        <v>217</v>
      </c>
      <c r="B109" s="4" t="s">
        <v>218</v>
      </c>
      <c r="C109" s="5" t="s">
        <v>210</v>
      </c>
      <c r="D109" s="5" t="s">
        <v>98</v>
      </c>
    </row>
    <row r="110" spans="1:4">
      <c r="A110" s="6" t="s">
        <v>219</v>
      </c>
      <c r="B110" s="7" t="s">
        <v>220</v>
      </c>
      <c r="C110" s="5" t="s">
        <v>210</v>
      </c>
      <c r="D110" s="5" t="s">
        <v>98</v>
      </c>
    </row>
    <row r="111" spans="1:4">
      <c r="A111" s="3" t="s">
        <v>221</v>
      </c>
      <c r="B111" s="4" t="s">
        <v>222</v>
      </c>
      <c r="C111" s="5" t="s">
        <v>210</v>
      </c>
      <c r="D111" s="5" t="s">
        <v>216</v>
      </c>
    </row>
    <row r="112" spans="1:4">
      <c r="A112" s="6" t="s">
        <v>223</v>
      </c>
      <c r="B112" s="7" t="s">
        <v>224</v>
      </c>
      <c r="C112" s="5" t="s">
        <v>210</v>
      </c>
      <c r="D112" s="5" t="s">
        <v>216</v>
      </c>
    </row>
    <row r="113" spans="1:4">
      <c r="A113" s="3" t="s">
        <v>225</v>
      </c>
      <c r="B113" s="4" t="s">
        <v>226</v>
      </c>
      <c r="C113" s="5" t="s">
        <v>210</v>
      </c>
      <c r="D113" s="5" t="s">
        <v>98</v>
      </c>
    </row>
    <row r="114" spans="1:4">
      <c r="A114" s="6" t="s">
        <v>227</v>
      </c>
      <c r="B114" s="7" t="s">
        <v>87</v>
      </c>
      <c r="C114" s="5" t="s">
        <v>210</v>
      </c>
      <c r="D114" s="5" t="s">
        <v>98</v>
      </c>
    </row>
    <row r="115" spans="1:4">
      <c r="A115" s="3" t="s">
        <v>228</v>
      </c>
      <c r="B115" s="4" t="s">
        <v>207</v>
      </c>
      <c r="C115" s="5" t="s">
        <v>210</v>
      </c>
      <c r="D115" s="5" t="s">
        <v>98</v>
      </c>
    </row>
    <row r="116" spans="1:4">
      <c r="A116" s="3" t="s">
        <v>229</v>
      </c>
      <c r="B116" s="4" t="s">
        <v>230</v>
      </c>
      <c r="C116" s="5" t="s">
        <v>210</v>
      </c>
      <c r="D116" s="5" t="s">
        <v>216</v>
      </c>
    </row>
    <row r="117" spans="1:4">
      <c r="A117" s="6" t="s">
        <v>231</v>
      </c>
      <c r="B117" s="7" t="s">
        <v>232</v>
      </c>
      <c r="C117" s="5" t="s">
        <v>210</v>
      </c>
      <c r="D117" s="5" t="s">
        <v>98</v>
      </c>
    </row>
    <row r="118" spans="1:4">
      <c r="A118" s="11" t="s">
        <v>233</v>
      </c>
      <c r="B118" s="12" t="s">
        <v>87</v>
      </c>
      <c r="C118" s="5" t="s">
        <v>210</v>
      </c>
      <c r="D118" s="5"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13"/>
  <sheetViews>
    <sheetView workbookViewId="0"/>
  </sheetViews>
  <sheetFormatPr defaultColWidth="12.6640625" defaultRowHeight="15.75" customHeight="1"/>
  <cols>
    <col min="2" max="2" width="14.33203125" customWidth="1"/>
    <col min="3" max="3" width="17.77734375" customWidth="1"/>
    <col min="4" max="4" width="16.33203125" customWidth="1"/>
  </cols>
  <sheetData>
    <row r="1" spans="1:10">
      <c r="B1" s="104" t="s">
        <v>660</v>
      </c>
      <c r="C1" s="104" t="s">
        <v>6146</v>
      </c>
      <c r="D1" s="104" t="s">
        <v>6147</v>
      </c>
      <c r="E1" s="104" t="s">
        <v>6148</v>
      </c>
      <c r="F1" s="104" t="s">
        <v>6149</v>
      </c>
      <c r="G1" s="104" t="s">
        <v>6150</v>
      </c>
      <c r="H1" s="104" t="s">
        <v>6151</v>
      </c>
      <c r="I1" s="104" t="s">
        <v>6152</v>
      </c>
      <c r="J1" s="104" t="s">
        <v>6153</v>
      </c>
    </row>
    <row r="2" spans="1:10">
      <c r="A2" s="106">
        <v>1</v>
      </c>
      <c r="B2" s="107" t="s">
        <v>681</v>
      </c>
      <c r="C2" s="108">
        <v>8.411429</v>
      </c>
      <c r="D2" s="108">
        <v>4.0914289999999998</v>
      </c>
      <c r="E2" s="107">
        <v>0</v>
      </c>
      <c r="F2" s="107">
        <v>0</v>
      </c>
      <c r="G2" s="108">
        <v>6</v>
      </c>
      <c r="H2" s="108">
        <v>2</v>
      </c>
      <c r="I2" s="108">
        <v>8.9751820000000002</v>
      </c>
      <c r="J2" s="108">
        <v>6.1450560000000003</v>
      </c>
    </row>
    <row r="3" spans="1:10">
      <c r="A3" s="106">
        <v>2</v>
      </c>
      <c r="B3" s="107" t="s">
        <v>671</v>
      </c>
      <c r="C3" s="108">
        <v>15</v>
      </c>
      <c r="D3" s="108">
        <v>6</v>
      </c>
      <c r="E3" s="107" t="s">
        <v>6154</v>
      </c>
      <c r="F3" s="107" t="s">
        <v>6154</v>
      </c>
      <c r="G3" s="108">
        <v>11</v>
      </c>
      <c r="H3" s="108">
        <v>8</v>
      </c>
      <c r="I3" s="108">
        <v>17.349351599999999</v>
      </c>
      <c r="J3" s="108">
        <v>5.2915029999999996</v>
      </c>
    </row>
    <row r="4" spans="1:10">
      <c r="A4" s="106">
        <v>3</v>
      </c>
      <c r="B4" s="107" t="s">
        <v>676</v>
      </c>
      <c r="C4" s="108">
        <v>34</v>
      </c>
      <c r="D4" s="108">
        <v>21</v>
      </c>
      <c r="E4" s="107" t="s">
        <v>6154</v>
      </c>
      <c r="F4" s="107" t="s">
        <v>6154</v>
      </c>
      <c r="G4" s="108">
        <v>25</v>
      </c>
      <c r="H4" s="108">
        <v>12</v>
      </c>
      <c r="I4" s="108">
        <v>33.421549900000002</v>
      </c>
      <c r="J4" s="108">
        <v>24.758837</v>
      </c>
    </row>
    <row r="5" spans="1:10">
      <c r="A5" s="106">
        <v>4</v>
      </c>
      <c r="B5" s="107" t="s">
        <v>6155</v>
      </c>
      <c r="C5" s="108">
        <v>16.260870000000001</v>
      </c>
      <c r="D5" s="108">
        <v>4.3478260000000004</v>
      </c>
      <c r="E5" s="107">
        <v>9</v>
      </c>
      <c r="F5" s="107">
        <v>1</v>
      </c>
      <c r="G5" s="108">
        <v>13</v>
      </c>
      <c r="H5" s="108">
        <v>2</v>
      </c>
      <c r="I5" s="108">
        <v>15.333318999999999</v>
      </c>
      <c r="J5" s="108">
        <v>10.990114</v>
      </c>
    </row>
    <row r="6" spans="1:10">
      <c r="A6" s="130">
        <v>5</v>
      </c>
      <c r="B6" s="107" t="s">
        <v>6160</v>
      </c>
      <c r="C6" s="108">
        <v>16.285713999999999</v>
      </c>
      <c r="D6" s="108">
        <v>9.4285709999999998</v>
      </c>
      <c r="E6" s="107" t="s">
        <v>6154</v>
      </c>
      <c r="F6" s="107">
        <v>0</v>
      </c>
      <c r="G6" s="108">
        <v>14</v>
      </c>
      <c r="H6" s="108">
        <v>8</v>
      </c>
      <c r="I6" s="108">
        <v>12.8025295</v>
      </c>
      <c r="J6" s="108">
        <v>10.260883</v>
      </c>
    </row>
    <row r="7" spans="1:10">
      <c r="A7" s="106"/>
      <c r="B7" s="107"/>
      <c r="C7" s="108"/>
      <c r="D7" s="108"/>
      <c r="E7" s="107"/>
      <c r="F7" s="107"/>
      <c r="G7" s="108"/>
      <c r="H7" s="108"/>
      <c r="I7" s="110"/>
      <c r="J7" s="110" t="s">
        <v>6158</v>
      </c>
    </row>
    <row r="8" spans="1:10">
      <c r="A8" s="106"/>
      <c r="B8" s="107"/>
      <c r="C8" s="108"/>
      <c r="D8" s="108"/>
      <c r="E8" s="107"/>
      <c r="F8" s="107"/>
      <c r="G8" s="108"/>
      <c r="H8" s="108"/>
      <c r="I8" s="110"/>
      <c r="J8" s="110" t="s">
        <v>6158</v>
      </c>
    </row>
    <row r="9" spans="1:10">
      <c r="A9" s="130" t="s">
        <v>6164</v>
      </c>
      <c r="B9" s="109" t="s">
        <v>6165</v>
      </c>
      <c r="C9" s="131" t="s">
        <v>6166</v>
      </c>
      <c r="D9" s="131" t="s">
        <v>6167</v>
      </c>
      <c r="E9" s="109" t="s">
        <v>6168</v>
      </c>
      <c r="F9" s="109" t="s">
        <v>6169</v>
      </c>
      <c r="G9" s="108"/>
      <c r="H9" s="108"/>
      <c r="I9" s="108"/>
      <c r="J9" s="108">
        <v>10.260883</v>
      </c>
    </row>
    <row r="10" spans="1:10">
      <c r="A10" s="106"/>
      <c r="B10" s="132" t="s">
        <v>6170</v>
      </c>
      <c r="C10" s="131">
        <v>0.59</v>
      </c>
      <c r="D10" s="108">
        <v>0.42370000000000002</v>
      </c>
      <c r="E10" s="109">
        <v>0.58350000000000002</v>
      </c>
      <c r="F10" s="109">
        <v>0.66479999999999995</v>
      </c>
      <c r="G10" s="108"/>
      <c r="H10" s="108"/>
      <c r="I10" s="108"/>
      <c r="J10" s="108">
        <v>0</v>
      </c>
    </row>
    <row r="11" spans="1:10">
      <c r="A11" s="106"/>
      <c r="B11" s="132" t="s">
        <v>6171</v>
      </c>
      <c r="C11" s="131">
        <v>5.7000000000000002E-2</v>
      </c>
      <c r="D11" s="108">
        <v>6.368E-2</v>
      </c>
      <c r="E11" s="133">
        <v>1.7680000000000001E-2</v>
      </c>
      <c r="F11" s="133">
        <v>1.787E-2</v>
      </c>
      <c r="G11" s="108"/>
      <c r="H11" s="108"/>
      <c r="I11" s="108"/>
      <c r="J11" s="108">
        <v>6.0827629999999999</v>
      </c>
    </row>
    <row r="12" spans="1:10">
      <c r="B12" s="37" t="s">
        <v>6172</v>
      </c>
      <c r="C12" s="134">
        <v>7.9140000000000005E-5</v>
      </c>
      <c r="D12" s="135">
        <v>0.99409999999999998</v>
      </c>
      <c r="E12" s="136">
        <v>2.4160000000000002E-3</v>
      </c>
      <c r="F12" s="135">
        <v>0.3009</v>
      </c>
    </row>
    <row r="13" spans="1:10">
      <c r="B13" s="37" t="s">
        <v>6173</v>
      </c>
      <c r="C13" s="135">
        <v>6.7680000000000004E-2</v>
      </c>
      <c r="D13" s="135">
        <v>0.16170000000000001</v>
      </c>
      <c r="E13" s="135">
        <v>9.708E-2</v>
      </c>
      <c r="F13" s="135">
        <v>0.17299999999999999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991"/>
  <sheetViews>
    <sheetView tabSelected="1" topLeftCell="C1" workbookViewId="0">
      <pane ySplit="1" topLeftCell="A2" activePane="bottomLeft" state="frozen"/>
      <selection pane="bottomLeft" activeCell="N8" sqref="N8"/>
    </sheetView>
  </sheetViews>
  <sheetFormatPr defaultColWidth="12.6640625" defaultRowHeight="15.75" customHeight="1"/>
  <cols>
    <col min="1" max="1" width="54.33203125" style="139" customWidth="1"/>
    <col min="2" max="2" width="53.21875" style="139" customWidth="1"/>
    <col min="3" max="3" width="12.6640625" style="139"/>
    <col min="5" max="16384" width="12.6640625" style="139"/>
  </cols>
  <sheetData>
    <row r="1" spans="1:5" ht="13.8" thickBot="1">
      <c r="A1" s="140" t="s">
        <v>6817</v>
      </c>
      <c r="B1" s="141" t="s">
        <v>6818</v>
      </c>
      <c r="C1" s="141" t="s">
        <v>6819</v>
      </c>
      <c r="D1" s="140" t="s">
        <v>6816</v>
      </c>
      <c r="E1" s="140" t="s">
        <v>6815</v>
      </c>
    </row>
    <row r="2" spans="1:5" ht="13.8" thickBot="1">
      <c r="A2" s="140" t="s">
        <v>6181</v>
      </c>
      <c r="B2" s="140" t="s">
        <v>6820</v>
      </c>
      <c r="C2" s="140">
        <v>12208</v>
      </c>
      <c r="D2" s="141">
        <v>-73.777760000000001</v>
      </c>
      <c r="E2" s="141">
        <v>42.653390000000002</v>
      </c>
    </row>
    <row r="3" spans="1:5" ht="13.8" thickBot="1">
      <c r="A3" s="140" t="s">
        <v>6181</v>
      </c>
      <c r="B3" s="140" t="s">
        <v>6820</v>
      </c>
      <c r="C3" s="140">
        <v>12208</v>
      </c>
      <c r="D3" s="141">
        <v>-73.777760000000001</v>
      </c>
      <c r="E3" s="141">
        <v>42.653390000000002</v>
      </c>
    </row>
    <row r="4" spans="1:5" ht="27" thickBot="1">
      <c r="A4" s="140" t="s">
        <v>84</v>
      </c>
      <c r="B4" s="140" t="s">
        <v>6821</v>
      </c>
      <c r="C4" s="140">
        <v>15212</v>
      </c>
      <c r="D4" s="141">
        <v>-80.003410000000002</v>
      </c>
      <c r="E4" s="141">
        <v>40.45684</v>
      </c>
    </row>
    <row r="5" spans="1:5" ht="13.8" thickBot="1">
      <c r="A5" s="140" t="s">
        <v>196</v>
      </c>
      <c r="B5" s="140" t="s">
        <v>6822</v>
      </c>
      <c r="C5" s="140">
        <v>48374</v>
      </c>
      <c r="D5" s="141">
        <v>-83.519890000000004</v>
      </c>
      <c r="E5" s="141">
        <v>42.487229999999997</v>
      </c>
    </row>
    <row r="6" spans="1:5" ht="13.8" thickBot="1">
      <c r="A6" s="140" t="s">
        <v>196</v>
      </c>
      <c r="B6" s="140" t="s">
        <v>6822</v>
      </c>
      <c r="C6" s="140">
        <v>48374</v>
      </c>
      <c r="D6" s="141">
        <v>-83.519890000000004</v>
      </c>
      <c r="E6" s="141">
        <v>42.487229999999997</v>
      </c>
    </row>
    <row r="7" spans="1:5" ht="27" thickBot="1">
      <c r="A7" s="140" t="s">
        <v>46</v>
      </c>
      <c r="B7" s="140" t="s">
        <v>6823</v>
      </c>
      <c r="C7" s="140">
        <v>85013</v>
      </c>
      <c r="D7" s="141">
        <v>-112.07858</v>
      </c>
      <c r="E7" s="141">
        <v>33.481999999999999</v>
      </c>
    </row>
    <row r="8" spans="1:5" ht="27" thickBot="1">
      <c r="A8" s="140" t="s">
        <v>46</v>
      </c>
      <c r="B8" s="140" t="s">
        <v>6823</v>
      </c>
      <c r="C8" s="140">
        <v>85013</v>
      </c>
      <c r="D8" s="141">
        <v>-112.07858</v>
      </c>
      <c r="E8" s="141">
        <v>33.481999999999999</v>
      </c>
    </row>
    <row r="9" spans="1:5" ht="27" thickBot="1">
      <c r="A9" s="140" t="s">
        <v>46</v>
      </c>
      <c r="B9" s="140" t="s">
        <v>6823</v>
      </c>
      <c r="C9" s="140">
        <v>85013</v>
      </c>
      <c r="D9" s="141">
        <v>-112.07858</v>
      </c>
      <c r="E9" s="141">
        <v>33.481999999999999</v>
      </c>
    </row>
    <row r="10" spans="1:5" ht="27" thickBot="1">
      <c r="A10" s="140" t="s">
        <v>46</v>
      </c>
      <c r="B10" s="140" t="s">
        <v>6823</v>
      </c>
      <c r="C10" s="140">
        <v>85013</v>
      </c>
      <c r="D10" s="141">
        <v>-112.07858</v>
      </c>
      <c r="E10" s="141">
        <v>33.481999999999999</v>
      </c>
    </row>
    <row r="11" spans="1:5" ht="13.8" thickBot="1">
      <c r="A11" s="140" t="s">
        <v>135</v>
      </c>
      <c r="B11" s="140" t="s">
        <v>6824</v>
      </c>
      <c r="C11" s="140">
        <v>77030</v>
      </c>
      <c r="D11" s="141">
        <v>-95.396159999999995</v>
      </c>
      <c r="E11" s="141">
        <v>29.7104</v>
      </c>
    </row>
    <row r="12" spans="1:5" ht="13.8" thickBot="1">
      <c r="A12" s="140" t="s">
        <v>135</v>
      </c>
      <c r="B12" s="140" t="s">
        <v>6824</v>
      </c>
      <c r="C12" s="140">
        <v>77030</v>
      </c>
      <c r="D12" s="141">
        <v>-95.396159999999995</v>
      </c>
      <c r="E12" s="141">
        <v>29.7104</v>
      </c>
    </row>
    <row r="13" spans="1:5" ht="13.8" thickBot="1">
      <c r="A13" s="140" t="s">
        <v>135</v>
      </c>
      <c r="B13" s="140" t="s">
        <v>6824</v>
      </c>
      <c r="C13" s="140">
        <v>77030</v>
      </c>
      <c r="D13" s="141">
        <v>-95.396159999999995</v>
      </c>
      <c r="E13" s="141">
        <v>29.7104</v>
      </c>
    </row>
    <row r="14" spans="1:5" ht="13.8" thickBot="1">
      <c r="A14" s="140" t="s">
        <v>135</v>
      </c>
      <c r="B14" s="140" t="s">
        <v>6824</v>
      </c>
      <c r="C14" s="140">
        <v>77030</v>
      </c>
      <c r="D14" s="141">
        <v>-95.396159999999995</v>
      </c>
      <c r="E14" s="141">
        <v>29.7104</v>
      </c>
    </row>
    <row r="15" spans="1:5" ht="13.8" thickBot="1">
      <c r="A15" s="140" t="s">
        <v>198</v>
      </c>
      <c r="B15" s="140" t="s">
        <v>6825</v>
      </c>
      <c r="C15" s="140">
        <v>48124</v>
      </c>
      <c r="D15" s="141">
        <v>-83.213750000000005</v>
      </c>
      <c r="E15" s="141">
        <v>42.291409999999999</v>
      </c>
    </row>
    <row r="16" spans="1:5" ht="13.8" thickBot="1">
      <c r="A16" s="140" t="s">
        <v>173</v>
      </c>
      <c r="B16" s="140" t="s">
        <v>6826</v>
      </c>
      <c r="C16" s="140">
        <v>2215</v>
      </c>
      <c r="D16" s="141">
        <v>-71.105500000000006</v>
      </c>
      <c r="E16" s="141">
        <v>42.338839999999998</v>
      </c>
    </row>
    <row r="17" spans="1:5" ht="13.8" thickBot="1">
      <c r="A17" s="140" t="s">
        <v>177</v>
      </c>
      <c r="B17" s="140" t="s">
        <v>6827</v>
      </c>
      <c r="C17" s="140">
        <v>2115</v>
      </c>
      <c r="D17" s="141">
        <v>-71.106499999999997</v>
      </c>
      <c r="E17" s="141">
        <v>42.336970000000001</v>
      </c>
    </row>
    <row r="18" spans="1:5" ht="13.8" thickBot="1">
      <c r="A18" s="140" t="s">
        <v>177</v>
      </c>
      <c r="B18" s="140" t="s">
        <v>6827</v>
      </c>
      <c r="C18" s="140">
        <v>2115</v>
      </c>
      <c r="D18" s="141">
        <v>-71.106499999999997</v>
      </c>
      <c r="E18" s="141">
        <v>42.336970000000001</v>
      </c>
    </row>
    <row r="19" spans="1:5" ht="13.8" thickBot="1">
      <c r="A19" s="140" t="s">
        <v>177</v>
      </c>
      <c r="B19" s="140" t="s">
        <v>6827</v>
      </c>
      <c r="C19" s="140">
        <v>2115</v>
      </c>
      <c r="D19" s="141">
        <v>-71.106499999999997</v>
      </c>
      <c r="E19" s="141">
        <v>42.336970000000001</v>
      </c>
    </row>
    <row r="20" spans="1:5" ht="13.8" thickBot="1">
      <c r="A20" s="140" t="s">
        <v>192</v>
      </c>
      <c r="B20" s="140" t="s">
        <v>6828</v>
      </c>
      <c r="C20" s="140">
        <v>2906</v>
      </c>
      <c r="D20" s="141">
        <v>-71.400310000000005</v>
      </c>
      <c r="E20" s="141">
        <v>41.830030000000001</v>
      </c>
    </row>
    <row r="21" spans="1:5" ht="27" thickBot="1">
      <c r="A21" s="140" t="s">
        <v>145</v>
      </c>
      <c r="B21" s="140" t="s">
        <v>6829</v>
      </c>
      <c r="C21" s="140">
        <v>24014</v>
      </c>
      <c r="D21" s="141">
        <v>-79.9452</v>
      </c>
      <c r="E21" s="141">
        <v>37.252740000000003</v>
      </c>
    </row>
    <row r="22" spans="1:5" ht="13.8" thickBot="1">
      <c r="A22" s="140" t="s">
        <v>99</v>
      </c>
      <c r="B22" s="140" t="s">
        <v>6830</v>
      </c>
      <c r="C22" s="140">
        <v>28203</v>
      </c>
      <c r="D22" s="141">
        <v>-80.83878</v>
      </c>
      <c r="E22" s="141">
        <v>35.203539999999997</v>
      </c>
    </row>
    <row r="23" spans="1:5" ht="13.8" thickBot="1">
      <c r="A23" s="140" t="s">
        <v>58</v>
      </c>
      <c r="B23" s="140" t="s">
        <v>6831</v>
      </c>
      <c r="C23" s="140">
        <v>90048</v>
      </c>
      <c r="D23" s="141">
        <v>-118.38109</v>
      </c>
      <c r="E23" s="141">
        <v>34.074840000000002</v>
      </c>
    </row>
    <row r="24" spans="1:5" ht="13.8" thickBot="1">
      <c r="A24" s="140" t="s">
        <v>58</v>
      </c>
      <c r="B24" s="140" t="s">
        <v>6831</v>
      </c>
      <c r="C24" s="140">
        <v>90048</v>
      </c>
      <c r="D24" s="141">
        <v>-118.38109</v>
      </c>
      <c r="E24" s="141">
        <v>34.074840000000002</v>
      </c>
    </row>
    <row r="25" spans="1:5" ht="13.8" thickBot="1">
      <c r="A25" s="140" t="s">
        <v>113</v>
      </c>
      <c r="B25" s="140" t="s">
        <v>6832</v>
      </c>
      <c r="C25" s="140">
        <v>44195</v>
      </c>
      <c r="D25" s="141">
        <v>-81.624110000000002</v>
      </c>
      <c r="E25" s="141">
        <v>41.502220000000001</v>
      </c>
    </row>
    <row r="26" spans="1:5" ht="13.8" thickBot="1">
      <c r="A26" s="140" t="s">
        <v>113</v>
      </c>
      <c r="B26" s="140" t="s">
        <v>6832</v>
      </c>
      <c r="C26" s="140">
        <v>44195</v>
      </c>
      <c r="D26" s="141">
        <v>-81.624110000000002</v>
      </c>
      <c r="E26" s="141">
        <v>41.502220000000001</v>
      </c>
    </row>
    <row r="27" spans="1:5" ht="13.8" thickBot="1">
      <c r="A27" s="140" t="s">
        <v>113</v>
      </c>
      <c r="B27" s="140" t="s">
        <v>6832</v>
      </c>
      <c r="C27" s="140">
        <v>44195</v>
      </c>
      <c r="D27" s="141">
        <v>-81.624110000000002</v>
      </c>
      <c r="E27" s="141">
        <v>41.502220000000001</v>
      </c>
    </row>
    <row r="28" spans="1:5" ht="27" thickBot="1">
      <c r="A28" s="140" t="s">
        <v>183</v>
      </c>
      <c r="B28" s="140" t="s">
        <v>6833</v>
      </c>
      <c r="C28" s="140">
        <v>8103</v>
      </c>
      <c r="D28" s="141">
        <v>-75.119699999999995</v>
      </c>
      <c r="E28" s="141">
        <v>39.940429999999999</v>
      </c>
    </row>
    <row r="29" spans="1:5" ht="13.8" thickBot="1">
      <c r="A29" s="140" t="s">
        <v>6182</v>
      </c>
      <c r="B29" s="140" t="s">
        <v>6834</v>
      </c>
      <c r="C29" s="140">
        <v>44106</v>
      </c>
      <c r="D29" s="141">
        <v>-81.60463</v>
      </c>
      <c r="E29" s="141">
        <v>41.506630000000001</v>
      </c>
    </row>
    <row r="30" spans="1:5" ht="13.8" thickBot="1">
      <c r="A30" s="140" t="s">
        <v>6182</v>
      </c>
      <c r="B30" s="140" t="s">
        <v>6834</v>
      </c>
      <c r="C30" s="140">
        <v>44106</v>
      </c>
      <c r="D30" s="141">
        <v>-81.60463</v>
      </c>
      <c r="E30" s="141">
        <v>41.506630000000001</v>
      </c>
    </row>
    <row r="31" spans="1:5" ht="13.8" thickBot="1">
      <c r="A31" s="140" t="s">
        <v>6182</v>
      </c>
      <c r="B31" s="140" t="s">
        <v>6834</v>
      </c>
      <c r="C31" s="140">
        <v>44106</v>
      </c>
      <c r="D31" s="141">
        <v>-81.60463</v>
      </c>
      <c r="E31" s="141">
        <v>41.506630000000001</v>
      </c>
    </row>
    <row r="32" spans="1:5" ht="27" thickBot="1">
      <c r="A32" s="140" t="s">
        <v>219</v>
      </c>
      <c r="B32" s="140" t="s">
        <v>6835</v>
      </c>
      <c r="C32" s="140">
        <v>3766</v>
      </c>
      <c r="D32" s="141">
        <v>-72.273039999999995</v>
      </c>
      <c r="E32" s="141">
        <v>43.675449999999998</v>
      </c>
    </row>
    <row r="33" spans="1:5" ht="13.8" thickBot="1">
      <c r="A33" s="140" t="s">
        <v>105</v>
      </c>
      <c r="B33" s="140" t="s">
        <v>6836</v>
      </c>
      <c r="C33" s="140">
        <v>27710</v>
      </c>
      <c r="D33" s="141">
        <v>-78.93929</v>
      </c>
      <c r="E33" s="141">
        <v>36.007469999999998</v>
      </c>
    </row>
    <row r="34" spans="1:5" ht="13.8" thickBot="1">
      <c r="A34" s="140" t="s">
        <v>105</v>
      </c>
      <c r="B34" s="140" t="s">
        <v>6836</v>
      </c>
      <c r="C34" s="140">
        <v>27710</v>
      </c>
      <c r="D34" s="141">
        <v>-78.93929</v>
      </c>
      <c r="E34" s="141">
        <v>36.007469999999998</v>
      </c>
    </row>
    <row r="35" spans="1:5" ht="13.8" thickBot="1">
      <c r="A35" s="140" t="s">
        <v>105</v>
      </c>
      <c r="B35" s="140" t="s">
        <v>6836</v>
      </c>
      <c r="C35" s="140">
        <v>27710</v>
      </c>
      <c r="D35" s="141">
        <v>-78.93929</v>
      </c>
      <c r="E35" s="141">
        <v>36.007469999999998</v>
      </c>
    </row>
    <row r="36" spans="1:5" ht="13.8" thickBot="1">
      <c r="A36" s="140" t="s">
        <v>3</v>
      </c>
      <c r="B36" s="140" t="s">
        <v>6837</v>
      </c>
      <c r="C36" s="140">
        <v>30307</v>
      </c>
      <c r="D36" s="141">
        <v>-84.319130000000001</v>
      </c>
      <c r="E36" s="141">
        <v>33.793300000000002</v>
      </c>
    </row>
    <row r="37" spans="1:5" ht="13.8" thickBot="1">
      <c r="A37" s="140" t="s">
        <v>3</v>
      </c>
      <c r="B37" s="140" t="s">
        <v>6837</v>
      </c>
      <c r="C37" s="140">
        <v>30307</v>
      </c>
      <c r="D37" s="141">
        <v>-84.319130000000001</v>
      </c>
      <c r="E37" s="141">
        <v>33.793300000000002</v>
      </c>
    </row>
    <row r="38" spans="1:5" ht="13.8" thickBot="1">
      <c r="A38" s="140" t="s">
        <v>3</v>
      </c>
      <c r="B38" s="140" t="s">
        <v>6837</v>
      </c>
      <c r="C38" s="140">
        <v>30307</v>
      </c>
      <c r="D38" s="141">
        <v>-84.319130000000001</v>
      </c>
      <c r="E38" s="141">
        <v>33.793300000000002</v>
      </c>
    </row>
    <row r="39" spans="1:5" ht="13.8" thickBot="1">
      <c r="A39" s="140" t="s">
        <v>3</v>
      </c>
      <c r="B39" s="140" t="s">
        <v>6837</v>
      </c>
      <c r="C39" s="140">
        <v>30307</v>
      </c>
      <c r="D39" s="141">
        <v>-84.319130000000001</v>
      </c>
      <c r="E39" s="141">
        <v>33.793300000000002</v>
      </c>
    </row>
    <row r="40" spans="1:5" ht="13.8" thickBot="1">
      <c r="A40" s="140" t="s">
        <v>118</v>
      </c>
      <c r="B40" s="140" t="s">
        <v>6838</v>
      </c>
      <c r="C40" s="140">
        <v>18765</v>
      </c>
      <c r="D40" s="141">
        <v>-75.898560000000003</v>
      </c>
      <c r="E40" s="141">
        <v>41.240259999999999</v>
      </c>
    </row>
    <row r="41" spans="1:5" ht="13.8" thickBot="1">
      <c r="A41" s="140" t="s">
        <v>6179</v>
      </c>
      <c r="B41" s="140" t="s">
        <v>6839</v>
      </c>
      <c r="C41" s="140">
        <v>20052</v>
      </c>
      <c r="D41" s="141">
        <v>-77.050929999999994</v>
      </c>
      <c r="E41" s="141">
        <v>38.900190000000002</v>
      </c>
    </row>
    <row r="42" spans="1:5" ht="13.8" thickBot="1">
      <c r="A42" s="140" t="s">
        <v>6179</v>
      </c>
      <c r="B42" s="140" t="s">
        <v>6839</v>
      </c>
      <c r="C42" s="140">
        <v>20052</v>
      </c>
      <c r="D42" s="141">
        <v>-77.050929999999994</v>
      </c>
      <c r="E42" s="141">
        <v>38.900190000000002</v>
      </c>
    </row>
    <row r="43" spans="1:5" ht="13.8" thickBot="1">
      <c r="A43" s="140" t="s">
        <v>200</v>
      </c>
      <c r="B43" s="140" t="s">
        <v>6840</v>
      </c>
      <c r="C43" s="140">
        <v>48202</v>
      </c>
      <c r="D43" s="141">
        <v>-83.085319999999996</v>
      </c>
      <c r="E43" s="141">
        <v>42.3673</v>
      </c>
    </row>
    <row r="44" spans="1:5" ht="13.8" thickBot="1">
      <c r="A44" s="140" t="s">
        <v>200</v>
      </c>
      <c r="B44" s="140" t="s">
        <v>6840</v>
      </c>
      <c r="C44" s="140">
        <v>48202</v>
      </c>
      <c r="D44" s="141">
        <v>-83.085319999999996</v>
      </c>
      <c r="E44" s="141">
        <v>42.3673</v>
      </c>
    </row>
    <row r="45" spans="1:5" ht="13.8" thickBot="1">
      <c r="A45" s="140" t="s">
        <v>86</v>
      </c>
      <c r="B45" s="140" t="s">
        <v>6841</v>
      </c>
      <c r="C45" s="140">
        <v>10029</v>
      </c>
      <c r="D45" s="141">
        <v>-73.953850000000003</v>
      </c>
      <c r="E45" s="141">
        <v>40.789110000000001</v>
      </c>
    </row>
    <row r="46" spans="1:5" ht="13.8" thickBot="1">
      <c r="A46" s="140" t="s">
        <v>86</v>
      </c>
      <c r="B46" s="140" t="s">
        <v>6841</v>
      </c>
      <c r="C46" s="140">
        <v>10029</v>
      </c>
      <c r="D46" s="141">
        <v>-73.953850000000003</v>
      </c>
      <c r="E46" s="141">
        <v>40.789110000000001</v>
      </c>
    </row>
    <row r="47" spans="1:5" ht="13.8" thickBot="1">
      <c r="A47" s="140" t="s">
        <v>22</v>
      </c>
      <c r="B47" s="140" t="s">
        <v>6842</v>
      </c>
      <c r="C47" s="140">
        <v>46202</v>
      </c>
      <c r="D47" s="141">
        <v>-86.176310000000001</v>
      </c>
      <c r="E47" s="141">
        <v>39.776499999999999</v>
      </c>
    </row>
    <row r="48" spans="1:5" ht="13.8" thickBot="1">
      <c r="A48" s="140" t="s">
        <v>22</v>
      </c>
      <c r="B48" s="140" t="s">
        <v>6842</v>
      </c>
      <c r="C48" s="140">
        <v>46202</v>
      </c>
      <c r="D48" s="141">
        <v>-86.176310000000001</v>
      </c>
      <c r="E48" s="141">
        <v>39.776499999999999</v>
      </c>
    </row>
    <row r="49" spans="1:5" ht="13.8" thickBot="1">
      <c r="A49" s="140" t="s">
        <v>22</v>
      </c>
      <c r="B49" s="140" t="s">
        <v>6842</v>
      </c>
      <c r="C49" s="140">
        <v>46202</v>
      </c>
      <c r="D49" s="141">
        <v>-86.176310000000001</v>
      </c>
      <c r="E49" s="141">
        <v>39.776499999999999</v>
      </c>
    </row>
    <row r="50" spans="1:5" ht="13.8" thickBot="1">
      <c r="A50" s="140" t="s">
        <v>143</v>
      </c>
      <c r="B50" s="140" t="s">
        <v>6843</v>
      </c>
      <c r="C50" s="140">
        <v>22042</v>
      </c>
      <c r="D50" s="141">
        <v>-77.227490000000003</v>
      </c>
      <c r="E50" s="141">
        <v>38.857259999999997</v>
      </c>
    </row>
    <row r="51" spans="1:5" ht="13.8" thickBot="1">
      <c r="A51" s="140" t="s">
        <v>170</v>
      </c>
      <c r="B51" s="140" t="s">
        <v>6844</v>
      </c>
      <c r="C51" s="140">
        <v>21218</v>
      </c>
      <c r="D51" s="141">
        <v>-76.615070000000003</v>
      </c>
      <c r="E51" s="141">
        <v>39.329039999999999</v>
      </c>
    </row>
    <row r="52" spans="1:5" ht="13.8" thickBot="1">
      <c r="A52" s="140" t="s">
        <v>170</v>
      </c>
      <c r="B52" s="144" t="s">
        <v>6844</v>
      </c>
      <c r="C52" s="140">
        <v>21218</v>
      </c>
      <c r="D52" s="141">
        <v>-76.615070000000003</v>
      </c>
      <c r="E52" s="141">
        <v>39.329039999999999</v>
      </c>
    </row>
    <row r="53" spans="1:5" ht="13.8" thickBot="1">
      <c r="A53" s="140" t="s">
        <v>170</v>
      </c>
      <c r="B53" s="144" t="s">
        <v>6844</v>
      </c>
      <c r="C53" s="140">
        <v>21218</v>
      </c>
      <c r="D53" s="141">
        <v>-76.615070000000003</v>
      </c>
      <c r="E53" s="141">
        <v>39.329039999999999</v>
      </c>
    </row>
    <row r="54" spans="1:5" ht="13.8" thickBot="1">
      <c r="A54" s="140" t="s">
        <v>170</v>
      </c>
      <c r="B54" s="140" t="s">
        <v>6844</v>
      </c>
      <c r="C54" s="140">
        <v>21218</v>
      </c>
      <c r="D54" s="141">
        <v>-76.615070000000003</v>
      </c>
      <c r="E54" s="141">
        <v>39.329039999999999</v>
      </c>
    </row>
    <row r="55" spans="1:5" ht="13.8" thickBot="1">
      <c r="A55" s="140" t="s">
        <v>54</v>
      </c>
      <c r="B55" s="140" t="s">
        <v>6845</v>
      </c>
      <c r="C55" s="140">
        <v>92354</v>
      </c>
      <c r="D55" s="141">
        <v>-117.26226</v>
      </c>
      <c r="E55" s="141">
        <v>34.049010000000003</v>
      </c>
    </row>
    <row r="56" spans="1:5" ht="13.8" thickBot="1">
      <c r="A56" s="140" t="s">
        <v>33</v>
      </c>
      <c r="B56" s="140" t="s">
        <v>6846</v>
      </c>
      <c r="C56" s="140">
        <v>71103</v>
      </c>
      <c r="D56" s="141">
        <v>-93.781019999999998</v>
      </c>
      <c r="E56" s="141">
        <v>32.481589999999997</v>
      </c>
    </row>
    <row r="57" spans="1:5" ht="13.8" thickBot="1">
      <c r="A57" s="140" t="s">
        <v>33</v>
      </c>
      <c r="B57" s="140" t="s">
        <v>6846</v>
      </c>
      <c r="C57" s="140">
        <v>71103</v>
      </c>
      <c r="D57" s="141">
        <v>-93.781019999999998</v>
      </c>
      <c r="E57" s="141">
        <v>32.481589999999997</v>
      </c>
    </row>
    <row r="58" spans="1:5" ht="13.8" thickBot="1">
      <c r="A58" s="140" t="s">
        <v>35</v>
      </c>
      <c r="B58" s="140" t="s">
        <v>6847</v>
      </c>
      <c r="C58" s="140">
        <v>70112</v>
      </c>
      <c r="D58" s="141">
        <v>-90.090109999999996</v>
      </c>
      <c r="E58" s="141">
        <v>29.956499999999998</v>
      </c>
    </row>
    <row r="59" spans="1:5" ht="13.8" thickBot="1">
      <c r="A59" s="140" t="s">
        <v>17</v>
      </c>
      <c r="B59" s="140" t="s">
        <v>6848</v>
      </c>
      <c r="C59" s="140">
        <v>60153</v>
      </c>
      <c r="D59" s="141">
        <v>-87.835189999999997</v>
      </c>
      <c r="E59" s="141">
        <v>41.860500000000002</v>
      </c>
    </row>
    <row r="60" spans="1:5" ht="13.8" thickBot="1">
      <c r="A60" s="140" t="s">
        <v>178</v>
      </c>
      <c r="B60" s="140" t="s">
        <v>6849</v>
      </c>
      <c r="C60" s="140">
        <v>2114</v>
      </c>
      <c r="D60" s="141">
        <v>-71.068579999999997</v>
      </c>
      <c r="E60" s="141">
        <v>42.362499999999997</v>
      </c>
    </row>
    <row r="61" spans="1:5" ht="13.8" thickBot="1">
      <c r="A61" s="140" t="s">
        <v>178</v>
      </c>
      <c r="B61" s="140" t="s">
        <v>6849</v>
      </c>
      <c r="C61" s="140">
        <v>2114</v>
      </c>
      <c r="D61" s="141">
        <v>-71.068579999999997</v>
      </c>
      <c r="E61" s="141">
        <v>42.362499999999997</v>
      </c>
    </row>
    <row r="62" spans="1:5" ht="13.8" thickBot="1">
      <c r="A62" s="140" t="s">
        <v>178</v>
      </c>
      <c r="B62" s="140" t="s">
        <v>6849</v>
      </c>
      <c r="C62" s="140">
        <v>2114</v>
      </c>
      <c r="D62" s="141">
        <v>-71.068579999999997</v>
      </c>
      <c r="E62" s="141">
        <v>42.362499999999997</v>
      </c>
    </row>
    <row r="63" spans="1:5" ht="27" thickBot="1">
      <c r="A63" s="140" t="s">
        <v>161</v>
      </c>
      <c r="B63" s="140" t="s">
        <v>6850</v>
      </c>
      <c r="C63" s="140">
        <v>32224</v>
      </c>
      <c r="D63" s="141">
        <v>-81.440989999999999</v>
      </c>
      <c r="E63" s="141">
        <v>30.263909999999999</v>
      </c>
    </row>
    <row r="64" spans="1:5" ht="27" thickBot="1">
      <c r="A64" s="140" t="s">
        <v>44</v>
      </c>
      <c r="B64" s="140" t="s">
        <v>6851</v>
      </c>
      <c r="C64" s="140">
        <v>85054</v>
      </c>
      <c r="D64" s="141">
        <v>-111.9554</v>
      </c>
      <c r="E64" s="141">
        <v>33.658340000000003</v>
      </c>
    </row>
    <row r="65" spans="1:5" ht="27" thickBot="1">
      <c r="A65" s="140" t="s">
        <v>206</v>
      </c>
      <c r="B65" s="140" t="s">
        <v>6852</v>
      </c>
      <c r="C65" s="140">
        <v>55902</v>
      </c>
      <c r="D65" s="141">
        <v>-92.482339999999994</v>
      </c>
      <c r="E65" s="141">
        <v>44.020629999999997</v>
      </c>
    </row>
    <row r="66" spans="1:5" ht="27" thickBot="1">
      <c r="A66" s="140" t="s">
        <v>206</v>
      </c>
      <c r="B66" s="140" t="s">
        <v>6852</v>
      </c>
      <c r="C66" s="140">
        <v>55902</v>
      </c>
      <c r="D66" s="141">
        <v>-92.482339999999994</v>
      </c>
      <c r="E66" s="141">
        <v>44.020629999999997</v>
      </c>
    </row>
    <row r="67" spans="1:5" ht="27" thickBot="1">
      <c r="A67" s="140" t="s">
        <v>206</v>
      </c>
      <c r="B67" s="140" t="s">
        <v>6852</v>
      </c>
      <c r="C67" s="140">
        <v>55902</v>
      </c>
      <c r="D67" s="141">
        <v>-92.482339999999994</v>
      </c>
      <c r="E67" s="141">
        <v>44.020629999999997</v>
      </c>
    </row>
    <row r="68" spans="1:5" ht="27" thickBot="1">
      <c r="A68" s="140" t="s">
        <v>206</v>
      </c>
      <c r="B68" s="140" t="s">
        <v>6852</v>
      </c>
      <c r="C68" s="140">
        <v>55902</v>
      </c>
      <c r="D68" s="141">
        <v>-92.482339999999994</v>
      </c>
      <c r="E68" s="141">
        <v>44.020629999999997</v>
      </c>
    </row>
    <row r="69" spans="1:5" ht="13.8" thickBot="1">
      <c r="A69" s="140" t="s">
        <v>6</v>
      </c>
      <c r="B69" s="140" t="s">
        <v>6853</v>
      </c>
      <c r="C69" s="140">
        <v>30912</v>
      </c>
      <c r="D69" s="141">
        <v>-81.988460000000003</v>
      </c>
      <c r="E69" s="141">
        <v>33.471049999999998</v>
      </c>
    </row>
    <row r="70" spans="1:5" ht="13.8" thickBot="1">
      <c r="A70" s="140" t="s">
        <v>159</v>
      </c>
      <c r="B70" s="140" t="s">
        <v>6854</v>
      </c>
      <c r="C70" s="140">
        <v>53226</v>
      </c>
      <c r="D70" s="141">
        <v>-88.021519999999995</v>
      </c>
      <c r="E70" s="141">
        <v>43.043559999999999</v>
      </c>
    </row>
    <row r="71" spans="1:5" ht="13.8" thickBot="1">
      <c r="A71" s="140" t="s">
        <v>159</v>
      </c>
      <c r="B71" s="140" t="s">
        <v>6854</v>
      </c>
      <c r="C71" s="140">
        <v>53226</v>
      </c>
      <c r="D71" s="141">
        <v>-88.021519999999995</v>
      </c>
      <c r="E71" s="141">
        <v>43.043559999999999</v>
      </c>
    </row>
    <row r="72" spans="1:5" ht="13.8" thickBot="1">
      <c r="A72" s="140" t="s">
        <v>159</v>
      </c>
      <c r="B72" s="140" t="s">
        <v>6854</v>
      </c>
      <c r="C72" s="140">
        <v>53226</v>
      </c>
      <c r="D72" s="141">
        <v>-88.021519999999995</v>
      </c>
      <c r="E72" s="141">
        <v>43.043559999999999</v>
      </c>
    </row>
    <row r="73" spans="1:5" ht="13.8" thickBot="1">
      <c r="A73" s="140" t="s">
        <v>194</v>
      </c>
      <c r="B73" s="140" t="s">
        <v>6855</v>
      </c>
      <c r="C73" s="140">
        <v>29425</v>
      </c>
      <c r="D73" s="141">
        <v>-80.055890000000005</v>
      </c>
      <c r="E73" s="141">
        <v>32.811149999999998</v>
      </c>
    </row>
    <row r="74" spans="1:5" ht="13.8" thickBot="1">
      <c r="A74" s="140" t="s">
        <v>194</v>
      </c>
      <c r="B74" s="140" t="s">
        <v>6855</v>
      </c>
      <c r="C74" s="140">
        <v>29425</v>
      </c>
      <c r="D74" s="141">
        <v>-80.055890000000005</v>
      </c>
      <c r="E74" s="141">
        <v>32.811149999999998</v>
      </c>
    </row>
    <row r="75" spans="1:5" ht="13.8" thickBot="1">
      <c r="A75" s="140" t="s">
        <v>6178</v>
      </c>
      <c r="B75" s="140" t="s">
        <v>6856</v>
      </c>
      <c r="C75" s="140">
        <v>20007</v>
      </c>
      <c r="D75" s="141">
        <v>-77.075130000000001</v>
      </c>
      <c r="E75" s="141">
        <v>38.911340000000003</v>
      </c>
    </row>
    <row r="76" spans="1:5" ht="13.8" thickBot="1">
      <c r="A76" s="140" t="s">
        <v>6178</v>
      </c>
      <c r="B76" s="140" t="s">
        <v>6856</v>
      </c>
      <c r="C76" s="140">
        <v>20007</v>
      </c>
      <c r="D76" s="141">
        <v>-77.075130000000001</v>
      </c>
      <c r="E76" s="141">
        <v>38.911340000000003</v>
      </c>
    </row>
    <row r="77" spans="1:5" ht="13.8" thickBot="1">
      <c r="A77" s="140" t="s">
        <v>6178</v>
      </c>
      <c r="B77" s="140" t="s">
        <v>6856</v>
      </c>
      <c r="C77" s="140">
        <v>20007</v>
      </c>
      <c r="D77" s="141">
        <v>-77.075130000000001</v>
      </c>
      <c r="E77" s="141">
        <v>38.911340000000003</v>
      </c>
    </row>
    <row r="78" spans="1:5" ht="13.8" thickBot="1">
      <c r="A78" s="140" t="s">
        <v>129</v>
      </c>
      <c r="B78" s="140" t="s">
        <v>6857</v>
      </c>
      <c r="C78" s="140">
        <v>77030</v>
      </c>
      <c r="D78" s="141">
        <v>-95.399450000000002</v>
      </c>
      <c r="E78" s="141">
        <v>29.70984</v>
      </c>
    </row>
    <row r="79" spans="1:5" ht="13.8" thickBot="1">
      <c r="A79" s="140" t="s">
        <v>129</v>
      </c>
      <c r="B79" s="140" t="s">
        <v>6857</v>
      </c>
      <c r="C79" s="140">
        <v>77030</v>
      </c>
      <c r="D79" s="141">
        <v>-95.399450000000002</v>
      </c>
      <c r="E79" s="141">
        <v>29.70984</v>
      </c>
    </row>
    <row r="80" spans="1:5" ht="27" thickBot="1">
      <c r="A80" s="140" t="s">
        <v>231</v>
      </c>
      <c r="B80" s="140" t="s">
        <v>6858</v>
      </c>
      <c r="C80" s="140">
        <v>10462</v>
      </c>
      <c r="D80" s="141">
        <v>-73.870859999999993</v>
      </c>
      <c r="E80" s="141">
        <v>40.85369</v>
      </c>
    </row>
    <row r="81" spans="1:5" ht="13.8" thickBot="1">
      <c r="A81" s="140" t="s">
        <v>227</v>
      </c>
      <c r="B81" s="140" t="s">
        <v>6859</v>
      </c>
      <c r="C81" s="140">
        <v>10032</v>
      </c>
      <c r="D81" s="141">
        <v>-73.940520000000006</v>
      </c>
      <c r="E81" s="141">
        <v>40.840580000000003</v>
      </c>
    </row>
    <row r="82" spans="1:5" ht="13.8" thickBot="1">
      <c r="A82" s="140" t="s">
        <v>227</v>
      </c>
      <c r="B82" s="140" t="s">
        <v>6859</v>
      </c>
      <c r="C82" s="140">
        <v>10032</v>
      </c>
      <c r="D82" s="141">
        <v>-73.940520000000006</v>
      </c>
      <c r="E82" s="141">
        <v>40.840580000000003</v>
      </c>
    </row>
    <row r="83" spans="1:5" ht="13.8" thickBot="1">
      <c r="A83" s="140" t="s">
        <v>227</v>
      </c>
      <c r="B83" s="140" t="s">
        <v>6859</v>
      </c>
      <c r="C83" s="140">
        <v>10032</v>
      </c>
      <c r="D83" s="141">
        <v>-73.940520000000006</v>
      </c>
      <c r="E83" s="141">
        <v>40.840580000000003</v>
      </c>
    </row>
    <row r="84" spans="1:5" ht="13.8" thickBot="1">
      <c r="A84" s="140" t="s">
        <v>233</v>
      </c>
      <c r="B84" s="140" t="s">
        <v>6860</v>
      </c>
      <c r="C84" s="140">
        <v>10021</v>
      </c>
      <c r="D84" s="141">
        <v>-73.951859999999996</v>
      </c>
      <c r="E84" s="141">
        <v>40.768749999999997</v>
      </c>
    </row>
    <row r="85" spans="1:5" ht="13.8" thickBot="1">
      <c r="A85" s="140" t="s">
        <v>233</v>
      </c>
      <c r="B85" s="140" t="s">
        <v>6860</v>
      </c>
      <c r="C85" s="140">
        <v>10021</v>
      </c>
      <c r="D85" s="141">
        <v>-73.951859999999996</v>
      </c>
      <c r="E85" s="141">
        <v>40.768749999999997</v>
      </c>
    </row>
    <row r="86" spans="1:5" ht="13.8" thickBot="1">
      <c r="A86" s="140" t="s">
        <v>111</v>
      </c>
      <c r="B86" s="140" t="s">
        <v>6861</v>
      </c>
      <c r="C86" s="140">
        <v>43210</v>
      </c>
      <c r="D86" s="141">
        <v>-83.018429999999995</v>
      </c>
      <c r="E86" s="141">
        <v>39.994790000000002</v>
      </c>
    </row>
    <row r="87" spans="1:5" ht="13.8" thickBot="1">
      <c r="A87" s="140" t="s">
        <v>111</v>
      </c>
      <c r="B87" s="140" t="s">
        <v>6861</v>
      </c>
      <c r="C87" s="140">
        <v>43210</v>
      </c>
      <c r="D87" s="141">
        <v>-83.018429999999995</v>
      </c>
      <c r="E87" s="141">
        <v>39.994790000000002</v>
      </c>
    </row>
    <row r="88" spans="1:5" ht="13.8" thickBot="1">
      <c r="A88" s="140" t="s">
        <v>111</v>
      </c>
      <c r="B88" s="140" t="s">
        <v>6861</v>
      </c>
      <c r="C88" s="140">
        <v>43210</v>
      </c>
      <c r="D88" s="141">
        <v>-83.018429999999995</v>
      </c>
      <c r="E88" s="141">
        <v>39.994790000000002</v>
      </c>
    </row>
    <row r="89" spans="1:5" ht="13.8" thickBot="1">
      <c r="A89" s="140" t="s">
        <v>116</v>
      </c>
      <c r="B89" s="140" t="s">
        <v>6862</v>
      </c>
      <c r="C89" s="140">
        <v>97239</v>
      </c>
      <c r="D89" s="141">
        <v>-122.69132</v>
      </c>
      <c r="E89" s="141">
        <v>45.496769999999998</v>
      </c>
    </row>
    <row r="90" spans="1:5" ht="13.8" thickBot="1">
      <c r="A90" s="140" t="s">
        <v>116</v>
      </c>
      <c r="B90" s="140" t="s">
        <v>6862</v>
      </c>
      <c r="C90" s="140">
        <v>97239</v>
      </c>
      <c r="D90" s="141">
        <v>-122.69132</v>
      </c>
      <c r="E90" s="141">
        <v>45.496769999999998</v>
      </c>
    </row>
    <row r="91" spans="1:5" ht="13.8" thickBot="1">
      <c r="A91" s="140" t="s">
        <v>116</v>
      </c>
      <c r="B91" s="140" t="s">
        <v>6862</v>
      </c>
      <c r="C91" s="140">
        <v>97239</v>
      </c>
      <c r="D91" s="141">
        <v>-122.69132</v>
      </c>
      <c r="E91" s="141">
        <v>45.496769999999998</v>
      </c>
    </row>
    <row r="92" spans="1:5" ht="13.8" thickBot="1">
      <c r="A92" s="140" t="s">
        <v>189</v>
      </c>
      <c r="B92" s="140" t="s">
        <v>6863</v>
      </c>
      <c r="C92" s="140">
        <v>17033</v>
      </c>
      <c r="D92" s="141">
        <v>-76.676940000000002</v>
      </c>
      <c r="E92" s="141">
        <v>40.263770000000001</v>
      </c>
    </row>
    <row r="93" spans="1:5" ht="13.8" thickBot="1">
      <c r="A93" s="140" t="s">
        <v>189</v>
      </c>
      <c r="B93" s="140" t="s">
        <v>6863</v>
      </c>
      <c r="C93" s="140">
        <v>17033</v>
      </c>
      <c r="D93" s="141">
        <v>-76.676940000000002</v>
      </c>
      <c r="E93" s="141">
        <v>40.263770000000001</v>
      </c>
    </row>
    <row r="94" spans="1:5" ht="13.8" thickBot="1">
      <c r="A94" s="140" t="s">
        <v>189</v>
      </c>
      <c r="B94" s="140" t="s">
        <v>6863</v>
      </c>
      <c r="C94" s="140">
        <v>17033</v>
      </c>
      <c r="D94" s="141">
        <v>-76.676940000000002</v>
      </c>
      <c r="E94" s="141">
        <v>40.263770000000001</v>
      </c>
    </row>
    <row r="95" spans="1:5" ht="13.8" thickBot="1">
      <c r="A95" s="140" t="s">
        <v>10</v>
      </c>
      <c r="B95" s="140" t="s">
        <v>6864</v>
      </c>
      <c r="C95" s="140">
        <v>60612</v>
      </c>
      <c r="D95" s="141">
        <v>-87.668639999999996</v>
      </c>
      <c r="E95" s="141">
        <v>41.873660000000001</v>
      </c>
    </row>
    <row r="96" spans="1:5" ht="13.8" thickBot="1">
      <c r="A96" s="140" t="s">
        <v>10</v>
      </c>
      <c r="B96" s="140" t="s">
        <v>6864</v>
      </c>
      <c r="C96" s="140">
        <v>60612</v>
      </c>
      <c r="D96" s="141">
        <v>-87.668639999999996</v>
      </c>
      <c r="E96" s="141">
        <v>41.873660000000001</v>
      </c>
    </row>
    <row r="97" spans="1:5" ht="27" thickBot="1">
      <c r="A97" s="140" t="s">
        <v>187</v>
      </c>
      <c r="B97" s="140" t="s">
        <v>6865</v>
      </c>
      <c r="C97" s="140">
        <v>19107</v>
      </c>
      <c r="D97" s="141">
        <v>-75.157589999999999</v>
      </c>
      <c r="E97" s="141">
        <v>39.948700000000002</v>
      </c>
    </row>
    <row r="98" spans="1:5" ht="27" thickBot="1">
      <c r="A98" s="140" t="s">
        <v>187</v>
      </c>
      <c r="B98" s="140" t="s">
        <v>6865</v>
      </c>
      <c r="C98" s="140">
        <v>19107</v>
      </c>
      <c r="D98" s="141">
        <v>-75.157589999999999</v>
      </c>
      <c r="E98" s="141">
        <v>39.948700000000002</v>
      </c>
    </row>
    <row r="99" spans="1:5" ht="27" thickBot="1">
      <c r="A99" s="140" t="s">
        <v>187</v>
      </c>
      <c r="B99" s="140" t="s">
        <v>6865</v>
      </c>
      <c r="C99" s="140">
        <v>19107</v>
      </c>
      <c r="D99" s="141">
        <v>-75.157589999999999</v>
      </c>
      <c r="E99" s="141">
        <v>39.948700000000002</v>
      </c>
    </row>
    <row r="100" spans="1:5" ht="27" thickBot="1">
      <c r="A100" s="140" t="s">
        <v>187</v>
      </c>
      <c r="B100" s="140" t="s">
        <v>6865</v>
      </c>
      <c r="C100" s="140">
        <v>19107</v>
      </c>
      <c r="D100" s="141">
        <v>-75.157589999999999</v>
      </c>
      <c r="E100" s="141">
        <v>39.948700000000002</v>
      </c>
    </row>
    <row r="101" spans="1:5" ht="13.8" thickBot="1">
      <c r="A101" s="140" t="s">
        <v>8</v>
      </c>
      <c r="B101" s="140" t="s">
        <v>6866</v>
      </c>
      <c r="C101" s="140">
        <v>62702</v>
      </c>
      <c r="D101" s="141">
        <v>-89.655699999999996</v>
      </c>
      <c r="E101" s="141">
        <v>39.808839999999996</v>
      </c>
    </row>
    <row r="102" spans="1:5" ht="13.8" thickBot="1">
      <c r="A102" s="140" t="s">
        <v>180</v>
      </c>
      <c r="B102" s="140" t="s">
        <v>6867</v>
      </c>
      <c r="C102" s="140">
        <v>49503</v>
      </c>
      <c r="D102" s="141">
        <v>-85.676140000000004</v>
      </c>
      <c r="E102" s="141">
        <v>42.974739999999997</v>
      </c>
    </row>
    <row r="103" spans="1:5" ht="13.8" thickBot="1">
      <c r="A103" s="140" t="s">
        <v>64</v>
      </c>
      <c r="B103" s="140" t="s">
        <v>6868</v>
      </c>
      <c r="C103" s="140">
        <v>94304</v>
      </c>
      <c r="D103" s="141">
        <v>-122.17624000000001</v>
      </c>
      <c r="E103" s="141">
        <v>37.435090000000002</v>
      </c>
    </row>
    <row r="104" spans="1:5" ht="13.8" thickBot="1">
      <c r="A104" s="140" t="s">
        <v>64</v>
      </c>
      <c r="B104" s="140" t="s">
        <v>6868</v>
      </c>
      <c r="C104" s="140">
        <v>94304</v>
      </c>
      <c r="D104" s="141">
        <v>-122.17624000000001</v>
      </c>
      <c r="E104" s="141">
        <v>37.435090000000002</v>
      </c>
    </row>
    <row r="105" spans="1:5" ht="13.8" thickBot="1">
      <c r="A105" s="140" t="s">
        <v>64</v>
      </c>
      <c r="B105" s="140" t="s">
        <v>6868</v>
      </c>
      <c r="C105" s="140">
        <v>94304</v>
      </c>
      <c r="D105" s="141">
        <v>-122.17624000000001</v>
      </c>
      <c r="E105" s="141">
        <v>37.435090000000002</v>
      </c>
    </row>
    <row r="106" spans="1:5" ht="13.8" thickBot="1">
      <c r="A106" s="140" t="s">
        <v>64</v>
      </c>
      <c r="B106" s="140" t="s">
        <v>6868</v>
      </c>
      <c r="C106" s="140">
        <v>94304</v>
      </c>
      <c r="D106" s="141">
        <v>-122.17624000000001</v>
      </c>
      <c r="E106" s="141">
        <v>37.435090000000002</v>
      </c>
    </row>
    <row r="107" spans="1:5" ht="13.8" thickBot="1">
      <c r="A107" s="140" t="s">
        <v>225</v>
      </c>
      <c r="B107" s="140" t="s">
        <v>6869</v>
      </c>
      <c r="C107" s="140">
        <v>11794</v>
      </c>
      <c r="D107" s="141">
        <v>-73.116399999999999</v>
      </c>
      <c r="E107" s="141">
        <v>40.90842</v>
      </c>
    </row>
    <row r="108" spans="1:5" ht="13.8" thickBot="1">
      <c r="A108" s="140" t="s">
        <v>185</v>
      </c>
      <c r="B108" s="140" t="s">
        <v>6870</v>
      </c>
      <c r="C108" s="140">
        <v>19140</v>
      </c>
      <c r="D108" s="141">
        <v>-75.150940000000006</v>
      </c>
      <c r="E108" s="141">
        <v>40.004350000000002</v>
      </c>
    </row>
    <row r="109" spans="1:5" ht="27" thickBot="1">
      <c r="A109" s="140" t="s">
        <v>127</v>
      </c>
      <c r="B109" s="140" t="s">
        <v>6871</v>
      </c>
      <c r="C109" s="140">
        <v>76508</v>
      </c>
      <c r="D109" s="141">
        <v>-97.363709999999998</v>
      </c>
      <c r="E109" s="141">
        <v>31.077770000000001</v>
      </c>
    </row>
    <row r="110" spans="1:5" ht="13.8" thickBot="1">
      <c r="A110" s="140" t="s">
        <v>179</v>
      </c>
      <c r="B110" s="140" t="s">
        <v>6872</v>
      </c>
      <c r="C110" s="140">
        <v>2116</v>
      </c>
      <c r="D110" s="141">
        <v>-71.065550000000002</v>
      </c>
      <c r="E110" s="141">
        <v>42.348660000000002</v>
      </c>
    </row>
    <row r="111" spans="1:5" ht="13.8" thickBot="1">
      <c r="A111" s="140" t="s">
        <v>179</v>
      </c>
      <c r="B111" s="140" t="s">
        <v>6872</v>
      </c>
      <c r="C111" s="140">
        <v>2116</v>
      </c>
      <c r="D111" s="141">
        <v>-71.065550000000002</v>
      </c>
      <c r="E111" s="141">
        <v>42.348660000000002</v>
      </c>
    </row>
    <row r="112" spans="1:5" ht="13.8" thickBot="1">
      <c r="A112" s="140" t="s">
        <v>37</v>
      </c>
      <c r="B112" s="140" t="s">
        <v>6873</v>
      </c>
      <c r="C112" s="140">
        <v>70118</v>
      </c>
      <c r="D112" s="141">
        <v>-90.120149999999995</v>
      </c>
      <c r="E112" s="141">
        <v>29.94117</v>
      </c>
    </row>
    <row r="113" spans="1:5" ht="13.8" thickBot="1">
      <c r="A113" s="140" t="s">
        <v>37</v>
      </c>
      <c r="B113" s="140" t="s">
        <v>6873</v>
      </c>
      <c r="C113" s="140">
        <v>70118</v>
      </c>
      <c r="D113" s="141">
        <v>-90.120149999999995</v>
      </c>
      <c r="E113" s="141">
        <v>29.94117</v>
      </c>
    </row>
    <row r="114" spans="1:5" ht="27" thickBot="1">
      <c r="A114" s="140" t="s">
        <v>61</v>
      </c>
      <c r="B114" s="140" t="s">
        <v>6874</v>
      </c>
      <c r="C114" s="140">
        <v>90095</v>
      </c>
      <c r="D114" s="141">
        <v>-118.44591</v>
      </c>
      <c r="E114" s="141">
        <v>34.06617</v>
      </c>
    </row>
    <row r="115" spans="1:5" ht="27" thickBot="1">
      <c r="A115" s="140" t="s">
        <v>61</v>
      </c>
      <c r="B115" s="140" t="s">
        <v>6874</v>
      </c>
      <c r="C115" s="140">
        <v>90095</v>
      </c>
      <c r="D115" s="141">
        <v>-118.44591</v>
      </c>
      <c r="E115" s="141">
        <v>34.06617</v>
      </c>
    </row>
    <row r="116" spans="1:5" ht="27" thickBot="1">
      <c r="A116" s="140" t="s">
        <v>61</v>
      </c>
      <c r="B116" s="140" t="s">
        <v>6874</v>
      </c>
      <c r="C116" s="140">
        <v>90095</v>
      </c>
      <c r="D116" s="141">
        <v>-118.44591</v>
      </c>
      <c r="E116" s="141">
        <v>34.06617</v>
      </c>
    </row>
    <row r="117" spans="1:5" ht="13.8" thickBot="1">
      <c r="A117" s="140" t="s">
        <v>175</v>
      </c>
      <c r="B117" s="140" t="s">
        <v>6875</v>
      </c>
      <c r="C117" s="140">
        <v>1655</v>
      </c>
      <c r="D117" s="141">
        <v>-71.763390000000001</v>
      </c>
      <c r="E117" s="141">
        <v>42.278219999999997</v>
      </c>
    </row>
    <row r="118" spans="1:5" ht="13.8" thickBot="1">
      <c r="A118" s="140" t="s">
        <v>229</v>
      </c>
      <c r="B118" s="140" t="s">
        <v>6876</v>
      </c>
      <c r="C118" s="140">
        <v>14068</v>
      </c>
      <c r="D118" s="141">
        <v>-78.791929999999994</v>
      </c>
      <c r="E118" s="141">
        <v>42.99277</v>
      </c>
    </row>
    <row r="119" spans="1:5" ht="13.8" thickBot="1">
      <c r="A119" s="140" t="s">
        <v>229</v>
      </c>
      <c r="B119" s="140" t="s">
        <v>6876</v>
      </c>
      <c r="C119" s="140">
        <v>14068</v>
      </c>
      <c r="D119" s="141">
        <v>-78.791929999999994</v>
      </c>
      <c r="E119" s="141">
        <v>42.99277</v>
      </c>
    </row>
    <row r="120" spans="1:5" ht="13.8" thickBot="1">
      <c r="A120" s="140" t="s">
        <v>229</v>
      </c>
      <c r="B120" s="140" t="s">
        <v>6876</v>
      </c>
      <c r="C120" s="140">
        <v>14068</v>
      </c>
      <c r="D120" s="141">
        <v>-78.791929999999994</v>
      </c>
      <c r="E120" s="141">
        <v>42.99277</v>
      </c>
    </row>
    <row r="121" spans="1:5" ht="13.8" thickBot="1">
      <c r="A121" s="140" t="s">
        <v>41</v>
      </c>
      <c r="B121" s="140" t="s">
        <v>6877</v>
      </c>
      <c r="C121" s="140">
        <v>35401</v>
      </c>
      <c r="D121" s="141">
        <v>-87.53201</v>
      </c>
      <c r="E121" s="141">
        <v>33.208120000000001</v>
      </c>
    </row>
    <row r="122" spans="1:5" ht="13.8" thickBot="1">
      <c r="A122" s="140" t="s">
        <v>41</v>
      </c>
      <c r="B122" s="140" t="s">
        <v>6877</v>
      </c>
      <c r="C122" s="140">
        <v>35401</v>
      </c>
      <c r="D122" s="141">
        <v>-87.53201</v>
      </c>
      <c r="E122" s="141">
        <v>33.208120000000001</v>
      </c>
    </row>
    <row r="123" spans="1:5" ht="13.8" thickBot="1">
      <c r="A123" s="140" t="s">
        <v>41</v>
      </c>
      <c r="B123" s="140" t="s">
        <v>6877</v>
      </c>
      <c r="C123" s="140">
        <v>35401</v>
      </c>
      <c r="D123" s="141">
        <v>-87.53201</v>
      </c>
      <c r="E123" s="141">
        <v>33.208120000000001</v>
      </c>
    </row>
    <row r="124" spans="1:5" ht="13.8" thickBot="1">
      <c r="A124" s="140" t="s">
        <v>47</v>
      </c>
      <c r="B124" s="140" t="s">
        <v>6878</v>
      </c>
      <c r="C124" s="140">
        <v>85724</v>
      </c>
      <c r="D124" s="141">
        <v>-111.00883</v>
      </c>
      <c r="E124" s="141">
        <v>32.247579999999999</v>
      </c>
    </row>
    <row r="125" spans="1:5" ht="13.8" thickBot="1">
      <c r="A125" s="140" t="s">
        <v>6180</v>
      </c>
      <c r="B125" s="140" t="s">
        <v>6879</v>
      </c>
      <c r="C125" s="140">
        <v>72205</v>
      </c>
      <c r="D125" s="141">
        <v>-92.319879999999998</v>
      </c>
      <c r="E125" s="141">
        <v>34.750010000000003</v>
      </c>
    </row>
    <row r="126" spans="1:5" ht="13.8" thickBot="1">
      <c r="A126" s="140" t="s">
        <v>6180</v>
      </c>
      <c r="B126" s="140" t="s">
        <v>6879</v>
      </c>
      <c r="C126" s="140">
        <v>72205</v>
      </c>
      <c r="D126" s="141">
        <v>-92.319879999999998</v>
      </c>
      <c r="E126" s="141">
        <v>34.750010000000003</v>
      </c>
    </row>
    <row r="127" spans="1:5" ht="13.8" thickBot="1">
      <c r="A127" s="140" t="s">
        <v>56</v>
      </c>
      <c r="B127" s="140" t="s">
        <v>6880</v>
      </c>
      <c r="C127" s="140">
        <v>92868</v>
      </c>
      <c r="D127" s="141">
        <v>-117.88896</v>
      </c>
      <c r="E127" s="141">
        <v>33.787370000000003</v>
      </c>
    </row>
    <row r="128" spans="1:5" ht="13.8" thickBot="1">
      <c r="A128" s="140" t="s">
        <v>56</v>
      </c>
      <c r="B128" s="140" t="s">
        <v>6880</v>
      </c>
      <c r="C128" s="140">
        <v>92868</v>
      </c>
      <c r="D128" s="141">
        <v>-117.88896</v>
      </c>
      <c r="E128" s="141">
        <v>33.787370000000003</v>
      </c>
    </row>
    <row r="129" spans="1:5" ht="13.8" thickBot="1">
      <c r="A129" s="140" t="s">
        <v>62</v>
      </c>
      <c r="B129" s="140" t="s">
        <v>6881</v>
      </c>
      <c r="C129" s="140">
        <v>94143</v>
      </c>
      <c r="D129" s="141">
        <v>-122.4581</v>
      </c>
      <c r="E129" s="141">
        <v>37.762520000000002</v>
      </c>
    </row>
    <row r="130" spans="1:5" ht="13.8" thickBot="1">
      <c r="A130" s="140" t="s">
        <v>62</v>
      </c>
      <c r="B130" s="140" t="s">
        <v>6881</v>
      </c>
      <c r="C130" s="140">
        <v>94143</v>
      </c>
      <c r="D130" s="141">
        <v>-122.4581</v>
      </c>
      <c r="E130" s="141">
        <v>37.762520000000002</v>
      </c>
    </row>
    <row r="131" spans="1:5" ht="13.8" thickBot="1">
      <c r="A131" s="140" t="s">
        <v>62</v>
      </c>
      <c r="B131" s="140" t="s">
        <v>6881</v>
      </c>
      <c r="C131" s="140">
        <v>94143</v>
      </c>
      <c r="D131" s="141">
        <v>-122.4581</v>
      </c>
      <c r="E131" s="141">
        <v>37.762520000000002</v>
      </c>
    </row>
    <row r="132" spans="1:5" ht="13.8" thickBot="1">
      <c r="A132" s="140" t="s">
        <v>52</v>
      </c>
      <c r="B132" s="140" t="s">
        <v>6882</v>
      </c>
      <c r="C132" s="140">
        <v>95817</v>
      </c>
      <c r="D132" s="141">
        <v>-121.45455</v>
      </c>
      <c r="E132" s="141">
        <v>38.554740000000002</v>
      </c>
    </row>
    <row r="133" spans="1:5" ht="13.8" thickBot="1">
      <c r="A133" s="140" t="s">
        <v>52</v>
      </c>
      <c r="B133" s="140" t="s">
        <v>6882</v>
      </c>
      <c r="C133" s="140">
        <v>95817</v>
      </c>
      <c r="D133" s="141">
        <v>-121.45455</v>
      </c>
      <c r="E133" s="141">
        <v>38.554740000000002</v>
      </c>
    </row>
    <row r="134" spans="1:5" ht="13.8" thickBot="1">
      <c r="A134" s="140" t="s">
        <v>6814</v>
      </c>
      <c r="B134" s="140" t="s">
        <v>6883</v>
      </c>
      <c r="C134" s="140">
        <v>92103</v>
      </c>
      <c r="D134" s="141">
        <v>-117.16634999999999</v>
      </c>
      <c r="E134" s="141">
        <v>32.755249999999997</v>
      </c>
    </row>
    <row r="135" spans="1:5" ht="13.8" thickBot="1">
      <c r="A135" s="140" t="s">
        <v>6814</v>
      </c>
      <c r="B135" s="140" t="s">
        <v>6883</v>
      </c>
      <c r="C135" s="140">
        <v>92103</v>
      </c>
      <c r="D135" s="141">
        <v>-117.16634999999999</v>
      </c>
      <c r="E135" s="141">
        <v>32.755249999999997</v>
      </c>
    </row>
    <row r="136" spans="1:5" ht="13.8" thickBot="1">
      <c r="A136" s="140" t="s">
        <v>12</v>
      </c>
      <c r="B136" s="140" t="s">
        <v>6884</v>
      </c>
      <c r="C136" s="140">
        <v>60637</v>
      </c>
      <c r="D136" s="141">
        <v>-87.603819999999999</v>
      </c>
      <c r="E136" s="141">
        <v>41.789430000000003</v>
      </c>
    </row>
    <row r="137" spans="1:5" ht="13.8" thickBot="1">
      <c r="A137" s="140" t="s">
        <v>12</v>
      </c>
      <c r="B137" s="140" t="s">
        <v>6884</v>
      </c>
      <c r="C137" s="140">
        <v>60637</v>
      </c>
      <c r="D137" s="141">
        <v>-87.603819999999999</v>
      </c>
      <c r="E137" s="141">
        <v>41.789430000000003</v>
      </c>
    </row>
    <row r="138" spans="1:5" ht="27" thickBot="1">
      <c r="A138" s="140" t="s">
        <v>107</v>
      </c>
      <c r="B138" s="140" t="s">
        <v>6885</v>
      </c>
      <c r="C138" s="140">
        <v>45219</v>
      </c>
      <c r="D138" s="141">
        <v>-84.503399999999999</v>
      </c>
      <c r="E138" s="141">
        <v>39.138219999999997</v>
      </c>
    </row>
    <row r="139" spans="1:5" ht="27" thickBot="1">
      <c r="A139" s="140" t="s">
        <v>107</v>
      </c>
      <c r="B139" s="140" t="s">
        <v>6885</v>
      </c>
      <c r="C139" s="140">
        <v>45219</v>
      </c>
      <c r="D139" s="141">
        <v>-84.503399999999999</v>
      </c>
      <c r="E139" s="141">
        <v>39.138219999999997</v>
      </c>
    </row>
    <row r="140" spans="1:5" ht="13.8" thickBot="1">
      <c r="A140" s="140" t="s">
        <v>6175</v>
      </c>
      <c r="B140" s="140" t="s">
        <v>6886</v>
      </c>
      <c r="C140" s="140">
        <v>80045</v>
      </c>
      <c r="D140" s="141">
        <v>-104.84121</v>
      </c>
      <c r="E140" s="141">
        <v>39.748240000000003</v>
      </c>
    </row>
    <row r="141" spans="1:5" ht="13.8" thickBot="1">
      <c r="A141" s="140" t="s">
        <v>6175</v>
      </c>
      <c r="B141" s="140" t="s">
        <v>6886</v>
      </c>
      <c r="C141" s="140">
        <v>80045</v>
      </c>
      <c r="D141" s="141">
        <v>-104.84121</v>
      </c>
      <c r="E141" s="141">
        <v>39.748240000000003</v>
      </c>
    </row>
    <row r="142" spans="1:5" ht="13.8" thickBot="1">
      <c r="A142" s="140" t="s">
        <v>6175</v>
      </c>
      <c r="B142" s="140" t="s">
        <v>6886</v>
      </c>
      <c r="C142" s="140">
        <v>80045</v>
      </c>
      <c r="D142" s="141">
        <v>-104.84121</v>
      </c>
      <c r="E142" s="141">
        <v>39.748240000000003</v>
      </c>
    </row>
    <row r="143" spans="1:5" ht="13.8" thickBot="1">
      <c r="A143" s="140" t="s">
        <v>6176</v>
      </c>
      <c r="B143" s="140" t="s">
        <v>6887</v>
      </c>
      <c r="C143" s="140">
        <v>6032</v>
      </c>
      <c r="D143" s="141">
        <v>-72.791240000000002</v>
      </c>
      <c r="E143" s="141">
        <v>41.730200000000004</v>
      </c>
    </row>
    <row r="144" spans="1:5" ht="13.8" thickBot="1">
      <c r="A144" s="140" t="s">
        <v>163</v>
      </c>
      <c r="B144" s="140" t="s">
        <v>6888</v>
      </c>
      <c r="C144" s="140">
        <v>32608</v>
      </c>
      <c r="D144" s="141">
        <v>-82.341560000000001</v>
      </c>
      <c r="E144" s="141">
        <v>29.639500000000002</v>
      </c>
    </row>
    <row r="145" spans="1:5" ht="13.8" thickBot="1">
      <c r="A145" s="140" t="s">
        <v>163</v>
      </c>
      <c r="B145" s="140" t="s">
        <v>6888</v>
      </c>
      <c r="C145" s="140">
        <v>32608</v>
      </c>
      <c r="D145" s="141">
        <v>-82.341560000000001</v>
      </c>
      <c r="E145" s="141">
        <v>29.639500000000002</v>
      </c>
    </row>
    <row r="146" spans="1:5" ht="13.8" thickBot="1">
      <c r="A146" s="140" t="s">
        <v>163</v>
      </c>
      <c r="B146" s="140" t="s">
        <v>6888</v>
      </c>
      <c r="C146" s="140">
        <v>32608</v>
      </c>
      <c r="D146" s="141">
        <v>-82.341560000000001</v>
      </c>
      <c r="E146" s="141">
        <v>29.639500000000002</v>
      </c>
    </row>
    <row r="147" spans="1:5" ht="13.8" thickBot="1">
      <c r="A147" s="140" t="s">
        <v>15</v>
      </c>
      <c r="B147" s="140" t="s">
        <v>6889</v>
      </c>
      <c r="C147" s="140">
        <v>60612</v>
      </c>
      <c r="D147" s="141">
        <v>-87.673379999999995</v>
      </c>
      <c r="E147" s="141">
        <v>41.871130000000001</v>
      </c>
    </row>
    <row r="148" spans="1:5" ht="13.8" thickBot="1">
      <c r="A148" s="140" t="s">
        <v>19</v>
      </c>
      <c r="B148" s="140" t="s">
        <v>6890</v>
      </c>
      <c r="C148" s="140">
        <v>61605</v>
      </c>
      <c r="D148" s="141">
        <v>-89.597229999999996</v>
      </c>
      <c r="E148" s="141">
        <v>40.698410000000003</v>
      </c>
    </row>
    <row r="149" spans="1:5" ht="13.8" thickBot="1">
      <c r="A149" s="140" t="s">
        <v>24</v>
      </c>
      <c r="B149" s="140" t="s">
        <v>6891</v>
      </c>
      <c r="C149" s="140">
        <v>52242</v>
      </c>
      <c r="D149" s="141">
        <v>-91.548320000000004</v>
      </c>
      <c r="E149" s="141">
        <v>41.658410000000003</v>
      </c>
    </row>
    <row r="150" spans="1:5" ht="13.8" thickBot="1">
      <c r="A150" s="140" t="s">
        <v>24</v>
      </c>
      <c r="B150" s="140" t="s">
        <v>6891</v>
      </c>
      <c r="C150" s="140">
        <v>52242</v>
      </c>
      <c r="D150" s="141">
        <v>-91.548320000000004</v>
      </c>
      <c r="E150" s="141">
        <v>41.658410000000003</v>
      </c>
    </row>
    <row r="151" spans="1:5" ht="13.8" thickBot="1">
      <c r="A151" s="140" t="s">
        <v>26</v>
      </c>
      <c r="B151" s="140" t="s">
        <v>6892</v>
      </c>
      <c r="C151" s="140">
        <v>66103</v>
      </c>
      <c r="D151" s="141">
        <v>-94.612309999999994</v>
      </c>
      <c r="E151" s="141">
        <v>39.056359999999998</v>
      </c>
    </row>
    <row r="152" spans="1:5" ht="13.8" thickBot="1">
      <c r="A152" s="140" t="s">
        <v>26</v>
      </c>
      <c r="B152" s="140" t="s">
        <v>6892</v>
      </c>
      <c r="C152" s="140">
        <v>66103</v>
      </c>
      <c r="D152" s="141">
        <v>-94.612309999999994</v>
      </c>
      <c r="E152" s="141">
        <v>39.056359999999998</v>
      </c>
    </row>
    <row r="153" spans="1:5" ht="13.8" thickBot="1">
      <c r="A153" s="140" t="s">
        <v>28</v>
      </c>
      <c r="B153" s="140" t="s">
        <v>6893</v>
      </c>
      <c r="C153" s="140">
        <v>40506</v>
      </c>
      <c r="D153" s="141">
        <v>-84.537610000000001</v>
      </c>
      <c r="E153" s="141">
        <v>38.02684</v>
      </c>
    </row>
    <row r="154" spans="1:5" ht="13.8" thickBot="1">
      <c r="A154" s="140" t="s">
        <v>28</v>
      </c>
      <c r="B154" s="140" t="s">
        <v>6893</v>
      </c>
      <c r="C154" s="140">
        <v>40506</v>
      </c>
      <c r="D154" s="141">
        <v>-84.537610000000001</v>
      </c>
      <c r="E154" s="141">
        <v>38.02684</v>
      </c>
    </row>
    <row r="155" spans="1:5" ht="13.8" thickBot="1">
      <c r="A155" s="140" t="s">
        <v>172</v>
      </c>
      <c r="B155" s="140" t="s">
        <v>6894</v>
      </c>
      <c r="C155" s="140">
        <v>20742</v>
      </c>
      <c r="D155" s="141">
        <v>-76.944609999999997</v>
      </c>
      <c r="E155" s="141">
        <v>38.986919999999998</v>
      </c>
    </row>
    <row r="156" spans="1:5" ht="13.8" thickBot="1">
      <c r="A156" s="140" t="s">
        <v>172</v>
      </c>
      <c r="B156" s="140" t="s">
        <v>6894</v>
      </c>
      <c r="C156" s="140">
        <v>20742</v>
      </c>
      <c r="D156" s="141">
        <v>-76.944609999999997</v>
      </c>
      <c r="E156" s="141">
        <v>38.986919999999998</v>
      </c>
    </row>
    <row r="157" spans="1:5" ht="13.8" thickBot="1">
      <c r="A157" s="140" t="s">
        <v>202</v>
      </c>
      <c r="B157" s="140" t="s">
        <v>6895</v>
      </c>
      <c r="C157" s="140">
        <v>48109</v>
      </c>
      <c r="D157" s="141">
        <v>-83.728539999999995</v>
      </c>
      <c r="E157" s="141">
        <v>42.283180000000002</v>
      </c>
    </row>
    <row r="158" spans="1:5" ht="13.8" thickBot="1">
      <c r="A158" s="140" t="s">
        <v>202</v>
      </c>
      <c r="B158" s="140" t="s">
        <v>6895</v>
      </c>
      <c r="C158" s="140">
        <v>48109</v>
      </c>
      <c r="D158" s="141">
        <v>-83.728539999999995</v>
      </c>
      <c r="E158" s="141">
        <v>42.283180000000002</v>
      </c>
    </row>
    <row r="159" spans="1:5" ht="13.8" thickBot="1">
      <c r="A159" s="140" t="s">
        <v>204</v>
      </c>
      <c r="B159" s="140" t="s">
        <v>6896</v>
      </c>
      <c r="C159" s="140">
        <v>55455</v>
      </c>
      <c r="D159" s="141">
        <v>-93.232089999999999</v>
      </c>
      <c r="E159" s="141">
        <v>44.972369999999998</v>
      </c>
    </row>
    <row r="160" spans="1:5" ht="13.8" thickBot="1">
      <c r="A160" s="140" t="s">
        <v>204</v>
      </c>
      <c r="B160" s="140" t="s">
        <v>6896</v>
      </c>
      <c r="C160" s="140">
        <v>55455</v>
      </c>
      <c r="D160" s="141">
        <v>-93.232089999999999</v>
      </c>
      <c r="E160" s="141">
        <v>44.972369999999998</v>
      </c>
    </row>
    <row r="161" spans="1:5" ht="13.8" thickBot="1">
      <c r="A161" s="140" t="s">
        <v>208</v>
      </c>
      <c r="B161" s="140" t="s">
        <v>6897</v>
      </c>
      <c r="C161" s="140">
        <v>39216</v>
      </c>
      <c r="D161" s="141">
        <v>-90.171940000000006</v>
      </c>
      <c r="E161" s="141">
        <v>32.328769999999999</v>
      </c>
    </row>
    <row r="162" spans="1:5" ht="13.8" thickBot="1">
      <c r="A162" s="140" t="s">
        <v>208</v>
      </c>
      <c r="B162" s="140" t="s">
        <v>6897</v>
      </c>
      <c r="C162" s="140">
        <v>39216</v>
      </c>
      <c r="D162" s="141">
        <v>-90.171940000000006</v>
      </c>
      <c r="E162" s="141">
        <v>32.328769999999999</v>
      </c>
    </row>
    <row r="163" spans="1:5" ht="13.8" thickBot="1">
      <c r="A163" s="140" t="s">
        <v>213</v>
      </c>
      <c r="B163" s="140" t="s">
        <v>6898</v>
      </c>
      <c r="C163" s="140">
        <v>65212</v>
      </c>
      <c r="D163" s="141">
        <v>-92.327399999999997</v>
      </c>
      <c r="E163" s="141">
        <v>38.938890000000001</v>
      </c>
    </row>
    <row r="164" spans="1:5" ht="27" thickBot="1">
      <c r="A164" s="140" t="s">
        <v>217</v>
      </c>
      <c r="B164" s="140" t="s">
        <v>6899</v>
      </c>
      <c r="C164" s="140">
        <v>68198</v>
      </c>
      <c r="D164" s="141">
        <v>-95.975999999999999</v>
      </c>
      <c r="E164" s="141">
        <v>41.254919999999998</v>
      </c>
    </row>
    <row r="165" spans="1:5" ht="27" thickBot="1">
      <c r="A165" s="140" t="s">
        <v>217</v>
      </c>
      <c r="B165" s="140" t="s">
        <v>6899</v>
      </c>
      <c r="C165" s="140">
        <v>68198</v>
      </c>
      <c r="D165" s="141">
        <v>-95.975999999999999</v>
      </c>
      <c r="E165" s="141">
        <v>41.254919999999998</v>
      </c>
    </row>
    <row r="166" spans="1:5" ht="13.8" thickBot="1">
      <c r="A166" s="140" t="s">
        <v>101</v>
      </c>
      <c r="B166" s="140" t="s">
        <v>6900</v>
      </c>
      <c r="C166" s="140">
        <v>27514</v>
      </c>
      <c r="D166" s="141">
        <v>-79.052000000000007</v>
      </c>
      <c r="E166" s="141">
        <v>35.904380000000003</v>
      </c>
    </row>
    <row r="167" spans="1:5" ht="13.8" thickBot="1">
      <c r="A167" s="140" t="s">
        <v>101</v>
      </c>
      <c r="B167" s="140" t="s">
        <v>6900</v>
      </c>
      <c r="C167" s="140">
        <v>27514</v>
      </c>
      <c r="D167" s="141">
        <v>-79.052000000000007</v>
      </c>
      <c r="E167" s="141">
        <v>35.904380000000003</v>
      </c>
    </row>
    <row r="168" spans="1:5" ht="13.8" thickBot="1">
      <c r="A168" s="140" t="s">
        <v>114</v>
      </c>
      <c r="B168" s="140" t="s">
        <v>6901</v>
      </c>
      <c r="C168" s="140">
        <v>73104</v>
      </c>
      <c r="D168" s="141">
        <v>-97.497860000000003</v>
      </c>
      <c r="E168" s="141">
        <v>35.479590000000002</v>
      </c>
    </row>
    <row r="169" spans="1:5" ht="13.8" thickBot="1">
      <c r="A169" s="140" t="s">
        <v>114</v>
      </c>
      <c r="B169" s="140" t="s">
        <v>6901</v>
      </c>
      <c r="C169" s="140">
        <v>73104</v>
      </c>
      <c r="D169" s="141">
        <v>-97.497860000000003</v>
      </c>
      <c r="E169" s="141">
        <v>35.479590000000002</v>
      </c>
    </row>
    <row r="170" spans="1:5" ht="13.8" thickBot="1">
      <c r="A170" s="140" t="s">
        <v>188</v>
      </c>
      <c r="B170" s="140" t="s">
        <v>6902</v>
      </c>
      <c r="C170" s="140">
        <v>19104</v>
      </c>
      <c r="D170" s="141">
        <v>-75.196190000000001</v>
      </c>
      <c r="E170" s="141">
        <v>39.949959999999997</v>
      </c>
    </row>
    <row r="171" spans="1:5" ht="13.8" thickBot="1">
      <c r="A171" s="140" t="s">
        <v>188</v>
      </c>
      <c r="B171" s="140" t="s">
        <v>6902</v>
      </c>
      <c r="C171" s="140">
        <v>19104</v>
      </c>
      <c r="D171" s="141">
        <v>-75.196190000000001</v>
      </c>
      <c r="E171" s="141">
        <v>39.949959999999997</v>
      </c>
    </row>
    <row r="172" spans="1:5" ht="13.8" thickBot="1">
      <c r="A172" s="140" t="s">
        <v>188</v>
      </c>
      <c r="B172" s="140" t="s">
        <v>6902</v>
      </c>
      <c r="C172" s="140">
        <v>19104</v>
      </c>
      <c r="D172" s="141">
        <v>-75.196190000000001</v>
      </c>
      <c r="E172" s="141">
        <v>39.949959999999997</v>
      </c>
    </row>
    <row r="173" spans="1:5" ht="13.8" thickBot="1">
      <c r="A173" s="140" t="s">
        <v>228</v>
      </c>
      <c r="B173" s="140" t="s">
        <v>6903</v>
      </c>
      <c r="C173" s="140">
        <v>14642</v>
      </c>
      <c r="D173" s="141">
        <v>-77.624790000000004</v>
      </c>
      <c r="E173" s="141">
        <v>43.122900000000001</v>
      </c>
    </row>
    <row r="174" spans="1:5" ht="13.8" thickBot="1">
      <c r="A174" s="140" t="s">
        <v>168</v>
      </c>
      <c r="B174" s="140" t="s">
        <v>6904</v>
      </c>
      <c r="C174" s="140">
        <v>33602</v>
      </c>
      <c r="D174" s="141">
        <v>-82.449330000000003</v>
      </c>
      <c r="E174" s="141">
        <v>27.943930000000002</v>
      </c>
    </row>
    <row r="175" spans="1:5" ht="13.8" thickBot="1">
      <c r="A175" s="140" t="s">
        <v>168</v>
      </c>
      <c r="B175" s="140" t="s">
        <v>6904</v>
      </c>
      <c r="C175" s="140">
        <v>33602</v>
      </c>
      <c r="D175" s="141">
        <v>-82.449330000000003</v>
      </c>
      <c r="E175" s="141">
        <v>27.943930000000002</v>
      </c>
    </row>
    <row r="176" spans="1:5" ht="27" thickBot="1">
      <c r="A176" s="140" t="s">
        <v>60</v>
      </c>
      <c r="B176" s="140" t="s">
        <v>6905</v>
      </c>
      <c r="C176" s="140">
        <v>90033</v>
      </c>
      <c r="D176" s="141">
        <v>-118.20734</v>
      </c>
      <c r="E176" s="141">
        <v>34.057989999999997</v>
      </c>
    </row>
    <row r="177" spans="1:5" ht="27" thickBot="1">
      <c r="A177" s="140" t="s">
        <v>60</v>
      </c>
      <c r="B177" s="140" t="s">
        <v>6905</v>
      </c>
      <c r="C177" s="140">
        <v>90033</v>
      </c>
      <c r="D177" s="141">
        <v>-118.20734</v>
      </c>
      <c r="E177" s="141">
        <v>34.057989999999997</v>
      </c>
    </row>
    <row r="178" spans="1:5" ht="27" thickBot="1">
      <c r="A178" s="140" t="s">
        <v>60</v>
      </c>
      <c r="B178" s="140" t="s">
        <v>6905</v>
      </c>
      <c r="C178" s="140">
        <v>90033</v>
      </c>
      <c r="D178" s="141">
        <v>-118.20734</v>
      </c>
      <c r="E178" s="141">
        <v>34.057989999999997</v>
      </c>
    </row>
    <row r="179" spans="1:5" ht="13.8" thickBot="1">
      <c r="A179" s="140" t="s">
        <v>120</v>
      </c>
      <c r="B179" s="140" t="s">
        <v>6906</v>
      </c>
      <c r="C179" s="140">
        <v>37920</v>
      </c>
      <c r="D179" s="141">
        <v>-83.942830000000001</v>
      </c>
      <c r="E179" s="141">
        <v>35.939439999999998</v>
      </c>
    </row>
    <row r="180" spans="1:5" ht="13.8" thickBot="1">
      <c r="A180" s="140" t="s">
        <v>120</v>
      </c>
      <c r="B180" s="140" t="s">
        <v>6906</v>
      </c>
      <c r="C180" s="140">
        <v>37920</v>
      </c>
      <c r="D180" s="141">
        <v>-83.942830000000001</v>
      </c>
      <c r="E180" s="141">
        <v>35.939439999999998</v>
      </c>
    </row>
    <row r="181" spans="1:5" ht="13.8" thickBot="1">
      <c r="A181" s="140" t="s">
        <v>120</v>
      </c>
      <c r="B181" s="140" t="s">
        <v>6906</v>
      </c>
      <c r="C181" s="140">
        <v>37920</v>
      </c>
      <c r="D181" s="141">
        <v>-83.942830000000001</v>
      </c>
      <c r="E181" s="141">
        <v>35.939439999999998</v>
      </c>
    </row>
    <row r="182" spans="1:5" ht="13.8" thickBot="1">
      <c r="A182" s="140" t="s">
        <v>124</v>
      </c>
      <c r="B182" s="140" t="s">
        <v>6907</v>
      </c>
      <c r="C182" s="140">
        <v>78712</v>
      </c>
      <c r="D182" s="141">
        <v>-97.734669999999994</v>
      </c>
      <c r="E182" s="141">
        <v>30.28323</v>
      </c>
    </row>
    <row r="183" spans="1:5" ht="13.8" thickBot="1">
      <c r="A183" s="140" t="s">
        <v>138</v>
      </c>
      <c r="B183" s="140" t="s">
        <v>6908</v>
      </c>
      <c r="C183" s="140">
        <v>77030</v>
      </c>
      <c r="D183" s="141">
        <v>-95.401929999999993</v>
      </c>
      <c r="E183" s="141">
        <v>29.704219999999999</v>
      </c>
    </row>
    <row r="184" spans="1:5" ht="13.8" thickBot="1">
      <c r="A184" s="140" t="s">
        <v>138</v>
      </c>
      <c r="B184" s="140" t="s">
        <v>6908</v>
      </c>
      <c r="C184" s="140">
        <v>77030</v>
      </c>
      <c r="D184" s="141">
        <v>-95.401929999999993</v>
      </c>
      <c r="E184" s="141">
        <v>29.704219999999999</v>
      </c>
    </row>
    <row r="185" spans="1:5" ht="13.8" thickBot="1">
      <c r="A185" s="140" t="s">
        <v>138</v>
      </c>
      <c r="B185" s="140" t="s">
        <v>6908</v>
      </c>
      <c r="C185" s="140">
        <v>77030</v>
      </c>
      <c r="D185" s="141">
        <v>-95.401929999999993</v>
      </c>
      <c r="E185" s="141">
        <v>29.704219999999999</v>
      </c>
    </row>
    <row r="186" spans="1:5" ht="27" thickBot="1">
      <c r="A186" s="140" t="s">
        <v>136</v>
      </c>
      <c r="B186" s="140" t="s">
        <v>6909</v>
      </c>
      <c r="C186" s="140">
        <v>78229</v>
      </c>
      <c r="D186" s="141">
        <v>-98.575410000000005</v>
      </c>
      <c r="E186" s="141">
        <v>29.507400000000001</v>
      </c>
    </row>
    <row r="187" spans="1:5" ht="27" thickBot="1">
      <c r="A187" s="140" t="s">
        <v>136</v>
      </c>
      <c r="B187" s="140" t="s">
        <v>6909</v>
      </c>
      <c r="C187" s="140">
        <v>78229</v>
      </c>
      <c r="D187" s="141">
        <v>-98.575410000000005</v>
      </c>
      <c r="E187" s="141">
        <v>29.507400000000001</v>
      </c>
    </row>
    <row r="188" spans="1:5" ht="13.8" thickBot="1">
      <c r="A188" s="140" t="s">
        <v>133</v>
      </c>
      <c r="B188" s="140" t="s">
        <v>6910</v>
      </c>
      <c r="C188" s="140">
        <v>77555</v>
      </c>
      <c r="D188" s="141">
        <v>-94.777339999999995</v>
      </c>
      <c r="E188" s="141">
        <v>29.310659999999999</v>
      </c>
    </row>
    <row r="189" spans="1:5" ht="13.8" thickBot="1">
      <c r="A189" s="140" t="s">
        <v>131</v>
      </c>
      <c r="B189" s="140" t="s">
        <v>6911</v>
      </c>
      <c r="C189" s="140">
        <v>75390</v>
      </c>
      <c r="D189" s="141">
        <v>-96.845110000000005</v>
      </c>
      <c r="E189" s="141">
        <v>32.815519999999999</v>
      </c>
    </row>
    <row r="190" spans="1:5" ht="13.8" thickBot="1">
      <c r="A190" s="140" t="s">
        <v>131</v>
      </c>
      <c r="B190" s="140" t="s">
        <v>6911</v>
      </c>
      <c r="C190" s="140">
        <v>75390</v>
      </c>
      <c r="D190" s="141">
        <v>-96.845110000000005</v>
      </c>
      <c r="E190" s="141">
        <v>32.815519999999999</v>
      </c>
    </row>
    <row r="191" spans="1:5" ht="13.8" thickBot="1">
      <c r="A191" s="140" t="s">
        <v>131</v>
      </c>
      <c r="B191" s="140" t="s">
        <v>6911</v>
      </c>
      <c r="C191" s="140">
        <v>75390</v>
      </c>
      <c r="D191" s="141">
        <v>-96.845110000000005</v>
      </c>
      <c r="E191" s="141">
        <v>32.815519999999999</v>
      </c>
    </row>
    <row r="192" spans="1:5" ht="13.8" thickBot="1">
      <c r="A192" s="140" t="s">
        <v>131</v>
      </c>
      <c r="B192" s="140" t="s">
        <v>6911</v>
      </c>
      <c r="C192" s="140">
        <v>75390</v>
      </c>
      <c r="D192" s="141">
        <v>-96.845110000000005</v>
      </c>
      <c r="E192" s="141">
        <v>32.815519999999999</v>
      </c>
    </row>
    <row r="193" spans="1:5" ht="13.8" thickBot="1">
      <c r="A193" s="140" t="s">
        <v>139</v>
      </c>
      <c r="B193" s="140" t="s">
        <v>6912</v>
      </c>
      <c r="C193" s="140">
        <v>84132</v>
      </c>
      <c r="D193" s="141">
        <v>-111.8369</v>
      </c>
      <c r="E193" s="141">
        <v>40.771520000000002</v>
      </c>
    </row>
    <row r="194" spans="1:5" ht="13.8" thickBot="1">
      <c r="A194" s="140" t="s">
        <v>139</v>
      </c>
      <c r="B194" s="140" t="s">
        <v>6912</v>
      </c>
      <c r="C194" s="140">
        <v>84132</v>
      </c>
      <c r="D194" s="141">
        <v>-111.8369</v>
      </c>
      <c r="E194" s="141">
        <v>40.771520000000002</v>
      </c>
    </row>
    <row r="195" spans="1:5" ht="13.8" thickBot="1">
      <c r="A195" s="140" t="s">
        <v>139</v>
      </c>
      <c r="B195" s="140" t="s">
        <v>6912</v>
      </c>
      <c r="C195" s="140">
        <v>84132</v>
      </c>
      <c r="D195" s="141">
        <v>-111.8369</v>
      </c>
      <c r="E195" s="141">
        <v>40.771520000000002</v>
      </c>
    </row>
    <row r="196" spans="1:5" ht="13.8" thickBot="1">
      <c r="A196" s="140" t="s">
        <v>141</v>
      </c>
      <c r="B196" s="140" t="s">
        <v>6913</v>
      </c>
      <c r="C196" s="140">
        <v>5401</v>
      </c>
      <c r="D196" s="141">
        <v>-73.194379999999995</v>
      </c>
      <c r="E196" s="141">
        <v>44.479959999999998</v>
      </c>
    </row>
    <row r="197" spans="1:5" ht="13.8" thickBot="1">
      <c r="A197" s="140" t="s">
        <v>147</v>
      </c>
      <c r="B197" s="140" t="s">
        <v>6914</v>
      </c>
      <c r="C197" s="140">
        <v>22903</v>
      </c>
      <c r="D197" s="141">
        <v>-78.500680000000003</v>
      </c>
      <c r="E197" s="141">
        <v>38.031739999999999</v>
      </c>
    </row>
    <row r="198" spans="1:5" ht="13.8" thickBot="1">
      <c r="A198" s="140" t="s">
        <v>147</v>
      </c>
      <c r="B198" s="140" t="s">
        <v>6914</v>
      </c>
      <c r="C198" s="140">
        <v>22903</v>
      </c>
      <c r="D198" s="141">
        <v>-78.500680000000003</v>
      </c>
      <c r="E198" s="141">
        <v>38.031739999999999</v>
      </c>
    </row>
    <row r="199" spans="1:5" ht="13.8" thickBot="1">
      <c r="A199" s="140" t="s">
        <v>147</v>
      </c>
      <c r="B199" s="140" t="s">
        <v>6914</v>
      </c>
      <c r="C199" s="140">
        <v>22903</v>
      </c>
      <c r="D199" s="141">
        <v>-78.500680000000003</v>
      </c>
      <c r="E199" s="141">
        <v>38.031739999999999</v>
      </c>
    </row>
    <row r="200" spans="1:5" ht="13.8" thickBot="1">
      <c r="A200" s="140" t="s">
        <v>152</v>
      </c>
      <c r="B200" s="140" t="s">
        <v>6915</v>
      </c>
      <c r="C200" s="140">
        <v>98195</v>
      </c>
      <c r="D200" s="141">
        <v>-122.3083</v>
      </c>
      <c r="E200" s="141">
        <v>47.64978</v>
      </c>
    </row>
    <row r="201" spans="1:5" ht="13.8" thickBot="1">
      <c r="A201" s="140" t="s">
        <v>152</v>
      </c>
      <c r="B201" s="140" t="s">
        <v>6915</v>
      </c>
      <c r="C201" s="140">
        <v>98195</v>
      </c>
      <c r="D201" s="141">
        <v>-122.3083</v>
      </c>
      <c r="E201" s="141">
        <v>47.64978</v>
      </c>
    </row>
    <row r="202" spans="1:5" ht="13.8" thickBot="1">
      <c r="A202" s="140" t="s">
        <v>152</v>
      </c>
      <c r="B202" s="140" t="s">
        <v>6915</v>
      </c>
      <c r="C202" s="140">
        <v>98195</v>
      </c>
      <c r="D202" s="141">
        <v>-122.3083</v>
      </c>
      <c r="E202" s="141">
        <v>47.64978</v>
      </c>
    </row>
    <row r="203" spans="1:5" ht="13.8" thickBot="1">
      <c r="A203" s="140" t="s">
        <v>157</v>
      </c>
      <c r="B203" s="140" t="s">
        <v>6916</v>
      </c>
      <c r="C203" s="140">
        <v>53792</v>
      </c>
      <c r="D203" s="141">
        <v>-89.430779999999999</v>
      </c>
      <c r="E203" s="141">
        <v>43.076320000000003</v>
      </c>
    </row>
    <row r="204" spans="1:5" ht="13.8" thickBot="1">
      <c r="A204" s="140" t="s">
        <v>157</v>
      </c>
      <c r="B204" s="140" t="s">
        <v>6916</v>
      </c>
      <c r="C204" s="140">
        <v>53792</v>
      </c>
      <c r="D204" s="141">
        <v>-89.430779999999999</v>
      </c>
      <c r="E204" s="141">
        <v>43.076320000000003</v>
      </c>
    </row>
    <row r="205" spans="1:5" ht="13.8" thickBot="1">
      <c r="A205" s="140" t="s">
        <v>191</v>
      </c>
      <c r="B205" s="140" t="s">
        <v>6917</v>
      </c>
      <c r="C205" s="140">
        <v>15213</v>
      </c>
      <c r="D205" s="141">
        <v>-79.960120000000003</v>
      </c>
      <c r="E205" s="141">
        <v>40.441949999999999</v>
      </c>
    </row>
    <row r="206" spans="1:5" ht="13.8" thickBot="1">
      <c r="A206" s="140" t="s">
        <v>191</v>
      </c>
      <c r="B206" s="140" t="s">
        <v>6917</v>
      </c>
      <c r="C206" s="140">
        <v>15213</v>
      </c>
      <c r="D206" s="141">
        <v>-79.960120000000003</v>
      </c>
      <c r="E206" s="141">
        <v>40.441949999999999</v>
      </c>
    </row>
    <row r="207" spans="1:5" ht="13.8" thickBot="1">
      <c r="A207" s="140" t="s">
        <v>191</v>
      </c>
      <c r="B207" s="140" t="s">
        <v>6917</v>
      </c>
      <c r="C207" s="140">
        <v>15213</v>
      </c>
      <c r="D207" s="141">
        <v>-79.960120000000003</v>
      </c>
      <c r="E207" s="141">
        <v>40.441949999999999</v>
      </c>
    </row>
    <row r="208" spans="1:5" ht="13.8" thickBot="1">
      <c r="A208" s="140" t="s">
        <v>191</v>
      </c>
      <c r="B208" s="140" t="s">
        <v>6917</v>
      </c>
      <c r="C208" s="140">
        <v>15213</v>
      </c>
      <c r="D208" s="141">
        <v>-79.960120000000003</v>
      </c>
      <c r="E208" s="141">
        <v>40.441949999999999</v>
      </c>
    </row>
    <row r="209" spans="1:5" ht="13.8" thickBot="1">
      <c r="A209" s="140" t="s">
        <v>122</v>
      </c>
      <c r="B209" s="140" t="s">
        <v>6918</v>
      </c>
      <c r="C209" s="140">
        <v>37232</v>
      </c>
      <c r="D209" s="141">
        <v>-86.801169999999999</v>
      </c>
      <c r="E209" s="141">
        <v>36.142339999999997</v>
      </c>
    </row>
    <row r="210" spans="1:5" ht="13.8" thickBot="1">
      <c r="A210" s="140" t="s">
        <v>122</v>
      </c>
      <c r="B210" s="140" t="s">
        <v>6918</v>
      </c>
      <c r="C210" s="140">
        <v>37232</v>
      </c>
      <c r="D210" s="141">
        <v>-86.801169999999999</v>
      </c>
      <c r="E210" s="141">
        <v>36.142339999999997</v>
      </c>
    </row>
    <row r="211" spans="1:5" ht="13.8" thickBot="1">
      <c r="A211" s="140" t="s">
        <v>122</v>
      </c>
      <c r="B211" s="140" t="s">
        <v>6918</v>
      </c>
      <c r="C211" s="140">
        <v>37232</v>
      </c>
      <c r="D211" s="141">
        <v>-86.801169999999999</v>
      </c>
      <c r="E211" s="141">
        <v>36.142339999999997</v>
      </c>
    </row>
    <row r="212" spans="1:5" ht="13.8" thickBot="1">
      <c r="A212" s="140" t="s">
        <v>103</v>
      </c>
      <c r="B212" s="140" t="s">
        <v>6919</v>
      </c>
      <c r="C212" s="140">
        <v>27157</v>
      </c>
      <c r="D212" s="141">
        <v>-80.270780000000002</v>
      </c>
      <c r="E212" s="141">
        <v>36.090150000000001</v>
      </c>
    </row>
    <row r="213" spans="1:5" ht="13.8" thickBot="1">
      <c r="A213" s="140" t="s">
        <v>103</v>
      </c>
      <c r="B213" s="140" t="s">
        <v>6919</v>
      </c>
      <c r="C213" s="140">
        <v>27157</v>
      </c>
      <c r="D213" s="141">
        <v>-80.270780000000002</v>
      </c>
      <c r="E213" s="141">
        <v>36.090150000000001</v>
      </c>
    </row>
    <row r="214" spans="1:5" ht="13.8" thickBot="1">
      <c r="A214" s="140" t="s">
        <v>211</v>
      </c>
      <c r="B214" s="140" t="s">
        <v>6920</v>
      </c>
      <c r="C214" s="140">
        <v>63110</v>
      </c>
      <c r="D214" s="141">
        <v>-90.264790000000005</v>
      </c>
      <c r="E214" s="141">
        <v>38.637830000000001</v>
      </c>
    </row>
    <row r="215" spans="1:5" ht="13.8" thickBot="1">
      <c r="A215" s="140" t="s">
        <v>211</v>
      </c>
      <c r="B215" s="140" t="s">
        <v>6920</v>
      </c>
      <c r="C215" s="140">
        <v>63110</v>
      </c>
      <c r="D215" s="141">
        <v>-90.264790000000005</v>
      </c>
      <c r="E215" s="141">
        <v>38.637830000000001</v>
      </c>
    </row>
    <row r="216" spans="1:5" ht="13.8" thickBot="1">
      <c r="A216" s="140" t="s">
        <v>211</v>
      </c>
      <c r="B216" s="140" t="s">
        <v>6920</v>
      </c>
      <c r="C216" s="140">
        <v>63110</v>
      </c>
      <c r="D216" s="141">
        <v>-90.264790000000005</v>
      </c>
      <c r="E216" s="141">
        <v>38.637830000000001</v>
      </c>
    </row>
    <row r="217" spans="1:5" ht="13.8" thickBot="1">
      <c r="A217" s="140" t="s">
        <v>155</v>
      </c>
      <c r="B217" s="140" t="s">
        <v>6921</v>
      </c>
      <c r="C217" s="140">
        <v>26506</v>
      </c>
      <c r="D217" s="141">
        <v>-79.956689999999995</v>
      </c>
      <c r="E217" s="141">
        <v>39.65316</v>
      </c>
    </row>
    <row r="218" spans="1:5" ht="13.8" thickBot="1">
      <c r="A218" s="140" t="s">
        <v>93</v>
      </c>
      <c r="B218" s="140" t="s">
        <v>6922</v>
      </c>
      <c r="C218" s="140">
        <v>10595</v>
      </c>
      <c r="D218" s="141">
        <v>-73.806110000000004</v>
      </c>
      <c r="E218" s="141">
        <v>41.088279999999997</v>
      </c>
    </row>
    <row r="219" spans="1:5" ht="13.8" thickBot="1">
      <c r="A219" s="140" t="s">
        <v>93</v>
      </c>
      <c r="B219" s="140" t="s">
        <v>6922</v>
      </c>
      <c r="C219" s="140">
        <v>10595</v>
      </c>
      <c r="D219" s="141">
        <v>-73.806110000000004</v>
      </c>
      <c r="E219" s="141">
        <v>41.088279999999997</v>
      </c>
    </row>
    <row r="220" spans="1:5" ht="13.8" thickBot="1">
      <c r="A220" s="140" t="s">
        <v>6177</v>
      </c>
      <c r="B220" s="140" t="s">
        <v>6923</v>
      </c>
      <c r="C220" s="140">
        <v>6519</v>
      </c>
      <c r="D220" s="141">
        <v>-72.934910000000002</v>
      </c>
      <c r="E220" s="141">
        <v>41.302419999999998</v>
      </c>
    </row>
    <row r="221" spans="1:5" ht="13.8" thickBot="1">
      <c r="A221" s="140" t="s">
        <v>6177</v>
      </c>
      <c r="B221" s="140" t="s">
        <v>6923</v>
      </c>
      <c r="C221" s="140">
        <v>6519</v>
      </c>
      <c r="D221" s="141">
        <v>-72.934910000000002</v>
      </c>
      <c r="E221" s="141">
        <v>41.302419999999998</v>
      </c>
    </row>
    <row r="222" spans="1:5" ht="13.8" thickBot="1">
      <c r="A222" s="140" t="s">
        <v>95</v>
      </c>
      <c r="B222" s="140" t="s">
        <v>6924</v>
      </c>
      <c r="C222" s="140">
        <v>11549</v>
      </c>
      <c r="D222" s="141">
        <v>-73.597520000000003</v>
      </c>
      <c r="E222" s="141">
        <v>40.717930000000003</v>
      </c>
    </row>
    <row r="223" spans="1:5" ht="13.8" thickBot="1">
      <c r="A223" s="140" t="s">
        <v>95</v>
      </c>
      <c r="B223" s="140" t="s">
        <v>6924</v>
      </c>
      <c r="C223" s="140">
        <v>11549</v>
      </c>
      <c r="D223" s="141">
        <v>-73.597520000000003</v>
      </c>
      <c r="E223" s="141">
        <v>40.717930000000003</v>
      </c>
    </row>
    <row r="224" spans="1:5" ht="13.8" thickBot="1">
      <c r="A224" s="140" t="s">
        <v>95</v>
      </c>
      <c r="B224" s="140" t="s">
        <v>6924</v>
      </c>
      <c r="C224" s="140">
        <v>11549</v>
      </c>
      <c r="D224" s="141">
        <v>-73.597520000000003</v>
      </c>
      <c r="E224" s="141">
        <v>40.717930000000003</v>
      </c>
    </row>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sheetData>
  <pageMargins left="0.7" right="0.7" top="0.75" bottom="0.75" header="0.3" footer="0.3"/>
  <pageSetup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Q472"/>
  <sheetViews>
    <sheetView workbookViewId="0">
      <pane ySplit="1" topLeftCell="A2" activePane="bottomLeft" state="frozen"/>
      <selection pane="bottomLeft" activeCell="B3" sqref="B3"/>
    </sheetView>
  </sheetViews>
  <sheetFormatPr defaultColWidth="12.6640625" defaultRowHeight="15.75" customHeight="1"/>
  <cols>
    <col min="1" max="1" width="5.109375" customWidth="1"/>
    <col min="3" max="3" width="9" customWidth="1"/>
    <col min="5" max="5" width="26.77734375" customWidth="1"/>
    <col min="8" max="8" width="8.109375" customWidth="1"/>
    <col min="9" max="9" width="5.88671875" customWidth="1"/>
    <col min="10" max="10" width="7.44140625" customWidth="1"/>
    <col min="13" max="13" width="7" customWidth="1"/>
    <col min="14" max="14" width="9.109375" customWidth="1"/>
  </cols>
  <sheetData>
    <row r="1" spans="1:17">
      <c r="A1" s="2" t="s">
        <v>6183</v>
      </c>
      <c r="B1" s="2" t="s">
        <v>6184</v>
      </c>
      <c r="C1" s="2" t="s">
        <v>905</v>
      </c>
      <c r="D1" s="2" t="s">
        <v>906</v>
      </c>
      <c r="E1" s="2" t="s">
        <v>907</v>
      </c>
      <c r="F1" s="2" t="s">
        <v>908</v>
      </c>
      <c r="G1" s="2" t="s">
        <v>264</v>
      </c>
      <c r="H1" s="2" t="s">
        <v>909</v>
      </c>
      <c r="I1" s="2" t="s">
        <v>910</v>
      </c>
      <c r="J1" s="2" t="s">
        <v>911</v>
      </c>
      <c r="K1" s="2" t="s">
        <v>912</v>
      </c>
      <c r="L1" s="2" t="s">
        <v>6185</v>
      </c>
      <c r="M1" s="2" t="s">
        <v>6186</v>
      </c>
      <c r="N1" s="2" t="s">
        <v>6187</v>
      </c>
      <c r="O1" s="2" t="s">
        <v>6174</v>
      </c>
    </row>
    <row r="2" spans="1:17">
      <c r="A2" s="5" t="s">
        <v>6188</v>
      </c>
      <c r="B2" s="5"/>
      <c r="C2" s="5"/>
      <c r="D2" s="5"/>
      <c r="E2" s="5"/>
      <c r="F2" s="5"/>
      <c r="G2" s="5"/>
      <c r="J2" s="5"/>
      <c r="L2" s="137"/>
      <c r="M2" s="137"/>
      <c r="O2" s="17" t="s">
        <v>264</v>
      </c>
      <c r="P2" s="137">
        <v>44834</v>
      </c>
    </row>
    <row r="3" spans="1:17">
      <c r="A3" s="5">
        <v>33</v>
      </c>
      <c r="B3" s="5" t="s">
        <v>707</v>
      </c>
      <c r="C3" s="5">
        <v>1</v>
      </c>
      <c r="D3" s="5">
        <v>4</v>
      </c>
      <c r="E3" s="5" t="s">
        <v>6189</v>
      </c>
      <c r="F3" s="5">
        <v>34381003</v>
      </c>
      <c r="G3" s="5" t="s">
        <v>601</v>
      </c>
      <c r="H3" s="5" t="str">
        <f t="shared" ref="H3:H34" si="0">IF(ISNUMBER(MATCH(G3, O:O, 0)), "Y", "N")</f>
        <v>Y</v>
      </c>
      <c r="I3" s="5" t="str">
        <f t="shared" ref="I3:I34" si="1">IF(H3="Y", "Y", "Review")</f>
        <v>Y</v>
      </c>
      <c r="J3" s="5">
        <v>2022</v>
      </c>
      <c r="K3" s="5" t="s">
        <v>6190</v>
      </c>
      <c r="L3" s="137">
        <v>44420</v>
      </c>
      <c r="M3" s="137">
        <v>44834</v>
      </c>
      <c r="N3" s="5" t="str">
        <f t="shared" ref="N3:N34" si="2">IF(L3&lt;M3,"yes","no")</f>
        <v>yes</v>
      </c>
      <c r="O3" s="17" t="s">
        <v>274</v>
      </c>
      <c r="Q3" s="17"/>
    </row>
    <row r="4" spans="1:17">
      <c r="A4" s="5">
        <v>33</v>
      </c>
      <c r="B4" s="5" t="s">
        <v>707</v>
      </c>
      <c r="C4" s="5">
        <v>4</v>
      </c>
      <c r="D4" s="5">
        <v>6</v>
      </c>
      <c r="E4" s="5" t="s">
        <v>6191</v>
      </c>
      <c r="F4" s="5">
        <v>34846718</v>
      </c>
      <c r="G4" s="5" t="s">
        <v>6192</v>
      </c>
      <c r="H4" s="5" t="str">
        <f t="shared" si="0"/>
        <v>N</v>
      </c>
      <c r="I4" s="5" t="str">
        <f t="shared" si="1"/>
        <v>Review</v>
      </c>
      <c r="J4" s="5">
        <v>2022</v>
      </c>
      <c r="K4" s="5" t="s">
        <v>6193</v>
      </c>
      <c r="L4" s="137">
        <v>44530</v>
      </c>
      <c r="M4" s="137">
        <v>44834</v>
      </c>
      <c r="N4" s="5" t="str">
        <f t="shared" si="2"/>
        <v>yes</v>
      </c>
      <c r="O4" s="18" t="s">
        <v>275</v>
      </c>
      <c r="Q4" s="17"/>
    </row>
    <row r="5" spans="1:17">
      <c r="A5" s="5">
        <v>33</v>
      </c>
      <c r="B5" s="5" t="s">
        <v>707</v>
      </c>
      <c r="C5" s="5">
        <v>1</v>
      </c>
      <c r="D5" s="5">
        <v>9</v>
      </c>
      <c r="E5" s="5" t="s">
        <v>6194</v>
      </c>
      <c r="F5" s="5">
        <v>34773631</v>
      </c>
      <c r="G5" s="5" t="s">
        <v>6192</v>
      </c>
      <c r="H5" s="5" t="str">
        <f t="shared" si="0"/>
        <v>N</v>
      </c>
      <c r="I5" s="5" t="str">
        <f t="shared" si="1"/>
        <v>Review</v>
      </c>
      <c r="J5" s="5">
        <v>2022</v>
      </c>
      <c r="K5" s="5" t="s">
        <v>6195</v>
      </c>
      <c r="L5" s="137">
        <v>44513</v>
      </c>
      <c r="M5" s="137">
        <v>44834</v>
      </c>
      <c r="N5" s="5" t="str">
        <f t="shared" si="2"/>
        <v>yes</v>
      </c>
      <c r="O5" s="17" t="s">
        <v>306</v>
      </c>
      <c r="Q5" s="17"/>
    </row>
    <row r="6" spans="1:17">
      <c r="A6" s="5">
        <v>33</v>
      </c>
      <c r="B6" s="5" t="s">
        <v>707</v>
      </c>
      <c r="C6" s="5">
        <v>1</v>
      </c>
      <c r="D6" s="5">
        <v>7</v>
      </c>
      <c r="E6" s="5" t="s">
        <v>6196</v>
      </c>
      <c r="F6" s="5">
        <v>33472423</v>
      </c>
      <c r="G6" s="5" t="s">
        <v>397</v>
      </c>
      <c r="H6" s="5" t="str">
        <f t="shared" si="0"/>
        <v>Y</v>
      </c>
      <c r="I6" s="5" t="str">
        <f t="shared" si="1"/>
        <v>Y</v>
      </c>
      <c r="J6" s="5">
        <v>2022</v>
      </c>
      <c r="K6" s="5" t="s">
        <v>6197</v>
      </c>
      <c r="L6" s="137">
        <v>44217</v>
      </c>
      <c r="M6" s="137">
        <v>44834</v>
      </c>
      <c r="N6" s="5" t="str">
        <f t="shared" si="2"/>
        <v>yes</v>
      </c>
      <c r="O6" s="17" t="s">
        <v>328</v>
      </c>
      <c r="Q6" s="17"/>
    </row>
    <row r="7" spans="1:17">
      <c r="A7" s="5">
        <v>33</v>
      </c>
      <c r="B7" s="5" t="s">
        <v>707</v>
      </c>
      <c r="C7" s="5">
        <v>2</v>
      </c>
      <c r="D7" s="5">
        <v>7</v>
      </c>
      <c r="E7" s="5" t="s">
        <v>6198</v>
      </c>
      <c r="F7" s="5">
        <v>37462878</v>
      </c>
      <c r="G7" s="5" t="s">
        <v>6192</v>
      </c>
      <c r="H7" s="5" t="str">
        <f t="shared" si="0"/>
        <v>N</v>
      </c>
      <c r="I7" s="5" t="str">
        <f t="shared" si="1"/>
        <v>Review</v>
      </c>
      <c r="J7" s="5">
        <v>2023</v>
      </c>
      <c r="K7" s="5" t="s">
        <v>6199</v>
      </c>
      <c r="L7" s="137">
        <v>45125</v>
      </c>
      <c r="M7" s="137">
        <v>44834</v>
      </c>
      <c r="N7" s="5" t="str">
        <f t="shared" si="2"/>
        <v>no</v>
      </c>
      <c r="O7" s="17" t="s">
        <v>340</v>
      </c>
      <c r="Q7" s="17"/>
    </row>
    <row r="8" spans="1:17">
      <c r="A8" s="5">
        <v>33</v>
      </c>
      <c r="B8" s="5" t="s">
        <v>707</v>
      </c>
      <c r="C8" s="5">
        <v>2</v>
      </c>
      <c r="D8" s="5">
        <v>6</v>
      </c>
      <c r="E8" s="5" t="s">
        <v>6200</v>
      </c>
      <c r="F8" s="5">
        <v>37879437</v>
      </c>
      <c r="G8" s="5" t="s">
        <v>631</v>
      </c>
      <c r="H8" s="5" t="str">
        <f t="shared" si="0"/>
        <v>Y</v>
      </c>
      <c r="I8" s="5" t="str">
        <f t="shared" si="1"/>
        <v>Y</v>
      </c>
      <c r="J8" s="5">
        <v>2023</v>
      </c>
      <c r="K8" s="5" t="s">
        <v>6201</v>
      </c>
      <c r="L8" s="137">
        <v>45224</v>
      </c>
      <c r="M8" s="137">
        <v>44834</v>
      </c>
      <c r="N8" s="5" t="str">
        <f t="shared" si="2"/>
        <v>no</v>
      </c>
      <c r="O8" s="17" t="s">
        <v>341</v>
      </c>
      <c r="Q8" s="18"/>
    </row>
    <row r="9" spans="1:17">
      <c r="A9" s="5">
        <v>33</v>
      </c>
      <c r="B9" s="5" t="s">
        <v>707</v>
      </c>
      <c r="C9" s="5">
        <v>2</v>
      </c>
      <c r="D9" s="5">
        <v>8</v>
      </c>
      <c r="E9" s="5" t="s">
        <v>6202</v>
      </c>
      <c r="F9" s="5">
        <v>37856395</v>
      </c>
      <c r="G9" s="5" t="s">
        <v>430</v>
      </c>
      <c r="H9" s="5" t="str">
        <f t="shared" si="0"/>
        <v>Y</v>
      </c>
      <c r="I9" s="5" t="str">
        <f t="shared" si="1"/>
        <v>Y</v>
      </c>
      <c r="J9" s="5">
        <v>2023</v>
      </c>
      <c r="K9" s="5" t="s">
        <v>1394</v>
      </c>
      <c r="L9" s="137">
        <v>45218</v>
      </c>
      <c r="M9" s="137">
        <v>44834</v>
      </c>
      <c r="N9" s="5" t="str">
        <f t="shared" si="2"/>
        <v>no</v>
      </c>
      <c r="O9" s="17" t="s">
        <v>345</v>
      </c>
      <c r="Q9" s="17"/>
    </row>
    <row r="10" spans="1:17">
      <c r="A10" s="5">
        <v>33</v>
      </c>
      <c r="B10" s="5" t="s">
        <v>707</v>
      </c>
      <c r="C10" s="5">
        <v>1</v>
      </c>
      <c r="D10" s="5">
        <v>8</v>
      </c>
      <c r="E10" s="5" t="s">
        <v>6203</v>
      </c>
      <c r="F10" s="5">
        <v>36190940</v>
      </c>
      <c r="G10" s="5" t="s">
        <v>424</v>
      </c>
      <c r="H10" s="5" t="str">
        <f t="shared" si="0"/>
        <v>Y</v>
      </c>
      <c r="I10" s="5" t="str">
        <f t="shared" si="1"/>
        <v>Y</v>
      </c>
      <c r="J10" s="5">
        <v>2023</v>
      </c>
      <c r="K10" s="5" t="s">
        <v>6204</v>
      </c>
      <c r="L10" s="137">
        <v>44837</v>
      </c>
      <c r="M10" s="137">
        <v>44834</v>
      </c>
      <c r="N10" s="5" t="str">
        <f t="shared" si="2"/>
        <v>no</v>
      </c>
      <c r="O10" s="18" t="s">
        <v>349</v>
      </c>
      <c r="Q10" s="17"/>
    </row>
    <row r="11" spans="1:17">
      <c r="A11" s="5">
        <v>33</v>
      </c>
      <c r="B11" s="5" t="s">
        <v>707</v>
      </c>
      <c r="C11" s="5">
        <v>2</v>
      </c>
      <c r="D11" s="5">
        <v>8</v>
      </c>
      <c r="E11" s="5" t="s">
        <v>6205</v>
      </c>
      <c r="F11" s="5">
        <v>37877997</v>
      </c>
      <c r="G11" s="5" t="s">
        <v>430</v>
      </c>
      <c r="H11" s="5" t="str">
        <f t="shared" si="0"/>
        <v>Y</v>
      </c>
      <c r="I11" s="5" t="str">
        <f t="shared" si="1"/>
        <v>Y</v>
      </c>
      <c r="J11" s="5">
        <v>2023</v>
      </c>
      <c r="K11" s="5" t="s">
        <v>6206</v>
      </c>
      <c r="L11" s="137">
        <v>45224</v>
      </c>
      <c r="M11" s="137">
        <v>44834</v>
      </c>
      <c r="N11" s="5" t="str">
        <f t="shared" si="2"/>
        <v>no</v>
      </c>
      <c r="O11" s="17" t="s">
        <v>350</v>
      </c>
      <c r="Q11" s="17"/>
    </row>
    <row r="12" spans="1:17">
      <c r="A12" s="5">
        <v>33</v>
      </c>
      <c r="B12" s="5" t="s">
        <v>707</v>
      </c>
      <c r="C12" s="5">
        <v>2</v>
      </c>
      <c r="D12" s="5">
        <v>4</v>
      </c>
      <c r="E12" s="5" t="s">
        <v>6207</v>
      </c>
      <c r="F12" s="5">
        <v>37130368</v>
      </c>
      <c r="G12" s="5" t="s">
        <v>6208</v>
      </c>
      <c r="H12" s="5" t="str">
        <f t="shared" si="0"/>
        <v>N</v>
      </c>
      <c r="I12" s="5" t="str">
        <f t="shared" si="1"/>
        <v>Review</v>
      </c>
      <c r="J12" s="5">
        <v>2023</v>
      </c>
      <c r="K12" s="5" t="s">
        <v>6209</v>
      </c>
      <c r="L12" s="137">
        <v>45048</v>
      </c>
      <c r="M12" s="137">
        <v>44834</v>
      </c>
      <c r="N12" s="5" t="str">
        <f t="shared" si="2"/>
        <v>no</v>
      </c>
      <c r="O12" s="17" t="s">
        <v>364</v>
      </c>
      <c r="Q12" s="17"/>
    </row>
    <row r="13" spans="1:17">
      <c r="A13" s="5">
        <v>33</v>
      </c>
      <c r="B13" s="5" t="s">
        <v>707</v>
      </c>
      <c r="C13" s="5">
        <v>2</v>
      </c>
      <c r="D13" s="5">
        <v>13</v>
      </c>
      <c r="E13" s="5" t="s">
        <v>6210</v>
      </c>
      <c r="F13" s="5">
        <v>37527682</v>
      </c>
      <c r="G13" s="5" t="s">
        <v>540</v>
      </c>
      <c r="H13" s="5" t="str">
        <f t="shared" si="0"/>
        <v>Y</v>
      </c>
      <c r="I13" s="5" t="str">
        <f t="shared" si="1"/>
        <v>Y</v>
      </c>
      <c r="J13" s="5">
        <v>2023</v>
      </c>
      <c r="K13" s="5" t="s">
        <v>6211</v>
      </c>
      <c r="L13" s="137">
        <v>45139</v>
      </c>
      <c r="M13" s="137">
        <v>44834</v>
      </c>
      <c r="N13" s="5" t="str">
        <f t="shared" si="2"/>
        <v>no</v>
      </c>
      <c r="O13" s="18" t="s">
        <v>373</v>
      </c>
      <c r="Q13" s="18"/>
    </row>
    <row r="14" spans="1:17">
      <c r="A14" s="5">
        <v>33</v>
      </c>
      <c r="B14" s="5" t="s">
        <v>707</v>
      </c>
      <c r="C14" s="5">
        <v>1</v>
      </c>
      <c r="D14" s="5">
        <v>13</v>
      </c>
      <c r="E14" s="5" t="s">
        <v>6212</v>
      </c>
      <c r="F14" s="5">
        <v>37527678</v>
      </c>
      <c r="G14" s="5" t="s">
        <v>540</v>
      </c>
      <c r="H14" s="5" t="str">
        <f t="shared" si="0"/>
        <v>Y</v>
      </c>
      <c r="I14" s="5" t="str">
        <f t="shared" si="1"/>
        <v>Y</v>
      </c>
      <c r="J14" s="5">
        <v>2023</v>
      </c>
      <c r="K14" s="5" t="s">
        <v>6213</v>
      </c>
      <c r="L14" s="137">
        <v>45139</v>
      </c>
      <c r="M14" s="137">
        <v>44834</v>
      </c>
      <c r="N14" s="5" t="str">
        <f t="shared" si="2"/>
        <v>no</v>
      </c>
      <c r="O14" s="5" t="s">
        <v>397</v>
      </c>
      <c r="Q14" s="17"/>
    </row>
    <row r="15" spans="1:17">
      <c r="A15" s="5">
        <v>33</v>
      </c>
      <c r="B15" s="5" t="s">
        <v>707</v>
      </c>
      <c r="C15" s="5">
        <v>2</v>
      </c>
      <c r="D15" s="5">
        <v>14</v>
      </c>
      <c r="E15" s="5" t="s">
        <v>6214</v>
      </c>
      <c r="F15" s="5">
        <v>37548547</v>
      </c>
      <c r="G15" s="5" t="s">
        <v>430</v>
      </c>
      <c r="H15" s="5" t="str">
        <f t="shared" si="0"/>
        <v>Y</v>
      </c>
      <c r="I15" s="5" t="str">
        <f t="shared" si="1"/>
        <v>Y</v>
      </c>
      <c r="J15" s="5">
        <v>2023</v>
      </c>
      <c r="K15" s="5" t="s">
        <v>6213</v>
      </c>
      <c r="L15" s="137">
        <v>45145</v>
      </c>
      <c r="M15" s="137">
        <v>44834</v>
      </c>
      <c r="N15" s="5" t="str">
        <f t="shared" si="2"/>
        <v>no</v>
      </c>
      <c r="O15" s="18" t="s">
        <v>398</v>
      </c>
      <c r="Q15" s="17"/>
    </row>
    <row r="16" spans="1:17">
      <c r="A16" s="5">
        <v>33</v>
      </c>
      <c r="B16" s="5" t="s">
        <v>707</v>
      </c>
      <c r="C16" s="5">
        <v>2</v>
      </c>
      <c r="D16" s="5">
        <v>9</v>
      </c>
      <c r="E16" s="5" t="s">
        <v>6215</v>
      </c>
      <c r="F16" s="5">
        <v>36811703</v>
      </c>
      <c r="G16" s="5" t="s">
        <v>6192</v>
      </c>
      <c r="H16" s="5" t="str">
        <f t="shared" si="0"/>
        <v>N</v>
      </c>
      <c r="I16" s="5" t="str">
        <f t="shared" si="1"/>
        <v>Review</v>
      </c>
      <c r="J16" s="5">
        <v>2023</v>
      </c>
      <c r="K16" s="5" t="s">
        <v>6216</v>
      </c>
      <c r="L16" s="137">
        <v>44979</v>
      </c>
      <c r="M16" s="137">
        <v>44834</v>
      </c>
      <c r="N16" s="5" t="str">
        <f t="shared" si="2"/>
        <v>no</v>
      </c>
      <c r="O16" s="18" t="s">
        <v>412</v>
      </c>
      <c r="Q16" s="18"/>
    </row>
    <row r="17" spans="1:17">
      <c r="A17" s="5">
        <v>33</v>
      </c>
      <c r="B17" s="5" t="s">
        <v>707</v>
      </c>
      <c r="C17" s="5">
        <v>1</v>
      </c>
      <c r="D17" s="5">
        <v>8</v>
      </c>
      <c r="E17" s="5" t="s">
        <v>6217</v>
      </c>
      <c r="F17" s="5">
        <v>37311640</v>
      </c>
      <c r="G17" s="5" t="s">
        <v>424</v>
      </c>
      <c r="H17" s="5" t="str">
        <f t="shared" si="0"/>
        <v>Y</v>
      </c>
      <c r="I17" s="5" t="str">
        <f t="shared" si="1"/>
        <v>Y</v>
      </c>
      <c r="J17" s="5">
        <v>2023</v>
      </c>
      <c r="K17" s="5" t="s">
        <v>6218</v>
      </c>
      <c r="L17" s="137">
        <v>45090</v>
      </c>
      <c r="M17" s="137">
        <v>44834</v>
      </c>
      <c r="N17" s="5" t="str">
        <f t="shared" si="2"/>
        <v>no</v>
      </c>
      <c r="O17" s="17" t="s">
        <v>414</v>
      </c>
      <c r="Q17" s="18"/>
    </row>
    <row r="18" spans="1:17">
      <c r="A18" s="5">
        <v>33</v>
      </c>
      <c r="B18" s="5" t="s">
        <v>707</v>
      </c>
      <c r="C18" s="5">
        <v>3</v>
      </c>
      <c r="D18" s="5">
        <v>6</v>
      </c>
      <c r="E18" s="5" t="s">
        <v>6219</v>
      </c>
      <c r="F18" s="5">
        <v>36892060</v>
      </c>
      <c r="G18" s="5" t="s">
        <v>603</v>
      </c>
      <c r="H18" s="5" t="str">
        <f t="shared" si="0"/>
        <v>Y</v>
      </c>
      <c r="I18" s="5" t="str">
        <f t="shared" si="1"/>
        <v>Y</v>
      </c>
      <c r="J18" s="5">
        <v>2023</v>
      </c>
      <c r="K18" s="5" t="s">
        <v>6220</v>
      </c>
      <c r="L18" s="137">
        <v>44994</v>
      </c>
      <c r="M18" s="137">
        <v>44834</v>
      </c>
      <c r="N18" s="5" t="str">
        <f t="shared" si="2"/>
        <v>no</v>
      </c>
      <c r="O18" s="17" t="s">
        <v>424</v>
      </c>
      <c r="Q18" s="18"/>
    </row>
    <row r="19" spans="1:17">
      <c r="A19" s="5">
        <v>33</v>
      </c>
      <c r="B19" s="5" t="s">
        <v>707</v>
      </c>
      <c r="C19" s="5">
        <v>3</v>
      </c>
      <c r="D19" s="5">
        <v>14</v>
      </c>
      <c r="E19" s="5" t="s">
        <v>6221</v>
      </c>
      <c r="F19" s="5">
        <v>36915611</v>
      </c>
      <c r="G19" s="5" t="s">
        <v>1548</v>
      </c>
      <c r="H19" s="5" t="str">
        <f t="shared" si="0"/>
        <v>N</v>
      </c>
      <c r="I19" s="5" t="str">
        <f t="shared" si="1"/>
        <v>Review</v>
      </c>
      <c r="J19" s="5">
        <v>2023</v>
      </c>
      <c r="K19" s="5" t="s">
        <v>6222</v>
      </c>
      <c r="L19" s="137">
        <v>44999</v>
      </c>
      <c r="M19" s="137">
        <v>44834</v>
      </c>
      <c r="N19" s="5" t="str">
        <f t="shared" si="2"/>
        <v>no</v>
      </c>
      <c r="O19" s="18" t="s">
        <v>425</v>
      </c>
      <c r="Q19" s="17"/>
    </row>
    <row r="20" spans="1:17">
      <c r="A20" s="5">
        <v>33</v>
      </c>
      <c r="B20" s="5" t="s">
        <v>707</v>
      </c>
      <c r="C20" s="5">
        <v>3</v>
      </c>
      <c r="D20" s="5">
        <v>17</v>
      </c>
      <c r="E20" s="5" t="s">
        <v>6223</v>
      </c>
      <c r="F20" s="5">
        <v>36640095</v>
      </c>
      <c r="G20" s="5" t="s">
        <v>430</v>
      </c>
      <c r="H20" s="5" t="str">
        <f t="shared" si="0"/>
        <v>Y</v>
      </c>
      <c r="I20" s="5" t="str">
        <f t="shared" si="1"/>
        <v>Y</v>
      </c>
      <c r="J20" s="5">
        <v>2023</v>
      </c>
      <c r="K20" s="5" t="s">
        <v>6213</v>
      </c>
      <c r="L20" s="137">
        <v>44940</v>
      </c>
      <c r="M20" s="137">
        <v>44834</v>
      </c>
      <c r="N20" s="5" t="str">
        <f t="shared" si="2"/>
        <v>no</v>
      </c>
      <c r="O20" s="17" t="s">
        <v>426</v>
      </c>
      <c r="Q20" s="17"/>
    </row>
    <row r="21" spans="1:17">
      <c r="A21" s="5">
        <v>33</v>
      </c>
      <c r="B21" s="5" t="s">
        <v>707</v>
      </c>
      <c r="C21" s="5">
        <v>4</v>
      </c>
      <c r="D21" s="5">
        <v>12</v>
      </c>
      <c r="E21" s="5" t="s">
        <v>6224</v>
      </c>
      <c r="F21" s="5">
        <v>36303473</v>
      </c>
      <c r="G21" s="5" t="s">
        <v>430</v>
      </c>
      <c r="H21" s="5" t="str">
        <f t="shared" si="0"/>
        <v>Y</v>
      </c>
      <c r="I21" s="5" t="str">
        <f t="shared" si="1"/>
        <v>Y</v>
      </c>
      <c r="J21" s="5">
        <v>2022</v>
      </c>
      <c r="K21" s="5" t="s">
        <v>6225</v>
      </c>
      <c r="L21" s="137">
        <v>44862</v>
      </c>
      <c r="M21" s="137">
        <v>44834</v>
      </c>
      <c r="N21" s="5" t="str">
        <f t="shared" si="2"/>
        <v>no</v>
      </c>
      <c r="O21" s="17" t="s">
        <v>430</v>
      </c>
      <c r="Q21" s="18"/>
    </row>
    <row r="22" spans="1:17">
      <c r="A22" s="5">
        <v>33</v>
      </c>
      <c r="B22" s="5" t="s">
        <v>707</v>
      </c>
      <c r="C22" s="5">
        <v>3</v>
      </c>
      <c r="D22" s="5">
        <v>7</v>
      </c>
      <c r="E22" s="5" t="s">
        <v>6226</v>
      </c>
      <c r="F22" s="5">
        <v>36125738</v>
      </c>
      <c r="G22" s="5" t="s">
        <v>6192</v>
      </c>
      <c r="H22" s="5" t="str">
        <f t="shared" si="0"/>
        <v>N</v>
      </c>
      <c r="I22" s="5" t="str">
        <f t="shared" si="1"/>
        <v>Review</v>
      </c>
      <c r="J22" s="5">
        <v>2023</v>
      </c>
      <c r="K22" s="5" t="s">
        <v>6199</v>
      </c>
      <c r="L22" s="137">
        <v>44824</v>
      </c>
      <c r="M22" s="137">
        <v>44834</v>
      </c>
      <c r="N22" s="5" t="str">
        <f t="shared" si="2"/>
        <v>yes</v>
      </c>
      <c r="O22" s="18" t="s">
        <v>431</v>
      </c>
      <c r="Q22" s="17"/>
    </row>
    <row r="23" spans="1:17">
      <c r="A23" s="5">
        <v>33</v>
      </c>
      <c r="B23" s="5" t="s">
        <v>707</v>
      </c>
      <c r="C23" s="5">
        <v>1</v>
      </c>
      <c r="D23" s="5">
        <v>4</v>
      </c>
      <c r="E23" s="5" t="s">
        <v>6227</v>
      </c>
      <c r="F23" s="5">
        <v>35552038</v>
      </c>
      <c r="G23" s="5" t="s">
        <v>631</v>
      </c>
      <c r="H23" s="5" t="str">
        <f t="shared" si="0"/>
        <v>Y</v>
      </c>
      <c r="I23" s="5" t="str">
        <f t="shared" si="1"/>
        <v>Y</v>
      </c>
      <c r="J23" s="5">
        <v>2022</v>
      </c>
      <c r="K23" s="5" t="s">
        <v>6228</v>
      </c>
      <c r="L23" s="137">
        <v>44694</v>
      </c>
      <c r="M23" s="137">
        <v>44834</v>
      </c>
      <c r="N23" s="5" t="str">
        <f t="shared" si="2"/>
        <v>yes</v>
      </c>
      <c r="O23" s="17" t="s">
        <v>433</v>
      </c>
      <c r="Q23" s="17"/>
    </row>
    <row r="24" spans="1:17">
      <c r="A24" s="5">
        <v>33</v>
      </c>
      <c r="B24" s="5" t="s">
        <v>707</v>
      </c>
      <c r="C24" s="5">
        <v>3</v>
      </c>
      <c r="D24" s="5">
        <v>9</v>
      </c>
      <c r="E24" s="5" t="s">
        <v>6229</v>
      </c>
      <c r="F24" s="5">
        <v>35288357</v>
      </c>
      <c r="G24" s="5" t="s">
        <v>631</v>
      </c>
      <c r="H24" s="5" t="str">
        <f t="shared" si="0"/>
        <v>Y</v>
      </c>
      <c r="I24" s="5" t="str">
        <f t="shared" si="1"/>
        <v>Y</v>
      </c>
      <c r="J24" s="5">
        <v>2022</v>
      </c>
      <c r="K24" s="5" t="s">
        <v>6230</v>
      </c>
      <c r="L24" s="137">
        <v>44635</v>
      </c>
      <c r="M24" s="137">
        <v>44834</v>
      </c>
      <c r="N24" s="5" t="str">
        <f t="shared" si="2"/>
        <v>yes</v>
      </c>
      <c r="O24" s="17" t="s">
        <v>434</v>
      </c>
      <c r="Q24" s="18"/>
    </row>
    <row r="25" spans="1:17">
      <c r="A25" s="5">
        <v>33</v>
      </c>
      <c r="B25" s="5" t="s">
        <v>707</v>
      </c>
      <c r="C25" s="5">
        <v>1</v>
      </c>
      <c r="D25" s="5">
        <v>4</v>
      </c>
      <c r="E25" s="5" t="s">
        <v>6231</v>
      </c>
      <c r="F25" s="5">
        <v>35196291</v>
      </c>
      <c r="G25" s="5" t="s">
        <v>6208</v>
      </c>
      <c r="H25" s="5" t="str">
        <f t="shared" si="0"/>
        <v>N</v>
      </c>
      <c r="I25" s="5" t="str">
        <f t="shared" si="1"/>
        <v>Review</v>
      </c>
      <c r="J25" s="5">
        <v>2022</v>
      </c>
      <c r="K25" s="5" t="s">
        <v>6232</v>
      </c>
      <c r="L25" s="137">
        <v>44615</v>
      </c>
      <c r="M25" s="137">
        <v>44834</v>
      </c>
      <c r="N25" s="5" t="str">
        <f t="shared" si="2"/>
        <v>yes</v>
      </c>
      <c r="O25" s="5" t="s">
        <v>435</v>
      </c>
      <c r="Q25" s="17"/>
    </row>
    <row r="26" spans="1:17">
      <c r="A26" s="5">
        <v>33</v>
      </c>
      <c r="B26" s="5" t="s">
        <v>707</v>
      </c>
      <c r="C26" s="5">
        <v>4</v>
      </c>
      <c r="D26" s="5">
        <v>20</v>
      </c>
      <c r="E26" s="5" t="s">
        <v>6233</v>
      </c>
      <c r="F26" s="5">
        <v>35757784</v>
      </c>
      <c r="G26" s="5" t="s">
        <v>3890</v>
      </c>
      <c r="H26" s="5" t="str">
        <f t="shared" si="0"/>
        <v>N</v>
      </c>
      <c r="I26" s="5" t="str">
        <f t="shared" si="1"/>
        <v>Review</v>
      </c>
      <c r="J26" s="5">
        <v>2021</v>
      </c>
      <c r="K26" s="5" t="s">
        <v>6234</v>
      </c>
      <c r="L26" s="137">
        <v>44739</v>
      </c>
      <c r="M26" s="137">
        <v>44834</v>
      </c>
      <c r="N26" s="5" t="str">
        <f t="shared" si="2"/>
        <v>yes</v>
      </c>
      <c r="O26" s="5" t="s">
        <v>436</v>
      </c>
      <c r="Q26" s="17"/>
    </row>
    <row r="27" spans="1:17">
      <c r="A27" s="5">
        <v>33</v>
      </c>
      <c r="B27" s="5" t="s">
        <v>707</v>
      </c>
      <c r="C27" s="5">
        <v>1</v>
      </c>
      <c r="D27" s="5">
        <v>4</v>
      </c>
      <c r="E27" s="5" t="s">
        <v>6235</v>
      </c>
      <c r="F27" s="5">
        <v>36303491</v>
      </c>
      <c r="G27" s="5" t="s">
        <v>431</v>
      </c>
      <c r="H27" s="5" t="str">
        <f t="shared" si="0"/>
        <v>Y</v>
      </c>
      <c r="I27" s="5" t="str">
        <f t="shared" si="1"/>
        <v>Y</v>
      </c>
      <c r="J27" s="5">
        <v>2022</v>
      </c>
      <c r="K27" s="5" t="s">
        <v>6236</v>
      </c>
      <c r="L27" s="137">
        <v>44862</v>
      </c>
      <c r="M27" s="137">
        <v>44834</v>
      </c>
      <c r="N27" s="5" t="str">
        <f t="shared" si="2"/>
        <v>no</v>
      </c>
      <c r="O27" s="17" t="s">
        <v>437</v>
      </c>
    </row>
    <row r="28" spans="1:17">
      <c r="A28" s="5">
        <v>33</v>
      </c>
      <c r="B28" s="5" t="s">
        <v>707</v>
      </c>
      <c r="C28" s="5">
        <v>2</v>
      </c>
      <c r="D28" s="5">
        <v>9</v>
      </c>
      <c r="E28" s="5" t="s">
        <v>6237</v>
      </c>
      <c r="F28" s="5">
        <v>35452424</v>
      </c>
      <c r="G28" s="5" t="s">
        <v>6238</v>
      </c>
      <c r="H28" s="5" t="str">
        <f t="shared" si="0"/>
        <v>N</v>
      </c>
      <c r="I28" s="5" t="str">
        <f t="shared" si="1"/>
        <v>Review</v>
      </c>
      <c r="J28" s="5">
        <v>2022</v>
      </c>
      <c r="K28" s="5" t="s">
        <v>6239</v>
      </c>
      <c r="L28" s="137">
        <v>44673</v>
      </c>
      <c r="M28" s="137">
        <v>44834</v>
      </c>
      <c r="N28" s="5" t="str">
        <f t="shared" si="2"/>
        <v>yes</v>
      </c>
      <c r="O28" s="17" t="s">
        <v>447</v>
      </c>
    </row>
    <row r="29" spans="1:17">
      <c r="A29" s="5">
        <v>33</v>
      </c>
      <c r="B29" s="5" t="s">
        <v>707</v>
      </c>
      <c r="C29" s="5">
        <v>9</v>
      </c>
      <c r="D29" s="5">
        <v>18</v>
      </c>
      <c r="E29" s="5" t="s">
        <v>6240</v>
      </c>
      <c r="F29" s="5">
        <v>35309349</v>
      </c>
      <c r="G29" s="5" t="s">
        <v>378</v>
      </c>
      <c r="H29" s="5" t="str">
        <f t="shared" si="0"/>
        <v>N</v>
      </c>
      <c r="I29" s="5" t="str">
        <f t="shared" si="1"/>
        <v>Review</v>
      </c>
      <c r="J29" s="5">
        <v>2022</v>
      </c>
      <c r="K29" s="5" t="s">
        <v>6241</v>
      </c>
      <c r="L29" s="137">
        <v>44641</v>
      </c>
      <c r="M29" s="137">
        <v>44834</v>
      </c>
      <c r="N29" s="5" t="str">
        <f t="shared" si="2"/>
        <v>yes</v>
      </c>
      <c r="O29" s="18" t="s">
        <v>465</v>
      </c>
      <c r="Q29" s="17"/>
    </row>
    <row r="30" spans="1:17">
      <c r="A30" s="5">
        <v>33</v>
      </c>
      <c r="B30" s="5" t="s">
        <v>707</v>
      </c>
      <c r="C30" s="5">
        <v>1</v>
      </c>
      <c r="D30" s="5">
        <v>6</v>
      </c>
      <c r="E30" s="5" t="s">
        <v>6242</v>
      </c>
      <c r="F30" s="5">
        <v>34910345</v>
      </c>
      <c r="G30" s="5" t="s">
        <v>6243</v>
      </c>
      <c r="H30" s="5" t="str">
        <f t="shared" si="0"/>
        <v>N</v>
      </c>
      <c r="I30" s="5" t="str">
        <f t="shared" si="1"/>
        <v>Review</v>
      </c>
      <c r="J30" s="5">
        <v>2022</v>
      </c>
      <c r="K30" s="5" t="s">
        <v>6244</v>
      </c>
      <c r="L30" s="137">
        <v>44545</v>
      </c>
      <c r="M30" s="137">
        <v>44834</v>
      </c>
      <c r="N30" s="5" t="str">
        <f t="shared" si="2"/>
        <v>yes</v>
      </c>
      <c r="O30" s="18" t="s">
        <v>467</v>
      </c>
      <c r="Q30" s="18"/>
    </row>
    <row r="31" spans="1:17">
      <c r="A31" s="5">
        <v>33</v>
      </c>
      <c r="B31" s="5" t="s">
        <v>707</v>
      </c>
      <c r="C31" s="5">
        <v>1</v>
      </c>
      <c r="D31" s="5">
        <v>13</v>
      </c>
      <c r="E31" s="5" t="s">
        <v>6245</v>
      </c>
      <c r="F31" s="5">
        <v>34740830</v>
      </c>
      <c r="G31" s="5" t="s">
        <v>631</v>
      </c>
      <c r="H31" s="5" t="str">
        <f t="shared" si="0"/>
        <v>Y</v>
      </c>
      <c r="I31" s="5" t="str">
        <f t="shared" si="1"/>
        <v>Y</v>
      </c>
      <c r="J31" s="5">
        <v>2022</v>
      </c>
      <c r="K31" s="5" t="s">
        <v>6246</v>
      </c>
      <c r="L31" s="137">
        <v>44506</v>
      </c>
      <c r="M31" s="137">
        <v>44834</v>
      </c>
      <c r="N31" s="5" t="str">
        <f t="shared" si="2"/>
        <v>yes</v>
      </c>
      <c r="O31" s="18" t="s">
        <v>469</v>
      </c>
      <c r="Q31" s="18"/>
    </row>
    <row r="32" spans="1:17">
      <c r="A32" s="5">
        <v>33</v>
      </c>
      <c r="B32" s="5" t="s">
        <v>707</v>
      </c>
      <c r="C32" s="5">
        <v>14</v>
      </c>
      <c r="D32" s="5">
        <v>23</v>
      </c>
      <c r="E32" s="5" t="s">
        <v>6247</v>
      </c>
      <c r="F32" s="5">
        <v>34428554</v>
      </c>
      <c r="G32" s="5" t="s">
        <v>6248</v>
      </c>
      <c r="H32" s="5" t="str">
        <f t="shared" si="0"/>
        <v>N</v>
      </c>
      <c r="I32" s="5" t="str">
        <f t="shared" si="1"/>
        <v>Review</v>
      </c>
      <c r="J32" s="5">
        <v>2021</v>
      </c>
      <c r="K32" s="5" t="s">
        <v>6249</v>
      </c>
      <c r="L32" s="137">
        <v>44432</v>
      </c>
      <c r="M32" s="137">
        <v>44834</v>
      </c>
      <c r="N32" s="5" t="str">
        <f t="shared" si="2"/>
        <v>yes</v>
      </c>
      <c r="O32" s="18" t="s">
        <v>473</v>
      </c>
      <c r="Q32" s="17"/>
    </row>
    <row r="33" spans="1:17">
      <c r="A33" s="5">
        <v>33</v>
      </c>
      <c r="B33" s="5" t="s">
        <v>707</v>
      </c>
      <c r="C33" s="5">
        <v>1</v>
      </c>
      <c r="D33" s="5">
        <v>7</v>
      </c>
      <c r="E33" s="5" t="s">
        <v>6250</v>
      </c>
      <c r="F33" s="5">
        <v>34447294</v>
      </c>
      <c r="G33" s="5" t="s">
        <v>1200</v>
      </c>
      <c r="H33" s="5" t="str">
        <f t="shared" si="0"/>
        <v>N</v>
      </c>
      <c r="I33" s="5" t="str">
        <f t="shared" si="1"/>
        <v>Review</v>
      </c>
      <c r="J33" s="5">
        <v>2021</v>
      </c>
      <c r="K33" s="5" t="s">
        <v>6251</v>
      </c>
      <c r="L33" s="137">
        <v>44435</v>
      </c>
      <c r="M33" s="137">
        <v>44834</v>
      </c>
      <c r="N33" s="5" t="str">
        <f t="shared" si="2"/>
        <v>yes</v>
      </c>
      <c r="O33" s="17" t="s">
        <v>474</v>
      </c>
      <c r="Q33" s="18"/>
    </row>
    <row r="34" spans="1:17">
      <c r="A34" s="5">
        <v>33</v>
      </c>
      <c r="B34" s="5" t="s">
        <v>707</v>
      </c>
      <c r="C34" s="5">
        <v>2</v>
      </c>
      <c r="D34" s="5">
        <v>9</v>
      </c>
      <c r="E34" s="5" t="s">
        <v>6252</v>
      </c>
      <c r="F34" s="5">
        <v>28080049</v>
      </c>
      <c r="G34" s="5" t="s">
        <v>6253</v>
      </c>
      <c r="H34" s="5" t="str">
        <f t="shared" si="0"/>
        <v>N</v>
      </c>
      <c r="I34" s="5" t="str">
        <f t="shared" si="1"/>
        <v>Review</v>
      </c>
      <c r="J34" s="5">
        <v>2017</v>
      </c>
      <c r="K34" s="5" t="s">
        <v>6254</v>
      </c>
      <c r="L34" s="137">
        <v>42748</v>
      </c>
      <c r="M34" s="137">
        <v>44834</v>
      </c>
      <c r="N34" s="5" t="str">
        <f t="shared" si="2"/>
        <v>yes</v>
      </c>
      <c r="O34" s="18" t="s">
        <v>475</v>
      </c>
      <c r="Q34" s="18"/>
    </row>
    <row r="35" spans="1:17">
      <c r="B35" s="138" t="s">
        <v>662</v>
      </c>
      <c r="C35" s="138" t="s">
        <v>663</v>
      </c>
      <c r="D35" s="138" t="s">
        <v>6255</v>
      </c>
      <c r="E35" s="138" t="s">
        <v>6256</v>
      </c>
      <c r="F35" s="138" t="s">
        <v>666</v>
      </c>
      <c r="G35" s="138" t="s">
        <v>667</v>
      </c>
      <c r="H35" s="14"/>
      <c r="O35" s="18" t="s">
        <v>476</v>
      </c>
      <c r="Q35" s="18"/>
    </row>
    <row r="36" spans="1:17">
      <c r="B36" s="14">
        <f>COUNTA(B3:B34)</f>
        <v>32</v>
      </c>
      <c r="C36" s="14">
        <f>COUNTIF(I3:I34, "Y")</f>
        <v>17</v>
      </c>
      <c r="D36" s="14">
        <f>COUNTIF(N3:N34, "yes")</f>
        <v>16</v>
      </c>
      <c r="E36" s="14">
        <f>COUNTIFS(I3:I34, "Y", N3:N34, "yes")</f>
        <v>5</v>
      </c>
      <c r="F36" s="14">
        <f>C36/B36</f>
        <v>0.53125</v>
      </c>
      <c r="G36" s="14">
        <f>E36/D36</f>
        <v>0.3125</v>
      </c>
      <c r="H36" s="14">
        <f>COUNTIF(H7:H34, "N") / (COUNTA(H7:H34))</f>
        <v>0.4642857142857143</v>
      </c>
      <c r="O36" s="18" t="s">
        <v>478</v>
      </c>
      <c r="Q36" s="17"/>
    </row>
    <row r="37" spans="1:17">
      <c r="A37" s="5">
        <v>34</v>
      </c>
      <c r="B37" s="5" t="s">
        <v>708</v>
      </c>
      <c r="C37" s="5">
        <v>1</v>
      </c>
      <c r="D37" s="5">
        <v>4</v>
      </c>
      <c r="E37" s="5" t="s">
        <v>6257</v>
      </c>
      <c r="F37" s="5">
        <v>37779179</v>
      </c>
      <c r="G37" s="5" t="s">
        <v>274</v>
      </c>
      <c r="H37" s="5" t="str">
        <f t="shared" ref="H37:H58" si="3">IF(ISNUMBER(MATCH(G37, O:O, 0)), "Y", "N")</f>
        <v>Y</v>
      </c>
      <c r="I37" s="5" t="str">
        <f t="shared" ref="I37:I58" si="4">IF(H37="Y", "Y", "Review")</f>
        <v>Y</v>
      </c>
      <c r="J37" s="5">
        <v>2023</v>
      </c>
      <c r="K37" s="5" t="s">
        <v>6258</v>
      </c>
      <c r="L37" s="137">
        <v>45200</v>
      </c>
      <c r="M37" s="137">
        <v>44834</v>
      </c>
      <c r="N37" s="5" t="str">
        <f t="shared" ref="N37:N58" si="5">IF(L37&lt;M37,"yes","no")</f>
        <v>no</v>
      </c>
      <c r="O37" s="17" t="s">
        <v>479</v>
      </c>
      <c r="Q37" s="17"/>
    </row>
    <row r="38" spans="1:17">
      <c r="A38" s="5">
        <v>34</v>
      </c>
      <c r="B38" s="5" t="s">
        <v>708</v>
      </c>
      <c r="C38" s="5">
        <v>7</v>
      </c>
      <c r="D38" s="5">
        <v>15</v>
      </c>
      <c r="E38" s="5" t="s">
        <v>6259</v>
      </c>
      <c r="F38" s="5">
        <v>37439459</v>
      </c>
      <c r="G38" s="5" t="s">
        <v>435</v>
      </c>
      <c r="H38" s="5" t="str">
        <f t="shared" si="3"/>
        <v>Y</v>
      </c>
      <c r="I38" s="5" t="str">
        <f t="shared" si="4"/>
        <v>Y</v>
      </c>
      <c r="J38" s="5">
        <v>2023</v>
      </c>
      <c r="K38" s="5" t="s">
        <v>6260</v>
      </c>
      <c r="L38" s="137">
        <v>45120</v>
      </c>
      <c r="M38" s="137">
        <v>44834</v>
      </c>
      <c r="N38" s="5" t="str">
        <f t="shared" si="5"/>
        <v>no</v>
      </c>
      <c r="O38" s="17" t="s">
        <v>480</v>
      </c>
      <c r="Q38" s="18"/>
    </row>
    <row r="39" spans="1:17">
      <c r="A39" s="5">
        <v>34</v>
      </c>
      <c r="B39" s="5" t="s">
        <v>708</v>
      </c>
      <c r="C39" s="5">
        <v>5</v>
      </c>
      <c r="D39" s="5">
        <v>7</v>
      </c>
      <c r="E39" s="5" t="s">
        <v>6261</v>
      </c>
      <c r="F39" s="5">
        <v>37722987</v>
      </c>
      <c r="G39" s="5" t="s">
        <v>631</v>
      </c>
      <c r="H39" s="5" t="str">
        <f t="shared" si="3"/>
        <v>Y</v>
      </c>
      <c r="I39" s="5" t="str">
        <f t="shared" si="4"/>
        <v>Y</v>
      </c>
      <c r="J39" s="5">
        <v>2023</v>
      </c>
      <c r="K39" s="5" t="s">
        <v>6262</v>
      </c>
      <c r="L39" s="137">
        <v>45187</v>
      </c>
      <c r="M39" s="137">
        <v>44834</v>
      </c>
      <c r="N39" s="5" t="str">
        <f t="shared" si="5"/>
        <v>no</v>
      </c>
      <c r="O39" s="18" t="s">
        <v>481</v>
      </c>
      <c r="Q39" s="17"/>
    </row>
    <row r="40" spans="1:17">
      <c r="A40" s="5">
        <v>34</v>
      </c>
      <c r="B40" s="5" t="s">
        <v>708</v>
      </c>
      <c r="C40" s="5">
        <v>5</v>
      </c>
      <c r="D40" s="5">
        <v>7</v>
      </c>
      <c r="E40" s="5" t="s">
        <v>6263</v>
      </c>
      <c r="F40" s="5">
        <v>37271258</v>
      </c>
      <c r="G40" s="5" t="s">
        <v>631</v>
      </c>
      <c r="H40" s="5" t="str">
        <f t="shared" si="3"/>
        <v>Y</v>
      </c>
      <c r="I40" s="5" t="str">
        <f t="shared" si="4"/>
        <v>Y</v>
      </c>
      <c r="J40" s="5">
        <v>2023</v>
      </c>
      <c r="K40" s="5" t="s">
        <v>6262</v>
      </c>
      <c r="L40" s="137">
        <v>45081</v>
      </c>
      <c r="M40" s="137">
        <v>44834</v>
      </c>
      <c r="N40" s="5" t="str">
        <f t="shared" si="5"/>
        <v>no</v>
      </c>
      <c r="O40" s="17" t="s">
        <v>482</v>
      </c>
      <c r="Q40" s="21"/>
    </row>
    <row r="41" spans="1:17">
      <c r="A41" s="5">
        <v>34</v>
      </c>
      <c r="B41" s="5" t="s">
        <v>708</v>
      </c>
      <c r="C41" s="5">
        <v>1</v>
      </c>
      <c r="D41" s="5">
        <v>5</v>
      </c>
      <c r="E41" s="5" t="s">
        <v>6264</v>
      </c>
      <c r="F41" s="5">
        <v>37210130</v>
      </c>
      <c r="G41" s="5" t="s">
        <v>538</v>
      </c>
      <c r="H41" s="5" t="str">
        <f t="shared" si="3"/>
        <v>Y</v>
      </c>
      <c r="I41" s="5" t="str">
        <f t="shared" si="4"/>
        <v>Y</v>
      </c>
      <c r="J41" s="5">
        <v>2023</v>
      </c>
      <c r="K41" s="5" t="s">
        <v>6265</v>
      </c>
      <c r="L41" s="137">
        <v>45066</v>
      </c>
      <c r="M41" s="137">
        <v>44834</v>
      </c>
      <c r="N41" s="5" t="str">
        <f t="shared" si="5"/>
        <v>no</v>
      </c>
      <c r="O41" s="17" t="s">
        <v>483</v>
      </c>
      <c r="Q41" s="22"/>
    </row>
    <row r="42" spans="1:17">
      <c r="A42" s="5">
        <v>34</v>
      </c>
      <c r="B42" s="5" t="s">
        <v>708</v>
      </c>
      <c r="C42" s="5">
        <v>8</v>
      </c>
      <c r="D42" s="5">
        <v>17</v>
      </c>
      <c r="E42" s="5" t="s">
        <v>6266</v>
      </c>
      <c r="F42" s="5">
        <v>35994034</v>
      </c>
      <c r="G42" s="5" t="s">
        <v>3881</v>
      </c>
      <c r="H42" s="5" t="str">
        <f t="shared" si="3"/>
        <v>N</v>
      </c>
      <c r="I42" s="5" t="str">
        <f t="shared" si="4"/>
        <v>Review</v>
      </c>
      <c r="J42" s="5">
        <v>2023</v>
      </c>
      <c r="K42" s="5" t="s">
        <v>6267</v>
      </c>
      <c r="L42" s="137">
        <v>44795</v>
      </c>
      <c r="M42" s="137">
        <v>44834</v>
      </c>
      <c r="N42" s="5" t="str">
        <f t="shared" si="5"/>
        <v>yes</v>
      </c>
      <c r="O42" s="21" t="s">
        <v>487</v>
      </c>
      <c r="Q42" s="19"/>
    </row>
    <row r="43" spans="1:17">
      <c r="A43" s="5">
        <v>34</v>
      </c>
      <c r="B43" s="5" t="s">
        <v>708</v>
      </c>
      <c r="C43" s="5">
        <v>1</v>
      </c>
      <c r="D43" s="5">
        <v>4</v>
      </c>
      <c r="E43" s="5" t="s">
        <v>6268</v>
      </c>
      <c r="F43" s="5">
        <v>37256439</v>
      </c>
      <c r="G43" s="5" t="s">
        <v>274</v>
      </c>
      <c r="H43" s="5" t="str">
        <f t="shared" si="3"/>
        <v>Y</v>
      </c>
      <c r="I43" s="5" t="str">
        <f t="shared" si="4"/>
        <v>Y</v>
      </c>
      <c r="J43" s="5">
        <v>2023</v>
      </c>
      <c r="K43" s="5" t="s">
        <v>6269</v>
      </c>
      <c r="L43" s="137">
        <v>45077</v>
      </c>
      <c r="M43" s="137">
        <v>44834</v>
      </c>
      <c r="N43" s="5" t="str">
        <f t="shared" si="5"/>
        <v>no</v>
      </c>
      <c r="O43" s="22" t="s">
        <v>497</v>
      </c>
      <c r="Q43" s="18"/>
    </row>
    <row r="44" spans="1:17">
      <c r="A44" s="5">
        <v>34</v>
      </c>
      <c r="B44" s="5" t="s">
        <v>708</v>
      </c>
      <c r="C44" s="5">
        <v>1</v>
      </c>
      <c r="D44" s="5">
        <v>2</v>
      </c>
      <c r="E44" s="5" t="s">
        <v>6270</v>
      </c>
      <c r="F44" s="5">
        <v>37296858</v>
      </c>
      <c r="G44" s="5" t="s">
        <v>330</v>
      </c>
      <c r="H44" s="5" t="str">
        <f t="shared" si="3"/>
        <v>N</v>
      </c>
      <c r="I44" s="5" t="str">
        <f t="shared" si="4"/>
        <v>Review</v>
      </c>
      <c r="J44" s="5">
        <v>2023</v>
      </c>
      <c r="K44" s="5" t="s">
        <v>6271</v>
      </c>
      <c r="L44" s="137">
        <v>45087</v>
      </c>
      <c r="M44" s="137">
        <v>44834</v>
      </c>
      <c r="N44" s="5" t="str">
        <f t="shared" si="5"/>
        <v>no</v>
      </c>
      <c r="O44" s="18" t="s">
        <v>531</v>
      </c>
    </row>
    <row r="45" spans="1:17">
      <c r="A45" s="5">
        <v>34</v>
      </c>
      <c r="B45" s="5" t="s">
        <v>708</v>
      </c>
      <c r="C45" s="5">
        <v>1</v>
      </c>
      <c r="D45" s="5">
        <v>3</v>
      </c>
      <c r="E45" s="5" t="s">
        <v>6272</v>
      </c>
      <c r="F45" s="5">
        <v>36739899</v>
      </c>
      <c r="G45" s="5" t="s">
        <v>631</v>
      </c>
      <c r="H45" s="5" t="str">
        <f t="shared" si="3"/>
        <v>Y</v>
      </c>
      <c r="I45" s="5" t="str">
        <f t="shared" si="4"/>
        <v>Y</v>
      </c>
      <c r="J45" s="5">
        <v>2023</v>
      </c>
      <c r="K45" s="5" t="s">
        <v>6273</v>
      </c>
      <c r="L45" s="137">
        <v>44962</v>
      </c>
      <c r="M45" s="137">
        <v>44834</v>
      </c>
      <c r="N45" s="5" t="str">
        <f t="shared" si="5"/>
        <v>no</v>
      </c>
      <c r="O45" s="18" t="s">
        <v>537</v>
      </c>
      <c r="Q45" s="18"/>
    </row>
    <row r="46" spans="1:17">
      <c r="A46" s="5">
        <v>34</v>
      </c>
      <c r="B46" s="5" t="s">
        <v>708</v>
      </c>
      <c r="C46" s="5">
        <v>1</v>
      </c>
      <c r="D46" s="5">
        <v>4</v>
      </c>
      <c r="E46" s="5" t="s">
        <v>6274</v>
      </c>
      <c r="F46" s="5">
        <v>36462066</v>
      </c>
      <c r="G46" s="5" t="s">
        <v>274</v>
      </c>
      <c r="H46" s="5" t="str">
        <f t="shared" si="3"/>
        <v>Y</v>
      </c>
      <c r="I46" s="5" t="str">
        <f t="shared" si="4"/>
        <v>Y</v>
      </c>
      <c r="J46" s="5">
        <v>2023</v>
      </c>
      <c r="K46" s="5" t="s">
        <v>6258</v>
      </c>
      <c r="L46" s="137">
        <v>44898</v>
      </c>
      <c r="M46" s="137">
        <v>44834</v>
      </c>
      <c r="N46" s="5" t="str">
        <f t="shared" si="5"/>
        <v>no</v>
      </c>
      <c r="O46" s="5" t="s">
        <v>538</v>
      </c>
      <c r="Q46" s="17"/>
    </row>
    <row r="47" spans="1:17">
      <c r="A47" s="5">
        <v>34</v>
      </c>
      <c r="B47" s="5" t="s">
        <v>708</v>
      </c>
      <c r="C47" s="5">
        <v>1</v>
      </c>
      <c r="D47" s="5">
        <v>3</v>
      </c>
      <c r="E47" s="5" t="s">
        <v>6275</v>
      </c>
      <c r="F47" s="5">
        <v>36982990</v>
      </c>
      <c r="G47" s="5" t="s">
        <v>410</v>
      </c>
      <c r="H47" s="5" t="str">
        <f t="shared" si="3"/>
        <v>N</v>
      </c>
      <c r="I47" s="5" t="str">
        <f t="shared" si="4"/>
        <v>Review</v>
      </c>
      <c r="J47" s="5">
        <v>2023</v>
      </c>
      <c r="K47" s="5" t="s">
        <v>6276</v>
      </c>
      <c r="L47" s="137">
        <v>45014</v>
      </c>
      <c r="M47" s="137">
        <v>44834</v>
      </c>
      <c r="N47" s="5" t="str">
        <f t="shared" si="5"/>
        <v>no</v>
      </c>
      <c r="O47" s="5" t="s">
        <v>539</v>
      </c>
      <c r="Q47" s="18"/>
    </row>
    <row r="48" spans="1:17">
      <c r="A48" s="5">
        <v>34</v>
      </c>
      <c r="B48" s="5" t="s">
        <v>708</v>
      </c>
      <c r="C48" s="5">
        <v>5</v>
      </c>
      <c r="D48" s="5">
        <v>6</v>
      </c>
      <c r="E48" s="5" t="s">
        <v>6277</v>
      </c>
      <c r="F48" s="5">
        <v>36908971</v>
      </c>
      <c r="G48" s="5" t="s">
        <v>6278</v>
      </c>
      <c r="H48" s="5" t="str">
        <f t="shared" si="3"/>
        <v>N</v>
      </c>
      <c r="I48" s="5" t="str">
        <f t="shared" si="4"/>
        <v>Review</v>
      </c>
      <c r="J48" s="5">
        <v>2023</v>
      </c>
      <c r="K48" s="5" t="s">
        <v>6279</v>
      </c>
      <c r="L48" s="137">
        <v>44998</v>
      </c>
      <c r="M48" s="137">
        <v>44834</v>
      </c>
      <c r="N48" s="5" t="str">
        <f t="shared" si="5"/>
        <v>no</v>
      </c>
      <c r="O48" s="18" t="s">
        <v>540</v>
      </c>
      <c r="Q48" s="17"/>
    </row>
    <row r="49" spans="1:17">
      <c r="A49" s="5">
        <v>34</v>
      </c>
      <c r="B49" s="5" t="s">
        <v>708</v>
      </c>
      <c r="C49" s="5">
        <v>1</v>
      </c>
      <c r="D49" s="5">
        <v>4</v>
      </c>
      <c r="E49" s="5" t="s">
        <v>6280</v>
      </c>
      <c r="F49" s="5">
        <v>36672510</v>
      </c>
      <c r="G49" s="5" t="s">
        <v>311</v>
      </c>
      <c r="H49" s="5" t="str">
        <f t="shared" si="3"/>
        <v>N</v>
      </c>
      <c r="I49" s="5" t="str">
        <f t="shared" si="4"/>
        <v>Review</v>
      </c>
      <c r="J49" s="5">
        <v>2022</v>
      </c>
      <c r="K49" s="5" t="s">
        <v>6281</v>
      </c>
      <c r="L49" s="137">
        <v>44947</v>
      </c>
      <c r="M49" s="137">
        <v>44834</v>
      </c>
      <c r="N49" s="5" t="str">
        <f t="shared" si="5"/>
        <v>no</v>
      </c>
      <c r="O49" s="18" t="s">
        <v>541</v>
      </c>
      <c r="Q49" s="17"/>
    </row>
    <row r="50" spans="1:17">
      <c r="A50" s="5">
        <v>34</v>
      </c>
      <c r="B50" s="5" t="s">
        <v>708</v>
      </c>
      <c r="C50" s="5">
        <v>8</v>
      </c>
      <c r="D50" s="5">
        <v>15</v>
      </c>
      <c r="E50" s="5" t="s">
        <v>6282</v>
      </c>
      <c r="F50" s="5">
        <v>35809455</v>
      </c>
      <c r="G50" s="5" t="s">
        <v>419</v>
      </c>
      <c r="H50" s="5" t="str">
        <f t="shared" si="3"/>
        <v>N</v>
      </c>
      <c r="I50" s="5" t="str">
        <f t="shared" si="4"/>
        <v>Review</v>
      </c>
      <c r="J50" s="5">
        <v>2022</v>
      </c>
      <c r="K50" s="5" t="s">
        <v>6283</v>
      </c>
      <c r="L50" s="137">
        <v>44751</v>
      </c>
      <c r="M50" s="137">
        <v>44834</v>
      </c>
      <c r="N50" s="5" t="str">
        <f t="shared" si="5"/>
        <v>yes</v>
      </c>
      <c r="O50" s="17" t="s">
        <v>542</v>
      </c>
      <c r="Q50" s="18"/>
    </row>
    <row r="51" spans="1:17">
      <c r="A51" s="5">
        <v>34</v>
      </c>
      <c r="B51" s="5" t="s">
        <v>708</v>
      </c>
      <c r="C51" s="5">
        <v>9</v>
      </c>
      <c r="D51" s="5">
        <v>10</v>
      </c>
      <c r="E51" s="5" t="s">
        <v>6284</v>
      </c>
      <c r="F51" s="5">
        <v>33430625</v>
      </c>
      <c r="G51" s="5" t="s">
        <v>397</v>
      </c>
      <c r="H51" s="5" t="str">
        <f t="shared" si="3"/>
        <v>Y</v>
      </c>
      <c r="I51" s="5" t="str">
        <f t="shared" si="4"/>
        <v>Y</v>
      </c>
      <c r="J51" s="5">
        <v>2022</v>
      </c>
      <c r="K51" s="5" t="s">
        <v>6285</v>
      </c>
      <c r="L51" s="137">
        <v>44208</v>
      </c>
      <c r="M51" s="137">
        <v>44834</v>
      </c>
      <c r="N51" s="5" t="str">
        <f t="shared" si="5"/>
        <v>yes</v>
      </c>
      <c r="O51" s="18" t="s">
        <v>543</v>
      </c>
      <c r="Q51" s="18"/>
    </row>
    <row r="52" spans="1:17">
      <c r="A52" s="5">
        <v>34</v>
      </c>
      <c r="B52" s="5" t="s">
        <v>708</v>
      </c>
      <c r="C52" s="5">
        <v>5</v>
      </c>
      <c r="D52" s="5">
        <v>7</v>
      </c>
      <c r="E52" s="5" t="s">
        <v>6286</v>
      </c>
      <c r="F52" s="5">
        <v>36221287</v>
      </c>
      <c r="G52" s="5" t="s">
        <v>6287</v>
      </c>
      <c r="H52" s="5" t="str">
        <f t="shared" si="3"/>
        <v>N</v>
      </c>
      <c r="I52" s="5" t="str">
        <f t="shared" si="4"/>
        <v>Review</v>
      </c>
      <c r="J52" s="5">
        <v>2022</v>
      </c>
      <c r="K52" s="5" t="s">
        <v>6288</v>
      </c>
      <c r="L52" s="137">
        <v>44846</v>
      </c>
      <c r="M52" s="137">
        <v>44834</v>
      </c>
      <c r="N52" s="5" t="str">
        <f t="shared" si="5"/>
        <v>no</v>
      </c>
      <c r="O52" s="17" t="s">
        <v>544</v>
      </c>
      <c r="Q52" s="18"/>
    </row>
    <row r="53" spans="1:17">
      <c r="A53" s="5">
        <v>34</v>
      </c>
      <c r="B53" s="5" t="s">
        <v>708</v>
      </c>
      <c r="C53" s="5">
        <v>7</v>
      </c>
      <c r="D53" s="5">
        <v>16</v>
      </c>
      <c r="E53" s="5" t="s">
        <v>6289</v>
      </c>
      <c r="F53" s="5">
        <v>35634130</v>
      </c>
      <c r="G53" s="5" t="s">
        <v>6290</v>
      </c>
      <c r="H53" s="5" t="str">
        <f t="shared" si="3"/>
        <v>N</v>
      </c>
      <c r="I53" s="5" t="str">
        <f t="shared" si="4"/>
        <v>Review</v>
      </c>
      <c r="J53" s="5">
        <v>2022</v>
      </c>
      <c r="K53" s="5" t="s">
        <v>6283</v>
      </c>
      <c r="L53" s="137">
        <v>44712</v>
      </c>
      <c r="M53" s="137">
        <v>44834</v>
      </c>
      <c r="N53" s="5" t="str">
        <f t="shared" si="5"/>
        <v>yes</v>
      </c>
      <c r="O53" s="17" t="s">
        <v>545</v>
      </c>
      <c r="Q53" s="18"/>
    </row>
    <row r="54" spans="1:17">
      <c r="A54" s="5">
        <v>34</v>
      </c>
      <c r="B54" s="5" t="s">
        <v>708</v>
      </c>
      <c r="C54" s="5">
        <v>10</v>
      </c>
      <c r="D54" s="5">
        <v>20</v>
      </c>
      <c r="E54" s="5" t="s">
        <v>6291</v>
      </c>
      <c r="F54" s="5">
        <v>35231896</v>
      </c>
      <c r="G54" s="5" t="s">
        <v>540</v>
      </c>
      <c r="H54" s="5" t="str">
        <f t="shared" si="3"/>
        <v>Y</v>
      </c>
      <c r="I54" s="5" t="str">
        <f t="shared" si="4"/>
        <v>Y</v>
      </c>
      <c r="J54" s="5">
        <v>2022</v>
      </c>
      <c r="K54" s="5" t="s">
        <v>6292</v>
      </c>
      <c r="L54" s="137">
        <v>44621</v>
      </c>
      <c r="M54" s="137">
        <v>44834</v>
      </c>
      <c r="N54" s="5" t="str">
        <f t="shared" si="5"/>
        <v>yes</v>
      </c>
      <c r="O54" s="17" t="s">
        <v>546</v>
      </c>
      <c r="Q54" s="17"/>
    </row>
    <row r="55" spans="1:17">
      <c r="A55" s="5">
        <v>34</v>
      </c>
      <c r="B55" s="5" t="s">
        <v>708</v>
      </c>
      <c r="C55" s="5">
        <v>2</v>
      </c>
      <c r="D55" s="5">
        <v>7</v>
      </c>
      <c r="E55" s="5" t="s">
        <v>6293</v>
      </c>
      <c r="F55" s="5">
        <v>34580886</v>
      </c>
      <c r="G55" s="5" t="s">
        <v>6294</v>
      </c>
      <c r="H55" s="5" t="str">
        <f t="shared" si="3"/>
        <v>N</v>
      </c>
      <c r="I55" s="5" t="str">
        <f t="shared" si="4"/>
        <v>Review</v>
      </c>
      <c r="J55" s="5">
        <v>2022</v>
      </c>
      <c r="K55" s="5" t="s">
        <v>6295</v>
      </c>
      <c r="L55" s="137">
        <v>44467</v>
      </c>
      <c r="M55" s="137">
        <v>44834</v>
      </c>
      <c r="N55" s="5" t="str">
        <f t="shared" si="5"/>
        <v>yes</v>
      </c>
      <c r="O55" s="18" t="s">
        <v>547</v>
      </c>
      <c r="Q55" s="17"/>
    </row>
    <row r="56" spans="1:17">
      <c r="A56" s="5">
        <v>34</v>
      </c>
      <c r="B56" s="5" t="s">
        <v>708</v>
      </c>
      <c r="C56" s="5">
        <v>1</v>
      </c>
      <c r="D56" s="5">
        <v>12</v>
      </c>
      <c r="E56" s="5" t="s">
        <v>6296</v>
      </c>
      <c r="F56" s="5">
        <v>32711137</v>
      </c>
      <c r="G56" s="5" t="s">
        <v>631</v>
      </c>
      <c r="H56" s="5" t="str">
        <f t="shared" si="3"/>
        <v>Y</v>
      </c>
      <c r="I56" s="5" t="str">
        <f t="shared" si="4"/>
        <v>Y</v>
      </c>
      <c r="J56" s="5">
        <v>2020</v>
      </c>
      <c r="K56" s="5" t="s">
        <v>6297</v>
      </c>
      <c r="L56" s="137">
        <v>44038</v>
      </c>
      <c r="M56" s="137">
        <v>44834</v>
      </c>
      <c r="N56" s="5" t="str">
        <f t="shared" si="5"/>
        <v>yes</v>
      </c>
      <c r="O56" s="18" t="s">
        <v>548</v>
      </c>
      <c r="Q56" s="17"/>
    </row>
    <row r="57" spans="1:17">
      <c r="A57" s="5">
        <v>34</v>
      </c>
      <c r="B57" s="5" t="s">
        <v>708</v>
      </c>
      <c r="C57" s="5">
        <v>2</v>
      </c>
      <c r="D57" s="5">
        <v>12</v>
      </c>
      <c r="E57" s="5" t="s">
        <v>6298</v>
      </c>
      <c r="F57" s="5">
        <v>32983738</v>
      </c>
      <c r="G57" s="5" t="s">
        <v>354</v>
      </c>
      <c r="H57" s="5" t="str">
        <f t="shared" si="3"/>
        <v>N</v>
      </c>
      <c r="I57" s="5" t="str">
        <f t="shared" si="4"/>
        <v>Review</v>
      </c>
      <c r="J57" s="5">
        <v>2020</v>
      </c>
      <c r="K57" s="5" t="s">
        <v>6299</v>
      </c>
      <c r="L57" s="137">
        <v>44102</v>
      </c>
      <c r="M57" s="137">
        <v>44834</v>
      </c>
      <c r="N57" s="5" t="str">
        <f t="shared" si="5"/>
        <v>yes</v>
      </c>
      <c r="O57" s="18" t="s">
        <v>549</v>
      </c>
      <c r="Q57" s="18"/>
    </row>
    <row r="58" spans="1:17">
      <c r="A58" s="5">
        <v>34</v>
      </c>
      <c r="B58" s="5" t="s">
        <v>708</v>
      </c>
      <c r="C58" s="5">
        <v>6</v>
      </c>
      <c r="D58" s="5">
        <v>9</v>
      </c>
      <c r="E58" s="5" t="s">
        <v>6300</v>
      </c>
      <c r="F58" s="5">
        <v>28927213</v>
      </c>
      <c r="G58" s="5" t="s">
        <v>554</v>
      </c>
      <c r="H58" s="5" t="str">
        <f t="shared" si="3"/>
        <v>Y</v>
      </c>
      <c r="I58" s="5" t="str">
        <f t="shared" si="4"/>
        <v>Y</v>
      </c>
      <c r="J58" s="5">
        <v>2017</v>
      </c>
      <c r="K58" s="5" t="s">
        <v>6301</v>
      </c>
      <c r="L58" s="137">
        <v>42999</v>
      </c>
      <c r="M58" s="137">
        <v>44834</v>
      </c>
      <c r="N58" s="5" t="str">
        <f t="shared" si="5"/>
        <v>yes</v>
      </c>
      <c r="O58" s="18" t="s">
        <v>550</v>
      </c>
      <c r="Q58" s="18"/>
    </row>
    <row r="59" spans="1:17">
      <c r="B59" s="138" t="s">
        <v>662</v>
      </c>
      <c r="C59" s="138" t="s">
        <v>663</v>
      </c>
      <c r="D59" s="138" t="s">
        <v>6255</v>
      </c>
      <c r="E59" s="138" t="s">
        <v>6256</v>
      </c>
      <c r="F59" s="138" t="s">
        <v>666</v>
      </c>
      <c r="G59" s="138" t="s">
        <v>667</v>
      </c>
      <c r="H59" s="14"/>
      <c r="M59" s="137"/>
      <c r="O59" s="17" t="s">
        <v>553</v>
      </c>
      <c r="Q59" s="19"/>
    </row>
    <row r="60" spans="1:17">
      <c r="B60" s="14">
        <f>COUNTA(B37:B58)</f>
        <v>22</v>
      </c>
      <c r="C60" s="14">
        <f>COUNTIF(I37:I58, "Y")</f>
        <v>12</v>
      </c>
      <c r="D60" s="14">
        <f>COUNTIF(N37:N58, "yes")</f>
        <v>9</v>
      </c>
      <c r="E60" s="14">
        <f>COUNTIFS(I37:I58, "Y", N37:N58, "yes")</f>
        <v>4</v>
      </c>
      <c r="F60" s="14">
        <f>C60/B60</f>
        <v>0.54545454545454541</v>
      </c>
      <c r="G60" s="14">
        <f>E60/D60</f>
        <v>0.44444444444444442</v>
      </c>
      <c r="H60" s="14">
        <f>COUNTIF(H37:H58, "N") / (COUNTA(H37:H58))</f>
        <v>0.45454545454545453</v>
      </c>
      <c r="M60" s="137"/>
      <c r="O60" s="18" t="s">
        <v>554</v>
      </c>
      <c r="Q60" s="18"/>
    </row>
    <row r="61" spans="1:17">
      <c r="A61" s="5">
        <v>36</v>
      </c>
      <c r="B61" s="5" t="s">
        <v>254</v>
      </c>
      <c r="C61" s="5">
        <v>2</v>
      </c>
      <c r="D61" s="5">
        <v>7</v>
      </c>
      <c r="E61" s="5" t="s">
        <v>6302</v>
      </c>
      <c r="F61" s="5">
        <v>37914078</v>
      </c>
      <c r="G61" s="5" t="s">
        <v>631</v>
      </c>
      <c r="H61" s="5" t="str">
        <f t="shared" ref="H61:H70" si="6">IF(ISNUMBER(MATCH(G61, O:O, 0)), "Y", "N")</f>
        <v>Y</v>
      </c>
      <c r="I61" s="5" t="str">
        <f t="shared" ref="I61:I70" si="7">IF(H61="Y", "Y", "Review")</f>
        <v>Y</v>
      </c>
      <c r="J61" s="5">
        <v>2023</v>
      </c>
      <c r="K61" s="5" t="s">
        <v>6303</v>
      </c>
      <c r="L61" s="137">
        <v>45231</v>
      </c>
      <c r="M61" s="137">
        <v>44834</v>
      </c>
      <c r="N61" s="5" t="str">
        <f t="shared" ref="N61:N70" si="8">IF(L61&lt;M61,"yes","no")</f>
        <v>no</v>
      </c>
      <c r="O61" s="17" t="s">
        <v>555</v>
      </c>
      <c r="Q61" s="17"/>
    </row>
    <row r="62" spans="1:17">
      <c r="A62" s="5">
        <v>36</v>
      </c>
      <c r="B62" s="5" t="s">
        <v>254</v>
      </c>
      <c r="C62" s="5">
        <v>1</v>
      </c>
      <c r="D62" s="5">
        <v>4</v>
      </c>
      <c r="E62" s="5" t="s">
        <v>995</v>
      </c>
      <c r="F62" s="5">
        <v>36566981</v>
      </c>
      <c r="G62" s="5" t="s">
        <v>631</v>
      </c>
      <c r="H62" s="5" t="str">
        <f t="shared" si="6"/>
        <v>Y</v>
      </c>
      <c r="I62" s="5" t="str">
        <f t="shared" si="7"/>
        <v>Y</v>
      </c>
      <c r="J62" s="5">
        <v>2023</v>
      </c>
      <c r="K62" s="5" t="s">
        <v>996</v>
      </c>
      <c r="L62" s="137">
        <v>44920</v>
      </c>
      <c r="M62" s="137">
        <v>44834</v>
      </c>
      <c r="N62" s="5" t="str">
        <f t="shared" si="8"/>
        <v>no</v>
      </c>
      <c r="O62" s="17" t="s">
        <v>556</v>
      </c>
      <c r="Q62" s="18"/>
    </row>
    <row r="63" spans="1:17">
      <c r="A63" s="5">
        <v>36</v>
      </c>
      <c r="B63" s="5" t="s">
        <v>254</v>
      </c>
      <c r="C63" s="5">
        <v>2</v>
      </c>
      <c r="D63" s="5">
        <v>5</v>
      </c>
      <c r="E63" s="5" t="s">
        <v>997</v>
      </c>
      <c r="F63" s="5">
        <v>36506000</v>
      </c>
      <c r="G63" s="5" t="s">
        <v>6304</v>
      </c>
      <c r="H63" s="5" t="str">
        <f t="shared" si="6"/>
        <v>N</v>
      </c>
      <c r="I63" s="5" t="str">
        <f t="shared" si="7"/>
        <v>Review</v>
      </c>
      <c r="J63" s="5">
        <v>2022</v>
      </c>
      <c r="K63" s="5" t="s">
        <v>998</v>
      </c>
      <c r="L63" s="137">
        <v>44907</v>
      </c>
      <c r="M63" s="137">
        <v>44834</v>
      </c>
      <c r="N63" s="5" t="str">
        <f t="shared" si="8"/>
        <v>no</v>
      </c>
      <c r="O63" s="18" t="s">
        <v>557</v>
      </c>
      <c r="Q63" s="18"/>
    </row>
    <row r="64" spans="1:17">
      <c r="A64" s="5">
        <v>36</v>
      </c>
      <c r="B64" s="5" t="s">
        <v>254</v>
      </c>
      <c r="C64" s="5">
        <v>1</v>
      </c>
      <c r="D64" s="5">
        <v>10</v>
      </c>
      <c r="E64" s="5" t="s">
        <v>1005</v>
      </c>
      <c r="F64" s="5">
        <v>35108555</v>
      </c>
      <c r="G64" s="5" t="s">
        <v>292</v>
      </c>
      <c r="H64" s="5" t="str">
        <f t="shared" si="6"/>
        <v>N</v>
      </c>
      <c r="I64" s="5" t="str">
        <f t="shared" si="7"/>
        <v>Review</v>
      </c>
      <c r="J64" s="5">
        <v>2021</v>
      </c>
      <c r="K64" s="5" t="s">
        <v>998</v>
      </c>
      <c r="L64" s="137">
        <v>44594</v>
      </c>
      <c r="M64" s="137">
        <v>44834</v>
      </c>
      <c r="N64" s="5" t="str">
        <f t="shared" si="8"/>
        <v>yes</v>
      </c>
      <c r="O64" s="19" t="s">
        <v>558</v>
      </c>
    </row>
    <row r="65" spans="1:17">
      <c r="A65" s="5">
        <v>36</v>
      </c>
      <c r="B65" s="5" t="s">
        <v>254</v>
      </c>
      <c r="C65" s="5">
        <v>3</v>
      </c>
      <c r="D65" s="5">
        <v>9</v>
      </c>
      <c r="E65" s="5" t="s">
        <v>1000</v>
      </c>
      <c r="F65" s="5">
        <v>35669884</v>
      </c>
      <c r="G65" s="5" t="s">
        <v>1313</v>
      </c>
      <c r="H65" s="5" t="str">
        <f t="shared" si="6"/>
        <v>N</v>
      </c>
      <c r="I65" s="5" t="str">
        <f t="shared" si="7"/>
        <v>Review</v>
      </c>
      <c r="J65" s="5">
        <v>2022</v>
      </c>
      <c r="K65" s="5" t="s">
        <v>998</v>
      </c>
      <c r="L65" s="137">
        <v>44719</v>
      </c>
      <c r="M65" s="137">
        <v>44834</v>
      </c>
      <c r="N65" s="5" t="str">
        <f t="shared" si="8"/>
        <v>yes</v>
      </c>
      <c r="O65" s="18" t="s">
        <v>568</v>
      </c>
      <c r="Q65" s="17"/>
    </row>
    <row r="66" spans="1:17">
      <c r="A66" s="5">
        <v>36</v>
      </c>
      <c r="B66" s="5" t="s">
        <v>254</v>
      </c>
      <c r="C66" s="5">
        <v>1</v>
      </c>
      <c r="D66" s="5">
        <v>3</v>
      </c>
      <c r="E66" s="5" t="s">
        <v>1004</v>
      </c>
      <c r="F66" s="5">
        <v>35076408</v>
      </c>
      <c r="G66" s="5" t="s">
        <v>6305</v>
      </c>
      <c r="H66" s="5" t="str">
        <f t="shared" si="6"/>
        <v>N</v>
      </c>
      <c r="I66" s="5" t="str">
        <f t="shared" si="7"/>
        <v>Review</v>
      </c>
      <c r="J66" s="5">
        <v>2021</v>
      </c>
      <c r="K66" s="5" t="s">
        <v>998</v>
      </c>
      <c r="L66" s="137">
        <v>44586</v>
      </c>
      <c r="M66" s="137">
        <v>44834</v>
      </c>
      <c r="N66" s="5" t="str">
        <f t="shared" si="8"/>
        <v>yes</v>
      </c>
      <c r="O66" s="18" t="s">
        <v>569</v>
      </c>
      <c r="Q66" s="17"/>
    </row>
    <row r="67" spans="1:17">
      <c r="A67" s="5">
        <v>36</v>
      </c>
      <c r="B67" s="5" t="s">
        <v>254</v>
      </c>
      <c r="C67" s="5">
        <v>2</v>
      </c>
      <c r="D67" s="5">
        <v>8</v>
      </c>
      <c r="E67" s="5" t="s">
        <v>1003</v>
      </c>
      <c r="F67" s="5">
        <v>33906728</v>
      </c>
      <c r="G67" s="5" t="s">
        <v>6306</v>
      </c>
      <c r="H67" s="5" t="str">
        <f t="shared" si="6"/>
        <v>N</v>
      </c>
      <c r="I67" s="5" t="str">
        <f t="shared" si="7"/>
        <v>Review</v>
      </c>
      <c r="J67" s="5">
        <v>2019</v>
      </c>
      <c r="K67" s="5" t="s">
        <v>998</v>
      </c>
      <c r="L67" s="137">
        <v>44314</v>
      </c>
      <c r="M67" s="137">
        <v>44834</v>
      </c>
      <c r="N67" s="5" t="str">
        <f t="shared" si="8"/>
        <v>yes</v>
      </c>
      <c r="O67" s="19" t="s">
        <v>588</v>
      </c>
      <c r="Q67" s="17"/>
    </row>
    <row r="68" spans="1:17">
      <c r="A68" s="5">
        <v>36</v>
      </c>
      <c r="B68" s="5" t="s">
        <v>254</v>
      </c>
      <c r="C68" s="5">
        <v>2</v>
      </c>
      <c r="D68" s="5">
        <v>3</v>
      </c>
      <c r="E68" s="5" t="s">
        <v>999</v>
      </c>
      <c r="F68" s="5">
        <v>35130393</v>
      </c>
      <c r="G68" s="5" t="s">
        <v>6307</v>
      </c>
      <c r="H68" s="5" t="str">
        <f t="shared" si="6"/>
        <v>N</v>
      </c>
      <c r="I68" s="5" t="str">
        <f t="shared" si="7"/>
        <v>Review</v>
      </c>
      <c r="J68" s="5">
        <v>2019</v>
      </c>
      <c r="K68" s="5" t="s">
        <v>998</v>
      </c>
      <c r="L68" s="137">
        <v>44599</v>
      </c>
      <c r="M68" s="137">
        <v>44834</v>
      </c>
      <c r="N68" s="5" t="str">
        <f t="shared" si="8"/>
        <v>yes</v>
      </c>
      <c r="O68" s="18" t="s">
        <v>600</v>
      </c>
      <c r="Q68" s="18"/>
    </row>
    <row r="69" spans="1:17">
      <c r="A69" s="5">
        <v>36</v>
      </c>
      <c r="B69" s="5" t="s">
        <v>254</v>
      </c>
      <c r="C69" s="5">
        <v>2</v>
      </c>
      <c r="D69" s="5">
        <v>4</v>
      </c>
      <c r="E69" s="5" t="s">
        <v>1001</v>
      </c>
      <c r="F69" s="5">
        <v>34378409</v>
      </c>
      <c r="G69" s="5" t="s">
        <v>284</v>
      </c>
      <c r="H69" s="5" t="str">
        <f t="shared" si="6"/>
        <v>N</v>
      </c>
      <c r="I69" s="5" t="str">
        <f t="shared" si="7"/>
        <v>Review</v>
      </c>
      <c r="J69" s="5">
        <v>2022</v>
      </c>
      <c r="K69" s="5" t="s">
        <v>998</v>
      </c>
      <c r="L69" s="137">
        <v>44419</v>
      </c>
      <c r="M69" s="137">
        <v>44834</v>
      </c>
      <c r="N69" s="5" t="str">
        <f t="shared" si="8"/>
        <v>yes</v>
      </c>
      <c r="O69" s="17" t="s">
        <v>601</v>
      </c>
    </row>
    <row r="70" spans="1:17">
      <c r="A70" s="5">
        <v>36</v>
      </c>
      <c r="B70" s="5" t="s">
        <v>254</v>
      </c>
      <c r="C70" s="5">
        <v>3</v>
      </c>
      <c r="D70" s="5">
        <v>5</v>
      </c>
      <c r="E70" s="5" t="s">
        <v>1002</v>
      </c>
      <c r="F70" s="5">
        <v>31560915</v>
      </c>
      <c r="G70" s="5" t="s">
        <v>629</v>
      </c>
      <c r="H70" s="5" t="str">
        <f t="shared" si="6"/>
        <v>N</v>
      </c>
      <c r="I70" s="5" t="str">
        <f t="shared" si="7"/>
        <v>Review</v>
      </c>
      <c r="J70" s="5">
        <v>2022</v>
      </c>
      <c r="K70" s="5" t="s">
        <v>1006</v>
      </c>
      <c r="L70" s="137">
        <v>43736</v>
      </c>
      <c r="M70" s="137">
        <v>44834</v>
      </c>
      <c r="N70" s="5" t="str">
        <f t="shared" si="8"/>
        <v>yes</v>
      </c>
      <c r="O70" s="17" t="s">
        <v>603</v>
      </c>
      <c r="Q70" s="17"/>
    </row>
    <row r="71" spans="1:17">
      <c r="B71" s="138" t="s">
        <v>662</v>
      </c>
      <c r="C71" s="138" t="s">
        <v>663</v>
      </c>
      <c r="D71" s="138" t="s">
        <v>6255</v>
      </c>
      <c r="E71" s="138" t="s">
        <v>6256</v>
      </c>
      <c r="F71" s="138" t="s">
        <v>666</v>
      </c>
      <c r="G71" s="138" t="s">
        <v>667</v>
      </c>
      <c r="H71" s="14"/>
      <c r="O71" s="18" t="s">
        <v>604</v>
      </c>
      <c r="Q71" s="18"/>
    </row>
    <row r="72" spans="1:17">
      <c r="B72" s="14">
        <f>COUNTA(B61:B70)</f>
        <v>10</v>
      </c>
      <c r="C72" s="14">
        <f>COUNTIF(I61:I70, "Y")</f>
        <v>2</v>
      </c>
      <c r="D72" s="14">
        <f>COUNTIF(N61:N70, "yes")</f>
        <v>7</v>
      </c>
      <c r="E72" s="14">
        <f>COUNTIFS(I61:I70, "Y", N61:N70, "yes")</f>
        <v>0</v>
      </c>
      <c r="F72" s="14">
        <f>C72/B72</f>
        <v>0.2</v>
      </c>
      <c r="G72" s="14">
        <f>E72/D72</f>
        <v>0</v>
      </c>
      <c r="H72" s="14">
        <f>COUNTIF(H61:H70, "N") / (COUNTA(H61:H70))</f>
        <v>0.8</v>
      </c>
      <c r="O72" s="18" t="s">
        <v>605</v>
      </c>
    </row>
    <row r="73" spans="1:17">
      <c r="A73" s="5">
        <v>37</v>
      </c>
      <c r="B73" s="5" t="s">
        <v>710</v>
      </c>
      <c r="C73" s="5">
        <v>5</v>
      </c>
      <c r="D73" s="5">
        <v>9</v>
      </c>
      <c r="E73" s="5" t="s">
        <v>1000</v>
      </c>
      <c r="F73" s="5">
        <v>35669884</v>
      </c>
      <c r="G73" s="5" t="s">
        <v>1313</v>
      </c>
      <c r="H73" s="5" t="str">
        <f t="shared" ref="H73:H77" si="9">IF(ISNUMBER(MATCH(G73, O:O, 0)), "Y", "N")</f>
        <v>N</v>
      </c>
      <c r="I73" s="5" t="str">
        <f t="shared" ref="I73:I77" si="10">IF(H73="Y", "Y", "Review")</f>
        <v>Review</v>
      </c>
      <c r="J73" s="5">
        <v>2022</v>
      </c>
      <c r="K73" s="5" t="s">
        <v>6308</v>
      </c>
      <c r="L73" s="137">
        <v>44719</v>
      </c>
      <c r="M73" s="137">
        <v>44834</v>
      </c>
      <c r="N73" s="5" t="str">
        <f t="shared" ref="N73:N77" si="11">IF(L73&lt;M73,"yes","no")</f>
        <v>yes</v>
      </c>
      <c r="O73" s="5" t="s">
        <v>607</v>
      </c>
    </row>
    <row r="74" spans="1:17">
      <c r="A74" s="5">
        <v>37</v>
      </c>
      <c r="B74" s="5" t="s">
        <v>710</v>
      </c>
      <c r="C74" s="5">
        <v>5</v>
      </c>
      <c r="D74" s="5">
        <v>9</v>
      </c>
      <c r="E74" s="5" t="s">
        <v>6309</v>
      </c>
      <c r="F74" s="5">
        <v>36549282</v>
      </c>
      <c r="G74" s="5" t="s">
        <v>568</v>
      </c>
      <c r="H74" s="5" t="str">
        <f t="shared" si="9"/>
        <v>Y</v>
      </c>
      <c r="I74" s="5" t="str">
        <f t="shared" si="10"/>
        <v>Y</v>
      </c>
      <c r="J74" s="5">
        <v>2022</v>
      </c>
      <c r="K74" s="5" t="s">
        <v>3213</v>
      </c>
      <c r="L74" s="137">
        <v>44917</v>
      </c>
      <c r="M74" s="137">
        <v>44834</v>
      </c>
      <c r="N74" s="5" t="str">
        <f t="shared" si="11"/>
        <v>no</v>
      </c>
      <c r="O74" s="17" t="s">
        <v>608</v>
      </c>
    </row>
    <row r="75" spans="1:17">
      <c r="A75" s="5">
        <v>37</v>
      </c>
      <c r="B75" s="5" t="s">
        <v>710</v>
      </c>
      <c r="C75" s="5">
        <v>3</v>
      </c>
      <c r="D75" s="5">
        <v>4</v>
      </c>
      <c r="E75" s="5" t="s">
        <v>995</v>
      </c>
      <c r="F75" s="5">
        <v>36566981</v>
      </c>
      <c r="G75" s="5" t="s">
        <v>631</v>
      </c>
      <c r="H75" s="5" t="str">
        <f t="shared" si="9"/>
        <v>Y</v>
      </c>
      <c r="I75" s="5" t="str">
        <f t="shared" si="10"/>
        <v>Y</v>
      </c>
      <c r="J75" s="5">
        <v>2023</v>
      </c>
      <c r="K75" s="5" t="s">
        <v>996</v>
      </c>
      <c r="L75" s="137">
        <v>44920</v>
      </c>
      <c r="M75" s="137">
        <v>44834</v>
      </c>
      <c r="N75" s="5" t="str">
        <f t="shared" si="11"/>
        <v>no</v>
      </c>
      <c r="O75" s="17" t="s">
        <v>609</v>
      </c>
    </row>
    <row r="76" spans="1:17">
      <c r="A76" s="5">
        <v>37</v>
      </c>
      <c r="B76" s="5" t="s">
        <v>710</v>
      </c>
      <c r="C76" s="5">
        <v>2</v>
      </c>
      <c r="D76" s="5">
        <v>6</v>
      </c>
      <c r="E76" s="5" t="s">
        <v>6310</v>
      </c>
      <c r="F76" s="5">
        <v>37204439</v>
      </c>
      <c r="G76" s="5" t="s">
        <v>6311</v>
      </c>
      <c r="H76" s="5" t="str">
        <f t="shared" si="9"/>
        <v>N</v>
      </c>
      <c r="I76" s="5" t="str">
        <f t="shared" si="10"/>
        <v>Review</v>
      </c>
      <c r="J76" s="5">
        <v>2023</v>
      </c>
      <c r="K76" s="5" t="s">
        <v>6312</v>
      </c>
      <c r="L76" s="137">
        <v>45065</v>
      </c>
      <c r="M76" s="137">
        <v>44834</v>
      </c>
      <c r="N76" s="5" t="str">
        <f t="shared" si="11"/>
        <v>no</v>
      </c>
      <c r="O76" s="17" t="s">
        <v>612</v>
      </c>
    </row>
    <row r="77" spans="1:17">
      <c r="A77" s="5">
        <v>37</v>
      </c>
      <c r="B77" s="5" t="s">
        <v>710</v>
      </c>
      <c r="C77" s="5">
        <v>4</v>
      </c>
      <c r="D77" s="5">
        <v>7</v>
      </c>
      <c r="E77" s="5" t="s">
        <v>6302</v>
      </c>
      <c r="F77" s="5">
        <v>37914078</v>
      </c>
      <c r="G77" s="5" t="s">
        <v>631</v>
      </c>
      <c r="H77" s="5" t="str">
        <f t="shared" si="9"/>
        <v>Y</v>
      </c>
      <c r="I77" s="5" t="str">
        <f t="shared" si="10"/>
        <v>Y</v>
      </c>
      <c r="J77" s="5">
        <v>2023</v>
      </c>
      <c r="K77" s="5" t="s">
        <v>6303</v>
      </c>
      <c r="L77" s="137">
        <v>45231</v>
      </c>
      <c r="M77" s="137">
        <v>44834</v>
      </c>
      <c r="N77" s="5" t="str">
        <f t="shared" si="11"/>
        <v>no</v>
      </c>
      <c r="O77" s="17" t="s">
        <v>613</v>
      </c>
    </row>
    <row r="78" spans="1:17">
      <c r="B78" s="138" t="s">
        <v>662</v>
      </c>
      <c r="C78" s="138" t="s">
        <v>663</v>
      </c>
      <c r="D78" s="138" t="s">
        <v>6255</v>
      </c>
      <c r="E78" s="138" t="s">
        <v>6256</v>
      </c>
      <c r="F78" s="138" t="s">
        <v>666</v>
      </c>
      <c r="G78" s="138" t="s">
        <v>667</v>
      </c>
      <c r="H78" s="14"/>
      <c r="O78" s="17" t="s">
        <v>615</v>
      </c>
    </row>
    <row r="79" spans="1:17">
      <c r="B79" s="14">
        <f>COUNTA(B73:B77)</f>
        <v>5</v>
      </c>
      <c r="C79" s="14">
        <f>COUNTIF(I73:I77, "Y")</f>
        <v>3</v>
      </c>
      <c r="D79" s="14">
        <f>COUNTIF(N73:N77, "yes")</f>
        <v>1</v>
      </c>
      <c r="E79" s="14">
        <f>COUNTIFS(I73:I77, "Y", N73:N77, "yes")</f>
        <v>0</v>
      </c>
      <c r="F79" s="14">
        <f>C79/B79</f>
        <v>0.6</v>
      </c>
      <c r="G79" s="14">
        <f>E79/D79</f>
        <v>0</v>
      </c>
      <c r="H79" s="14">
        <f>COUNTIF(H73:H77, "N") / (COUNTA(H73:H77))</f>
        <v>0.4</v>
      </c>
      <c r="O79" s="18" t="s">
        <v>622</v>
      </c>
    </row>
    <row r="80" spans="1:17">
      <c r="A80" s="5">
        <v>38</v>
      </c>
      <c r="B80" s="5" t="s">
        <v>711</v>
      </c>
      <c r="C80" s="5">
        <v>1</v>
      </c>
      <c r="D80" s="5">
        <v>7</v>
      </c>
      <c r="E80" s="5" t="s">
        <v>6313</v>
      </c>
      <c r="F80" s="5">
        <v>37415779</v>
      </c>
      <c r="G80" s="5" t="s">
        <v>6314</v>
      </c>
      <c r="H80" s="5" t="str">
        <f t="shared" ref="H80:H89" si="12">IF(ISNUMBER(MATCH(G80, O:O, 0)), "Y", "N")</f>
        <v>N</v>
      </c>
      <c r="I80" s="5" t="str">
        <f t="shared" ref="I80:I89" si="13">IF(H80="Y", "Y", "Review")</f>
        <v>Review</v>
      </c>
      <c r="J80" s="5">
        <v>2023</v>
      </c>
      <c r="K80" s="5" t="s">
        <v>6315</v>
      </c>
      <c r="L80" s="137">
        <v>45114</v>
      </c>
      <c r="M80" s="137">
        <v>44834</v>
      </c>
      <c r="N80" s="5" t="str">
        <f t="shared" ref="N80:N89" si="14">IF(L80&lt;M80,"yes","no")</f>
        <v>no</v>
      </c>
      <c r="O80" s="17" t="s">
        <v>631</v>
      </c>
    </row>
    <row r="81" spans="1:15">
      <c r="A81" s="5">
        <v>38</v>
      </c>
      <c r="B81" s="5" t="s">
        <v>711</v>
      </c>
      <c r="C81" s="5">
        <v>1</v>
      </c>
      <c r="D81" s="5">
        <v>11</v>
      </c>
      <c r="E81" s="5" t="s">
        <v>6316</v>
      </c>
      <c r="F81" s="5">
        <v>36863881</v>
      </c>
      <c r="G81" s="5" t="s">
        <v>4481</v>
      </c>
      <c r="H81" s="5" t="str">
        <f t="shared" si="12"/>
        <v>N</v>
      </c>
      <c r="I81" s="5" t="str">
        <f t="shared" si="13"/>
        <v>Review</v>
      </c>
      <c r="J81" s="5">
        <v>2023</v>
      </c>
      <c r="K81" s="5" t="s">
        <v>4482</v>
      </c>
      <c r="L81" s="137">
        <v>44987</v>
      </c>
      <c r="M81" s="137">
        <v>44834</v>
      </c>
      <c r="N81" s="5" t="str">
        <f t="shared" si="14"/>
        <v>no</v>
      </c>
      <c r="O81" s="5" t="s">
        <v>632</v>
      </c>
    </row>
    <row r="82" spans="1:15">
      <c r="A82" s="5">
        <v>38</v>
      </c>
      <c r="B82" s="5" t="s">
        <v>711</v>
      </c>
      <c r="C82" s="5">
        <v>5</v>
      </c>
      <c r="D82" s="5">
        <v>13</v>
      </c>
      <c r="E82" s="5" t="s">
        <v>4494</v>
      </c>
      <c r="F82" s="5">
        <v>35932263</v>
      </c>
      <c r="G82" s="5" t="s">
        <v>430</v>
      </c>
      <c r="H82" s="5" t="str">
        <f t="shared" si="12"/>
        <v>Y</v>
      </c>
      <c r="I82" s="5" t="str">
        <f t="shared" si="13"/>
        <v>Y</v>
      </c>
      <c r="J82" s="5">
        <v>2022</v>
      </c>
      <c r="K82" s="5" t="s">
        <v>4515</v>
      </c>
      <c r="L82" s="137">
        <v>44779</v>
      </c>
      <c r="M82" s="137">
        <v>44834</v>
      </c>
      <c r="N82" s="5" t="str">
        <f t="shared" si="14"/>
        <v>yes</v>
      </c>
      <c r="O82" s="18" t="s">
        <v>634</v>
      </c>
    </row>
    <row r="83" spans="1:15">
      <c r="A83" s="5">
        <v>38</v>
      </c>
      <c r="B83" s="5" t="s">
        <v>711</v>
      </c>
      <c r="C83" s="5">
        <v>1</v>
      </c>
      <c r="D83" s="5">
        <v>9</v>
      </c>
      <c r="E83" s="5" t="s">
        <v>4495</v>
      </c>
      <c r="F83" s="5">
        <v>35907186</v>
      </c>
      <c r="G83" s="5" t="s">
        <v>430</v>
      </c>
      <c r="H83" s="5" t="str">
        <f t="shared" si="12"/>
        <v>Y</v>
      </c>
      <c r="I83" s="5" t="str">
        <f t="shared" si="13"/>
        <v>Y</v>
      </c>
      <c r="J83" s="5">
        <v>2022</v>
      </c>
      <c r="K83" s="5" t="s">
        <v>4482</v>
      </c>
      <c r="L83" s="137">
        <v>44772</v>
      </c>
      <c r="M83" s="137">
        <v>44834</v>
      </c>
      <c r="N83" s="5" t="str">
        <f t="shared" si="14"/>
        <v>yes</v>
      </c>
      <c r="O83" s="18" t="s">
        <v>635</v>
      </c>
    </row>
    <row r="84" spans="1:15">
      <c r="A84" s="5">
        <v>38</v>
      </c>
      <c r="B84" s="5" t="s">
        <v>711</v>
      </c>
      <c r="C84" s="5">
        <v>2</v>
      </c>
      <c r="D84" s="5">
        <v>8</v>
      </c>
      <c r="E84" s="5" t="s">
        <v>4492</v>
      </c>
      <c r="F84" s="5">
        <v>36127157</v>
      </c>
      <c r="G84" s="5" t="s">
        <v>425</v>
      </c>
      <c r="H84" s="5" t="str">
        <f t="shared" si="12"/>
        <v>Y</v>
      </c>
      <c r="I84" s="5" t="str">
        <f t="shared" si="13"/>
        <v>Y</v>
      </c>
      <c r="J84" s="5">
        <v>2022</v>
      </c>
      <c r="K84" s="5" t="s">
        <v>4513</v>
      </c>
      <c r="L84" s="137">
        <v>44824</v>
      </c>
      <c r="M84" s="137">
        <v>44834</v>
      </c>
      <c r="N84" s="5" t="str">
        <f t="shared" si="14"/>
        <v>yes</v>
      </c>
      <c r="O84" s="18" t="s">
        <v>622</v>
      </c>
    </row>
    <row r="85" spans="1:15">
      <c r="A85" s="5">
        <v>38</v>
      </c>
      <c r="B85" s="5" t="s">
        <v>711</v>
      </c>
      <c r="C85" s="5">
        <v>5</v>
      </c>
      <c r="D85" s="5">
        <v>12</v>
      </c>
      <c r="E85" s="5" t="s">
        <v>4493</v>
      </c>
      <c r="F85" s="5">
        <v>35972090</v>
      </c>
      <c r="G85" s="5" t="s">
        <v>554</v>
      </c>
      <c r="H85" s="5" t="str">
        <f t="shared" si="12"/>
        <v>Y</v>
      </c>
      <c r="I85" s="5" t="str">
        <f t="shared" si="13"/>
        <v>Y</v>
      </c>
      <c r="J85" s="5">
        <v>2022</v>
      </c>
      <c r="K85" s="5" t="s">
        <v>4513</v>
      </c>
      <c r="L85" s="137">
        <v>44789</v>
      </c>
      <c r="M85" s="137">
        <v>44834</v>
      </c>
      <c r="N85" s="5" t="str">
        <f t="shared" si="14"/>
        <v>yes</v>
      </c>
      <c r="O85" s="17" t="s">
        <v>631</v>
      </c>
    </row>
    <row r="86" spans="1:15">
      <c r="A86" s="5">
        <v>38</v>
      </c>
      <c r="B86" s="5" t="s">
        <v>711</v>
      </c>
      <c r="C86" s="5">
        <v>4</v>
      </c>
      <c r="D86" s="5">
        <v>7</v>
      </c>
      <c r="E86" s="5" t="s">
        <v>4499</v>
      </c>
      <c r="F86" s="5">
        <v>35509526</v>
      </c>
      <c r="G86" s="5" t="s">
        <v>612</v>
      </c>
      <c r="H86" s="5" t="str">
        <f t="shared" si="12"/>
        <v>Y</v>
      </c>
      <c r="I86" s="5" t="str">
        <f t="shared" si="13"/>
        <v>Y</v>
      </c>
      <c r="J86" s="5">
        <v>2022</v>
      </c>
      <c r="K86" s="5" t="s">
        <v>6317</v>
      </c>
      <c r="L86" s="137">
        <v>44686</v>
      </c>
      <c r="M86" s="137">
        <v>44834</v>
      </c>
      <c r="N86" s="5" t="str">
        <f t="shared" si="14"/>
        <v>yes</v>
      </c>
      <c r="O86" s="5" t="s">
        <v>632</v>
      </c>
    </row>
    <row r="87" spans="1:15">
      <c r="A87" s="5">
        <v>38</v>
      </c>
      <c r="B87" s="5" t="s">
        <v>711</v>
      </c>
      <c r="C87" s="5">
        <v>5</v>
      </c>
      <c r="D87" s="5">
        <v>9</v>
      </c>
      <c r="E87" s="5" t="s">
        <v>4502</v>
      </c>
      <c r="F87" s="5">
        <v>35303696</v>
      </c>
      <c r="G87" s="5" t="s">
        <v>430</v>
      </c>
      <c r="H87" s="5" t="str">
        <f t="shared" si="12"/>
        <v>Y</v>
      </c>
      <c r="I87" s="5" t="str">
        <f t="shared" si="13"/>
        <v>Y</v>
      </c>
      <c r="J87" s="5">
        <v>2022</v>
      </c>
      <c r="K87" s="5" t="s">
        <v>6318</v>
      </c>
      <c r="L87" s="137">
        <v>44638</v>
      </c>
      <c r="M87" s="137">
        <v>44834</v>
      </c>
      <c r="N87" s="5" t="str">
        <f t="shared" si="14"/>
        <v>yes</v>
      </c>
      <c r="O87" s="18" t="s">
        <v>634</v>
      </c>
    </row>
    <row r="88" spans="1:15">
      <c r="A88" s="5">
        <v>38</v>
      </c>
      <c r="B88" s="5" t="s">
        <v>711</v>
      </c>
      <c r="C88" s="5">
        <v>3</v>
      </c>
      <c r="D88" s="5">
        <v>9</v>
      </c>
      <c r="E88" s="5" t="s">
        <v>4507</v>
      </c>
      <c r="F88" s="5">
        <v>34819837</v>
      </c>
      <c r="G88" s="5" t="s">
        <v>1200</v>
      </c>
      <c r="H88" s="5" t="str">
        <f t="shared" si="12"/>
        <v>N</v>
      </c>
      <c r="I88" s="5" t="str">
        <f t="shared" si="13"/>
        <v>Review</v>
      </c>
      <c r="J88" s="5">
        <v>2021</v>
      </c>
      <c r="K88" s="5" t="s">
        <v>6319</v>
      </c>
      <c r="L88" s="137">
        <v>44525</v>
      </c>
      <c r="M88" s="137">
        <v>44834</v>
      </c>
      <c r="N88" s="5" t="str">
        <f t="shared" si="14"/>
        <v>yes</v>
      </c>
      <c r="O88" s="18" t="s">
        <v>635</v>
      </c>
    </row>
    <row r="89" spans="1:15">
      <c r="A89" s="5">
        <v>38</v>
      </c>
      <c r="B89" s="5" t="s">
        <v>711</v>
      </c>
      <c r="C89" s="5">
        <v>3</v>
      </c>
      <c r="D89" s="5">
        <v>7</v>
      </c>
      <c r="E89" s="5" t="s">
        <v>6320</v>
      </c>
      <c r="F89" s="5">
        <v>33906936</v>
      </c>
      <c r="G89" s="5" t="s">
        <v>425</v>
      </c>
      <c r="H89" s="5" t="str">
        <f t="shared" si="12"/>
        <v>Y</v>
      </c>
      <c r="I89" s="5" t="str">
        <f t="shared" si="13"/>
        <v>Y</v>
      </c>
      <c r="J89" s="5">
        <v>2021</v>
      </c>
      <c r="K89" s="5" t="s">
        <v>4513</v>
      </c>
      <c r="L89" s="137">
        <v>44314</v>
      </c>
      <c r="M89" s="137">
        <v>44834</v>
      </c>
      <c r="N89" s="5" t="str">
        <f t="shared" si="14"/>
        <v>yes</v>
      </c>
    </row>
    <row r="90" spans="1:15">
      <c r="B90" s="138" t="s">
        <v>662</v>
      </c>
      <c r="C90" s="138" t="s">
        <v>663</v>
      </c>
      <c r="D90" s="138" t="s">
        <v>6255</v>
      </c>
      <c r="E90" s="138" t="s">
        <v>6256</v>
      </c>
      <c r="F90" s="138" t="s">
        <v>666</v>
      </c>
      <c r="G90" s="138" t="s">
        <v>667</v>
      </c>
      <c r="H90" s="14"/>
    </row>
    <row r="91" spans="1:15">
      <c r="B91" s="14">
        <f>COUNTA(B80:B89)</f>
        <v>10</v>
      </c>
      <c r="C91" s="14">
        <f>COUNTIF(I80:I89, "Y")</f>
        <v>7</v>
      </c>
      <c r="D91" s="14">
        <f>COUNTIF(N80:N89, "yes")</f>
        <v>8</v>
      </c>
      <c r="E91" s="14">
        <f>COUNTIFS(I80:I89, "Y", N80:N89, "yes")</f>
        <v>7</v>
      </c>
      <c r="F91" s="14">
        <f>C91/B91</f>
        <v>0.7</v>
      </c>
      <c r="G91" s="14">
        <f>E91/D91</f>
        <v>0.875</v>
      </c>
      <c r="H91" s="14">
        <f>COUNTIF(H80:H89, "N") / (COUNTA(H80:H89))</f>
        <v>0.3</v>
      </c>
    </row>
    <row r="92" spans="1:15">
      <c r="A92" s="5">
        <v>39</v>
      </c>
      <c r="B92" s="5" t="s">
        <v>712</v>
      </c>
      <c r="C92" s="5">
        <v>1</v>
      </c>
      <c r="D92" s="5">
        <v>2</v>
      </c>
      <c r="E92" s="5" t="s">
        <v>6321</v>
      </c>
      <c r="F92" s="5">
        <v>37934930</v>
      </c>
      <c r="G92" s="5" t="s">
        <v>554</v>
      </c>
      <c r="H92" s="5" t="str">
        <f t="shared" ref="H92:H140" si="15">IF(ISNUMBER(MATCH(G92, O:O, 0)), "Y", "N")</f>
        <v>Y</v>
      </c>
      <c r="I92" s="5" t="str">
        <f t="shared" ref="I92:I140" si="16">IF(H92="Y", "Y", "Review")</f>
        <v>Y</v>
      </c>
      <c r="J92" s="5">
        <v>2023</v>
      </c>
      <c r="K92" s="5" t="s">
        <v>6322</v>
      </c>
      <c r="L92" s="137">
        <v>45237</v>
      </c>
      <c r="M92" s="137">
        <v>44834</v>
      </c>
      <c r="N92" s="5" t="str">
        <f t="shared" ref="N92:N140" si="17">IF(L92&lt;M92,"yes","no")</f>
        <v>no</v>
      </c>
    </row>
    <row r="93" spans="1:15">
      <c r="A93" s="5">
        <v>39</v>
      </c>
      <c r="B93" s="5" t="s">
        <v>712</v>
      </c>
      <c r="C93" s="5">
        <v>4</v>
      </c>
      <c r="D93" s="5">
        <v>9</v>
      </c>
      <c r="E93" s="5" t="s">
        <v>6323</v>
      </c>
      <c r="F93" s="5">
        <v>37807823</v>
      </c>
      <c r="G93" s="5" t="s">
        <v>1337</v>
      </c>
      <c r="H93" s="5" t="str">
        <f t="shared" si="15"/>
        <v>N</v>
      </c>
      <c r="I93" s="5" t="str">
        <f t="shared" si="16"/>
        <v>Review</v>
      </c>
      <c r="J93" s="5">
        <v>2023</v>
      </c>
      <c r="K93" s="5" t="s">
        <v>6324</v>
      </c>
      <c r="L93" s="137">
        <v>45208</v>
      </c>
      <c r="M93" s="137">
        <v>44834</v>
      </c>
      <c r="N93" s="5" t="str">
        <f t="shared" si="17"/>
        <v>no</v>
      </c>
    </row>
    <row r="94" spans="1:15">
      <c r="A94" s="5">
        <v>39</v>
      </c>
      <c r="B94" s="5" t="s">
        <v>712</v>
      </c>
      <c r="C94" s="5">
        <v>1</v>
      </c>
      <c r="D94" s="5">
        <v>15</v>
      </c>
      <c r="E94" s="5" t="s">
        <v>6325</v>
      </c>
      <c r="F94" s="5">
        <v>37856406</v>
      </c>
      <c r="G94" s="5" t="s">
        <v>430</v>
      </c>
      <c r="H94" s="5" t="str">
        <f t="shared" si="15"/>
        <v>Y</v>
      </c>
      <c r="I94" s="5" t="str">
        <f t="shared" si="16"/>
        <v>Y</v>
      </c>
      <c r="J94" s="5">
        <v>2023</v>
      </c>
      <c r="K94" s="5" t="s">
        <v>6326</v>
      </c>
      <c r="L94" s="137">
        <v>45218</v>
      </c>
      <c r="M94" s="137">
        <v>44834</v>
      </c>
      <c r="N94" s="5" t="str">
        <f t="shared" si="17"/>
        <v>no</v>
      </c>
    </row>
    <row r="95" spans="1:15">
      <c r="A95" s="5">
        <v>39</v>
      </c>
      <c r="B95" s="5" t="s">
        <v>712</v>
      </c>
      <c r="C95" s="5">
        <v>17</v>
      </c>
      <c r="D95" s="5">
        <v>23</v>
      </c>
      <c r="E95" s="5" t="s">
        <v>2099</v>
      </c>
      <c r="F95" s="5">
        <v>37651797</v>
      </c>
      <c r="G95" s="5" t="s">
        <v>340</v>
      </c>
      <c r="H95" s="5" t="str">
        <f t="shared" si="15"/>
        <v>Y</v>
      </c>
      <c r="I95" s="5" t="str">
        <f t="shared" si="16"/>
        <v>Y</v>
      </c>
      <c r="J95" s="5">
        <v>2023</v>
      </c>
      <c r="K95" s="5" t="s">
        <v>6327</v>
      </c>
      <c r="L95" s="137">
        <v>45169</v>
      </c>
      <c r="M95" s="137">
        <v>44834</v>
      </c>
      <c r="N95" s="5" t="str">
        <f t="shared" si="17"/>
        <v>no</v>
      </c>
    </row>
    <row r="96" spans="1:15">
      <c r="A96" s="5">
        <v>39</v>
      </c>
      <c r="B96" s="5" t="s">
        <v>712</v>
      </c>
      <c r="C96" s="5">
        <v>2</v>
      </c>
      <c r="D96" s="5">
        <v>10</v>
      </c>
      <c r="E96" s="5" t="s">
        <v>6328</v>
      </c>
      <c r="F96" s="5">
        <v>37499303</v>
      </c>
      <c r="G96" s="5" t="s">
        <v>340</v>
      </c>
      <c r="H96" s="5" t="str">
        <f t="shared" si="15"/>
        <v>Y</v>
      </c>
      <c r="I96" s="5" t="str">
        <f t="shared" si="16"/>
        <v>Y</v>
      </c>
      <c r="J96" s="5">
        <v>2023</v>
      </c>
      <c r="K96" s="5" t="s">
        <v>6327</v>
      </c>
      <c r="L96" s="137">
        <v>45134</v>
      </c>
      <c r="M96" s="137">
        <v>44834</v>
      </c>
      <c r="N96" s="5" t="str">
        <f t="shared" si="17"/>
        <v>no</v>
      </c>
    </row>
    <row r="97" spans="1:15">
      <c r="A97" s="5">
        <v>39</v>
      </c>
      <c r="B97" s="5" t="s">
        <v>712</v>
      </c>
      <c r="C97" s="5">
        <v>13</v>
      </c>
      <c r="D97" s="5">
        <v>21</v>
      </c>
      <c r="E97" s="5" t="s">
        <v>2108</v>
      </c>
      <c r="F97" s="5">
        <v>37681971</v>
      </c>
      <c r="G97" s="5" t="s">
        <v>544</v>
      </c>
      <c r="H97" s="5" t="str">
        <f t="shared" si="15"/>
        <v>Y</v>
      </c>
      <c r="I97" s="5" t="str">
        <f t="shared" si="16"/>
        <v>Y</v>
      </c>
      <c r="J97" s="5">
        <v>2023</v>
      </c>
      <c r="K97" s="5" t="s">
        <v>6327</v>
      </c>
      <c r="L97" s="137">
        <v>45177</v>
      </c>
      <c r="M97" s="137">
        <v>44834</v>
      </c>
      <c r="N97" s="5" t="str">
        <f t="shared" si="17"/>
        <v>no</v>
      </c>
    </row>
    <row r="98" spans="1:15">
      <c r="A98" s="5">
        <v>39</v>
      </c>
      <c r="B98" s="5" t="s">
        <v>712</v>
      </c>
      <c r="C98" s="5">
        <v>30</v>
      </c>
      <c r="D98" s="5">
        <v>38</v>
      </c>
      <c r="E98" s="5" t="s">
        <v>6329</v>
      </c>
      <c r="F98" s="5">
        <v>37673641</v>
      </c>
      <c r="G98" s="5" t="s">
        <v>425</v>
      </c>
      <c r="H98" s="5" t="str">
        <f t="shared" si="15"/>
        <v>Y</v>
      </c>
      <c r="I98" s="5" t="str">
        <f t="shared" si="16"/>
        <v>Y</v>
      </c>
      <c r="J98" s="5">
        <v>2023</v>
      </c>
      <c r="K98" s="5" t="s">
        <v>6330</v>
      </c>
      <c r="L98" s="137">
        <v>45175</v>
      </c>
      <c r="M98" s="137">
        <v>44834</v>
      </c>
      <c r="N98" s="5" t="str">
        <f t="shared" si="17"/>
        <v>no</v>
      </c>
    </row>
    <row r="99" spans="1:15">
      <c r="A99" s="5">
        <v>39</v>
      </c>
      <c r="B99" s="5" t="s">
        <v>712</v>
      </c>
      <c r="C99" s="5">
        <v>4</v>
      </c>
      <c r="D99" s="5">
        <v>11</v>
      </c>
      <c r="E99" s="5" t="s">
        <v>6331</v>
      </c>
      <c r="F99" s="5">
        <v>37877979</v>
      </c>
      <c r="G99" s="5" t="s">
        <v>430</v>
      </c>
      <c r="H99" s="5" t="str">
        <f t="shared" si="15"/>
        <v>Y</v>
      </c>
      <c r="I99" s="5" t="str">
        <f t="shared" si="16"/>
        <v>Y</v>
      </c>
      <c r="J99" s="5">
        <v>2023</v>
      </c>
      <c r="K99" s="5" t="s">
        <v>3213</v>
      </c>
      <c r="L99" s="137">
        <v>45224</v>
      </c>
      <c r="M99" s="137">
        <v>44834</v>
      </c>
      <c r="N99" s="5" t="str">
        <f t="shared" si="17"/>
        <v>no</v>
      </c>
    </row>
    <row r="100" spans="1:15">
      <c r="A100" s="5">
        <v>39</v>
      </c>
      <c r="B100" s="5" t="s">
        <v>712</v>
      </c>
      <c r="C100" s="5">
        <v>3</v>
      </c>
      <c r="D100" s="5">
        <v>7</v>
      </c>
      <c r="E100" s="5" t="s">
        <v>6332</v>
      </c>
      <c r="F100" s="5">
        <v>37589472</v>
      </c>
      <c r="G100" s="5" t="s">
        <v>554</v>
      </c>
      <c r="H100" s="5" t="str">
        <f t="shared" si="15"/>
        <v>Y</v>
      </c>
      <c r="I100" s="5" t="str">
        <f t="shared" si="16"/>
        <v>Y</v>
      </c>
      <c r="J100" s="5">
        <v>2023</v>
      </c>
      <c r="K100" s="5" t="s">
        <v>6327</v>
      </c>
      <c r="L100" s="137">
        <v>45155</v>
      </c>
      <c r="M100" s="137">
        <v>44834</v>
      </c>
      <c r="N100" s="5" t="str">
        <f t="shared" si="17"/>
        <v>no</v>
      </c>
    </row>
    <row r="101" spans="1:15">
      <c r="A101" s="5">
        <v>39</v>
      </c>
      <c r="B101" s="5" t="s">
        <v>712</v>
      </c>
      <c r="C101" s="5">
        <v>7</v>
      </c>
      <c r="D101" s="5">
        <v>15</v>
      </c>
      <c r="E101" s="5" t="s">
        <v>6333</v>
      </c>
      <c r="F101" s="5">
        <v>37257646</v>
      </c>
      <c r="G101" s="5" t="s">
        <v>631</v>
      </c>
      <c r="H101" s="5" t="str">
        <f t="shared" si="15"/>
        <v>Y</v>
      </c>
      <c r="I101" s="5" t="str">
        <f t="shared" si="16"/>
        <v>Y</v>
      </c>
      <c r="J101" s="5">
        <v>2023</v>
      </c>
      <c r="K101" s="5" t="s">
        <v>6327</v>
      </c>
      <c r="L101" s="137">
        <v>45077</v>
      </c>
      <c r="M101" s="137">
        <v>44834</v>
      </c>
      <c r="N101" s="5" t="str">
        <f t="shared" si="17"/>
        <v>no</v>
      </c>
    </row>
    <row r="102" spans="1:15">
      <c r="A102" s="5">
        <v>39</v>
      </c>
      <c r="B102" s="5" t="s">
        <v>712</v>
      </c>
      <c r="C102" s="5">
        <v>5</v>
      </c>
      <c r="D102" s="5">
        <v>17</v>
      </c>
      <c r="E102" s="5" t="s">
        <v>6334</v>
      </c>
      <c r="F102" s="5">
        <v>36861988</v>
      </c>
      <c r="G102" s="5" t="s">
        <v>544</v>
      </c>
      <c r="H102" s="5" t="str">
        <f t="shared" si="15"/>
        <v>Y</v>
      </c>
      <c r="I102" s="5" t="str">
        <f t="shared" si="16"/>
        <v>Y</v>
      </c>
      <c r="J102" s="5">
        <v>2023</v>
      </c>
      <c r="K102" s="5" t="s">
        <v>6327</v>
      </c>
      <c r="L102" s="137">
        <v>44987</v>
      </c>
      <c r="M102" s="137">
        <v>44834</v>
      </c>
      <c r="N102" s="5" t="str">
        <f t="shared" si="17"/>
        <v>no</v>
      </c>
    </row>
    <row r="103" spans="1:15">
      <c r="A103" s="5">
        <v>39</v>
      </c>
      <c r="B103" s="5" t="s">
        <v>712</v>
      </c>
      <c r="C103" s="5">
        <v>7</v>
      </c>
      <c r="D103" s="5">
        <v>13</v>
      </c>
      <c r="E103" s="5" t="s">
        <v>6335</v>
      </c>
      <c r="F103" s="5">
        <v>35238227</v>
      </c>
      <c r="G103" s="5" t="s">
        <v>1337</v>
      </c>
      <c r="H103" s="5" t="str">
        <f t="shared" si="15"/>
        <v>N</v>
      </c>
      <c r="I103" s="5" t="str">
        <f t="shared" si="16"/>
        <v>Review</v>
      </c>
      <c r="J103" s="5">
        <v>2023</v>
      </c>
      <c r="K103" s="5" t="s">
        <v>6336</v>
      </c>
      <c r="L103" s="137">
        <v>44623</v>
      </c>
      <c r="M103" s="137">
        <v>44834</v>
      </c>
      <c r="N103" s="5" t="str">
        <f t="shared" si="17"/>
        <v>yes</v>
      </c>
    </row>
    <row r="104" spans="1:15">
      <c r="A104" s="5">
        <v>39</v>
      </c>
      <c r="B104" s="5" t="s">
        <v>712</v>
      </c>
      <c r="C104" s="5">
        <v>2</v>
      </c>
      <c r="D104" s="5">
        <v>8</v>
      </c>
      <c r="E104" s="5" t="s">
        <v>6337</v>
      </c>
      <c r="F104" s="5">
        <v>37459580</v>
      </c>
      <c r="G104" s="5" t="s">
        <v>544</v>
      </c>
      <c r="H104" s="5" t="str">
        <f t="shared" si="15"/>
        <v>Y</v>
      </c>
      <c r="I104" s="5" t="str">
        <f t="shared" si="16"/>
        <v>Y</v>
      </c>
      <c r="J104" s="5">
        <v>2023</v>
      </c>
      <c r="K104" s="5" t="s">
        <v>2087</v>
      </c>
      <c r="L104" s="137">
        <v>45124</v>
      </c>
      <c r="M104" s="137">
        <v>44834</v>
      </c>
      <c r="N104" s="5" t="str">
        <f t="shared" si="17"/>
        <v>no</v>
      </c>
    </row>
    <row r="105" spans="1:15">
      <c r="A105" s="5">
        <v>39</v>
      </c>
      <c r="B105" s="5" t="s">
        <v>712</v>
      </c>
      <c r="C105" s="5">
        <v>5</v>
      </c>
      <c r="D105" s="5">
        <v>15</v>
      </c>
      <c r="E105" s="5" t="s">
        <v>6338</v>
      </c>
      <c r="F105" s="5">
        <v>36757189</v>
      </c>
      <c r="G105" s="5" t="s">
        <v>544</v>
      </c>
      <c r="H105" s="5" t="str">
        <f t="shared" si="15"/>
        <v>Y</v>
      </c>
      <c r="I105" s="5" t="str">
        <f t="shared" si="16"/>
        <v>Y</v>
      </c>
      <c r="J105" s="5">
        <v>2023</v>
      </c>
      <c r="K105" s="5" t="s">
        <v>2087</v>
      </c>
      <c r="L105" s="137">
        <v>44966</v>
      </c>
      <c r="M105" s="137">
        <v>44834</v>
      </c>
      <c r="N105" s="5" t="str">
        <f t="shared" si="17"/>
        <v>no</v>
      </c>
    </row>
    <row r="106" spans="1:15">
      <c r="A106" s="5">
        <v>39</v>
      </c>
      <c r="B106" s="5" t="s">
        <v>712</v>
      </c>
      <c r="C106" s="5">
        <v>41</v>
      </c>
      <c r="D106" s="5">
        <v>53</v>
      </c>
      <c r="E106" s="5" t="s">
        <v>6339</v>
      </c>
      <c r="F106" s="5">
        <v>37165289</v>
      </c>
      <c r="G106" s="5" t="s">
        <v>5689</v>
      </c>
      <c r="H106" s="5" t="str">
        <f t="shared" si="15"/>
        <v>N</v>
      </c>
      <c r="I106" s="5" t="str">
        <f t="shared" si="16"/>
        <v>Review</v>
      </c>
      <c r="J106" s="5">
        <v>2023</v>
      </c>
      <c r="K106" s="5" t="s">
        <v>6327</v>
      </c>
      <c r="L106" s="137">
        <v>45056</v>
      </c>
      <c r="M106" s="137">
        <v>44834</v>
      </c>
      <c r="N106" s="5" t="str">
        <f t="shared" si="17"/>
        <v>no</v>
      </c>
    </row>
    <row r="107" spans="1:15">
      <c r="A107" s="5">
        <v>39</v>
      </c>
      <c r="B107" s="5" t="s">
        <v>712</v>
      </c>
      <c r="C107" s="5">
        <v>2</v>
      </c>
      <c r="D107" s="5">
        <v>8</v>
      </c>
      <c r="E107" s="5" t="s">
        <v>6340</v>
      </c>
      <c r="F107" s="5">
        <v>37265746</v>
      </c>
      <c r="G107" s="5" t="s">
        <v>6341</v>
      </c>
      <c r="H107" s="5" t="str">
        <f t="shared" si="15"/>
        <v>N</v>
      </c>
      <c r="I107" s="5" t="str">
        <f t="shared" si="16"/>
        <v>Review</v>
      </c>
      <c r="J107" s="5">
        <v>2023</v>
      </c>
      <c r="K107" s="5" t="s">
        <v>6327</v>
      </c>
      <c r="L107" s="137">
        <v>45079</v>
      </c>
      <c r="M107" s="137">
        <v>44834</v>
      </c>
      <c r="N107" s="5" t="str">
        <f t="shared" si="17"/>
        <v>no</v>
      </c>
    </row>
    <row r="108" spans="1:15">
      <c r="A108" s="5">
        <v>39</v>
      </c>
      <c r="B108" s="5" t="s">
        <v>712</v>
      </c>
      <c r="C108" s="5">
        <v>1</v>
      </c>
      <c r="D108" s="5">
        <v>11</v>
      </c>
      <c r="E108" s="5" t="s">
        <v>6342</v>
      </c>
      <c r="F108" s="5">
        <v>36513024</v>
      </c>
      <c r="G108" s="5" t="s">
        <v>544</v>
      </c>
      <c r="H108" s="5" t="str">
        <f t="shared" si="15"/>
        <v>Y</v>
      </c>
      <c r="I108" s="5" t="str">
        <f t="shared" si="16"/>
        <v>Y</v>
      </c>
      <c r="J108" s="5">
        <v>2023</v>
      </c>
      <c r="K108" s="5" t="s">
        <v>6327</v>
      </c>
      <c r="L108" s="137">
        <v>44908</v>
      </c>
      <c r="M108" s="137">
        <v>44834</v>
      </c>
      <c r="N108" s="5" t="str">
        <f t="shared" si="17"/>
        <v>no</v>
      </c>
      <c r="O108" s="17"/>
    </row>
    <row r="109" spans="1:15">
      <c r="A109" s="5">
        <v>39</v>
      </c>
      <c r="B109" s="5" t="s">
        <v>712</v>
      </c>
      <c r="C109" s="5">
        <v>4</v>
      </c>
      <c r="D109" s="5">
        <v>11</v>
      </c>
      <c r="E109" s="5" t="s">
        <v>2094</v>
      </c>
      <c r="F109" s="5">
        <v>36529426</v>
      </c>
      <c r="G109" s="5" t="s">
        <v>631</v>
      </c>
      <c r="H109" s="5" t="str">
        <f t="shared" si="15"/>
        <v>Y</v>
      </c>
      <c r="I109" s="5" t="str">
        <f t="shared" si="16"/>
        <v>Y</v>
      </c>
      <c r="J109" s="5">
        <v>2023</v>
      </c>
      <c r="K109" s="5" t="s">
        <v>6327</v>
      </c>
      <c r="L109" s="137">
        <v>44913</v>
      </c>
      <c r="M109" s="137">
        <v>44834</v>
      </c>
      <c r="N109" s="5" t="str">
        <f t="shared" si="17"/>
        <v>no</v>
      </c>
      <c r="O109" s="18"/>
    </row>
    <row r="110" spans="1:15">
      <c r="A110" s="5">
        <v>39</v>
      </c>
      <c r="B110" s="5" t="s">
        <v>712</v>
      </c>
      <c r="C110" s="5">
        <v>233</v>
      </c>
      <c r="D110" s="5">
        <v>270</v>
      </c>
      <c r="E110" s="5" t="s">
        <v>6343</v>
      </c>
      <c r="F110" s="5">
        <v>36351814</v>
      </c>
      <c r="G110" s="5" t="s">
        <v>530</v>
      </c>
      <c r="H110" s="5" t="str">
        <f t="shared" si="15"/>
        <v>N</v>
      </c>
      <c r="I110" s="5" t="str">
        <f t="shared" si="16"/>
        <v>Review</v>
      </c>
      <c r="J110" s="5">
        <v>2023</v>
      </c>
      <c r="K110" s="5" t="s">
        <v>6344</v>
      </c>
      <c r="L110" s="137">
        <v>44874</v>
      </c>
      <c r="M110" s="137">
        <v>44834</v>
      </c>
      <c r="N110" s="5" t="str">
        <f t="shared" si="17"/>
        <v>no</v>
      </c>
      <c r="O110" s="17"/>
    </row>
    <row r="111" spans="1:15">
      <c r="A111" s="5">
        <v>39</v>
      </c>
      <c r="B111" s="5" t="s">
        <v>712</v>
      </c>
      <c r="C111" s="5">
        <v>5</v>
      </c>
      <c r="D111" s="5">
        <v>24</v>
      </c>
      <c r="E111" s="5" t="s">
        <v>2086</v>
      </c>
      <c r="F111" s="5">
        <v>36494068</v>
      </c>
      <c r="G111" s="5" t="s">
        <v>631</v>
      </c>
      <c r="H111" s="5" t="str">
        <f t="shared" si="15"/>
        <v>Y</v>
      </c>
      <c r="I111" s="5" t="str">
        <f t="shared" si="16"/>
        <v>Y</v>
      </c>
      <c r="J111" s="5">
        <v>2023</v>
      </c>
      <c r="K111" s="5" t="s">
        <v>2087</v>
      </c>
      <c r="L111" s="137">
        <v>44904</v>
      </c>
      <c r="M111" s="137">
        <v>44834</v>
      </c>
      <c r="N111" s="5" t="str">
        <f t="shared" si="17"/>
        <v>no</v>
      </c>
      <c r="O111" s="17"/>
    </row>
    <row r="112" spans="1:15">
      <c r="A112" s="5">
        <v>39</v>
      </c>
      <c r="B112" s="5" t="s">
        <v>712</v>
      </c>
      <c r="C112" s="5">
        <v>4</v>
      </c>
      <c r="D112" s="5">
        <v>19</v>
      </c>
      <c r="E112" s="5" t="s">
        <v>2104</v>
      </c>
      <c r="F112" s="5">
        <v>36170173</v>
      </c>
      <c r="G112" s="5" t="s">
        <v>544</v>
      </c>
      <c r="H112" s="5" t="str">
        <f t="shared" si="15"/>
        <v>Y</v>
      </c>
      <c r="I112" s="5" t="str">
        <f t="shared" si="16"/>
        <v>Y</v>
      </c>
      <c r="J112" s="5">
        <v>2023</v>
      </c>
      <c r="K112" s="5" t="s">
        <v>2087</v>
      </c>
      <c r="L112" s="137">
        <v>44832</v>
      </c>
      <c r="M112" s="137">
        <v>44834</v>
      </c>
      <c r="N112" s="5" t="str">
        <f t="shared" si="17"/>
        <v>yes</v>
      </c>
      <c r="O112" s="17"/>
    </row>
    <row r="113" spans="1:15">
      <c r="A113" s="5">
        <v>39</v>
      </c>
      <c r="B113" s="5" t="s">
        <v>712</v>
      </c>
      <c r="C113" s="5">
        <v>4</v>
      </c>
      <c r="D113" s="5">
        <v>12</v>
      </c>
      <c r="E113" s="5" t="s">
        <v>6345</v>
      </c>
      <c r="F113" s="5">
        <v>36335865</v>
      </c>
      <c r="G113" s="5" t="s">
        <v>340</v>
      </c>
      <c r="H113" s="5" t="str">
        <f t="shared" si="15"/>
        <v>Y</v>
      </c>
      <c r="I113" s="5" t="str">
        <f t="shared" si="16"/>
        <v>Y</v>
      </c>
      <c r="J113" s="5">
        <v>2022</v>
      </c>
      <c r="K113" s="5" t="s">
        <v>6346</v>
      </c>
      <c r="L113" s="137">
        <v>44871</v>
      </c>
      <c r="M113" s="137">
        <v>44834</v>
      </c>
      <c r="N113" s="5" t="str">
        <f t="shared" si="17"/>
        <v>no</v>
      </c>
      <c r="O113" s="17"/>
    </row>
    <row r="114" spans="1:15">
      <c r="A114" s="5">
        <v>39</v>
      </c>
      <c r="B114" s="5" t="s">
        <v>712</v>
      </c>
      <c r="C114" s="5">
        <v>3</v>
      </c>
      <c r="D114" s="5">
        <v>14</v>
      </c>
      <c r="E114" s="5" t="s">
        <v>6347</v>
      </c>
      <c r="F114" s="5">
        <v>35535832</v>
      </c>
      <c r="G114" s="5" t="s">
        <v>430</v>
      </c>
      <c r="H114" s="5" t="str">
        <f t="shared" si="15"/>
        <v>Y</v>
      </c>
      <c r="I114" s="5" t="str">
        <f t="shared" si="16"/>
        <v>Y</v>
      </c>
      <c r="J114" s="5">
        <v>2022</v>
      </c>
      <c r="K114" s="5" t="s">
        <v>6348</v>
      </c>
      <c r="L114" s="137">
        <v>44691</v>
      </c>
      <c r="M114" s="137">
        <v>44834</v>
      </c>
      <c r="N114" s="5" t="str">
        <f t="shared" si="17"/>
        <v>yes</v>
      </c>
      <c r="O114" s="17"/>
    </row>
    <row r="115" spans="1:15">
      <c r="A115" s="5">
        <v>39</v>
      </c>
      <c r="B115" s="5" t="s">
        <v>712</v>
      </c>
      <c r="C115" s="5">
        <v>27</v>
      </c>
      <c r="D115" s="5">
        <v>90</v>
      </c>
      <c r="E115" s="5" t="s">
        <v>6349</v>
      </c>
      <c r="F115" s="5">
        <v>35818781</v>
      </c>
      <c r="G115" s="5" t="s">
        <v>6350</v>
      </c>
      <c r="H115" s="5" t="str">
        <f t="shared" si="15"/>
        <v>N</v>
      </c>
      <c r="I115" s="5" t="str">
        <f t="shared" si="16"/>
        <v>Review</v>
      </c>
      <c r="J115" s="5">
        <v>2022</v>
      </c>
      <c r="K115" s="5" t="s">
        <v>2087</v>
      </c>
      <c r="L115" s="137">
        <v>44754</v>
      </c>
      <c r="M115" s="137">
        <v>44834</v>
      </c>
      <c r="N115" s="5" t="str">
        <f t="shared" si="17"/>
        <v>yes</v>
      </c>
      <c r="O115" s="17"/>
    </row>
    <row r="116" spans="1:15">
      <c r="A116" s="5">
        <v>39</v>
      </c>
      <c r="B116" s="5" t="s">
        <v>712</v>
      </c>
      <c r="C116" s="5">
        <v>10</v>
      </c>
      <c r="D116" s="5">
        <v>27</v>
      </c>
      <c r="E116" s="5" t="s">
        <v>6351</v>
      </c>
      <c r="F116" s="5">
        <v>35786006</v>
      </c>
      <c r="G116" s="5" t="s">
        <v>6352</v>
      </c>
      <c r="H116" s="5" t="str">
        <f t="shared" si="15"/>
        <v>N</v>
      </c>
      <c r="I116" s="5" t="str">
        <f t="shared" si="16"/>
        <v>Review</v>
      </c>
      <c r="J116" s="5">
        <v>2022</v>
      </c>
      <c r="K116" s="5" t="s">
        <v>2305</v>
      </c>
      <c r="L116" s="137">
        <v>44747</v>
      </c>
      <c r="M116" s="137">
        <v>44834</v>
      </c>
      <c r="N116" s="5" t="str">
        <f t="shared" si="17"/>
        <v>yes</v>
      </c>
      <c r="O116" s="18"/>
    </row>
    <row r="117" spans="1:15">
      <c r="A117" s="5">
        <v>39</v>
      </c>
      <c r="B117" s="5" t="s">
        <v>712</v>
      </c>
      <c r="C117" s="5">
        <v>7</v>
      </c>
      <c r="D117" s="5">
        <v>16</v>
      </c>
      <c r="E117" s="5" t="s">
        <v>6353</v>
      </c>
      <c r="F117" s="5">
        <v>35580781</v>
      </c>
      <c r="G117" s="5" t="s">
        <v>631</v>
      </c>
      <c r="H117" s="5" t="str">
        <f t="shared" si="15"/>
        <v>Y</v>
      </c>
      <c r="I117" s="5" t="str">
        <f t="shared" si="16"/>
        <v>Y</v>
      </c>
      <c r="J117" s="5">
        <v>2022</v>
      </c>
      <c r="K117" s="5" t="s">
        <v>6354</v>
      </c>
      <c r="L117" s="137">
        <v>44698</v>
      </c>
      <c r="M117" s="137">
        <v>44834</v>
      </c>
      <c r="N117" s="5" t="str">
        <f t="shared" si="17"/>
        <v>yes</v>
      </c>
      <c r="O117" s="18"/>
    </row>
    <row r="118" spans="1:15">
      <c r="A118" s="5">
        <v>39</v>
      </c>
      <c r="B118" s="5" t="s">
        <v>712</v>
      </c>
      <c r="C118" s="5">
        <v>5</v>
      </c>
      <c r="D118" s="5">
        <v>10</v>
      </c>
      <c r="E118" s="5" t="s">
        <v>6355</v>
      </c>
      <c r="F118" s="5">
        <v>35949646</v>
      </c>
      <c r="G118" s="5" t="s">
        <v>6356</v>
      </c>
      <c r="H118" s="5" t="str">
        <f t="shared" si="15"/>
        <v>N</v>
      </c>
      <c r="I118" s="5" t="str">
        <f t="shared" si="16"/>
        <v>Review</v>
      </c>
      <c r="J118" s="5">
        <v>2022</v>
      </c>
      <c r="K118" s="5" t="s">
        <v>6357</v>
      </c>
      <c r="L118" s="137">
        <v>44784</v>
      </c>
      <c r="M118" s="137">
        <v>44834</v>
      </c>
      <c r="N118" s="5" t="str">
        <f t="shared" si="17"/>
        <v>yes</v>
      </c>
      <c r="O118" s="18"/>
    </row>
    <row r="119" spans="1:15">
      <c r="A119" s="5">
        <v>39</v>
      </c>
      <c r="B119" s="5" t="s">
        <v>712</v>
      </c>
      <c r="C119" s="5">
        <v>29</v>
      </c>
      <c r="D119" s="5">
        <v>85</v>
      </c>
      <c r="E119" s="5" t="s">
        <v>6358</v>
      </c>
      <c r="F119" s="5">
        <v>35238817</v>
      </c>
      <c r="G119" s="5" t="s">
        <v>544</v>
      </c>
      <c r="H119" s="5" t="str">
        <f t="shared" si="15"/>
        <v>Y</v>
      </c>
      <c r="I119" s="5" t="str">
        <f t="shared" si="16"/>
        <v>Y</v>
      </c>
      <c r="J119" s="5">
        <v>2022</v>
      </c>
      <c r="K119" s="5" t="s">
        <v>2087</v>
      </c>
      <c r="L119" s="137">
        <v>44623</v>
      </c>
      <c r="M119" s="137">
        <v>44834</v>
      </c>
      <c r="N119" s="5" t="str">
        <f t="shared" si="17"/>
        <v>yes</v>
      </c>
      <c r="O119" s="17"/>
    </row>
    <row r="120" spans="1:15">
      <c r="A120" s="5">
        <v>39</v>
      </c>
      <c r="B120" s="5" t="s">
        <v>712</v>
      </c>
      <c r="C120" s="5">
        <v>2</v>
      </c>
      <c r="D120" s="5">
        <v>14</v>
      </c>
      <c r="E120" s="5" t="s">
        <v>6359</v>
      </c>
      <c r="F120" s="5">
        <v>35286972</v>
      </c>
      <c r="G120" s="5" t="s">
        <v>419</v>
      </c>
      <c r="H120" s="5" t="str">
        <f t="shared" si="15"/>
        <v>N</v>
      </c>
      <c r="I120" s="5" t="str">
        <f t="shared" si="16"/>
        <v>Review</v>
      </c>
      <c r="J120" s="5">
        <v>2022</v>
      </c>
      <c r="K120" s="5" t="s">
        <v>6346</v>
      </c>
      <c r="L120" s="137">
        <v>44634</v>
      </c>
      <c r="M120" s="137">
        <v>44834</v>
      </c>
      <c r="N120" s="5" t="str">
        <f t="shared" si="17"/>
        <v>yes</v>
      </c>
      <c r="O120" s="17"/>
    </row>
    <row r="121" spans="1:15">
      <c r="A121" s="5">
        <v>39</v>
      </c>
      <c r="B121" s="5" t="s">
        <v>712</v>
      </c>
      <c r="C121" s="5">
        <v>3</v>
      </c>
      <c r="D121" s="5">
        <v>18</v>
      </c>
      <c r="E121" s="5" t="s">
        <v>6360</v>
      </c>
      <c r="F121" s="5">
        <v>35285450</v>
      </c>
      <c r="G121" s="5" t="s">
        <v>544</v>
      </c>
      <c r="H121" s="5" t="str">
        <f t="shared" si="15"/>
        <v>Y</v>
      </c>
      <c r="I121" s="5" t="str">
        <f t="shared" si="16"/>
        <v>Y</v>
      </c>
      <c r="J121" s="5">
        <v>2022</v>
      </c>
      <c r="K121" s="5" t="s">
        <v>2087</v>
      </c>
      <c r="L121" s="137">
        <v>44634</v>
      </c>
      <c r="M121" s="137">
        <v>44834</v>
      </c>
      <c r="N121" s="5" t="str">
        <f t="shared" si="17"/>
        <v>yes</v>
      </c>
      <c r="O121" s="18"/>
    </row>
    <row r="122" spans="1:15">
      <c r="A122" s="5">
        <v>39</v>
      </c>
      <c r="B122" s="5" t="s">
        <v>712</v>
      </c>
      <c r="C122" s="5">
        <v>6</v>
      </c>
      <c r="D122" s="5">
        <v>15</v>
      </c>
      <c r="E122" s="5" t="s">
        <v>6361</v>
      </c>
      <c r="F122" s="5">
        <v>34624864</v>
      </c>
      <c r="G122" s="5" t="s">
        <v>430</v>
      </c>
      <c r="H122" s="5" t="str">
        <f t="shared" si="15"/>
        <v>Y</v>
      </c>
      <c r="I122" s="5" t="str">
        <f t="shared" si="16"/>
        <v>Y</v>
      </c>
      <c r="J122" s="5">
        <v>2021</v>
      </c>
      <c r="K122" s="5" t="s">
        <v>6348</v>
      </c>
      <c r="L122" s="137">
        <v>44477</v>
      </c>
      <c r="M122" s="137">
        <v>44834</v>
      </c>
      <c r="N122" s="5" t="str">
        <f t="shared" si="17"/>
        <v>yes</v>
      </c>
      <c r="O122" s="18"/>
    </row>
    <row r="123" spans="1:15">
      <c r="A123" s="5">
        <v>39</v>
      </c>
      <c r="B123" s="5" t="s">
        <v>712</v>
      </c>
      <c r="C123" s="5">
        <v>2</v>
      </c>
      <c r="D123" s="5">
        <v>8</v>
      </c>
      <c r="E123" s="5" t="s">
        <v>6362</v>
      </c>
      <c r="F123" s="5">
        <v>35346455</v>
      </c>
      <c r="G123" s="5" t="s">
        <v>538</v>
      </c>
      <c r="H123" s="5" t="str">
        <f t="shared" si="15"/>
        <v>Y</v>
      </c>
      <c r="I123" s="5" t="str">
        <f t="shared" si="16"/>
        <v>Y</v>
      </c>
      <c r="J123" s="5">
        <v>2022</v>
      </c>
      <c r="K123" s="5" t="s">
        <v>6363</v>
      </c>
      <c r="L123" s="137">
        <v>44649</v>
      </c>
      <c r="M123" s="137">
        <v>44834</v>
      </c>
      <c r="N123" s="5" t="str">
        <f t="shared" si="17"/>
        <v>yes</v>
      </c>
      <c r="O123" s="18"/>
    </row>
    <row r="124" spans="1:15">
      <c r="A124" s="5">
        <v>39</v>
      </c>
      <c r="B124" s="5" t="s">
        <v>712</v>
      </c>
      <c r="C124" s="5">
        <v>7</v>
      </c>
      <c r="D124" s="5">
        <v>18</v>
      </c>
      <c r="E124" s="5" t="s">
        <v>6364</v>
      </c>
      <c r="F124" s="5">
        <v>35259678</v>
      </c>
      <c r="G124" s="5" t="s">
        <v>340</v>
      </c>
      <c r="H124" s="5" t="str">
        <f t="shared" si="15"/>
        <v>Y</v>
      </c>
      <c r="I124" s="5" t="str">
        <f t="shared" si="16"/>
        <v>Y</v>
      </c>
      <c r="J124" s="5">
        <v>2022</v>
      </c>
      <c r="K124" s="5" t="s">
        <v>6365</v>
      </c>
      <c r="L124" s="137">
        <v>44628</v>
      </c>
      <c r="M124" s="137">
        <v>44834</v>
      </c>
      <c r="N124" s="5" t="str">
        <f t="shared" si="17"/>
        <v>yes</v>
      </c>
      <c r="O124" s="18"/>
    </row>
    <row r="125" spans="1:15">
      <c r="A125" s="5">
        <v>39</v>
      </c>
      <c r="B125" s="5" t="s">
        <v>712</v>
      </c>
      <c r="C125" s="5">
        <v>1</v>
      </c>
      <c r="D125" s="5">
        <v>10</v>
      </c>
      <c r="E125" s="5" t="s">
        <v>6366</v>
      </c>
      <c r="F125" s="5">
        <v>35240675</v>
      </c>
      <c r="G125" s="5" t="s">
        <v>554</v>
      </c>
      <c r="H125" s="5" t="str">
        <f t="shared" si="15"/>
        <v>Y</v>
      </c>
      <c r="I125" s="5" t="str">
        <f t="shared" si="16"/>
        <v>Y</v>
      </c>
      <c r="J125" s="5">
        <v>2022</v>
      </c>
      <c r="K125" s="5" t="s">
        <v>2087</v>
      </c>
      <c r="L125" s="137">
        <v>44623</v>
      </c>
      <c r="M125" s="137">
        <v>44834</v>
      </c>
      <c r="N125" s="5" t="str">
        <f t="shared" si="17"/>
        <v>yes</v>
      </c>
      <c r="O125" s="18"/>
    </row>
    <row r="126" spans="1:15">
      <c r="A126" s="5">
        <v>39</v>
      </c>
      <c r="B126" s="5" t="s">
        <v>712</v>
      </c>
      <c r="C126" s="5">
        <v>1</v>
      </c>
      <c r="D126" s="5">
        <v>10</v>
      </c>
      <c r="E126" s="5" t="s">
        <v>6367</v>
      </c>
      <c r="F126" s="5">
        <v>34998043</v>
      </c>
      <c r="G126" s="5" t="s">
        <v>5635</v>
      </c>
      <c r="H126" s="5" t="str">
        <f t="shared" si="15"/>
        <v>N</v>
      </c>
      <c r="I126" s="5" t="str">
        <f t="shared" si="16"/>
        <v>Review</v>
      </c>
      <c r="J126" s="5">
        <v>2022</v>
      </c>
      <c r="K126" s="5" t="s">
        <v>6327</v>
      </c>
      <c r="L126" s="137">
        <v>44569</v>
      </c>
      <c r="M126" s="137">
        <v>44834</v>
      </c>
      <c r="N126" s="5" t="str">
        <f t="shared" si="17"/>
        <v>yes</v>
      </c>
      <c r="O126" s="18"/>
    </row>
    <row r="127" spans="1:15">
      <c r="A127" s="5">
        <v>39</v>
      </c>
      <c r="B127" s="5" t="s">
        <v>712</v>
      </c>
      <c r="C127" s="5">
        <v>26</v>
      </c>
      <c r="D127" s="5">
        <v>66</v>
      </c>
      <c r="E127" s="5" t="s">
        <v>6368</v>
      </c>
      <c r="F127" s="5">
        <v>34915737</v>
      </c>
      <c r="G127" s="5" t="s">
        <v>1293</v>
      </c>
      <c r="H127" s="5" t="str">
        <f t="shared" si="15"/>
        <v>N</v>
      </c>
      <c r="I127" s="5" t="str">
        <f t="shared" si="16"/>
        <v>Review</v>
      </c>
      <c r="J127" s="5">
        <v>2022</v>
      </c>
      <c r="K127" s="5" t="s">
        <v>6369</v>
      </c>
      <c r="L127" s="137">
        <v>44547</v>
      </c>
      <c r="M127" s="137">
        <v>44834</v>
      </c>
      <c r="N127" s="5" t="str">
        <f t="shared" si="17"/>
        <v>yes</v>
      </c>
      <c r="O127" s="17"/>
    </row>
    <row r="128" spans="1:15">
      <c r="A128" s="5">
        <v>39</v>
      </c>
      <c r="B128" s="5" t="s">
        <v>712</v>
      </c>
      <c r="C128" s="5">
        <v>2</v>
      </c>
      <c r="D128" s="5">
        <v>9</v>
      </c>
      <c r="E128" s="5" t="s">
        <v>6370</v>
      </c>
      <c r="F128" s="5">
        <v>34775088</v>
      </c>
      <c r="G128" s="5" t="s">
        <v>631</v>
      </c>
      <c r="H128" s="5" t="str">
        <f t="shared" si="15"/>
        <v>Y</v>
      </c>
      <c r="I128" s="5" t="str">
        <f t="shared" si="16"/>
        <v>Y</v>
      </c>
      <c r="J128" s="5">
        <v>2022</v>
      </c>
      <c r="K128" s="5" t="s">
        <v>2087</v>
      </c>
      <c r="L128" s="137">
        <v>44514</v>
      </c>
      <c r="M128" s="137">
        <v>44834</v>
      </c>
      <c r="N128" s="5" t="str">
        <f t="shared" si="17"/>
        <v>yes</v>
      </c>
      <c r="O128" s="17"/>
    </row>
    <row r="129" spans="1:15">
      <c r="A129" s="5">
        <v>39</v>
      </c>
      <c r="B129" s="5" t="s">
        <v>712</v>
      </c>
      <c r="C129" s="5">
        <v>1</v>
      </c>
      <c r="D129" s="5">
        <v>12</v>
      </c>
      <c r="E129" s="5" t="s">
        <v>6371</v>
      </c>
      <c r="F129" s="5">
        <v>34973670</v>
      </c>
      <c r="G129" s="5" t="s">
        <v>540</v>
      </c>
      <c r="H129" s="5" t="str">
        <f t="shared" si="15"/>
        <v>Y</v>
      </c>
      <c r="I129" s="5" t="str">
        <f t="shared" si="16"/>
        <v>Y</v>
      </c>
      <c r="J129" s="5">
        <v>2022</v>
      </c>
      <c r="K129" s="5" t="s">
        <v>6348</v>
      </c>
      <c r="L129" s="137">
        <v>44562</v>
      </c>
      <c r="M129" s="137">
        <v>44834</v>
      </c>
      <c r="N129" s="5" t="str">
        <f t="shared" si="17"/>
        <v>yes</v>
      </c>
      <c r="O129" s="17"/>
    </row>
    <row r="130" spans="1:15">
      <c r="A130" s="5">
        <v>39</v>
      </c>
      <c r="B130" s="5" t="s">
        <v>712</v>
      </c>
      <c r="C130" s="5">
        <v>1</v>
      </c>
      <c r="D130" s="5">
        <v>13</v>
      </c>
      <c r="E130" s="5" t="s">
        <v>6372</v>
      </c>
      <c r="F130" s="5">
        <v>34298138</v>
      </c>
      <c r="G130" s="5" t="s">
        <v>631</v>
      </c>
      <c r="H130" s="5" t="str">
        <f t="shared" si="15"/>
        <v>Y</v>
      </c>
      <c r="I130" s="5" t="str">
        <f t="shared" si="16"/>
        <v>Y</v>
      </c>
      <c r="J130" s="5">
        <v>2021</v>
      </c>
      <c r="K130" s="5" t="s">
        <v>2087</v>
      </c>
      <c r="L130" s="137">
        <v>44400</v>
      </c>
      <c r="M130" s="137">
        <v>44834</v>
      </c>
      <c r="N130" s="5" t="str">
        <f t="shared" si="17"/>
        <v>yes</v>
      </c>
      <c r="O130" s="17"/>
    </row>
    <row r="131" spans="1:15">
      <c r="A131" s="5">
        <v>39</v>
      </c>
      <c r="B131" s="5" t="s">
        <v>712</v>
      </c>
      <c r="C131" s="5">
        <v>5</v>
      </c>
      <c r="D131" s="5">
        <v>12</v>
      </c>
      <c r="E131" s="5" t="s">
        <v>6373</v>
      </c>
      <c r="F131" s="5">
        <v>34245882</v>
      </c>
      <c r="G131" s="5" t="s">
        <v>631</v>
      </c>
      <c r="H131" s="5" t="str">
        <f t="shared" si="15"/>
        <v>Y</v>
      </c>
      <c r="I131" s="5" t="str">
        <f t="shared" si="16"/>
        <v>Y</v>
      </c>
      <c r="J131" s="5">
        <v>2021</v>
      </c>
      <c r="K131" s="5" t="s">
        <v>2110</v>
      </c>
      <c r="L131" s="137">
        <v>44387</v>
      </c>
      <c r="M131" s="137">
        <v>44834</v>
      </c>
      <c r="N131" s="5" t="str">
        <f t="shared" si="17"/>
        <v>yes</v>
      </c>
      <c r="O131" s="17"/>
    </row>
    <row r="132" spans="1:15">
      <c r="A132" s="5">
        <v>39</v>
      </c>
      <c r="B132" s="5" t="s">
        <v>712</v>
      </c>
      <c r="C132" s="5">
        <v>3</v>
      </c>
      <c r="D132" s="5">
        <v>4</v>
      </c>
      <c r="E132" s="5" t="s">
        <v>6374</v>
      </c>
      <c r="F132" s="5">
        <v>34293175</v>
      </c>
      <c r="G132" s="5" t="s">
        <v>544</v>
      </c>
      <c r="H132" s="5" t="str">
        <f t="shared" si="15"/>
        <v>Y</v>
      </c>
      <c r="I132" s="5" t="str">
        <f t="shared" si="16"/>
        <v>Y</v>
      </c>
      <c r="J132" s="5">
        <v>2021</v>
      </c>
      <c r="K132" s="5" t="s">
        <v>6375</v>
      </c>
      <c r="L132" s="137">
        <v>44399</v>
      </c>
      <c r="M132" s="137">
        <v>44834</v>
      </c>
      <c r="N132" s="5" t="str">
        <f t="shared" si="17"/>
        <v>yes</v>
      </c>
      <c r="O132" s="17"/>
    </row>
    <row r="133" spans="1:15">
      <c r="A133" s="5">
        <v>39</v>
      </c>
      <c r="B133" s="5" t="s">
        <v>712</v>
      </c>
      <c r="C133" s="5">
        <v>9</v>
      </c>
      <c r="D133" s="5">
        <v>21</v>
      </c>
      <c r="E133" s="5" t="s">
        <v>6376</v>
      </c>
      <c r="F133" s="5">
        <v>33862629</v>
      </c>
      <c r="G133" s="5" t="s">
        <v>544</v>
      </c>
      <c r="H133" s="5" t="str">
        <f t="shared" si="15"/>
        <v>Y</v>
      </c>
      <c r="I133" s="5" t="str">
        <f t="shared" si="16"/>
        <v>Y</v>
      </c>
      <c r="J133" s="5">
        <v>2021</v>
      </c>
      <c r="K133" s="5" t="s">
        <v>6375</v>
      </c>
      <c r="L133" s="137">
        <v>44302</v>
      </c>
      <c r="M133" s="137">
        <v>44834</v>
      </c>
      <c r="N133" s="5" t="str">
        <f t="shared" si="17"/>
        <v>yes</v>
      </c>
      <c r="O133" s="17"/>
    </row>
    <row r="134" spans="1:15">
      <c r="A134" s="5">
        <v>39</v>
      </c>
      <c r="B134" s="5" t="s">
        <v>712</v>
      </c>
      <c r="C134" s="5">
        <v>4</v>
      </c>
      <c r="D134" s="5">
        <v>8</v>
      </c>
      <c r="E134" s="5" t="s">
        <v>6377</v>
      </c>
      <c r="F134" s="5">
        <v>33309894</v>
      </c>
      <c r="G134" s="5" t="s">
        <v>631</v>
      </c>
      <c r="H134" s="5" t="str">
        <f t="shared" si="15"/>
        <v>Y</v>
      </c>
      <c r="I134" s="5" t="str">
        <f t="shared" si="16"/>
        <v>Y</v>
      </c>
      <c r="J134" s="5">
        <v>2021</v>
      </c>
      <c r="K134" s="5" t="s">
        <v>6378</v>
      </c>
      <c r="L134" s="137">
        <v>44179</v>
      </c>
      <c r="M134" s="137">
        <v>44834</v>
      </c>
      <c r="N134" s="5" t="str">
        <f t="shared" si="17"/>
        <v>yes</v>
      </c>
      <c r="O134" s="17"/>
    </row>
    <row r="135" spans="1:15">
      <c r="A135" s="5">
        <v>39</v>
      </c>
      <c r="B135" s="5" t="s">
        <v>712</v>
      </c>
      <c r="C135" s="5">
        <v>4</v>
      </c>
      <c r="D135" s="5">
        <v>14</v>
      </c>
      <c r="E135" s="5" t="s">
        <v>6379</v>
      </c>
      <c r="F135" s="5">
        <v>32829201</v>
      </c>
      <c r="G135" s="5" t="s">
        <v>340</v>
      </c>
      <c r="H135" s="5" t="str">
        <f t="shared" si="15"/>
        <v>Y</v>
      </c>
      <c r="I135" s="5" t="str">
        <f t="shared" si="16"/>
        <v>Y</v>
      </c>
      <c r="J135" s="5">
        <v>2020</v>
      </c>
      <c r="K135" s="5" t="s">
        <v>6380</v>
      </c>
      <c r="L135" s="137">
        <v>44067</v>
      </c>
      <c r="M135" s="137">
        <v>44834</v>
      </c>
      <c r="N135" s="5" t="str">
        <f t="shared" si="17"/>
        <v>yes</v>
      </c>
      <c r="O135" s="17"/>
    </row>
    <row r="136" spans="1:15">
      <c r="A136" s="5">
        <v>39</v>
      </c>
      <c r="B136" s="5" t="s">
        <v>712</v>
      </c>
      <c r="C136" s="5">
        <v>5</v>
      </c>
      <c r="D136" s="5">
        <v>14</v>
      </c>
      <c r="E136" s="5" t="s">
        <v>2306</v>
      </c>
      <c r="F136" s="5">
        <v>32599207</v>
      </c>
      <c r="G136" s="5" t="s">
        <v>631</v>
      </c>
      <c r="H136" s="5" t="str">
        <f t="shared" si="15"/>
        <v>Y</v>
      </c>
      <c r="I136" s="5" t="str">
        <f t="shared" si="16"/>
        <v>Y</v>
      </c>
      <c r="J136" s="5">
        <v>2020</v>
      </c>
      <c r="K136" s="5" t="s">
        <v>6378</v>
      </c>
      <c r="L136" s="137">
        <v>44012</v>
      </c>
      <c r="M136" s="137">
        <v>44834</v>
      </c>
      <c r="N136" s="5" t="str">
        <f t="shared" si="17"/>
        <v>yes</v>
      </c>
      <c r="O136" s="17"/>
    </row>
    <row r="137" spans="1:15">
      <c r="A137" s="5">
        <v>39</v>
      </c>
      <c r="B137" s="5" t="s">
        <v>712</v>
      </c>
      <c r="C137" s="5">
        <v>4</v>
      </c>
      <c r="D137" s="5">
        <v>12</v>
      </c>
      <c r="E137" s="5" t="s">
        <v>6381</v>
      </c>
      <c r="F137" s="5">
        <v>32344137</v>
      </c>
      <c r="G137" s="5" t="s">
        <v>631</v>
      </c>
      <c r="H137" s="5" t="str">
        <f t="shared" si="15"/>
        <v>Y</v>
      </c>
      <c r="I137" s="5" t="str">
        <f t="shared" si="16"/>
        <v>Y</v>
      </c>
      <c r="J137" s="5">
        <v>2020</v>
      </c>
      <c r="K137" s="5" t="s">
        <v>6357</v>
      </c>
      <c r="L137" s="137">
        <v>43950</v>
      </c>
      <c r="M137" s="137">
        <v>44834</v>
      </c>
      <c r="N137" s="5" t="str">
        <f t="shared" si="17"/>
        <v>yes</v>
      </c>
      <c r="O137" s="17"/>
    </row>
    <row r="138" spans="1:15">
      <c r="A138" s="5">
        <v>39</v>
      </c>
      <c r="B138" s="5" t="s">
        <v>712</v>
      </c>
      <c r="C138" s="5">
        <v>3</v>
      </c>
      <c r="D138" s="5">
        <v>21</v>
      </c>
      <c r="E138" s="5" t="s">
        <v>6382</v>
      </c>
      <c r="F138" s="5">
        <v>32276249</v>
      </c>
      <c r="G138" s="5" t="s">
        <v>430</v>
      </c>
      <c r="H138" s="5" t="str">
        <f t="shared" si="15"/>
        <v>Y</v>
      </c>
      <c r="I138" s="5" t="str">
        <f t="shared" si="16"/>
        <v>Y</v>
      </c>
      <c r="J138" s="5">
        <v>2020</v>
      </c>
      <c r="K138" s="5" t="s">
        <v>6383</v>
      </c>
      <c r="L138" s="137">
        <v>43932</v>
      </c>
      <c r="M138" s="137">
        <v>44834</v>
      </c>
      <c r="N138" s="5" t="str">
        <f t="shared" si="17"/>
        <v>yes</v>
      </c>
      <c r="O138" s="17"/>
    </row>
    <row r="139" spans="1:15">
      <c r="A139" s="5">
        <v>39</v>
      </c>
      <c r="B139" s="5" t="s">
        <v>712</v>
      </c>
      <c r="C139" s="5">
        <v>10</v>
      </c>
      <c r="D139" s="5">
        <v>14</v>
      </c>
      <c r="E139" s="5" t="s">
        <v>6384</v>
      </c>
      <c r="F139" s="5">
        <v>32115436</v>
      </c>
      <c r="G139" s="5" t="s">
        <v>424</v>
      </c>
      <c r="H139" s="5" t="str">
        <f t="shared" si="15"/>
        <v>Y</v>
      </c>
      <c r="I139" s="5" t="str">
        <f t="shared" si="16"/>
        <v>Y</v>
      </c>
      <c r="J139" s="5">
        <v>2020</v>
      </c>
      <c r="K139" s="5" t="s">
        <v>6385</v>
      </c>
      <c r="L139" s="137">
        <v>43893</v>
      </c>
      <c r="M139" s="137">
        <v>44834</v>
      </c>
      <c r="N139" s="5" t="str">
        <f t="shared" si="17"/>
        <v>yes</v>
      </c>
      <c r="O139" s="17"/>
    </row>
    <row r="140" spans="1:15">
      <c r="A140" s="5">
        <v>39</v>
      </c>
      <c r="B140" s="5" t="s">
        <v>712</v>
      </c>
      <c r="C140" s="5">
        <v>3</v>
      </c>
      <c r="D140" s="5">
        <v>6</v>
      </c>
      <c r="E140" s="5" t="s">
        <v>6386</v>
      </c>
      <c r="F140" s="5">
        <v>31782134</v>
      </c>
      <c r="G140" s="5" t="s">
        <v>1800</v>
      </c>
      <c r="H140" s="5" t="str">
        <f t="shared" si="15"/>
        <v>N</v>
      </c>
      <c r="I140" s="5" t="str">
        <f t="shared" si="16"/>
        <v>Review</v>
      </c>
      <c r="J140" s="5">
        <v>2020</v>
      </c>
      <c r="K140" s="5" t="s">
        <v>6357</v>
      </c>
      <c r="L140" s="137">
        <v>43799</v>
      </c>
      <c r="M140" s="137">
        <v>44834</v>
      </c>
      <c r="N140" s="5" t="str">
        <f t="shared" si="17"/>
        <v>yes</v>
      </c>
      <c r="O140" s="17"/>
    </row>
    <row r="141" spans="1:15">
      <c r="B141" s="138" t="s">
        <v>662</v>
      </c>
      <c r="C141" s="138" t="s">
        <v>663</v>
      </c>
      <c r="D141" s="138" t="s">
        <v>6255</v>
      </c>
      <c r="E141" s="138" t="s">
        <v>6256</v>
      </c>
      <c r="F141" s="138" t="s">
        <v>666</v>
      </c>
      <c r="G141" s="138" t="s">
        <v>667</v>
      </c>
      <c r="H141" s="14"/>
      <c r="O141" s="18"/>
    </row>
    <row r="142" spans="1:15">
      <c r="B142" s="14">
        <f>COUNTA(B92:B140)</f>
        <v>49</v>
      </c>
      <c r="C142" s="14">
        <f>COUNTIF(I92:I140, "Y")</f>
        <v>37</v>
      </c>
      <c r="D142" s="14">
        <f>COUNTIF(N92:N140, "yes")</f>
        <v>29</v>
      </c>
      <c r="E142" s="14">
        <f>COUNTIFS(I92:I140, "Y", N92:N140, "yes")</f>
        <v>21</v>
      </c>
      <c r="F142" s="14">
        <f>C142/B142</f>
        <v>0.75510204081632648</v>
      </c>
      <c r="G142" s="14">
        <f>E142/D142</f>
        <v>0.72413793103448276</v>
      </c>
      <c r="H142" s="14">
        <f>COUNTIF(H92:H140, "N") / (COUNTA(H92:H140))</f>
        <v>0.24489795918367346</v>
      </c>
      <c r="O142" s="17"/>
    </row>
    <row r="143" spans="1:15">
      <c r="A143" s="5">
        <v>40</v>
      </c>
      <c r="B143" s="5" t="s">
        <v>713</v>
      </c>
      <c r="C143" s="5">
        <v>9</v>
      </c>
      <c r="D143" s="5">
        <v>15</v>
      </c>
      <c r="E143" s="5" t="s">
        <v>6387</v>
      </c>
      <c r="F143" s="5">
        <v>37503198</v>
      </c>
      <c r="G143" s="5" t="s">
        <v>313</v>
      </c>
      <c r="H143" s="5" t="str">
        <f t="shared" ref="H143:H152" si="18">IF(ISNUMBER(MATCH(G143, O:O, 0)), "Y", "N")</f>
        <v>N</v>
      </c>
      <c r="I143" s="5" t="str">
        <f t="shared" ref="I143:I152" si="19">IF(H143="Y", "Y", "Review")</f>
        <v>Review</v>
      </c>
      <c r="J143" s="5">
        <v>2023</v>
      </c>
      <c r="K143" s="5" t="s">
        <v>3213</v>
      </c>
      <c r="L143" s="137">
        <v>45135</v>
      </c>
      <c r="M143" s="137">
        <v>44834</v>
      </c>
      <c r="N143" s="5" t="str">
        <f t="shared" ref="N143:N152" si="20">IF(L143&lt;M143,"yes","no")</f>
        <v>no</v>
      </c>
      <c r="O143" s="18"/>
    </row>
    <row r="144" spans="1:15">
      <c r="A144" s="5">
        <v>40</v>
      </c>
      <c r="B144" s="5" t="s">
        <v>713</v>
      </c>
      <c r="C144" s="5">
        <v>1</v>
      </c>
      <c r="D144" s="5">
        <v>6</v>
      </c>
      <c r="E144" s="5" t="s">
        <v>6388</v>
      </c>
      <c r="F144" s="5">
        <v>36794739</v>
      </c>
      <c r="G144" s="5" t="s">
        <v>431</v>
      </c>
      <c r="H144" s="5" t="str">
        <f t="shared" si="18"/>
        <v>Y</v>
      </c>
      <c r="I144" s="5" t="str">
        <f t="shared" si="19"/>
        <v>Y</v>
      </c>
      <c r="J144" s="5">
        <v>2023</v>
      </c>
      <c r="K144" s="5" t="s">
        <v>6389</v>
      </c>
      <c r="L144" s="137">
        <v>44973</v>
      </c>
      <c r="M144" s="137">
        <v>44834</v>
      </c>
      <c r="N144" s="5" t="str">
        <f t="shared" si="20"/>
        <v>no</v>
      </c>
      <c r="O144" s="17"/>
    </row>
    <row r="145" spans="1:15">
      <c r="A145" s="5">
        <v>40</v>
      </c>
      <c r="B145" s="5" t="s">
        <v>713</v>
      </c>
      <c r="C145" s="5">
        <v>1</v>
      </c>
      <c r="D145" s="5">
        <v>3</v>
      </c>
      <c r="E145" s="5" t="s">
        <v>6390</v>
      </c>
      <c r="F145" s="5">
        <v>36192862</v>
      </c>
      <c r="G145" s="5" t="s">
        <v>631</v>
      </c>
      <c r="H145" s="5" t="str">
        <f t="shared" si="18"/>
        <v>Y</v>
      </c>
      <c r="I145" s="5" t="str">
        <f t="shared" si="19"/>
        <v>Y</v>
      </c>
      <c r="J145" s="5">
        <v>2022</v>
      </c>
      <c r="K145" s="5" t="s">
        <v>3792</v>
      </c>
      <c r="L145" s="137">
        <v>44838</v>
      </c>
      <c r="M145" s="137">
        <v>44834</v>
      </c>
      <c r="N145" s="5" t="str">
        <f t="shared" si="20"/>
        <v>no</v>
      </c>
      <c r="O145" s="17"/>
    </row>
    <row r="146" spans="1:15">
      <c r="A146" s="5">
        <v>40</v>
      </c>
      <c r="B146" s="5" t="s">
        <v>713</v>
      </c>
      <c r="C146" s="5">
        <v>1</v>
      </c>
      <c r="D146" s="5">
        <v>6</v>
      </c>
      <c r="E146" s="5" t="s">
        <v>6391</v>
      </c>
      <c r="F146" s="5">
        <v>35513320</v>
      </c>
      <c r="G146" s="5" t="s">
        <v>3863</v>
      </c>
      <c r="H146" s="5" t="str">
        <f t="shared" si="18"/>
        <v>N</v>
      </c>
      <c r="I146" s="5" t="str">
        <f t="shared" si="19"/>
        <v>Review</v>
      </c>
      <c r="J146" s="5">
        <v>2022</v>
      </c>
      <c r="K146" s="5" t="s">
        <v>6392</v>
      </c>
      <c r="L146" s="137">
        <v>44686</v>
      </c>
      <c r="M146" s="137">
        <v>44834</v>
      </c>
      <c r="N146" s="5" t="str">
        <f t="shared" si="20"/>
        <v>yes</v>
      </c>
      <c r="O146" s="18"/>
    </row>
    <row r="147" spans="1:15">
      <c r="A147" s="5">
        <v>40</v>
      </c>
      <c r="B147" s="5" t="s">
        <v>713</v>
      </c>
      <c r="C147" s="5">
        <v>4</v>
      </c>
      <c r="D147" s="5">
        <v>6</v>
      </c>
      <c r="E147" s="5" t="s">
        <v>6393</v>
      </c>
      <c r="F147" s="5">
        <v>35180751</v>
      </c>
      <c r="G147" s="5" t="s">
        <v>3863</v>
      </c>
      <c r="H147" s="5" t="str">
        <f t="shared" si="18"/>
        <v>N</v>
      </c>
      <c r="I147" s="5" t="str">
        <f t="shared" si="19"/>
        <v>Review</v>
      </c>
      <c r="J147" s="5">
        <v>2022</v>
      </c>
      <c r="K147" s="5" t="s">
        <v>6394</v>
      </c>
      <c r="L147" s="137">
        <v>44610</v>
      </c>
      <c r="M147" s="137">
        <v>44834</v>
      </c>
      <c r="N147" s="5" t="str">
        <f t="shared" si="20"/>
        <v>yes</v>
      </c>
      <c r="O147" s="18"/>
    </row>
    <row r="148" spans="1:15">
      <c r="A148" s="5">
        <v>40</v>
      </c>
      <c r="B148" s="5" t="s">
        <v>713</v>
      </c>
      <c r="C148" s="5">
        <v>2</v>
      </c>
      <c r="D148" s="5">
        <v>3</v>
      </c>
      <c r="E148" s="5" t="s">
        <v>6395</v>
      </c>
      <c r="F148" s="5">
        <v>34836840</v>
      </c>
      <c r="G148" s="5" t="s">
        <v>6396</v>
      </c>
      <c r="H148" s="5" t="str">
        <f t="shared" si="18"/>
        <v>N</v>
      </c>
      <c r="I148" s="5" t="str">
        <f t="shared" si="19"/>
        <v>Review</v>
      </c>
      <c r="J148" s="5">
        <v>2022</v>
      </c>
      <c r="K148" s="5" t="s">
        <v>6397</v>
      </c>
      <c r="L148" s="137">
        <v>44527</v>
      </c>
      <c r="M148" s="137">
        <v>44834</v>
      </c>
      <c r="N148" s="5" t="str">
        <f t="shared" si="20"/>
        <v>yes</v>
      </c>
      <c r="O148" s="18"/>
    </row>
    <row r="149" spans="1:15">
      <c r="A149" s="5">
        <v>40</v>
      </c>
      <c r="B149" s="5" t="s">
        <v>713</v>
      </c>
      <c r="C149" s="5">
        <v>1</v>
      </c>
      <c r="D149" s="5">
        <v>7</v>
      </c>
      <c r="E149" s="5" t="s">
        <v>6398</v>
      </c>
      <c r="F149" s="5">
        <v>34510329</v>
      </c>
      <c r="G149" s="5" t="s">
        <v>427</v>
      </c>
      <c r="H149" s="5" t="str">
        <f t="shared" si="18"/>
        <v>N</v>
      </c>
      <c r="I149" s="5" t="str">
        <f t="shared" si="19"/>
        <v>Review</v>
      </c>
      <c r="J149" s="5">
        <v>2021</v>
      </c>
      <c r="K149" s="5" t="s">
        <v>6399</v>
      </c>
      <c r="L149" s="137">
        <v>44451</v>
      </c>
      <c r="M149" s="137">
        <v>44834</v>
      </c>
      <c r="N149" s="5" t="str">
        <f t="shared" si="20"/>
        <v>yes</v>
      </c>
      <c r="O149" s="17"/>
    </row>
    <row r="150" spans="1:15">
      <c r="A150" s="5">
        <v>40</v>
      </c>
      <c r="B150" s="5" t="s">
        <v>713</v>
      </c>
      <c r="C150" s="5">
        <v>6</v>
      </c>
      <c r="D150" s="5">
        <v>11</v>
      </c>
      <c r="E150" s="5" t="s">
        <v>6400</v>
      </c>
      <c r="F150" s="5">
        <v>33770847</v>
      </c>
      <c r="G150" s="5" t="s">
        <v>631</v>
      </c>
      <c r="H150" s="5" t="str">
        <f t="shared" si="18"/>
        <v>Y</v>
      </c>
      <c r="I150" s="5" t="str">
        <f t="shared" si="19"/>
        <v>Y</v>
      </c>
      <c r="J150" s="5">
        <v>2021</v>
      </c>
      <c r="K150" s="5" t="s">
        <v>3792</v>
      </c>
      <c r="L150" s="137">
        <v>44282</v>
      </c>
      <c r="M150" s="137">
        <v>44834</v>
      </c>
      <c r="N150" s="5" t="str">
        <f t="shared" si="20"/>
        <v>yes</v>
      </c>
      <c r="O150" s="17"/>
    </row>
    <row r="151" spans="1:15">
      <c r="A151" s="5">
        <v>40</v>
      </c>
      <c r="B151" s="5" t="s">
        <v>713</v>
      </c>
      <c r="C151" s="5">
        <v>2</v>
      </c>
      <c r="D151" s="5">
        <v>4</v>
      </c>
      <c r="E151" s="5" t="s">
        <v>6401</v>
      </c>
      <c r="F151" s="5">
        <v>33630180</v>
      </c>
      <c r="G151" s="5" t="s">
        <v>6402</v>
      </c>
      <c r="H151" s="5" t="str">
        <f t="shared" si="18"/>
        <v>N</v>
      </c>
      <c r="I151" s="5" t="str">
        <f t="shared" si="19"/>
        <v>Review</v>
      </c>
      <c r="J151" s="5">
        <v>2021</v>
      </c>
      <c r="K151" s="5" t="s">
        <v>6399</v>
      </c>
      <c r="L151" s="137">
        <v>44252</v>
      </c>
      <c r="M151" s="137">
        <v>44834</v>
      </c>
      <c r="N151" s="5" t="str">
        <f t="shared" si="20"/>
        <v>yes</v>
      </c>
      <c r="O151" s="18"/>
    </row>
    <row r="152" spans="1:15">
      <c r="A152" s="5">
        <v>40</v>
      </c>
      <c r="B152" s="5" t="s">
        <v>713</v>
      </c>
      <c r="C152" s="5">
        <v>5</v>
      </c>
      <c r="D152" s="5">
        <v>7</v>
      </c>
      <c r="E152" s="5" t="s">
        <v>6403</v>
      </c>
      <c r="F152" s="5">
        <v>29748537</v>
      </c>
      <c r="G152" s="5" t="s">
        <v>1262</v>
      </c>
      <c r="H152" s="5" t="str">
        <f t="shared" si="18"/>
        <v>N</v>
      </c>
      <c r="I152" s="5" t="str">
        <f t="shared" si="19"/>
        <v>Review</v>
      </c>
      <c r="J152" s="5">
        <v>2018</v>
      </c>
      <c r="K152" s="5" t="s">
        <v>6404</v>
      </c>
      <c r="L152" s="137">
        <v>43232</v>
      </c>
      <c r="M152" s="137">
        <v>44834</v>
      </c>
      <c r="N152" s="5" t="str">
        <f t="shared" si="20"/>
        <v>yes</v>
      </c>
      <c r="O152" s="18"/>
    </row>
    <row r="153" spans="1:15">
      <c r="B153" s="138" t="s">
        <v>662</v>
      </c>
      <c r="C153" s="138" t="s">
        <v>663</v>
      </c>
      <c r="D153" s="138" t="s">
        <v>6255</v>
      </c>
      <c r="E153" s="138" t="s">
        <v>6256</v>
      </c>
      <c r="F153" s="138" t="s">
        <v>666</v>
      </c>
      <c r="G153" s="138" t="s">
        <v>667</v>
      </c>
      <c r="H153" s="14"/>
      <c r="O153" s="18"/>
    </row>
    <row r="154" spans="1:15">
      <c r="B154" s="14">
        <f>COUNTA(B143:B152)</f>
        <v>10</v>
      </c>
      <c r="C154" s="14">
        <f>COUNTIF(I143:I152, "Y")</f>
        <v>3</v>
      </c>
      <c r="D154" s="14">
        <f>COUNTIF(N143:N152, "yes")</f>
        <v>7</v>
      </c>
      <c r="E154" s="14">
        <f>COUNTIFS(I143:I152, "Y", N143:N152, "yes")</f>
        <v>1</v>
      </c>
      <c r="F154" s="14">
        <f>C154/B154</f>
        <v>0.3</v>
      </c>
      <c r="G154" s="14">
        <f>E154/D154</f>
        <v>0.14285714285714285</v>
      </c>
      <c r="H154" s="14">
        <f>COUNTIF(H143:H152, "N") / (COUNTA(H143:H152))</f>
        <v>0.7</v>
      </c>
      <c r="O154" s="18"/>
    </row>
    <row r="155" spans="1:15">
      <c r="A155" s="5">
        <v>41</v>
      </c>
      <c r="B155" s="5" t="s">
        <v>714</v>
      </c>
      <c r="C155" s="5">
        <v>1</v>
      </c>
      <c r="D155" s="5">
        <v>3</v>
      </c>
      <c r="E155" s="5" t="s">
        <v>6405</v>
      </c>
      <c r="F155" s="5">
        <v>37812113</v>
      </c>
      <c r="G155" s="5" t="s">
        <v>6406</v>
      </c>
      <c r="H155" s="5" t="str">
        <f t="shared" ref="H155:H178" si="21">IF(ISNUMBER(MATCH(G155, O:O, 0)), "Y", "N")</f>
        <v>N</v>
      </c>
      <c r="I155" s="5" t="str">
        <f t="shared" ref="I155:I178" si="22">IF(H155="Y", "Y", "Review")</f>
        <v>Review</v>
      </c>
      <c r="J155" s="5">
        <v>2023</v>
      </c>
      <c r="K155" s="5" t="s">
        <v>6407</v>
      </c>
      <c r="L155" s="137">
        <v>45208</v>
      </c>
      <c r="M155" s="137">
        <v>44834</v>
      </c>
      <c r="N155" s="5" t="str">
        <f t="shared" ref="N155:N178" si="23">IF(L155&lt;M155,"yes","no")</f>
        <v>no</v>
      </c>
      <c r="O155" s="19" t="s">
        <v>6408</v>
      </c>
    </row>
    <row r="156" spans="1:15">
      <c r="A156" s="5">
        <v>41</v>
      </c>
      <c r="B156" s="5" t="s">
        <v>714</v>
      </c>
      <c r="C156" s="5">
        <v>1</v>
      </c>
      <c r="D156" s="5">
        <v>5</v>
      </c>
      <c r="E156" s="5" t="s">
        <v>6409</v>
      </c>
      <c r="F156" s="5">
        <v>37653109</v>
      </c>
      <c r="G156" s="5" t="s">
        <v>6410</v>
      </c>
      <c r="H156" s="5" t="str">
        <f t="shared" si="21"/>
        <v>N</v>
      </c>
      <c r="I156" s="5" t="str">
        <f t="shared" si="22"/>
        <v>Review</v>
      </c>
      <c r="J156" s="5">
        <v>2023</v>
      </c>
      <c r="K156" s="5" t="s">
        <v>6411</v>
      </c>
      <c r="L156" s="137">
        <v>45169</v>
      </c>
      <c r="M156" s="137">
        <v>44834</v>
      </c>
      <c r="N156" s="5" t="str">
        <f t="shared" si="23"/>
        <v>no</v>
      </c>
      <c r="O156" s="18"/>
    </row>
    <row r="157" spans="1:15">
      <c r="A157" s="5">
        <v>41</v>
      </c>
      <c r="B157" s="5" t="s">
        <v>714</v>
      </c>
      <c r="C157" s="5">
        <v>2</v>
      </c>
      <c r="D157" s="5">
        <v>8</v>
      </c>
      <c r="E157" s="5" t="s">
        <v>6412</v>
      </c>
      <c r="F157" s="5">
        <v>37610208</v>
      </c>
      <c r="G157" s="5" t="s">
        <v>544</v>
      </c>
      <c r="H157" s="5" t="str">
        <f t="shared" si="21"/>
        <v>Y</v>
      </c>
      <c r="I157" s="5" t="str">
        <f t="shared" si="22"/>
        <v>Y</v>
      </c>
      <c r="J157" s="5">
        <v>2023</v>
      </c>
      <c r="K157" s="5" t="s">
        <v>6413</v>
      </c>
      <c r="L157" s="137">
        <v>45161</v>
      </c>
      <c r="M157" s="137">
        <v>44834</v>
      </c>
      <c r="N157" s="5" t="str">
        <f t="shared" si="23"/>
        <v>no</v>
      </c>
      <c r="O157" s="18"/>
    </row>
    <row r="158" spans="1:15">
      <c r="A158" s="5">
        <v>41</v>
      </c>
      <c r="B158" s="5" t="s">
        <v>714</v>
      </c>
      <c r="C158" s="5">
        <v>21</v>
      </c>
      <c r="D158" s="5">
        <v>28</v>
      </c>
      <c r="E158" s="5" t="s">
        <v>6414</v>
      </c>
      <c r="F158" s="5">
        <v>37286606</v>
      </c>
      <c r="G158" s="5" t="s">
        <v>1408</v>
      </c>
      <c r="H158" s="5" t="str">
        <f t="shared" si="21"/>
        <v>N</v>
      </c>
      <c r="I158" s="5" t="str">
        <f t="shared" si="22"/>
        <v>Review</v>
      </c>
      <c r="J158" s="5">
        <v>2023</v>
      </c>
      <c r="K158" s="5" t="s">
        <v>6415</v>
      </c>
      <c r="L158" s="137">
        <v>45084</v>
      </c>
      <c r="M158" s="137">
        <v>44834</v>
      </c>
      <c r="N158" s="5" t="str">
        <f t="shared" si="23"/>
        <v>no</v>
      </c>
      <c r="O158" s="17"/>
    </row>
    <row r="159" spans="1:15">
      <c r="A159" s="5">
        <v>41</v>
      </c>
      <c r="B159" s="5" t="s">
        <v>714</v>
      </c>
      <c r="C159" s="5">
        <v>1</v>
      </c>
      <c r="D159" s="5">
        <v>12</v>
      </c>
      <c r="E159" s="5" t="s">
        <v>6416</v>
      </c>
      <c r="F159" s="5">
        <v>37345933</v>
      </c>
      <c r="G159" s="5" t="s">
        <v>544</v>
      </c>
      <c r="H159" s="5" t="str">
        <f t="shared" si="21"/>
        <v>Y</v>
      </c>
      <c r="I159" s="5" t="str">
        <f t="shared" si="22"/>
        <v>Y</v>
      </c>
      <c r="J159" s="5">
        <v>2023</v>
      </c>
      <c r="K159" s="5" t="s">
        <v>6417</v>
      </c>
      <c r="L159" s="137">
        <v>45099</v>
      </c>
      <c r="M159" s="137">
        <v>44834</v>
      </c>
      <c r="N159" s="5" t="str">
        <f t="shared" si="23"/>
        <v>no</v>
      </c>
      <c r="O159" s="17"/>
    </row>
    <row r="160" spans="1:15">
      <c r="A160" s="5">
        <v>41</v>
      </c>
      <c r="B160" s="5" t="s">
        <v>714</v>
      </c>
      <c r="C160" s="5">
        <v>1</v>
      </c>
      <c r="D160" s="5">
        <v>19</v>
      </c>
      <c r="E160" s="5" t="s">
        <v>6418</v>
      </c>
      <c r="F160" s="5">
        <v>36399428</v>
      </c>
      <c r="G160" s="5" t="s">
        <v>544</v>
      </c>
      <c r="H160" s="5" t="str">
        <f t="shared" si="21"/>
        <v>Y</v>
      </c>
      <c r="I160" s="5" t="str">
        <f t="shared" si="22"/>
        <v>Y</v>
      </c>
      <c r="J160" s="5">
        <v>2023</v>
      </c>
      <c r="K160" s="5" t="s">
        <v>6417</v>
      </c>
      <c r="L160" s="137">
        <v>44883</v>
      </c>
      <c r="M160" s="137">
        <v>44834</v>
      </c>
      <c r="N160" s="5" t="str">
        <f t="shared" si="23"/>
        <v>no</v>
      </c>
      <c r="O160" s="18"/>
    </row>
    <row r="161" spans="1:15">
      <c r="A161" s="5">
        <v>41</v>
      </c>
      <c r="B161" s="5" t="s">
        <v>714</v>
      </c>
      <c r="C161" s="5">
        <v>1</v>
      </c>
      <c r="D161" s="5">
        <v>10</v>
      </c>
      <c r="E161" s="5" t="s">
        <v>6419</v>
      </c>
      <c r="F161" s="5">
        <v>36658153</v>
      </c>
      <c r="G161" s="5" t="s">
        <v>6410</v>
      </c>
      <c r="H161" s="5" t="str">
        <f t="shared" si="21"/>
        <v>N</v>
      </c>
      <c r="I161" s="5" t="str">
        <f t="shared" si="22"/>
        <v>Review</v>
      </c>
      <c r="J161" s="5">
        <v>2023</v>
      </c>
      <c r="K161" s="5" t="s">
        <v>6411</v>
      </c>
      <c r="L161" s="137">
        <v>44945</v>
      </c>
      <c r="M161" s="137">
        <v>44834</v>
      </c>
      <c r="N161" s="5" t="str">
        <f t="shared" si="23"/>
        <v>no</v>
      </c>
      <c r="O161" s="18"/>
    </row>
    <row r="162" spans="1:15">
      <c r="A162" s="5">
        <v>41</v>
      </c>
      <c r="B162" s="5" t="s">
        <v>714</v>
      </c>
      <c r="C162" s="5">
        <v>18</v>
      </c>
      <c r="D162" s="5">
        <v>32</v>
      </c>
      <c r="E162" s="5" t="s">
        <v>6420</v>
      </c>
      <c r="F162" s="5">
        <v>36177448</v>
      </c>
      <c r="G162" s="5" t="s">
        <v>6421</v>
      </c>
      <c r="H162" s="5" t="str">
        <f t="shared" si="21"/>
        <v>N</v>
      </c>
      <c r="I162" s="5" t="str">
        <f t="shared" si="22"/>
        <v>Review</v>
      </c>
      <c r="J162" s="5">
        <v>2022</v>
      </c>
      <c r="K162" s="5" t="s">
        <v>6422</v>
      </c>
      <c r="L162" s="137">
        <v>44834</v>
      </c>
      <c r="M162" s="137">
        <v>44834</v>
      </c>
      <c r="N162" s="5" t="str">
        <f t="shared" si="23"/>
        <v>no</v>
      </c>
      <c r="O162" s="17"/>
    </row>
    <row r="163" spans="1:15">
      <c r="A163" s="5">
        <v>41</v>
      </c>
      <c r="B163" s="5" t="s">
        <v>714</v>
      </c>
      <c r="C163" s="5">
        <v>14</v>
      </c>
      <c r="D163" s="5">
        <v>21</v>
      </c>
      <c r="E163" s="5" t="s">
        <v>6423</v>
      </c>
      <c r="F163" s="5">
        <v>35550030</v>
      </c>
      <c r="G163" s="5" t="s">
        <v>1421</v>
      </c>
      <c r="H163" s="5" t="str">
        <f t="shared" si="21"/>
        <v>N</v>
      </c>
      <c r="I163" s="5" t="str">
        <f t="shared" si="22"/>
        <v>Review</v>
      </c>
      <c r="J163" s="5">
        <v>2022</v>
      </c>
      <c r="K163" s="5" t="s">
        <v>6424</v>
      </c>
      <c r="L163" s="137">
        <v>44694</v>
      </c>
      <c r="M163" s="137">
        <v>44834</v>
      </c>
      <c r="N163" s="5" t="str">
        <f t="shared" si="23"/>
        <v>yes</v>
      </c>
      <c r="O163" s="18"/>
    </row>
    <row r="164" spans="1:15">
      <c r="A164" s="5">
        <v>41</v>
      </c>
      <c r="B164" s="5" t="s">
        <v>714</v>
      </c>
      <c r="C164" s="5">
        <v>3</v>
      </c>
      <c r="D164" s="5">
        <v>10</v>
      </c>
      <c r="E164" s="5" t="s">
        <v>6425</v>
      </c>
      <c r="F164" s="5">
        <v>34994651</v>
      </c>
      <c r="G164" s="5" t="s">
        <v>6426</v>
      </c>
      <c r="H164" s="5" t="str">
        <f t="shared" si="21"/>
        <v>N</v>
      </c>
      <c r="I164" s="5" t="str">
        <f t="shared" si="22"/>
        <v>Review</v>
      </c>
      <c r="J164" s="5">
        <v>2021</v>
      </c>
      <c r="K164" s="5" t="s">
        <v>6427</v>
      </c>
      <c r="L164" s="137">
        <v>44568</v>
      </c>
      <c r="M164" s="137">
        <v>44834</v>
      </c>
      <c r="N164" s="5" t="str">
        <f t="shared" si="23"/>
        <v>yes</v>
      </c>
      <c r="O164" s="17"/>
    </row>
    <row r="165" spans="1:15">
      <c r="A165" s="5">
        <v>41</v>
      </c>
      <c r="B165" s="5" t="s">
        <v>714</v>
      </c>
      <c r="C165" s="5">
        <v>6</v>
      </c>
      <c r="D165" s="5">
        <v>19</v>
      </c>
      <c r="E165" s="5" t="s">
        <v>6428</v>
      </c>
      <c r="F165" s="5">
        <v>35121878</v>
      </c>
      <c r="G165" s="5" t="s">
        <v>6429</v>
      </c>
      <c r="H165" s="5" t="str">
        <f t="shared" si="21"/>
        <v>N</v>
      </c>
      <c r="I165" s="5" t="str">
        <f t="shared" si="22"/>
        <v>Review</v>
      </c>
      <c r="J165" s="5">
        <v>2021</v>
      </c>
      <c r="K165" s="5" t="s">
        <v>6430</v>
      </c>
      <c r="L165" s="137">
        <v>44597</v>
      </c>
      <c r="M165" s="137">
        <v>44834</v>
      </c>
      <c r="N165" s="5" t="str">
        <f t="shared" si="23"/>
        <v>yes</v>
      </c>
      <c r="O165" s="21"/>
    </row>
    <row r="166" spans="1:15">
      <c r="A166" s="5">
        <v>41</v>
      </c>
      <c r="B166" s="5" t="s">
        <v>714</v>
      </c>
      <c r="C166" s="5">
        <v>2</v>
      </c>
      <c r="D166" s="5">
        <v>20</v>
      </c>
      <c r="E166" s="5" t="s">
        <v>6431</v>
      </c>
      <c r="F166" s="5">
        <v>34496240</v>
      </c>
      <c r="G166" s="5" t="s">
        <v>1379</v>
      </c>
      <c r="H166" s="5" t="str">
        <f t="shared" si="21"/>
        <v>N</v>
      </c>
      <c r="I166" s="5" t="str">
        <f t="shared" si="22"/>
        <v>Review</v>
      </c>
      <c r="J166" s="5">
        <v>2021</v>
      </c>
      <c r="K166" s="5" t="s">
        <v>6432</v>
      </c>
      <c r="L166" s="137">
        <v>44447</v>
      </c>
      <c r="M166" s="137">
        <v>44834</v>
      </c>
      <c r="N166" s="5" t="str">
        <f t="shared" si="23"/>
        <v>yes</v>
      </c>
      <c r="O166" s="22"/>
    </row>
    <row r="167" spans="1:15">
      <c r="A167" s="5">
        <v>41</v>
      </c>
      <c r="B167" s="5" t="s">
        <v>714</v>
      </c>
      <c r="C167" s="5">
        <v>1</v>
      </c>
      <c r="D167" s="5">
        <v>2</v>
      </c>
      <c r="E167" s="5" t="s">
        <v>6433</v>
      </c>
      <c r="F167" s="5">
        <v>33106381</v>
      </c>
      <c r="G167" s="5" t="s">
        <v>6434</v>
      </c>
      <c r="H167" s="5" t="str">
        <f t="shared" si="21"/>
        <v>N</v>
      </c>
      <c r="I167" s="5" t="str">
        <f t="shared" si="22"/>
        <v>Review</v>
      </c>
      <c r="J167" s="5">
        <v>2021</v>
      </c>
      <c r="K167" s="5" t="s">
        <v>6435</v>
      </c>
      <c r="L167" s="137">
        <v>44131</v>
      </c>
      <c r="M167" s="137">
        <v>44834</v>
      </c>
      <c r="N167" s="5" t="str">
        <f t="shared" si="23"/>
        <v>yes</v>
      </c>
      <c r="O167" s="18"/>
    </row>
    <row r="168" spans="1:15">
      <c r="A168" s="5">
        <v>41</v>
      </c>
      <c r="B168" s="5" t="s">
        <v>714</v>
      </c>
      <c r="C168" s="5">
        <v>1</v>
      </c>
      <c r="D168" s="5">
        <v>1</v>
      </c>
      <c r="E168" s="5" t="s">
        <v>6436</v>
      </c>
      <c r="F168" s="5">
        <v>29621468</v>
      </c>
      <c r="G168" s="5" t="s">
        <v>6406</v>
      </c>
      <c r="H168" s="5" t="str">
        <f t="shared" si="21"/>
        <v>N</v>
      </c>
      <c r="I168" s="5" t="str">
        <f t="shared" si="22"/>
        <v>Review</v>
      </c>
      <c r="J168" s="5">
        <v>2018</v>
      </c>
      <c r="K168" s="5" t="s">
        <v>6437</v>
      </c>
      <c r="L168" s="137">
        <v>43196</v>
      </c>
      <c r="M168" s="137">
        <v>44834</v>
      </c>
      <c r="N168" s="5" t="str">
        <f t="shared" si="23"/>
        <v>yes</v>
      </c>
      <c r="O168" s="18"/>
    </row>
    <row r="169" spans="1:15">
      <c r="A169" s="5">
        <v>41</v>
      </c>
      <c r="B169" s="5" t="s">
        <v>714</v>
      </c>
      <c r="C169" s="5">
        <v>1</v>
      </c>
      <c r="D169" s="5">
        <v>1</v>
      </c>
      <c r="E169" s="5" t="s">
        <v>6438</v>
      </c>
      <c r="F169" s="5">
        <v>33717275</v>
      </c>
      <c r="G169" s="5" t="s">
        <v>6439</v>
      </c>
      <c r="H169" s="5" t="str">
        <f t="shared" si="21"/>
        <v>N</v>
      </c>
      <c r="I169" s="5" t="str">
        <f t="shared" si="22"/>
        <v>Review</v>
      </c>
      <c r="J169" s="5">
        <v>2018</v>
      </c>
      <c r="K169" s="5" t="s">
        <v>6440</v>
      </c>
      <c r="L169" s="137">
        <v>44270</v>
      </c>
      <c r="M169" s="137">
        <v>44834</v>
      </c>
      <c r="N169" s="5" t="str">
        <f t="shared" si="23"/>
        <v>yes</v>
      </c>
      <c r="O169" s="19"/>
    </row>
    <row r="170" spans="1:15">
      <c r="A170" s="5">
        <v>41</v>
      </c>
      <c r="B170" s="5" t="s">
        <v>714</v>
      </c>
      <c r="C170" s="5">
        <v>5</v>
      </c>
      <c r="D170" s="5">
        <v>10</v>
      </c>
      <c r="E170" s="5" t="s">
        <v>6441</v>
      </c>
      <c r="F170" s="5">
        <v>29420124</v>
      </c>
      <c r="G170" s="5" t="s">
        <v>6442</v>
      </c>
      <c r="H170" s="5" t="str">
        <f t="shared" si="21"/>
        <v>N</v>
      </c>
      <c r="I170" s="5" t="str">
        <f t="shared" si="22"/>
        <v>Review</v>
      </c>
      <c r="J170" s="5">
        <v>2018</v>
      </c>
      <c r="K170" s="5" t="s">
        <v>6443</v>
      </c>
      <c r="L170" s="137">
        <v>43140</v>
      </c>
      <c r="M170" s="137">
        <v>44834</v>
      </c>
      <c r="N170" s="5" t="str">
        <f t="shared" si="23"/>
        <v>yes</v>
      </c>
      <c r="O170" s="17"/>
    </row>
    <row r="171" spans="1:15">
      <c r="A171" s="5">
        <v>41</v>
      </c>
      <c r="B171" s="5" t="s">
        <v>714</v>
      </c>
      <c r="C171" s="5">
        <v>8</v>
      </c>
      <c r="D171" s="5">
        <v>17</v>
      </c>
      <c r="E171" s="5" t="s">
        <v>6444</v>
      </c>
      <c r="F171" s="5">
        <v>29344430</v>
      </c>
      <c r="G171" s="5" t="s">
        <v>6445</v>
      </c>
      <c r="H171" s="5" t="str">
        <f t="shared" si="21"/>
        <v>N</v>
      </c>
      <c r="I171" s="5" t="str">
        <f t="shared" si="22"/>
        <v>Review</v>
      </c>
      <c r="J171" s="5">
        <v>2018</v>
      </c>
      <c r="K171" s="5" t="s">
        <v>6446</v>
      </c>
      <c r="L171" s="137">
        <v>43119</v>
      </c>
      <c r="M171" s="137">
        <v>44834</v>
      </c>
      <c r="N171" s="5" t="str">
        <f t="shared" si="23"/>
        <v>yes</v>
      </c>
      <c r="O171" s="18"/>
    </row>
    <row r="172" spans="1:15">
      <c r="A172" s="5">
        <v>41</v>
      </c>
      <c r="B172" s="5" t="s">
        <v>714</v>
      </c>
      <c r="C172" s="5">
        <v>10</v>
      </c>
      <c r="D172" s="5">
        <v>20</v>
      </c>
      <c r="E172" s="5" t="s">
        <v>6447</v>
      </c>
      <c r="F172" s="5">
        <v>28978794</v>
      </c>
      <c r="G172" s="5" t="s">
        <v>1753</v>
      </c>
      <c r="H172" s="5" t="str">
        <f t="shared" si="21"/>
        <v>N</v>
      </c>
      <c r="I172" s="5" t="str">
        <f t="shared" si="22"/>
        <v>Review</v>
      </c>
      <c r="J172" s="5">
        <v>2017</v>
      </c>
      <c r="K172" s="5" t="s">
        <v>6448</v>
      </c>
      <c r="L172" s="137">
        <v>43014</v>
      </c>
      <c r="M172" s="137">
        <v>44834</v>
      </c>
      <c r="N172" s="5" t="str">
        <f t="shared" si="23"/>
        <v>yes</v>
      </c>
      <c r="O172" s="17"/>
    </row>
    <row r="173" spans="1:15">
      <c r="A173" s="5">
        <v>41</v>
      </c>
      <c r="B173" s="5" t="s">
        <v>714</v>
      </c>
      <c r="C173" s="5">
        <v>5</v>
      </c>
      <c r="D173" s="5">
        <v>10</v>
      </c>
      <c r="E173" s="5" t="s">
        <v>6449</v>
      </c>
      <c r="F173" s="5">
        <v>28121865</v>
      </c>
      <c r="G173" s="5" t="s">
        <v>6450</v>
      </c>
      <c r="H173" s="5" t="str">
        <f t="shared" si="21"/>
        <v>N</v>
      </c>
      <c r="I173" s="5" t="str">
        <f t="shared" si="22"/>
        <v>Review</v>
      </c>
      <c r="J173" s="5">
        <v>2017</v>
      </c>
      <c r="K173" s="5" t="s">
        <v>6451</v>
      </c>
      <c r="L173" s="137">
        <v>42761</v>
      </c>
      <c r="M173" s="137">
        <v>44834</v>
      </c>
      <c r="N173" s="5" t="str">
        <f t="shared" si="23"/>
        <v>yes</v>
      </c>
      <c r="O173" s="17"/>
    </row>
    <row r="174" spans="1:15">
      <c r="A174" s="5">
        <v>41</v>
      </c>
      <c r="B174" s="5" t="s">
        <v>714</v>
      </c>
      <c r="C174" s="5">
        <v>5</v>
      </c>
      <c r="D174" s="5">
        <v>8</v>
      </c>
      <c r="E174" s="5" t="s">
        <v>6452</v>
      </c>
      <c r="F174" s="5">
        <v>27685681</v>
      </c>
      <c r="G174" s="5" t="s">
        <v>6453</v>
      </c>
      <c r="H174" s="5" t="str">
        <f t="shared" si="21"/>
        <v>N</v>
      </c>
      <c r="I174" s="5" t="str">
        <f t="shared" si="22"/>
        <v>Review</v>
      </c>
      <c r="J174" s="5">
        <v>2016</v>
      </c>
      <c r="K174" s="5" t="s">
        <v>6454</v>
      </c>
      <c r="L174" s="137">
        <v>42643</v>
      </c>
      <c r="M174" s="137">
        <v>44834</v>
      </c>
      <c r="N174" s="5" t="str">
        <f t="shared" si="23"/>
        <v>yes</v>
      </c>
      <c r="O174" s="18"/>
    </row>
    <row r="175" spans="1:15">
      <c r="A175" s="5">
        <v>41</v>
      </c>
      <c r="B175" s="5" t="s">
        <v>714</v>
      </c>
      <c r="C175" s="5">
        <v>5</v>
      </c>
      <c r="D175" s="5">
        <v>9</v>
      </c>
      <c r="E175" s="5" t="s">
        <v>6455</v>
      </c>
      <c r="F175" s="5">
        <v>26966438</v>
      </c>
      <c r="G175" s="5" t="s">
        <v>6456</v>
      </c>
      <c r="H175" s="5" t="str">
        <f t="shared" si="21"/>
        <v>N</v>
      </c>
      <c r="I175" s="5" t="str">
        <f t="shared" si="22"/>
        <v>Review</v>
      </c>
      <c r="J175" s="5">
        <v>2016</v>
      </c>
      <c r="K175" s="5" t="s">
        <v>6457</v>
      </c>
      <c r="L175" s="137">
        <v>42441</v>
      </c>
      <c r="M175" s="137">
        <v>44834</v>
      </c>
      <c r="N175" s="5" t="str">
        <f t="shared" si="23"/>
        <v>yes</v>
      </c>
      <c r="O175" s="18"/>
    </row>
    <row r="176" spans="1:15">
      <c r="A176" s="5">
        <v>41</v>
      </c>
      <c r="B176" s="5" t="s">
        <v>714</v>
      </c>
      <c r="C176" s="5">
        <v>8</v>
      </c>
      <c r="D176" s="5">
        <v>12</v>
      </c>
      <c r="E176" s="5" t="s">
        <v>6458</v>
      </c>
      <c r="F176" s="5">
        <v>26649195</v>
      </c>
      <c r="G176" s="5" t="s">
        <v>6459</v>
      </c>
      <c r="H176" s="5" t="str">
        <f t="shared" si="21"/>
        <v>N</v>
      </c>
      <c r="I176" s="5" t="str">
        <f t="shared" si="22"/>
        <v>Review</v>
      </c>
      <c r="J176" s="5">
        <v>2015</v>
      </c>
      <c r="K176" s="5" t="s">
        <v>6457</v>
      </c>
      <c r="L176" s="137">
        <v>42348</v>
      </c>
      <c r="M176" s="137">
        <v>44834</v>
      </c>
      <c r="N176" s="5" t="str">
        <f t="shared" si="23"/>
        <v>yes</v>
      </c>
      <c r="O176" s="17"/>
    </row>
    <row r="177" spans="1:15">
      <c r="A177" s="5">
        <v>41</v>
      </c>
      <c r="B177" s="5" t="s">
        <v>714</v>
      </c>
      <c r="C177" s="5">
        <v>7</v>
      </c>
      <c r="D177" s="5">
        <v>12</v>
      </c>
      <c r="E177" s="5" t="s">
        <v>6460</v>
      </c>
      <c r="F177" s="5">
        <v>24788648</v>
      </c>
      <c r="G177" s="5" t="s">
        <v>6461</v>
      </c>
      <c r="H177" s="5" t="str">
        <f t="shared" si="21"/>
        <v>N</v>
      </c>
      <c r="I177" s="5" t="str">
        <f t="shared" si="22"/>
        <v>Review</v>
      </c>
      <c r="J177" s="5">
        <v>2014</v>
      </c>
      <c r="K177" s="5" t="s">
        <v>6462</v>
      </c>
      <c r="L177" s="137">
        <v>41762</v>
      </c>
      <c r="M177" s="137">
        <v>44834</v>
      </c>
      <c r="N177" s="5" t="str">
        <f t="shared" si="23"/>
        <v>yes</v>
      </c>
      <c r="O177" s="23"/>
    </row>
    <row r="178" spans="1:15">
      <c r="A178" s="5">
        <v>41</v>
      </c>
      <c r="B178" s="5" t="s">
        <v>714</v>
      </c>
      <c r="C178" s="5">
        <v>6</v>
      </c>
      <c r="D178" s="5">
        <v>32</v>
      </c>
      <c r="E178" s="5" t="s">
        <v>6463</v>
      </c>
      <c r="F178" s="5">
        <v>31747605</v>
      </c>
      <c r="G178" s="5" t="s">
        <v>1379</v>
      </c>
      <c r="H178" s="5" t="str">
        <f t="shared" si="21"/>
        <v>N</v>
      </c>
      <c r="I178" s="5" t="str">
        <f t="shared" si="22"/>
        <v>Review</v>
      </c>
      <c r="J178" s="5">
        <v>2019</v>
      </c>
      <c r="K178" s="5" t="s">
        <v>6464</v>
      </c>
      <c r="L178" s="137">
        <v>43790</v>
      </c>
      <c r="M178" s="137">
        <v>44834</v>
      </c>
      <c r="N178" s="5" t="str">
        <f t="shared" si="23"/>
        <v>yes</v>
      </c>
      <c r="O178" s="23"/>
    </row>
    <row r="179" spans="1:15">
      <c r="B179" s="138" t="s">
        <v>662</v>
      </c>
      <c r="C179" s="138" t="s">
        <v>663</v>
      </c>
      <c r="D179" s="138" t="s">
        <v>6255</v>
      </c>
      <c r="E179" s="138" t="s">
        <v>6256</v>
      </c>
      <c r="F179" s="138" t="s">
        <v>666</v>
      </c>
      <c r="G179" s="138" t="s">
        <v>667</v>
      </c>
      <c r="H179" s="14"/>
      <c r="O179" s="17"/>
    </row>
    <row r="180" spans="1:15">
      <c r="B180" s="14">
        <f>COUNTA(B155:B178)</f>
        <v>24</v>
      </c>
      <c r="C180" s="14">
        <f>COUNTIF(I155:I178, "Y")</f>
        <v>3</v>
      </c>
      <c r="D180" s="14">
        <f>COUNTIF(N155:N178, "yes")</f>
        <v>16</v>
      </c>
      <c r="E180" s="14">
        <f>COUNTIFS(I155:I178, "Y", N155:N178, "yes")</f>
        <v>0</v>
      </c>
      <c r="F180" s="14">
        <f>C180/B180</f>
        <v>0.125</v>
      </c>
      <c r="G180" s="14">
        <f>E180/D180</f>
        <v>0</v>
      </c>
      <c r="H180" s="14">
        <f>COUNTIF(H155:H178, "N") / (COUNTA(H155:H178))</f>
        <v>0.875</v>
      </c>
      <c r="O180" s="17"/>
    </row>
    <row r="181" spans="1:15">
      <c r="A181" s="5">
        <v>42</v>
      </c>
      <c r="B181" s="5" t="s">
        <v>715</v>
      </c>
      <c r="C181" s="5">
        <v>4</v>
      </c>
      <c r="D181" s="5">
        <v>9</v>
      </c>
      <c r="E181" s="5" t="s">
        <v>6465</v>
      </c>
      <c r="F181" s="5">
        <v>34754574</v>
      </c>
      <c r="G181" s="5" t="s">
        <v>612</v>
      </c>
      <c r="H181" s="5" t="str">
        <f t="shared" ref="H181:H188" si="24">IF(ISNUMBER(MATCH(G181, O:O, 0)), "Y", "N")</f>
        <v>Y</v>
      </c>
      <c r="I181" s="5" t="str">
        <f t="shared" ref="I181:I188" si="25">IF(H181="Y", "Y", "Review")</f>
        <v>Y</v>
      </c>
      <c r="J181" s="5">
        <v>2021</v>
      </c>
      <c r="K181" s="5" t="s">
        <v>6466</v>
      </c>
      <c r="L181" s="137">
        <v>44510</v>
      </c>
      <c r="M181" s="137">
        <v>44834</v>
      </c>
      <c r="N181" s="5" t="str">
        <f t="shared" ref="N181:N188" si="26">IF(L181&lt;M181,"yes","no")</f>
        <v>yes</v>
      </c>
      <c r="O181" s="18"/>
    </row>
    <row r="182" spans="1:15">
      <c r="A182" s="5">
        <v>42</v>
      </c>
      <c r="B182" s="5" t="s">
        <v>715</v>
      </c>
      <c r="C182" s="5">
        <v>3</v>
      </c>
      <c r="D182" s="5">
        <v>12</v>
      </c>
      <c r="E182" s="5" t="s">
        <v>6467</v>
      </c>
      <c r="F182" s="5">
        <v>35314288</v>
      </c>
      <c r="G182" s="5" t="s">
        <v>6468</v>
      </c>
      <c r="H182" s="5" t="str">
        <f t="shared" si="24"/>
        <v>N</v>
      </c>
      <c r="I182" s="5" t="str">
        <f t="shared" si="25"/>
        <v>Review</v>
      </c>
      <c r="J182" s="5">
        <v>2022</v>
      </c>
      <c r="K182" s="5" t="s">
        <v>1673</v>
      </c>
      <c r="L182" s="137">
        <v>44642</v>
      </c>
      <c r="M182" s="137">
        <v>44834</v>
      </c>
      <c r="N182" s="5" t="str">
        <f t="shared" si="26"/>
        <v>yes</v>
      </c>
      <c r="O182" s="18"/>
    </row>
    <row r="183" spans="1:15">
      <c r="A183" s="5">
        <v>42</v>
      </c>
      <c r="B183" s="5" t="s">
        <v>715</v>
      </c>
      <c r="C183" s="5">
        <v>6</v>
      </c>
      <c r="D183" s="5">
        <v>7</v>
      </c>
      <c r="E183" s="5" t="s">
        <v>6469</v>
      </c>
      <c r="F183" s="5">
        <v>35367391</v>
      </c>
      <c r="G183" s="5" t="s">
        <v>631</v>
      </c>
      <c r="H183" s="5" t="str">
        <f t="shared" si="24"/>
        <v>Y</v>
      </c>
      <c r="I183" s="5" t="str">
        <f t="shared" si="25"/>
        <v>Y</v>
      </c>
      <c r="J183" s="5">
        <v>2022</v>
      </c>
      <c r="K183" s="5" t="s">
        <v>2564</v>
      </c>
      <c r="L183" s="137">
        <v>44654</v>
      </c>
      <c r="M183" s="137">
        <v>44834</v>
      </c>
      <c r="N183" s="5" t="str">
        <f t="shared" si="26"/>
        <v>yes</v>
      </c>
      <c r="O183" s="18"/>
    </row>
    <row r="184" spans="1:15">
      <c r="A184" s="5">
        <v>42</v>
      </c>
      <c r="B184" s="5" t="s">
        <v>715</v>
      </c>
      <c r="C184" s="5">
        <v>3</v>
      </c>
      <c r="D184" s="5">
        <v>6</v>
      </c>
      <c r="E184" s="5" t="s">
        <v>6470</v>
      </c>
      <c r="F184" s="5">
        <v>33349049</v>
      </c>
      <c r="G184" s="5" t="s">
        <v>6471</v>
      </c>
      <c r="H184" s="5" t="str">
        <f t="shared" si="24"/>
        <v>N</v>
      </c>
      <c r="I184" s="5" t="str">
        <f t="shared" si="25"/>
        <v>Review</v>
      </c>
      <c r="J184" s="5">
        <v>2022</v>
      </c>
      <c r="K184" s="5" t="s">
        <v>6472</v>
      </c>
      <c r="L184" s="137">
        <v>44187</v>
      </c>
      <c r="M184" s="137">
        <v>44834</v>
      </c>
      <c r="N184" s="5" t="str">
        <f t="shared" si="26"/>
        <v>yes</v>
      </c>
      <c r="O184" s="18"/>
    </row>
    <row r="185" spans="1:15">
      <c r="A185" s="5">
        <v>42</v>
      </c>
      <c r="B185" s="5" t="s">
        <v>715</v>
      </c>
      <c r="C185" s="5">
        <v>2</v>
      </c>
      <c r="D185" s="5">
        <v>8</v>
      </c>
      <c r="E185" s="5" t="s">
        <v>5540</v>
      </c>
      <c r="F185" s="5">
        <v>35751299</v>
      </c>
      <c r="G185" s="5" t="s">
        <v>6473</v>
      </c>
      <c r="H185" s="5" t="str">
        <f t="shared" si="24"/>
        <v>N</v>
      </c>
      <c r="I185" s="5" t="str">
        <f t="shared" si="25"/>
        <v>Review</v>
      </c>
      <c r="J185" s="5">
        <v>2022</v>
      </c>
      <c r="K185" s="5" t="s">
        <v>6474</v>
      </c>
      <c r="L185" s="137">
        <v>44737</v>
      </c>
      <c r="M185" s="137">
        <v>44834</v>
      </c>
      <c r="N185" s="5" t="str">
        <f t="shared" si="26"/>
        <v>yes</v>
      </c>
      <c r="O185" s="18"/>
    </row>
    <row r="186" spans="1:15">
      <c r="A186" s="5">
        <v>42</v>
      </c>
      <c r="B186" s="5" t="s">
        <v>715</v>
      </c>
      <c r="C186" s="5">
        <v>4</v>
      </c>
      <c r="D186" s="5">
        <v>6</v>
      </c>
      <c r="E186" s="5" t="s">
        <v>6475</v>
      </c>
      <c r="F186" s="5">
        <v>36338762</v>
      </c>
      <c r="G186" s="5" t="s">
        <v>380</v>
      </c>
      <c r="H186" s="5" t="str">
        <f t="shared" si="24"/>
        <v>N</v>
      </c>
      <c r="I186" s="5" t="str">
        <f t="shared" si="25"/>
        <v>Review</v>
      </c>
      <c r="J186" s="5">
        <v>2022</v>
      </c>
      <c r="K186" s="5" t="s">
        <v>6476</v>
      </c>
      <c r="L186" s="137">
        <v>44872</v>
      </c>
      <c r="M186" s="137">
        <v>44834</v>
      </c>
      <c r="N186" s="5" t="str">
        <f t="shared" si="26"/>
        <v>no</v>
      </c>
      <c r="O186" s="17"/>
    </row>
    <row r="187" spans="1:15">
      <c r="A187" s="5">
        <v>42</v>
      </c>
      <c r="B187" s="5" t="s">
        <v>715</v>
      </c>
      <c r="C187" s="5">
        <v>5</v>
      </c>
      <c r="D187" s="5">
        <v>11</v>
      </c>
      <c r="E187" s="5" t="s">
        <v>6477</v>
      </c>
      <c r="F187" s="5">
        <v>36321293</v>
      </c>
      <c r="G187" s="5" t="s">
        <v>540</v>
      </c>
      <c r="H187" s="5" t="str">
        <f t="shared" si="24"/>
        <v>Y</v>
      </c>
      <c r="I187" s="5" t="str">
        <f t="shared" si="25"/>
        <v>Y</v>
      </c>
      <c r="J187" s="5">
        <v>2022</v>
      </c>
      <c r="K187" s="5" t="s">
        <v>6478</v>
      </c>
      <c r="L187" s="137">
        <v>44867</v>
      </c>
      <c r="M187" s="137">
        <v>44834</v>
      </c>
      <c r="N187" s="5" t="str">
        <f t="shared" si="26"/>
        <v>no</v>
      </c>
      <c r="O187" s="17"/>
    </row>
    <row r="188" spans="1:15">
      <c r="A188" s="5">
        <v>42</v>
      </c>
      <c r="B188" s="5" t="s">
        <v>715</v>
      </c>
      <c r="C188" s="5">
        <v>9</v>
      </c>
      <c r="D188" s="5">
        <v>11</v>
      </c>
      <c r="E188" s="5" t="s">
        <v>6479</v>
      </c>
      <c r="F188" s="5">
        <v>37516146</v>
      </c>
      <c r="G188" s="5" t="s">
        <v>631</v>
      </c>
      <c r="H188" s="5" t="str">
        <f t="shared" si="24"/>
        <v>Y</v>
      </c>
      <c r="I188" s="5" t="str">
        <f t="shared" si="25"/>
        <v>Y</v>
      </c>
      <c r="J188" s="5">
        <v>2023</v>
      </c>
      <c r="K188" s="5" t="s">
        <v>2564</v>
      </c>
      <c r="L188" s="137">
        <v>45136</v>
      </c>
      <c r="M188" s="137">
        <v>44834</v>
      </c>
      <c r="N188" s="5" t="str">
        <f t="shared" si="26"/>
        <v>no</v>
      </c>
      <c r="O188" s="20"/>
    </row>
    <row r="189" spans="1:15">
      <c r="B189" s="138" t="s">
        <v>662</v>
      </c>
      <c r="C189" s="138" t="s">
        <v>663</v>
      </c>
      <c r="D189" s="138" t="s">
        <v>6255</v>
      </c>
      <c r="E189" s="138" t="s">
        <v>6256</v>
      </c>
      <c r="F189" s="138" t="s">
        <v>666</v>
      </c>
      <c r="G189" s="138" t="s">
        <v>667</v>
      </c>
      <c r="H189" s="14"/>
      <c r="O189" s="17"/>
    </row>
    <row r="190" spans="1:15">
      <c r="B190" s="14">
        <f>COUNTA(B181:B188)</f>
        <v>8</v>
      </c>
      <c r="C190" s="14">
        <f>COUNTIF(I181:I188, "Y")</f>
        <v>4</v>
      </c>
      <c r="D190" s="14">
        <f>COUNTIF(N181:N188, "yes")</f>
        <v>5</v>
      </c>
      <c r="E190" s="14">
        <f>COUNTIFS(I181:I188, "Y", N181:N188, "yes")</f>
        <v>2</v>
      </c>
      <c r="F190" s="14">
        <f>C190/B190</f>
        <v>0.5</v>
      </c>
      <c r="G190" s="14">
        <f>E190/D190</f>
        <v>0.4</v>
      </c>
      <c r="H190" s="14">
        <f>COUNTIF(H181:H188, "N") / (COUNTA(H181:H188))</f>
        <v>0.5</v>
      </c>
      <c r="O190" s="18"/>
    </row>
    <row r="191" spans="1:15">
      <c r="A191" s="5">
        <v>43</v>
      </c>
      <c r="B191" s="5" t="s">
        <v>716</v>
      </c>
      <c r="C191" s="5">
        <v>1</v>
      </c>
      <c r="D191" s="5">
        <v>6</v>
      </c>
      <c r="E191" s="5" t="s">
        <v>6480</v>
      </c>
      <c r="F191" s="5">
        <v>36263277</v>
      </c>
      <c r="G191" s="5" t="s">
        <v>3909</v>
      </c>
      <c r="H191" s="5" t="str">
        <f t="shared" ref="H191:H200" si="27">IF(ISNUMBER(MATCH(G191, O:O, 0)), "Y", "N")</f>
        <v>N</v>
      </c>
      <c r="I191" s="5" t="str">
        <f t="shared" ref="I191:I200" si="28">IF(H191="Y", "Y", "Review")</f>
        <v>Review</v>
      </c>
      <c r="J191" s="5">
        <v>2022</v>
      </c>
      <c r="K191" s="5" t="s">
        <v>6481</v>
      </c>
      <c r="L191" s="137">
        <v>44854</v>
      </c>
      <c r="M191" s="137">
        <v>44834</v>
      </c>
      <c r="N191" s="5" t="str">
        <f t="shared" ref="N191:N200" si="29">IF(L191&lt;M191,"yes","no")</f>
        <v>no</v>
      </c>
      <c r="O191" s="17"/>
    </row>
    <row r="192" spans="1:15">
      <c r="A192" s="5">
        <v>43</v>
      </c>
      <c r="B192" s="5" t="s">
        <v>716</v>
      </c>
      <c r="C192" s="5">
        <v>6</v>
      </c>
      <c r="D192" s="5">
        <v>9</v>
      </c>
      <c r="E192" s="5" t="s">
        <v>6482</v>
      </c>
      <c r="F192" s="5">
        <v>34197918</v>
      </c>
      <c r="G192" s="5" t="s">
        <v>6483</v>
      </c>
      <c r="H192" s="5" t="str">
        <f t="shared" si="27"/>
        <v>N</v>
      </c>
      <c r="I192" s="5" t="str">
        <f t="shared" si="28"/>
        <v>Review</v>
      </c>
      <c r="J192" s="5">
        <v>2022</v>
      </c>
      <c r="K192" s="5" t="s">
        <v>6484</v>
      </c>
      <c r="L192" s="137">
        <v>44378</v>
      </c>
      <c r="M192" s="137">
        <v>44834</v>
      </c>
      <c r="N192" s="5" t="str">
        <f t="shared" si="29"/>
        <v>yes</v>
      </c>
      <c r="O192" s="17"/>
    </row>
    <row r="193" spans="1:15">
      <c r="A193" s="5">
        <v>43</v>
      </c>
      <c r="B193" s="5" t="s">
        <v>716</v>
      </c>
      <c r="C193" s="5">
        <v>4</v>
      </c>
      <c r="D193" s="5">
        <v>10</v>
      </c>
      <c r="E193" s="5" t="s">
        <v>6485</v>
      </c>
      <c r="F193" s="5">
        <v>33659995</v>
      </c>
      <c r="G193" s="5" t="s">
        <v>6486</v>
      </c>
      <c r="H193" s="5" t="str">
        <f t="shared" si="27"/>
        <v>N</v>
      </c>
      <c r="I193" s="5" t="str">
        <f t="shared" si="28"/>
        <v>Review</v>
      </c>
      <c r="J193" s="5">
        <v>2021</v>
      </c>
      <c r="K193" s="5" t="s">
        <v>6487</v>
      </c>
      <c r="L193" s="137">
        <v>44259</v>
      </c>
      <c r="M193" s="137">
        <v>44834</v>
      </c>
      <c r="N193" s="5" t="str">
        <f t="shared" si="29"/>
        <v>yes</v>
      </c>
      <c r="O193" s="17"/>
    </row>
    <row r="194" spans="1:15">
      <c r="A194" s="5">
        <v>43</v>
      </c>
      <c r="B194" s="5" t="s">
        <v>716</v>
      </c>
      <c r="C194" s="5">
        <v>2</v>
      </c>
      <c r="D194" s="5">
        <v>6</v>
      </c>
      <c r="E194" s="5" t="s">
        <v>6488</v>
      </c>
      <c r="F194" s="5">
        <v>34179678</v>
      </c>
      <c r="G194" s="5" t="s">
        <v>442</v>
      </c>
      <c r="H194" s="5" t="str">
        <f t="shared" si="27"/>
        <v>N</v>
      </c>
      <c r="I194" s="5" t="str">
        <f t="shared" si="28"/>
        <v>Review</v>
      </c>
      <c r="J194" s="5">
        <v>2021</v>
      </c>
      <c r="K194" s="5" t="s">
        <v>6489</v>
      </c>
      <c r="L194" s="137">
        <v>44375</v>
      </c>
      <c r="M194" s="137">
        <v>44834</v>
      </c>
      <c r="N194" s="5" t="str">
        <f t="shared" si="29"/>
        <v>yes</v>
      </c>
      <c r="O194" s="18"/>
    </row>
    <row r="195" spans="1:15">
      <c r="A195" s="5">
        <v>43</v>
      </c>
      <c r="B195" s="5" t="s">
        <v>716</v>
      </c>
      <c r="C195" s="5">
        <v>3</v>
      </c>
      <c r="D195" s="5">
        <v>7</v>
      </c>
      <c r="E195" s="5" t="s">
        <v>6490</v>
      </c>
      <c r="F195" s="5">
        <v>33876530</v>
      </c>
      <c r="G195" s="5" t="s">
        <v>6491</v>
      </c>
      <c r="H195" s="5" t="str">
        <f t="shared" si="27"/>
        <v>N</v>
      </c>
      <c r="I195" s="5" t="str">
        <f t="shared" si="28"/>
        <v>Review</v>
      </c>
      <c r="J195" s="5">
        <v>2021</v>
      </c>
      <c r="K195" s="5" t="s">
        <v>6492</v>
      </c>
      <c r="L195" s="137">
        <v>44306</v>
      </c>
      <c r="M195" s="137">
        <v>44834</v>
      </c>
      <c r="N195" s="5" t="str">
        <f t="shared" si="29"/>
        <v>yes</v>
      </c>
      <c r="O195" s="18"/>
    </row>
    <row r="196" spans="1:15">
      <c r="A196" s="5">
        <v>43</v>
      </c>
      <c r="B196" s="5" t="s">
        <v>716</v>
      </c>
      <c r="C196" s="5">
        <v>3</v>
      </c>
      <c r="D196" s="5">
        <v>7</v>
      </c>
      <c r="E196" s="5" t="s">
        <v>6493</v>
      </c>
      <c r="F196" s="5">
        <v>33386005</v>
      </c>
      <c r="G196" s="5" t="s">
        <v>540</v>
      </c>
      <c r="H196" s="5" t="str">
        <f t="shared" si="27"/>
        <v>Y</v>
      </c>
      <c r="I196" s="5" t="str">
        <f t="shared" si="28"/>
        <v>Y</v>
      </c>
      <c r="J196" s="5">
        <v>2021</v>
      </c>
      <c r="K196" s="5" t="s">
        <v>6494</v>
      </c>
      <c r="L196" s="137">
        <v>44197</v>
      </c>
      <c r="M196" s="137">
        <v>44834</v>
      </c>
      <c r="N196" s="5" t="str">
        <f t="shared" si="29"/>
        <v>yes</v>
      </c>
      <c r="O196" s="19"/>
    </row>
    <row r="197" spans="1:15">
      <c r="A197" s="5">
        <v>43</v>
      </c>
      <c r="B197" s="5" t="s">
        <v>716</v>
      </c>
      <c r="C197" s="5">
        <v>1</v>
      </c>
      <c r="D197" s="5">
        <v>6</v>
      </c>
      <c r="E197" s="5" t="s">
        <v>6495</v>
      </c>
      <c r="F197" s="5">
        <v>32804862</v>
      </c>
      <c r="G197" s="5" t="s">
        <v>6496</v>
      </c>
      <c r="H197" s="5" t="str">
        <f t="shared" si="27"/>
        <v>N</v>
      </c>
      <c r="I197" s="5" t="str">
        <f t="shared" si="28"/>
        <v>Review</v>
      </c>
      <c r="J197" s="5">
        <v>2021</v>
      </c>
      <c r="K197" s="5" t="s">
        <v>6497</v>
      </c>
      <c r="L197" s="137">
        <v>44061</v>
      </c>
      <c r="M197" s="137">
        <v>44834</v>
      </c>
      <c r="N197" s="5" t="str">
        <f t="shared" si="29"/>
        <v>yes</v>
      </c>
      <c r="O197" s="18"/>
    </row>
    <row r="198" spans="1:15">
      <c r="A198" s="5">
        <v>43</v>
      </c>
      <c r="B198" s="5" t="s">
        <v>716</v>
      </c>
      <c r="C198" s="5">
        <v>6</v>
      </c>
      <c r="D198" s="5">
        <v>13</v>
      </c>
      <c r="E198" s="5" t="s">
        <v>6498</v>
      </c>
      <c r="F198" s="5">
        <v>32426065</v>
      </c>
      <c r="G198" s="5" t="s">
        <v>631</v>
      </c>
      <c r="H198" s="5" t="str">
        <f t="shared" si="27"/>
        <v>Y</v>
      </c>
      <c r="I198" s="5" t="str">
        <f t="shared" si="28"/>
        <v>Y</v>
      </c>
      <c r="J198" s="5">
        <v>2020</v>
      </c>
      <c r="K198" s="5" t="s">
        <v>6499</v>
      </c>
      <c r="L198" s="137">
        <v>43971</v>
      </c>
      <c r="M198" s="137">
        <v>44834</v>
      </c>
      <c r="N198" s="5" t="str">
        <f t="shared" si="29"/>
        <v>yes</v>
      </c>
      <c r="O198" s="19"/>
    </row>
    <row r="199" spans="1:15">
      <c r="A199" s="5">
        <v>43</v>
      </c>
      <c r="B199" s="5" t="s">
        <v>716</v>
      </c>
      <c r="C199" s="5">
        <v>4</v>
      </c>
      <c r="D199" s="5">
        <v>10</v>
      </c>
      <c r="E199" s="5" t="s">
        <v>6500</v>
      </c>
      <c r="F199" s="5">
        <v>31653496</v>
      </c>
      <c r="G199" s="5" t="s">
        <v>6501</v>
      </c>
      <c r="H199" s="5" t="str">
        <f t="shared" si="27"/>
        <v>N</v>
      </c>
      <c r="I199" s="5" t="str">
        <f t="shared" si="28"/>
        <v>Review</v>
      </c>
      <c r="J199" s="5">
        <v>2020</v>
      </c>
      <c r="K199" s="5" t="s">
        <v>6502</v>
      </c>
      <c r="L199" s="137">
        <v>43765</v>
      </c>
      <c r="M199" s="137">
        <v>44834</v>
      </c>
      <c r="N199" s="5" t="str">
        <f t="shared" si="29"/>
        <v>yes</v>
      </c>
      <c r="O199" s="18"/>
    </row>
    <row r="200" spans="1:15">
      <c r="A200" s="5">
        <v>43</v>
      </c>
      <c r="B200" s="5" t="s">
        <v>716</v>
      </c>
      <c r="C200" s="5">
        <v>5</v>
      </c>
      <c r="D200" s="5">
        <v>13</v>
      </c>
      <c r="E200" s="5" t="s">
        <v>6503</v>
      </c>
      <c r="F200" s="5">
        <v>31445862</v>
      </c>
      <c r="G200" s="5" t="s">
        <v>6504</v>
      </c>
      <c r="H200" s="5" t="str">
        <f t="shared" si="27"/>
        <v>N</v>
      </c>
      <c r="I200" s="5" t="str">
        <f t="shared" si="28"/>
        <v>Review</v>
      </c>
      <c r="J200" s="5">
        <v>2019</v>
      </c>
      <c r="K200" s="5" t="s">
        <v>6505</v>
      </c>
      <c r="L200" s="137">
        <v>43703</v>
      </c>
      <c r="M200" s="137">
        <v>44834</v>
      </c>
      <c r="N200" s="5" t="str">
        <f t="shared" si="29"/>
        <v>yes</v>
      </c>
      <c r="O200" s="18"/>
    </row>
    <row r="201" spans="1:15">
      <c r="B201" s="138" t="s">
        <v>662</v>
      </c>
      <c r="C201" s="138" t="s">
        <v>663</v>
      </c>
      <c r="D201" s="138" t="s">
        <v>6255</v>
      </c>
      <c r="E201" s="138" t="s">
        <v>6256</v>
      </c>
      <c r="F201" s="138" t="s">
        <v>666</v>
      </c>
      <c r="G201" s="138" t="s">
        <v>667</v>
      </c>
      <c r="H201" s="14"/>
      <c r="O201" s="17"/>
    </row>
    <row r="202" spans="1:15">
      <c r="B202" s="14">
        <f>COUNTA(B191:B200)</f>
        <v>10</v>
      </c>
      <c r="C202" s="14">
        <f>COUNTIF(I191:I200, "Y")</f>
        <v>2</v>
      </c>
      <c r="D202" s="14">
        <f>COUNTIF(N191:N200, "yes")</f>
        <v>9</v>
      </c>
      <c r="E202" s="14">
        <f>COUNTIFS(I191:I200, "Y", N191:N200, "yes")</f>
        <v>2</v>
      </c>
      <c r="F202" s="14">
        <f>C202/B202</f>
        <v>0.2</v>
      </c>
      <c r="G202" s="14">
        <f>E202/D202</f>
        <v>0.22222222222222221</v>
      </c>
      <c r="H202" s="14">
        <f>COUNTIF(H191:H200, "N") / (COUNTA(H191:H200))</f>
        <v>0.8</v>
      </c>
      <c r="O202" s="17"/>
    </row>
    <row r="203" spans="1:15">
      <c r="A203" s="5">
        <v>44</v>
      </c>
      <c r="B203" s="5" t="s">
        <v>865</v>
      </c>
      <c r="C203" s="5">
        <v>9</v>
      </c>
      <c r="D203" s="5">
        <v>24</v>
      </c>
      <c r="E203" s="5" t="s">
        <v>5074</v>
      </c>
      <c r="F203" s="5">
        <v>37301534</v>
      </c>
      <c r="G203" s="5" t="s">
        <v>631</v>
      </c>
      <c r="H203" s="5" t="str">
        <f t="shared" ref="H203:H219" si="30">IF(ISNUMBER(MATCH(G203, O:O, 0)), "Y", "N")</f>
        <v>Y</v>
      </c>
      <c r="I203" s="5" t="str">
        <f t="shared" ref="I203:I219" si="31">IF(H203="Y", "Y", "Review")</f>
        <v>Y</v>
      </c>
      <c r="J203" s="5">
        <v>2023</v>
      </c>
      <c r="K203" s="5" t="s">
        <v>6506</v>
      </c>
      <c r="L203" s="137">
        <v>45087</v>
      </c>
      <c r="M203" s="137">
        <v>44834</v>
      </c>
      <c r="N203" s="5" t="str">
        <f t="shared" ref="N203:N219" si="32">IF(L203&lt;M203,"yes","no")</f>
        <v>no</v>
      </c>
      <c r="O203" s="18"/>
    </row>
    <row r="204" spans="1:15">
      <c r="A204" s="5">
        <v>44</v>
      </c>
      <c r="B204" s="5" t="s">
        <v>865</v>
      </c>
      <c r="C204" s="5">
        <v>1</v>
      </c>
      <c r="D204" s="5">
        <v>6</v>
      </c>
      <c r="E204" s="5" t="s">
        <v>1226</v>
      </c>
      <c r="F204" s="5">
        <v>36552186</v>
      </c>
      <c r="G204" s="5" t="s">
        <v>1227</v>
      </c>
      <c r="H204" s="5" t="str">
        <f t="shared" si="30"/>
        <v>N</v>
      </c>
      <c r="I204" s="5" t="str">
        <f t="shared" si="31"/>
        <v>Review</v>
      </c>
      <c r="J204" s="5">
        <v>2022</v>
      </c>
      <c r="K204" s="5" t="s">
        <v>1228</v>
      </c>
      <c r="L204" s="137">
        <v>44918</v>
      </c>
      <c r="M204" s="137">
        <v>44834</v>
      </c>
      <c r="N204" s="5" t="str">
        <f t="shared" si="32"/>
        <v>no</v>
      </c>
      <c r="O204" s="17"/>
    </row>
    <row r="205" spans="1:15">
      <c r="A205" s="5">
        <v>44</v>
      </c>
      <c r="B205" s="5" t="s">
        <v>865</v>
      </c>
      <c r="C205" s="5">
        <v>3</v>
      </c>
      <c r="D205" s="5">
        <v>6</v>
      </c>
      <c r="E205" s="5" t="s">
        <v>6507</v>
      </c>
      <c r="F205" s="5">
        <v>36327792</v>
      </c>
      <c r="G205" s="5" t="s">
        <v>419</v>
      </c>
      <c r="H205" s="5" t="str">
        <f t="shared" si="30"/>
        <v>N</v>
      </c>
      <c r="I205" s="5" t="str">
        <f t="shared" si="31"/>
        <v>Review</v>
      </c>
      <c r="J205" s="5">
        <v>2022</v>
      </c>
      <c r="K205" s="5" t="s">
        <v>6508</v>
      </c>
      <c r="L205" s="137">
        <v>44868</v>
      </c>
      <c r="M205" s="137">
        <v>44834</v>
      </c>
      <c r="N205" s="5" t="str">
        <f t="shared" si="32"/>
        <v>no</v>
      </c>
      <c r="O205" s="18"/>
    </row>
    <row r="206" spans="1:15">
      <c r="A206" s="5">
        <v>44</v>
      </c>
      <c r="B206" s="5" t="s">
        <v>865</v>
      </c>
      <c r="C206" s="5">
        <v>2</v>
      </c>
      <c r="D206" s="5">
        <v>7</v>
      </c>
      <c r="E206" s="5" t="s">
        <v>6509</v>
      </c>
      <c r="F206" s="5">
        <v>35366453</v>
      </c>
      <c r="G206" s="5" t="s">
        <v>340</v>
      </c>
      <c r="H206" s="5" t="str">
        <f t="shared" si="30"/>
        <v>Y</v>
      </c>
      <c r="I206" s="5" t="str">
        <f t="shared" si="31"/>
        <v>Y</v>
      </c>
      <c r="J206" s="5">
        <v>2022</v>
      </c>
      <c r="K206" s="5" t="s">
        <v>6510</v>
      </c>
      <c r="L206" s="137">
        <v>44653</v>
      </c>
      <c r="M206" s="137">
        <v>44834</v>
      </c>
      <c r="N206" s="5" t="str">
        <f t="shared" si="32"/>
        <v>yes</v>
      </c>
      <c r="O206" s="18"/>
    </row>
    <row r="207" spans="1:15">
      <c r="A207" s="5">
        <v>44</v>
      </c>
      <c r="B207" s="5" t="s">
        <v>865</v>
      </c>
      <c r="C207" s="5">
        <v>3</v>
      </c>
      <c r="D207" s="5">
        <v>8</v>
      </c>
      <c r="E207" s="5" t="s">
        <v>6511</v>
      </c>
      <c r="F207" s="5">
        <v>32856490</v>
      </c>
      <c r="G207" s="5" t="s">
        <v>6512</v>
      </c>
      <c r="H207" s="5" t="str">
        <f t="shared" si="30"/>
        <v>N</v>
      </c>
      <c r="I207" s="5" t="str">
        <f t="shared" si="31"/>
        <v>Review</v>
      </c>
      <c r="J207" s="5">
        <v>2022</v>
      </c>
      <c r="K207" s="5" t="s">
        <v>6513</v>
      </c>
      <c r="L207" s="137">
        <v>44072</v>
      </c>
      <c r="M207" s="137">
        <v>44834</v>
      </c>
      <c r="N207" s="5" t="str">
        <f t="shared" si="32"/>
        <v>yes</v>
      </c>
      <c r="O207" s="17"/>
    </row>
    <row r="208" spans="1:15">
      <c r="A208" s="5">
        <v>44</v>
      </c>
      <c r="B208" s="5" t="s">
        <v>865</v>
      </c>
      <c r="C208" s="5">
        <v>3</v>
      </c>
      <c r="D208" s="5">
        <v>7</v>
      </c>
      <c r="E208" s="5" t="s">
        <v>6514</v>
      </c>
      <c r="F208" s="5">
        <v>35944492</v>
      </c>
      <c r="G208" s="5" t="s">
        <v>607</v>
      </c>
      <c r="H208" s="5" t="str">
        <f t="shared" si="30"/>
        <v>Y</v>
      </c>
      <c r="I208" s="5" t="str">
        <f t="shared" si="31"/>
        <v>Y</v>
      </c>
      <c r="J208" s="5">
        <v>2022</v>
      </c>
      <c r="K208" s="5" t="s">
        <v>1233</v>
      </c>
      <c r="L208" s="137">
        <v>44782</v>
      </c>
      <c r="M208" s="137">
        <v>44834</v>
      </c>
      <c r="N208" s="5" t="str">
        <f t="shared" si="32"/>
        <v>yes</v>
      </c>
      <c r="O208" s="17"/>
    </row>
    <row r="209" spans="1:15">
      <c r="A209" s="5">
        <v>44</v>
      </c>
      <c r="B209" s="5" t="s">
        <v>865</v>
      </c>
      <c r="C209" s="5">
        <v>1</v>
      </c>
      <c r="D209" s="5">
        <v>8</v>
      </c>
      <c r="E209" s="5" t="s">
        <v>6515</v>
      </c>
      <c r="F209" s="5">
        <v>35041581</v>
      </c>
      <c r="G209" s="5" t="s">
        <v>531</v>
      </c>
      <c r="H209" s="5" t="str">
        <f t="shared" si="30"/>
        <v>Y</v>
      </c>
      <c r="I209" s="5" t="str">
        <f t="shared" si="31"/>
        <v>Y</v>
      </c>
      <c r="J209" s="5">
        <v>2022</v>
      </c>
      <c r="K209" s="5" t="s">
        <v>1233</v>
      </c>
      <c r="L209" s="137">
        <v>44579</v>
      </c>
      <c r="M209" s="137">
        <v>44834</v>
      </c>
      <c r="N209" s="5" t="str">
        <f t="shared" si="32"/>
        <v>yes</v>
      </c>
      <c r="O209" s="17"/>
    </row>
    <row r="210" spans="1:15">
      <c r="A210" s="5">
        <v>44</v>
      </c>
      <c r="B210" s="5" t="s">
        <v>865</v>
      </c>
      <c r="C210" s="5">
        <v>4</v>
      </c>
      <c r="D210" s="5">
        <v>7</v>
      </c>
      <c r="E210" s="5" t="s">
        <v>6516</v>
      </c>
      <c r="F210" s="5">
        <v>34280929</v>
      </c>
      <c r="G210" s="5" t="s">
        <v>607</v>
      </c>
      <c r="H210" s="5" t="str">
        <f t="shared" si="30"/>
        <v>Y</v>
      </c>
      <c r="I210" s="5" t="str">
        <f t="shared" si="31"/>
        <v>Y</v>
      </c>
      <c r="J210" s="5">
        <v>2022</v>
      </c>
      <c r="K210" s="5" t="s">
        <v>1233</v>
      </c>
      <c r="L210" s="137">
        <v>44396</v>
      </c>
      <c r="M210" s="137">
        <v>44834</v>
      </c>
      <c r="N210" s="5" t="str">
        <f t="shared" si="32"/>
        <v>yes</v>
      </c>
      <c r="O210" s="17"/>
    </row>
    <row r="211" spans="1:15">
      <c r="A211" s="5">
        <v>44</v>
      </c>
      <c r="B211" s="5" t="s">
        <v>865</v>
      </c>
      <c r="C211" s="5">
        <v>1</v>
      </c>
      <c r="D211" s="5">
        <v>3</v>
      </c>
      <c r="E211" s="5" t="s">
        <v>6517</v>
      </c>
      <c r="F211" s="5">
        <v>34407327</v>
      </c>
      <c r="G211" s="5" t="s">
        <v>6518</v>
      </c>
      <c r="H211" s="5" t="str">
        <f t="shared" si="30"/>
        <v>N</v>
      </c>
      <c r="I211" s="5" t="str">
        <f t="shared" si="31"/>
        <v>Review</v>
      </c>
      <c r="J211" s="5">
        <v>2021</v>
      </c>
      <c r="K211" s="5" t="s">
        <v>6519</v>
      </c>
      <c r="L211" s="137">
        <v>44426</v>
      </c>
      <c r="M211" s="137">
        <v>44834</v>
      </c>
      <c r="N211" s="5" t="str">
        <f t="shared" si="32"/>
        <v>yes</v>
      </c>
      <c r="O211" s="17"/>
    </row>
    <row r="212" spans="1:15">
      <c r="A212" s="5">
        <v>44</v>
      </c>
      <c r="B212" s="5" t="s">
        <v>865</v>
      </c>
      <c r="C212" s="5">
        <v>4</v>
      </c>
      <c r="D212" s="5">
        <v>5</v>
      </c>
      <c r="E212" s="5" t="s">
        <v>6520</v>
      </c>
      <c r="F212" s="5">
        <v>34500098</v>
      </c>
      <c r="G212" s="5" t="s">
        <v>631</v>
      </c>
      <c r="H212" s="5" t="str">
        <f t="shared" si="30"/>
        <v>Y</v>
      </c>
      <c r="I212" s="5" t="str">
        <f t="shared" si="31"/>
        <v>Y</v>
      </c>
      <c r="J212" s="5">
        <v>2021</v>
      </c>
      <c r="K212" s="5" t="s">
        <v>6521</v>
      </c>
      <c r="L212" s="137">
        <v>44448</v>
      </c>
      <c r="M212" s="137">
        <v>44834</v>
      </c>
      <c r="N212" s="5" t="str">
        <f t="shared" si="32"/>
        <v>yes</v>
      </c>
      <c r="O212" s="17"/>
    </row>
    <row r="213" spans="1:15">
      <c r="A213" s="5">
        <v>44</v>
      </c>
      <c r="B213" s="5" t="s">
        <v>865</v>
      </c>
      <c r="C213" s="5">
        <v>3</v>
      </c>
      <c r="D213" s="5">
        <v>7</v>
      </c>
      <c r="E213" s="5" t="s">
        <v>6522</v>
      </c>
      <c r="F213" s="5">
        <v>33191569</v>
      </c>
      <c r="G213" s="5" t="s">
        <v>531</v>
      </c>
      <c r="H213" s="5" t="str">
        <f t="shared" si="30"/>
        <v>Y</v>
      </c>
      <c r="I213" s="5" t="str">
        <f t="shared" si="31"/>
        <v>Y</v>
      </c>
      <c r="J213" s="5">
        <v>2021</v>
      </c>
      <c r="K213" s="5" t="s">
        <v>1265</v>
      </c>
      <c r="L213" s="137">
        <v>44151</v>
      </c>
      <c r="M213" s="137">
        <v>44834</v>
      </c>
      <c r="N213" s="5" t="str">
        <f t="shared" si="32"/>
        <v>yes</v>
      </c>
      <c r="O213" s="17"/>
    </row>
    <row r="214" spans="1:15">
      <c r="A214" s="5">
        <v>44</v>
      </c>
      <c r="B214" s="5" t="s">
        <v>865</v>
      </c>
      <c r="C214" s="5">
        <v>4</v>
      </c>
      <c r="D214" s="5">
        <v>7</v>
      </c>
      <c r="E214" s="5" t="s">
        <v>1264</v>
      </c>
      <c r="F214" s="5">
        <v>34332268</v>
      </c>
      <c r="G214" s="5" t="s">
        <v>340</v>
      </c>
      <c r="H214" s="5" t="str">
        <f t="shared" si="30"/>
        <v>Y</v>
      </c>
      <c r="I214" s="5" t="str">
        <f t="shared" si="31"/>
        <v>Y</v>
      </c>
      <c r="J214" s="5">
        <v>2021</v>
      </c>
      <c r="K214" s="5" t="s">
        <v>1265</v>
      </c>
      <c r="L214" s="137">
        <v>44408</v>
      </c>
      <c r="M214" s="137">
        <v>44834</v>
      </c>
      <c r="N214" s="5" t="str">
        <f t="shared" si="32"/>
        <v>yes</v>
      </c>
      <c r="O214" s="19"/>
    </row>
    <row r="215" spans="1:15">
      <c r="A215" s="5">
        <v>44</v>
      </c>
      <c r="B215" s="5" t="s">
        <v>865</v>
      </c>
      <c r="C215" s="5">
        <v>1</v>
      </c>
      <c r="D215" s="5">
        <v>4</v>
      </c>
      <c r="E215" s="5" t="s">
        <v>6523</v>
      </c>
      <c r="F215" s="5">
        <v>35295456</v>
      </c>
      <c r="G215" s="5" t="s">
        <v>1244</v>
      </c>
      <c r="H215" s="5" t="str">
        <f t="shared" si="30"/>
        <v>N</v>
      </c>
      <c r="I215" s="5" t="str">
        <f t="shared" si="31"/>
        <v>Review</v>
      </c>
      <c r="J215" s="5">
        <v>2021</v>
      </c>
      <c r="K215" s="5" t="s">
        <v>1245</v>
      </c>
      <c r="L215" s="137">
        <v>44637</v>
      </c>
      <c r="M215" s="137">
        <v>44834</v>
      </c>
      <c r="N215" s="5" t="str">
        <f t="shared" si="32"/>
        <v>yes</v>
      </c>
      <c r="O215" s="18"/>
    </row>
    <row r="216" spans="1:15">
      <c r="A216" s="5">
        <v>44</v>
      </c>
      <c r="B216" s="5" t="s">
        <v>865</v>
      </c>
      <c r="C216" s="5">
        <v>3</v>
      </c>
      <c r="D216" s="5">
        <v>4</v>
      </c>
      <c r="E216" s="5" t="s">
        <v>6524</v>
      </c>
      <c r="F216" s="5">
        <v>34087802</v>
      </c>
      <c r="G216" s="5" t="s">
        <v>435</v>
      </c>
      <c r="H216" s="5" t="str">
        <f t="shared" si="30"/>
        <v>Y</v>
      </c>
      <c r="I216" s="5" t="str">
        <f t="shared" si="31"/>
        <v>Y</v>
      </c>
      <c r="J216" s="5">
        <v>2021</v>
      </c>
      <c r="K216" s="5" t="s">
        <v>6525</v>
      </c>
      <c r="L216" s="137">
        <v>44351</v>
      </c>
      <c r="M216" s="137">
        <v>44834</v>
      </c>
      <c r="N216" s="5" t="str">
        <f t="shared" si="32"/>
        <v>yes</v>
      </c>
      <c r="O216" s="17"/>
    </row>
    <row r="217" spans="1:15">
      <c r="A217" s="5">
        <v>44</v>
      </c>
      <c r="B217" s="5" t="s">
        <v>865</v>
      </c>
      <c r="C217" s="5">
        <v>1</v>
      </c>
      <c r="D217" s="5">
        <v>5</v>
      </c>
      <c r="E217" s="5" t="s">
        <v>6526</v>
      </c>
      <c r="F217" s="5">
        <v>32291559</v>
      </c>
      <c r="G217" s="5" t="s">
        <v>543</v>
      </c>
      <c r="H217" s="5" t="str">
        <f t="shared" si="30"/>
        <v>Y</v>
      </c>
      <c r="I217" s="5" t="str">
        <f t="shared" si="31"/>
        <v>Y</v>
      </c>
      <c r="J217" s="5">
        <v>2021</v>
      </c>
      <c r="K217" s="5" t="s">
        <v>6527</v>
      </c>
      <c r="L217" s="137">
        <v>43937</v>
      </c>
      <c r="M217" s="137">
        <v>44834</v>
      </c>
      <c r="N217" s="5" t="str">
        <f t="shared" si="32"/>
        <v>yes</v>
      </c>
      <c r="O217" s="17"/>
    </row>
    <row r="218" spans="1:15">
      <c r="A218" s="5">
        <v>44</v>
      </c>
      <c r="B218" s="5" t="s">
        <v>865</v>
      </c>
      <c r="C218" s="5">
        <v>1</v>
      </c>
      <c r="D218" s="5">
        <v>11</v>
      </c>
      <c r="E218" s="5" t="s">
        <v>6528</v>
      </c>
      <c r="F218" s="5">
        <v>32372430</v>
      </c>
      <c r="G218" s="5" t="s">
        <v>531</v>
      </c>
      <c r="H218" s="5" t="str">
        <f t="shared" si="30"/>
        <v>Y</v>
      </c>
      <c r="I218" s="5" t="str">
        <f t="shared" si="31"/>
        <v>Y</v>
      </c>
      <c r="J218" s="5">
        <v>2020</v>
      </c>
      <c r="K218" s="5" t="s">
        <v>1276</v>
      </c>
      <c r="L218" s="137">
        <v>43958</v>
      </c>
      <c r="M218" s="137">
        <v>44834</v>
      </c>
      <c r="N218" s="5" t="str">
        <f t="shared" si="32"/>
        <v>yes</v>
      </c>
      <c r="O218" s="18"/>
    </row>
    <row r="219" spans="1:15">
      <c r="A219" s="5">
        <v>44</v>
      </c>
      <c r="B219" s="5" t="s">
        <v>865</v>
      </c>
      <c r="C219" s="5">
        <v>3</v>
      </c>
      <c r="D219" s="5">
        <v>6</v>
      </c>
      <c r="E219" s="5" t="s">
        <v>6529</v>
      </c>
      <c r="F219" s="5">
        <v>31429165</v>
      </c>
      <c r="G219" s="5" t="s">
        <v>531</v>
      </c>
      <c r="H219" s="5" t="str">
        <f t="shared" si="30"/>
        <v>Y</v>
      </c>
      <c r="I219" s="5" t="str">
        <f t="shared" si="31"/>
        <v>Y</v>
      </c>
      <c r="J219" s="5">
        <v>2020</v>
      </c>
      <c r="K219" s="5" t="s">
        <v>6508</v>
      </c>
      <c r="L219" s="137">
        <v>43698</v>
      </c>
      <c r="M219" s="137">
        <v>44834</v>
      </c>
      <c r="N219" s="5" t="str">
        <f t="shared" si="32"/>
        <v>yes</v>
      </c>
      <c r="O219" s="17"/>
    </row>
    <row r="220" spans="1:15">
      <c r="B220" s="138" t="s">
        <v>662</v>
      </c>
      <c r="C220" s="138" t="s">
        <v>663</v>
      </c>
      <c r="D220" s="138" t="s">
        <v>6255</v>
      </c>
      <c r="E220" s="138" t="s">
        <v>6256</v>
      </c>
      <c r="F220" s="138" t="s">
        <v>666</v>
      </c>
      <c r="G220" s="138" t="s">
        <v>667</v>
      </c>
      <c r="H220" s="14"/>
      <c r="O220" s="17"/>
    </row>
    <row r="221" spans="1:15">
      <c r="B221" s="14">
        <f>COUNTA(B203:B219)</f>
        <v>17</v>
      </c>
      <c r="C221" s="14">
        <f>COUNTIF(I203:I219, "Y")</f>
        <v>12</v>
      </c>
      <c r="D221" s="14">
        <f>COUNTIF(N203:N219, "yes")</f>
        <v>14</v>
      </c>
      <c r="E221" s="14">
        <f>COUNTIFS(I210:I219, "Y", N210:N219, "yes")</f>
        <v>8</v>
      </c>
      <c r="F221" s="14">
        <f>C221/B221</f>
        <v>0.70588235294117652</v>
      </c>
      <c r="G221" s="14">
        <f>E221/D221</f>
        <v>0.5714285714285714</v>
      </c>
      <c r="H221" s="14">
        <f>COUNTIF(H203:H219, "N") / (COUNTA(H203:H219))</f>
        <v>0.29411764705882354</v>
      </c>
      <c r="O221" s="18"/>
    </row>
    <row r="222" spans="1:15">
      <c r="A222" s="5">
        <v>45</v>
      </c>
      <c r="B222" t="s">
        <v>717</v>
      </c>
      <c r="C222" s="5">
        <v>1</v>
      </c>
      <c r="D222" s="5">
        <v>5</v>
      </c>
      <c r="E222" s="5" t="s">
        <v>6530</v>
      </c>
      <c r="F222" s="5">
        <v>35525438</v>
      </c>
      <c r="G222" s="5" t="s">
        <v>631</v>
      </c>
      <c r="H222" s="5" t="str">
        <f t="shared" ref="H222:H229" si="33">IF(ISNUMBER(MATCH(G222, O:O, 0)), "Y", "N")</f>
        <v>Y</v>
      </c>
      <c r="I222" s="5" t="str">
        <f t="shared" ref="I222:I229" si="34">IF(H222="Y", "Y", "Review")</f>
        <v>Y</v>
      </c>
      <c r="J222" s="5">
        <v>2022</v>
      </c>
      <c r="K222" s="5" t="s">
        <v>6531</v>
      </c>
      <c r="L222" s="137">
        <v>44688</v>
      </c>
      <c r="M222" s="137">
        <v>44834</v>
      </c>
      <c r="N222" s="5" t="str">
        <f t="shared" ref="N222:N229" si="35">IF(L222&lt;M222,"yes","no")</f>
        <v>yes</v>
      </c>
      <c r="O222" s="18"/>
    </row>
    <row r="223" spans="1:15">
      <c r="A223" s="5">
        <v>45</v>
      </c>
      <c r="B223" t="s">
        <v>717</v>
      </c>
      <c r="C223" s="5">
        <v>3</v>
      </c>
      <c r="D223" s="5">
        <v>10</v>
      </c>
      <c r="E223" s="5" t="s">
        <v>6532</v>
      </c>
      <c r="F223" s="5">
        <v>34920157</v>
      </c>
      <c r="G223" s="5" t="s">
        <v>631</v>
      </c>
      <c r="H223" s="5" t="str">
        <f t="shared" si="33"/>
        <v>Y</v>
      </c>
      <c r="I223" s="5" t="str">
        <f t="shared" si="34"/>
        <v>Y</v>
      </c>
      <c r="J223" s="5">
        <v>2022</v>
      </c>
      <c r="K223" s="5" t="s">
        <v>6533</v>
      </c>
      <c r="L223" s="137">
        <v>44547</v>
      </c>
      <c r="M223" s="137">
        <v>44834</v>
      </c>
      <c r="N223" s="5" t="str">
        <f t="shared" si="35"/>
        <v>yes</v>
      </c>
      <c r="O223" s="21"/>
    </row>
    <row r="224" spans="1:15">
      <c r="A224" s="5">
        <v>45</v>
      </c>
      <c r="B224" t="s">
        <v>717</v>
      </c>
      <c r="C224" s="5">
        <v>5</v>
      </c>
      <c r="D224" s="5">
        <v>13</v>
      </c>
      <c r="E224" s="5" t="s">
        <v>6534</v>
      </c>
      <c r="F224" s="5">
        <v>34400323</v>
      </c>
      <c r="G224" s="5" t="s">
        <v>631</v>
      </c>
      <c r="H224" s="5" t="str">
        <f t="shared" si="33"/>
        <v>Y</v>
      </c>
      <c r="I224" s="5" t="str">
        <f t="shared" si="34"/>
        <v>Y</v>
      </c>
      <c r="J224" s="5">
        <v>2021</v>
      </c>
      <c r="K224" s="5" t="s">
        <v>6535</v>
      </c>
      <c r="L224" s="137">
        <v>44425</v>
      </c>
      <c r="M224" s="137">
        <v>44834</v>
      </c>
      <c r="N224" s="5" t="str">
        <f t="shared" si="35"/>
        <v>yes</v>
      </c>
      <c r="O224" s="18"/>
    </row>
    <row r="225" spans="1:15">
      <c r="A225" s="5">
        <v>45</v>
      </c>
      <c r="B225" t="s">
        <v>717</v>
      </c>
      <c r="C225" s="5">
        <v>6</v>
      </c>
      <c r="D225" s="5">
        <v>10</v>
      </c>
      <c r="E225" s="5" t="s">
        <v>6536</v>
      </c>
      <c r="F225" s="5">
        <v>32991510</v>
      </c>
      <c r="G225" s="5" t="s">
        <v>601</v>
      </c>
      <c r="H225" s="5" t="str">
        <f t="shared" si="33"/>
        <v>Y</v>
      </c>
      <c r="I225" s="5" t="str">
        <f t="shared" si="34"/>
        <v>Y</v>
      </c>
      <c r="J225" s="5">
        <v>2021</v>
      </c>
      <c r="K225" s="5" t="s">
        <v>6537</v>
      </c>
      <c r="L225" s="137">
        <v>44103</v>
      </c>
      <c r="M225" s="137">
        <v>44834</v>
      </c>
      <c r="N225" s="5" t="str">
        <f t="shared" si="35"/>
        <v>yes</v>
      </c>
      <c r="O225" s="17"/>
    </row>
    <row r="226" spans="1:15">
      <c r="A226" s="5">
        <v>45</v>
      </c>
      <c r="B226" t="s">
        <v>717</v>
      </c>
      <c r="C226" s="5">
        <v>8</v>
      </c>
      <c r="D226" s="5">
        <v>9</v>
      </c>
      <c r="E226" s="5" t="s">
        <v>6538</v>
      </c>
      <c r="F226" s="5">
        <v>29678698</v>
      </c>
      <c r="G226" s="5" t="s">
        <v>631</v>
      </c>
      <c r="H226" s="5" t="str">
        <f t="shared" si="33"/>
        <v>Y</v>
      </c>
      <c r="I226" s="5" t="str">
        <f t="shared" si="34"/>
        <v>Y</v>
      </c>
      <c r="J226" s="5">
        <v>2018</v>
      </c>
      <c r="K226" s="5" t="s">
        <v>4681</v>
      </c>
      <c r="L226" s="137">
        <v>43212</v>
      </c>
      <c r="M226" s="137">
        <v>44834</v>
      </c>
      <c r="N226" s="5" t="str">
        <f t="shared" si="35"/>
        <v>yes</v>
      </c>
      <c r="O226" s="18"/>
    </row>
    <row r="227" spans="1:15">
      <c r="A227" s="5">
        <v>45</v>
      </c>
      <c r="B227" t="s">
        <v>717</v>
      </c>
      <c r="C227" s="5">
        <v>5</v>
      </c>
      <c r="D227" s="5">
        <v>24</v>
      </c>
      <c r="E227" s="5" t="s">
        <v>6539</v>
      </c>
      <c r="F227" s="5">
        <v>28866255</v>
      </c>
      <c r="G227" s="5" t="s">
        <v>6540</v>
      </c>
      <c r="H227" s="5" t="str">
        <f t="shared" si="33"/>
        <v>N</v>
      </c>
      <c r="I227" s="5" t="str">
        <f t="shared" si="34"/>
        <v>Review</v>
      </c>
      <c r="J227" s="5">
        <v>2018</v>
      </c>
      <c r="K227" s="5" t="s">
        <v>6541</v>
      </c>
      <c r="L227" s="137">
        <v>42982</v>
      </c>
      <c r="M227" s="137">
        <v>44834</v>
      </c>
      <c r="N227" s="5" t="str">
        <f t="shared" si="35"/>
        <v>yes</v>
      </c>
      <c r="O227" s="17"/>
    </row>
    <row r="228" spans="1:15">
      <c r="A228" s="5">
        <v>45</v>
      </c>
      <c r="B228" t="s">
        <v>717</v>
      </c>
      <c r="C228" s="5">
        <v>8</v>
      </c>
      <c r="D228" s="5">
        <v>15</v>
      </c>
      <c r="E228" s="5" t="s">
        <v>6542</v>
      </c>
      <c r="F228" s="5">
        <v>28384066</v>
      </c>
      <c r="G228" s="5" t="s">
        <v>6011</v>
      </c>
      <c r="H228" s="5" t="str">
        <f t="shared" si="33"/>
        <v>N</v>
      </c>
      <c r="I228" s="5" t="str">
        <f t="shared" si="34"/>
        <v>Review</v>
      </c>
      <c r="J228" s="5">
        <v>2017</v>
      </c>
      <c r="K228" s="5" t="s">
        <v>6543</v>
      </c>
      <c r="L228" s="137">
        <v>42832</v>
      </c>
      <c r="M228" s="137">
        <v>44834</v>
      </c>
      <c r="N228" s="5" t="str">
        <f t="shared" si="35"/>
        <v>yes</v>
      </c>
      <c r="O228" s="17"/>
    </row>
    <row r="229" spans="1:15">
      <c r="A229" s="5">
        <v>45</v>
      </c>
      <c r="B229" t="s">
        <v>717</v>
      </c>
      <c r="C229" s="5">
        <v>1</v>
      </c>
      <c r="D229" s="5">
        <v>3</v>
      </c>
      <c r="E229" s="5" t="s">
        <v>6544</v>
      </c>
      <c r="F229" s="5">
        <v>26902623</v>
      </c>
      <c r="G229" s="5" t="s">
        <v>6545</v>
      </c>
      <c r="H229" s="5" t="str">
        <f t="shared" si="33"/>
        <v>N</v>
      </c>
      <c r="I229" s="5" t="str">
        <f t="shared" si="34"/>
        <v>Review</v>
      </c>
      <c r="J229" s="5">
        <v>2016</v>
      </c>
      <c r="K229" s="5" t="s">
        <v>6546</v>
      </c>
      <c r="L229" s="137">
        <v>42424</v>
      </c>
      <c r="M229" s="137">
        <v>44834</v>
      </c>
      <c r="N229" s="5" t="str">
        <f t="shared" si="35"/>
        <v>yes</v>
      </c>
      <c r="O229" s="17"/>
    </row>
    <row r="230" spans="1:15">
      <c r="B230" s="138" t="s">
        <v>662</v>
      </c>
      <c r="C230" s="138" t="s">
        <v>663</v>
      </c>
      <c r="D230" s="138" t="s">
        <v>6255</v>
      </c>
      <c r="E230" s="138" t="s">
        <v>6256</v>
      </c>
      <c r="F230" s="138" t="s">
        <v>666</v>
      </c>
      <c r="G230" s="138" t="s">
        <v>667</v>
      </c>
      <c r="H230" s="14"/>
      <c r="O230" s="17"/>
    </row>
    <row r="231" spans="1:15">
      <c r="B231" s="14">
        <f>COUNTA(B222:B229)</f>
        <v>8</v>
      </c>
      <c r="C231" s="14">
        <f>COUNTIF(I222:I229, "Y")</f>
        <v>5</v>
      </c>
      <c r="D231" s="14">
        <f>COUNTIF(N222:N229, "yes")</f>
        <v>8</v>
      </c>
      <c r="E231" s="14">
        <f>COUNTIFS(I222:I229, "Y", N222:N229, "yes")</f>
        <v>5</v>
      </c>
      <c r="F231" s="14">
        <f>C231/B231</f>
        <v>0.625</v>
      </c>
      <c r="G231" s="14">
        <f>E231/D231</f>
        <v>0.625</v>
      </c>
      <c r="H231" s="14">
        <f>COUNTIF(H222:H229, "N") / (COUNTA(H222:H229))</f>
        <v>0.375</v>
      </c>
      <c r="O231" s="17"/>
    </row>
    <row r="232" spans="1:15">
      <c r="A232" s="39">
        <v>46</v>
      </c>
      <c r="B232" s="38" t="s">
        <v>718</v>
      </c>
      <c r="C232" s="5">
        <v>3</v>
      </c>
      <c r="D232" s="5">
        <v>6</v>
      </c>
      <c r="E232" s="5" t="s">
        <v>6547</v>
      </c>
      <c r="F232" s="5">
        <v>36128152</v>
      </c>
      <c r="G232" s="5" t="s">
        <v>612</v>
      </c>
      <c r="H232" s="5" t="str">
        <f t="shared" ref="H232:H235" si="36">IF(ISNUMBER(MATCH(G232, O:O, 0)), "Y", "N")</f>
        <v>Y</v>
      </c>
      <c r="I232" s="5" t="str">
        <f t="shared" ref="I232:I235" si="37">IF(H232="Y", "Y", "Review")</f>
        <v>Y</v>
      </c>
      <c r="J232" s="5">
        <v>2022</v>
      </c>
      <c r="K232" s="5" t="s">
        <v>6548</v>
      </c>
      <c r="L232" s="137">
        <v>44825</v>
      </c>
      <c r="M232" s="137">
        <v>44834</v>
      </c>
      <c r="N232" s="5" t="str">
        <f t="shared" ref="N232:N235" si="38">IF(L232&lt;M232,"yes","no")</f>
        <v>yes</v>
      </c>
      <c r="O232" s="17"/>
    </row>
    <row r="233" spans="1:15">
      <c r="A233" s="39">
        <v>46</v>
      </c>
      <c r="B233" s="38" t="s">
        <v>718</v>
      </c>
      <c r="C233" s="5">
        <v>9</v>
      </c>
      <c r="D233" s="5">
        <v>11</v>
      </c>
      <c r="E233" s="5" t="s">
        <v>6549</v>
      </c>
      <c r="F233" s="5">
        <v>35495068</v>
      </c>
      <c r="G233" s="5" t="s">
        <v>6550</v>
      </c>
      <c r="H233" s="5" t="str">
        <f t="shared" si="36"/>
        <v>N</v>
      </c>
      <c r="I233" s="5" t="str">
        <f t="shared" si="37"/>
        <v>Review</v>
      </c>
      <c r="J233" s="5">
        <v>2022</v>
      </c>
      <c r="K233" s="5" t="s">
        <v>6551</v>
      </c>
      <c r="L233" s="137">
        <v>44683</v>
      </c>
      <c r="M233" s="137">
        <v>44834</v>
      </c>
      <c r="N233" s="5" t="str">
        <f t="shared" si="38"/>
        <v>yes</v>
      </c>
      <c r="O233" s="18"/>
    </row>
    <row r="234" spans="1:15">
      <c r="A234" s="39">
        <v>46</v>
      </c>
      <c r="B234" s="38" t="s">
        <v>718</v>
      </c>
      <c r="C234" s="5">
        <v>5</v>
      </c>
      <c r="D234" s="5">
        <v>6</v>
      </c>
      <c r="E234" s="5" t="s">
        <v>6552</v>
      </c>
      <c r="F234" s="5">
        <v>35028210</v>
      </c>
      <c r="G234" s="5" t="s">
        <v>354</v>
      </c>
      <c r="H234" s="5" t="str">
        <f t="shared" si="36"/>
        <v>N</v>
      </c>
      <c r="I234" s="5" t="str">
        <f t="shared" si="37"/>
        <v>Review</v>
      </c>
      <c r="J234" s="5">
        <v>2021</v>
      </c>
      <c r="K234" s="5" t="s">
        <v>6553</v>
      </c>
      <c r="L234" s="137">
        <v>44575</v>
      </c>
      <c r="M234" s="137">
        <v>44834</v>
      </c>
      <c r="N234" s="5" t="str">
        <f t="shared" si="38"/>
        <v>yes</v>
      </c>
      <c r="O234" s="18"/>
    </row>
    <row r="235" spans="1:15">
      <c r="A235" s="39">
        <v>46</v>
      </c>
      <c r="B235" s="38" t="s">
        <v>718</v>
      </c>
      <c r="C235" s="5">
        <v>4</v>
      </c>
      <c r="D235" s="5">
        <v>6</v>
      </c>
      <c r="E235" s="5" t="s">
        <v>6554</v>
      </c>
      <c r="F235" s="5">
        <v>34868945</v>
      </c>
      <c r="G235" s="5" t="s">
        <v>380</v>
      </c>
      <c r="H235" s="5" t="str">
        <f t="shared" si="36"/>
        <v>N</v>
      </c>
      <c r="I235" s="5" t="str">
        <f t="shared" si="37"/>
        <v>Review</v>
      </c>
      <c r="J235" s="5">
        <v>2021</v>
      </c>
      <c r="K235" s="5" t="s">
        <v>6555</v>
      </c>
      <c r="L235" s="137">
        <v>44536</v>
      </c>
      <c r="M235" s="137">
        <v>44834</v>
      </c>
      <c r="N235" s="5" t="str">
        <f t="shared" si="38"/>
        <v>yes</v>
      </c>
      <c r="O235" s="18"/>
    </row>
    <row r="236" spans="1:15">
      <c r="B236" s="138" t="s">
        <v>662</v>
      </c>
      <c r="C236" s="138" t="s">
        <v>663</v>
      </c>
      <c r="D236" s="138" t="s">
        <v>6255</v>
      </c>
      <c r="E236" s="138" t="s">
        <v>6256</v>
      </c>
      <c r="F236" s="138" t="s">
        <v>666</v>
      </c>
      <c r="G236" s="138" t="s">
        <v>667</v>
      </c>
      <c r="H236" s="14"/>
      <c r="O236" s="17"/>
    </row>
    <row r="237" spans="1:15">
      <c r="B237" s="14">
        <f>COUNTA(B232:B235)</f>
        <v>4</v>
      </c>
      <c r="C237" s="14">
        <f>COUNTIF(I232:I235, "Y")</f>
        <v>1</v>
      </c>
      <c r="D237" s="14">
        <f>COUNTIF(N232:N235, "yes")</f>
        <v>4</v>
      </c>
      <c r="E237" s="14">
        <f>COUNTIFS(I232:I235, "Y", N232:N235, "yes")</f>
        <v>1</v>
      </c>
      <c r="F237" s="14">
        <f>C237/B237</f>
        <v>0.25</v>
      </c>
      <c r="G237" s="14">
        <f>E237/D237</f>
        <v>0.25</v>
      </c>
      <c r="H237" s="14">
        <f>COUNTIF(H232:H235, "N") / (COUNTA(H232:H235))</f>
        <v>0.75</v>
      </c>
      <c r="O237" s="17"/>
    </row>
    <row r="238" spans="1:15">
      <c r="A238" s="39">
        <v>47</v>
      </c>
      <c r="B238" s="38" t="s">
        <v>6145</v>
      </c>
      <c r="C238" s="5">
        <v>3</v>
      </c>
      <c r="D238" s="5">
        <v>8</v>
      </c>
      <c r="E238" s="5" t="s">
        <v>6556</v>
      </c>
      <c r="F238" s="5">
        <v>37923383</v>
      </c>
      <c r="G238" s="5" t="s">
        <v>424</v>
      </c>
      <c r="H238" s="5" t="str">
        <f t="shared" ref="H238:H287" si="39">IF(ISNUMBER(MATCH(G238, O:O, 0)), "Y", "N")</f>
        <v>Y</v>
      </c>
      <c r="I238" s="5" t="str">
        <f t="shared" ref="I238:I287" si="40">IF(H238="Y", "Y", "Review")</f>
        <v>Y</v>
      </c>
      <c r="J238" s="5">
        <v>2023</v>
      </c>
      <c r="K238" s="5" t="s">
        <v>6557</v>
      </c>
      <c r="L238" s="137">
        <v>45233</v>
      </c>
      <c r="M238" s="137">
        <v>44834</v>
      </c>
      <c r="N238" s="5" t="str">
        <f t="shared" ref="N238:N287" si="41">IF(L238&lt;M238,"yes","no")</f>
        <v>no</v>
      </c>
      <c r="O238" s="18"/>
    </row>
    <row r="239" spans="1:15">
      <c r="A239" s="39">
        <v>47</v>
      </c>
      <c r="B239" s="38" t="s">
        <v>6145</v>
      </c>
      <c r="C239" s="5">
        <v>1</v>
      </c>
      <c r="D239" s="5">
        <v>9</v>
      </c>
      <c r="E239" s="5" t="s">
        <v>6558</v>
      </c>
      <c r="F239" s="5">
        <v>37655833</v>
      </c>
      <c r="G239" s="5" t="s">
        <v>430</v>
      </c>
      <c r="H239" s="5" t="str">
        <f t="shared" si="39"/>
        <v>Y</v>
      </c>
      <c r="I239" s="5" t="str">
        <f t="shared" si="40"/>
        <v>Y</v>
      </c>
      <c r="J239" s="5">
        <v>2023</v>
      </c>
      <c r="K239" s="5" t="s">
        <v>6559</v>
      </c>
      <c r="L239" s="137">
        <v>45170</v>
      </c>
      <c r="M239" s="137">
        <v>44834</v>
      </c>
      <c r="N239" s="5" t="str">
        <f t="shared" si="41"/>
        <v>no</v>
      </c>
      <c r="O239" s="18"/>
    </row>
    <row r="240" spans="1:15">
      <c r="A240" s="39">
        <v>47</v>
      </c>
      <c r="B240" s="38" t="s">
        <v>6145</v>
      </c>
      <c r="C240" s="5">
        <v>2</v>
      </c>
      <c r="D240" s="5">
        <v>5</v>
      </c>
      <c r="E240" s="5" t="s">
        <v>6560</v>
      </c>
      <c r="F240" s="5">
        <v>37626255</v>
      </c>
      <c r="G240" s="5" t="s">
        <v>6243</v>
      </c>
      <c r="H240" s="5" t="str">
        <f t="shared" si="39"/>
        <v>N</v>
      </c>
      <c r="I240" s="5" t="str">
        <f t="shared" si="40"/>
        <v>Review</v>
      </c>
      <c r="J240" s="5">
        <v>2023</v>
      </c>
      <c r="K240" s="5" t="s">
        <v>6561</v>
      </c>
      <c r="L240" s="137">
        <v>45163</v>
      </c>
      <c r="M240" s="137">
        <v>44834</v>
      </c>
      <c r="N240" s="5" t="str">
        <f t="shared" si="41"/>
        <v>no</v>
      </c>
      <c r="O240" s="18"/>
    </row>
    <row r="241" spans="1:15">
      <c r="A241" s="39">
        <v>47</v>
      </c>
      <c r="B241" s="38" t="s">
        <v>6145</v>
      </c>
      <c r="C241" s="5">
        <v>2</v>
      </c>
      <c r="D241" s="5">
        <v>7</v>
      </c>
      <c r="E241" s="5" t="s">
        <v>6562</v>
      </c>
      <c r="F241" s="5">
        <v>36436774</v>
      </c>
      <c r="G241" s="5" t="s">
        <v>631</v>
      </c>
      <c r="H241" s="5" t="str">
        <f t="shared" si="39"/>
        <v>Y</v>
      </c>
      <c r="I241" s="5" t="str">
        <f t="shared" si="40"/>
        <v>Y</v>
      </c>
      <c r="J241" s="5">
        <v>2023</v>
      </c>
      <c r="K241" s="5" t="s">
        <v>6563</v>
      </c>
      <c r="L241" s="137">
        <v>44892</v>
      </c>
      <c r="M241" s="137">
        <v>44834</v>
      </c>
      <c r="N241" s="5" t="str">
        <f t="shared" si="41"/>
        <v>no</v>
      </c>
      <c r="O241" s="18"/>
    </row>
    <row r="242" spans="1:15">
      <c r="A242" s="39">
        <v>47</v>
      </c>
      <c r="B242" s="38" t="s">
        <v>6145</v>
      </c>
      <c r="C242" s="5">
        <v>3</v>
      </c>
      <c r="D242" s="5">
        <v>10</v>
      </c>
      <c r="E242" s="5" t="s">
        <v>6564</v>
      </c>
      <c r="F242" s="5">
        <v>34516320</v>
      </c>
      <c r="G242" s="5" t="s">
        <v>1337</v>
      </c>
      <c r="H242" s="5" t="str">
        <f t="shared" si="39"/>
        <v>N</v>
      </c>
      <c r="I242" s="5" t="str">
        <f t="shared" si="40"/>
        <v>Review</v>
      </c>
      <c r="J242" s="5">
        <v>2022</v>
      </c>
      <c r="K242" s="5" t="s">
        <v>6565</v>
      </c>
      <c r="L242" s="137">
        <v>44452</v>
      </c>
      <c r="M242" s="137">
        <v>44834</v>
      </c>
      <c r="N242" s="5" t="str">
        <f t="shared" si="41"/>
        <v>yes</v>
      </c>
      <c r="O242" s="18"/>
    </row>
    <row r="243" spans="1:15">
      <c r="A243" s="39">
        <v>47</v>
      </c>
      <c r="B243" s="38" t="s">
        <v>6145</v>
      </c>
      <c r="C243" s="5">
        <v>1</v>
      </c>
      <c r="D243" s="5">
        <v>10</v>
      </c>
      <c r="E243" s="5" t="s">
        <v>6566</v>
      </c>
      <c r="F243" s="5">
        <v>35911594</v>
      </c>
      <c r="G243" s="5" t="s">
        <v>6567</v>
      </c>
      <c r="H243" s="5" t="str">
        <f t="shared" si="39"/>
        <v>N</v>
      </c>
      <c r="I243" s="5" t="str">
        <f t="shared" si="40"/>
        <v>Review</v>
      </c>
      <c r="J243" s="5">
        <v>2022</v>
      </c>
      <c r="K243" s="5" t="s">
        <v>6568</v>
      </c>
      <c r="L243" s="137">
        <v>44774</v>
      </c>
      <c r="M243" s="137">
        <v>44834</v>
      </c>
      <c r="N243" s="5" t="str">
        <f t="shared" si="41"/>
        <v>yes</v>
      </c>
      <c r="O243" s="18"/>
    </row>
    <row r="244" spans="1:15">
      <c r="A244" s="39">
        <v>47</v>
      </c>
      <c r="B244" s="38" t="s">
        <v>6145</v>
      </c>
      <c r="C244" s="5">
        <v>2</v>
      </c>
      <c r="D244" s="5">
        <v>32</v>
      </c>
      <c r="E244" s="5" t="s">
        <v>6569</v>
      </c>
      <c r="F244" s="5">
        <v>34507278</v>
      </c>
      <c r="G244" s="5" t="s">
        <v>430</v>
      </c>
      <c r="H244" s="5" t="str">
        <f t="shared" si="39"/>
        <v>Y</v>
      </c>
      <c r="I244" s="5" t="str">
        <f t="shared" si="40"/>
        <v>Y</v>
      </c>
      <c r="J244" s="5">
        <v>2021</v>
      </c>
      <c r="K244" s="5" t="s">
        <v>6570</v>
      </c>
      <c r="L244" s="137">
        <v>44449</v>
      </c>
      <c r="M244" s="137">
        <v>44834</v>
      </c>
      <c r="N244" s="5" t="str">
        <f t="shared" si="41"/>
        <v>yes</v>
      </c>
      <c r="O244" s="17"/>
    </row>
    <row r="245" spans="1:15">
      <c r="A245" s="39">
        <v>47</v>
      </c>
      <c r="B245" s="38" t="s">
        <v>6145</v>
      </c>
      <c r="C245" s="5">
        <v>1</v>
      </c>
      <c r="D245" s="5">
        <v>5</v>
      </c>
      <c r="E245" s="5" t="s">
        <v>6571</v>
      </c>
      <c r="F245" s="5">
        <v>36130572</v>
      </c>
      <c r="G245" s="5" t="s">
        <v>431</v>
      </c>
      <c r="H245" s="5" t="str">
        <f t="shared" si="39"/>
        <v>Y</v>
      </c>
      <c r="I245" s="5" t="str">
        <f t="shared" si="40"/>
        <v>Y</v>
      </c>
      <c r="J245" s="5">
        <v>2022</v>
      </c>
      <c r="K245" s="5" t="s">
        <v>6572</v>
      </c>
      <c r="L245" s="137">
        <v>44825</v>
      </c>
      <c r="M245" s="137">
        <v>44834</v>
      </c>
      <c r="N245" s="5" t="str">
        <f t="shared" si="41"/>
        <v>yes</v>
      </c>
      <c r="O245" s="17"/>
    </row>
    <row r="246" spans="1:15">
      <c r="A246" s="39">
        <v>47</v>
      </c>
      <c r="B246" s="38" t="s">
        <v>6145</v>
      </c>
      <c r="C246" s="5">
        <v>2</v>
      </c>
      <c r="D246" s="5">
        <v>3</v>
      </c>
      <c r="E246" s="5" t="s">
        <v>6573</v>
      </c>
      <c r="F246" s="5">
        <v>36284587</v>
      </c>
      <c r="G246" s="5" t="s">
        <v>541</v>
      </c>
      <c r="H246" s="5" t="str">
        <f t="shared" si="39"/>
        <v>Y</v>
      </c>
      <c r="I246" s="5" t="str">
        <f t="shared" si="40"/>
        <v>Y</v>
      </c>
      <c r="J246" s="5">
        <v>2022</v>
      </c>
      <c r="K246" s="5" t="s">
        <v>6572</v>
      </c>
      <c r="L246" s="137">
        <v>44860</v>
      </c>
      <c r="M246" s="137">
        <v>44834</v>
      </c>
      <c r="N246" s="5" t="str">
        <f t="shared" si="41"/>
        <v>no</v>
      </c>
      <c r="O246" s="17"/>
    </row>
    <row r="247" spans="1:15">
      <c r="A247" s="39">
        <v>47</v>
      </c>
      <c r="B247" s="38" t="s">
        <v>6145</v>
      </c>
      <c r="C247" s="5">
        <v>4</v>
      </c>
      <c r="D247" s="5">
        <v>11</v>
      </c>
      <c r="E247" s="5" t="s">
        <v>6574</v>
      </c>
      <c r="F247" s="5">
        <v>34014780</v>
      </c>
      <c r="G247" s="5" t="s">
        <v>6575</v>
      </c>
      <c r="H247" s="5" t="str">
        <f t="shared" si="39"/>
        <v>N</v>
      </c>
      <c r="I247" s="5" t="str">
        <f t="shared" si="40"/>
        <v>Review</v>
      </c>
      <c r="J247" s="5">
        <v>2021</v>
      </c>
      <c r="K247" s="5" t="s">
        <v>6576</v>
      </c>
      <c r="L247" s="137">
        <v>44336</v>
      </c>
      <c r="M247" s="137">
        <v>44834</v>
      </c>
      <c r="N247" s="5" t="str">
        <f t="shared" si="41"/>
        <v>yes</v>
      </c>
      <c r="O247" s="17"/>
    </row>
    <row r="248" spans="1:15">
      <c r="A248" s="39">
        <v>47</v>
      </c>
      <c r="B248" s="38" t="s">
        <v>6145</v>
      </c>
      <c r="C248" s="5">
        <v>3</v>
      </c>
      <c r="D248" s="5">
        <v>11</v>
      </c>
      <c r="E248" s="5" t="s">
        <v>6577</v>
      </c>
      <c r="F248" s="5">
        <v>33632878</v>
      </c>
      <c r="G248" s="5" t="s">
        <v>424</v>
      </c>
      <c r="H248" s="5" t="str">
        <f t="shared" si="39"/>
        <v>Y</v>
      </c>
      <c r="I248" s="5" t="str">
        <f t="shared" si="40"/>
        <v>Y</v>
      </c>
      <c r="J248" s="5">
        <v>2021</v>
      </c>
      <c r="K248" s="5" t="s">
        <v>6578</v>
      </c>
      <c r="L248" s="137">
        <v>44253</v>
      </c>
      <c r="M248" s="137">
        <v>44834</v>
      </c>
      <c r="N248" s="5" t="str">
        <f t="shared" si="41"/>
        <v>yes</v>
      </c>
      <c r="O248" s="17"/>
    </row>
    <row r="249" spans="1:15">
      <c r="A249" s="39">
        <v>47</v>
      </c>
      <c r="B249" s="38" t="s">
        <v>6145</v>
      </c>
      <c r="C249" s="5">
        <v>2</v>
      </c>
      <c r="D249" s="5">
        <v>4</v>
      </c>
      <c r="E249" s="5" t="s">
        <v>6579</v>
      </c>
      <c r="F249" s="5">
        <v>34649949</v>
      </c>
      <c r="G249" s="5" t="s">
        <v>6580</v>
      </c>
      <c r="H249" s="5" t="str">
        <f t="shared" si="39"/>
        <v>N</v>
      </c>
      <c r="I249" s="5" t="str">
        <f t="shared" si="40"/>
        <v>Review</v>
      </c>
      <c r="J249" s="5">
        <v>2021</v>
      </c>
      <c r="K249" s="5" t="s">
        <v>6581</v>
      </c>
      <c r="L249" s="137">
        <v>44484</v>
      </c>
      <c r="M249" s="137">
        <v>44834</v>
      </c>
      <c r="N249" s="5" t="str">
        <f t="shared" si="41"/>
        <v>yes</v>
      </c>
      <c r="O249" s="17"/>
    </row>
    <row r="250" spans="1:15">
      <c r="A250" s="39">
        <v>47</v>
      </c>
      <c r="B250" s="38" t="s">
        <v>6145</v>
      </c>
      <c r="C250" s="5">
        <v>3</v>
      </c>
      <c r="D250" s="5">
        <v>11</v>
      </c>
      <c r="E250" s="5" t="s">
        <v>6582</v>
      </c>
      <c r="F250" s="5">
        <v>34526579</v>
      </c>
      <c r="G250" s="5" t="s">
        <v>592</v>
      </c>
      <c r="H250" s="5" t="str">
        <f t="shared" si="39"/>
        <v>N</v>
      </c>
      <c r="I250" s="5" t="str">
        <f t="shared" si="40"/>
        <v>Review</v>
      </c>
      <c r="J250" s="5">
        <v>2021</v>
      </c>
      <c r="K250" s="5" t="s">
        <v>6583</v>
      </c>
      <c r="L250" s="137">
        <v>44455</v>
      </c>
      <c r="M250" s="137">
        <v>44834</v>
      </c>
      <c r="N250" s="5" t="str">
        <f t="shared" si="41"/>
        <v>yes</v>
      </c>
      <c r="O250" s="17"/>
    </row>
    <row r="251" spans="1:15">
      <c r="A251" s="39">
        <v>47</v>
      </c>
      <c r="B251" s="38" t="s">
        <v>6145</v>
      </c>
      <c r="C251" s="5">
        <v>3</v>
      </c>
      <c r="D251" s="5">
        <v>11</v>
      </c>
      <c r="E251" s="5" t="s">
        <v>6584</v>
      </c>
      <c r="F251" s="5">
        <v>34245147</v>
      </c>
      <c r="G251" s="5" t="s">
        <v>544</v>
      </c>
      <c r="H251" s="5" t="str">
        <f t="shared" si="39"/>
        <v>Y</v>
      </c>
      <c r="I251" s="5" t="str">
        <f t="shared" si="40"/>
        <v>Y</v>
      </c>
      <c r="J251" s="5">
        <v>2021</v>
      </c>
      <c r="K251" s="5" t="s">
        <v>6585</v>
      </c>
      <c r="L251" s="137">
        <v>44387</v>
      </c>
      <c r="M251" s="137">
        <v>44834</v>
      </c>
      <c r="N251" s="5" t="str">
        <f t="shared" si="41"/>
        <v>yes</v>
      </c>
      <c r="O251" s="17"/>
    </row>
    <row r="252" spans="1:15">
      <c r="A252" s="39">
        <v>47</v>
      </c>
      <c r="B252" s="38" t="s">
        <v>6145</v>
      </c>
      <c r="C252" s="5">
        <v>3</v>
      </c>
      <c r="D252" s="5">
        <v>9</v>
      </c>
      <c r="E252" s="5" t="s">
        <v>6586</v>
      </c>
      <c r="F252" s="5">
        <v>33563021</v>
      </c>
      <c r="G252" s="5" t="s">
        <v>1293</v>
      </c>
      <c r="H252" s="5" t="str">
        <f t="shared" si="39"/>
        <v>N</v>
      </c>
      <c r="I252" s="5" t="str">
        <f t="shared" si="40"/>
        <v>Review</v>
      </c>
      <c r="J252" s="5">
        <v>2021</v>
      </c>
      <c r="K252" s="5" t="s">
        <v>6587</v>
      </c>
      <c r="L252" s="137">
        <v>44237</v>
      </c>
      <c r="M252" s="137">
        <v>44834</v>
      </c>
      <c r="N252" s="5" t="str">
        <f t="shared" si="41"/>
        <v>yes</v>
      </c>
      <c r="O252" s="17"/>
    </row>
    <row r="253" spans="1:15">
      <c r="A253" s="39">
        <v>47</v>
      </c>
      <c r="B253" s="38" t="s">
        <v>6145</v>
      </c>
      <c r="C253" s="5">
        <v>1</v>
      </c>
      <c r="D253" s="5">
        <v>10</v>
      </c>
      <c r="E253" s="5" t="s">
        <v>6588</v>
      </c>
      <c r="F253" s="5">
        <v>33388460</v>
      </c>
      <c r="G253" s="5" t="s">
        <v>631</v>
      </c>
      <c r="H253" s="5" t="str">
        <f t="shared" si="39"/>
        <v>Y</v>
      </c>
      <c r="I253" s="5" t="str">
        <f t="shared" si="40"/>
        <v>Y</v>
      </c>
      <c r="J253" s="5">
        <v>2021</v>
      </c>
      <c r="K253" s="5" t="s">
        <v>6589</v>
      </c>
      <c r="L253" s="137">
        <v>44199</v>
      </c>
      <c r="M253" s="137">
        <v>44834</v>
      </c>
      <c r="N253" s="5" t="str">
        <f t="shared" si="41"/>
        <v>yes</v>
      </c>
      <c r="O253" s="17"/>
    </row>
    <row r="254" spans="1:15">
      <c r="A254" s="39">
        <v>47</v>
      </c>
      <c r="B254" s="38" t="s">
        <v>6145</v>
      </c>
      <c r="C254" s="5">
        <v>1</v>
      </c>
      <c r="D254" s="5">
        <v>7</v>
      </c>
      <c r="E254" s="5" t="s">
        <v>6590</v>
      </c>
      <c r="F254" s="5">
        <v>33047131</v>
      </c>
      <c r="G254" s="5" t="s">
        <v>554</v>
      </c>
      <c r="H254" s="5" t="str">
        <f t="shared" si="39"/>
        <v>Y</v>
      </c>
      <c r="I254" s="5" t="str">
        <f t="shared" si="40"/>
        <v>Y</v>
      </c>
      <c r="J254" s="5">
        <v>2021</v>
      </c>
      <c r="K254" s="5" t="s">
        <v>6591</v>
      </c>
      <c r="L254" s="137">
        <v>44117</v>
      </c>
      <c r="M254" s="137">
        <v>44834</v>
      </c>
      <c r="N254" s="5" t="str">
        <f t="shared" si="41"/>
        <v>yes</v>
      </c>
      <c r="O254" s="17"/>
    </row>
    <row r="255" spans="1:15">
      <c r="A255" s="39">
        <v>47</v>
      </c>
      <c r="B255" s="38" t="s">
        <v>6145</v>
      </c>
      <c r="C255" s="5">
        <v>4</v>
      </c>
      <c r="D255" s="5">
        <v>7</v>
      </c>
      <c r="E255" s="5" t="s">
        <v>6592</v>
      </c>
      <c r="F255" s="5">
        <v>33283592</v>
      </c>
      <c r="G255" s="5" t="s">
        <v>1337</v>
      </c>
      <c r="H255" s="5" t="str">
        <f t="shared" si="39"/>
        <v>N</v>
      </c>
      <c r="I255" s="5" t="str">
        <f t="shared" si="40"/>
        <v>Review</v>
      </c>
      <c r="J255" s="5">
        <v>2020</v>
      </c>
      <c r="K255" s="5" t="s">
        <v>5380</v>
      </c>
      <c r="L255" s="137">
        <v>44172</v>
      </c>
      <c r="M255" s="137">
        <v>44834</v>
      </c>
      <c r="N255" s="5" t="str">
        <f t="shared" si="41"/>
        <v>yes</v>
      </c>
      <c r="O255" s="17"/>
    </row>
    <row r="256" spans="1:15">
      <c r="A256" s="39">
        <v>47</v>
      </c>
      <c r="B256" s="38" t="s">
        <v>6145</v>
      </c>
      <c r="C256" s="5">
        <v>1</v>
      </c>
      <c r="D256" s="5">
        <v>11</v>
      </c>
      <c r="E256" s="5" t="s">
        <v>6593</v>
      </c>
      <c r="F256" s="5">
        <v>32998652</v>
      </c>
      <c r="G256" s="5" t="s">
        <v>1293</v>
      </c>
      <c r="H256" s="5" t="str">
        <f t="shared" si="39"/>
        <v>N</v>
      </c>
      <c r="I256" s="5" t="str">
        <f t="shared" si="40"/>
        <v>Review</v>
      </c>
      <c r="J256" s="5">
        <v>2020</v>
      </c>
      <c r="K256" s="5" t="s">
        <v>6594</v>
      </c>
      <c r="L256" s="137">
        <v>44105</v>
      </c>
      <c r="M256" s="137">
        <v>44834</v>
      </c>
      <c r="N256" s="5" t="str">
        <f t="shared" si="41"/>
        <v>yes</v>
      </c>
      <c r="O256" s="17"/>
    </row>
    <row r="257" spans="1:15">
      <c r="A257" s="39">
        <v>47</v>
      </c>
      <c r="B257" s="38" t="s">
        <v>6145</v>
      </c>
      <c r="C257" s="5">
        <v>4</v>
      </c>
      <c r="D257" s="5">
        <v>13</v>
      </c>
      <c r="E257" s="5" t="s">
        <v>6595</v>
      </c>
      <c r="F257" s="5">
        <v>32415850</v>
      </c>
      <c r="G257" s="5" t="s">
        <v>544</v>
      </c>
      <c r="H257" s="5" t="str">
        <f t="shared" si="39"/>
        <v>Y</v>
      </c>
      <c r="I257" s="5" t="str">
        <f t="shared" si="40"/>
        <v>Y</v>
      </c>
      <c r="J257" s="5">
        <v>2020</v>
      </c>
      <c r="K257" s="5" t="s">
        <v>6594</v>
      </c>
      <c r="L257" s="137">
        <v>43968</v>
      </c>
      <c r="M257" s="137">
        <v>44834</v>
      </c>
      <c r="N257" s="5" t="str">
        <f t="shared" si="41"/>
        <v>yes</v>
      </c>
      <c r="O257" s="17"/>
    </row>
    <row r="258" spans="1:15">
      <c r="A258" s="39">
        <v>47</v>
      </c>
      <c r="B258" s="38" t="s">
        <v>6145</v>
      </c>
      <c r="C258" s="5">
        <v>3</v>
      </c>
      <c r="D258" s="5">
        <v>6</v>
      </c>
      <c r="E258" s="5" t="s">
        <v>6596</v>
      </c>
      <c r="F258" s="5">
        <v>33099330</v>
      </c>
      <c r="G258" s="5" t="s">
        <v>419</v>
      </c>
      <c r="H258" s="5" t="str">
        <f t="shared" si="39"/>
        <v>N</v>
      </c>
      <c r="I258" s="5" t="str">
        <f t="shared" si="40"/>
        <v>Review</v>
      </c>
      <c r="J258" s="5">
        <v>2020</v>
      </c>
      <c r="K258" s="5" t="s">
        <v>6597</v>
      </c>
      <c r="L258" s="137">
        <v>44129</v>
      </c>
      <c r="M258" s="137">
        <v>44834</v>
      </c>
      <c r="N258" s="5" t="str">
        <f t="shared" si="41"/>
        <v>yes</v>
      </c>
      <c r="O258" s="18"/>
    </row>
    <row r="259" spans="1:15">
      <c r="A259" s="39">
        <v>47</v>
      </c>
      <c r="B259" s="38" t="s">
        <v>6145</v>
      </c>
      <c r="C259" s="5">
        <v>2</v>
      </c>
      <c r="D259" s="5">
        <v>10</v>
      </c>
      <c r="E259" s="5" t="s">
        <v>6598</v>
      </c>
      <c r="F259" s="5">
        <v>32424006</v>
      </c>
      <c r="G259" s="5" t="s">
        <v>424</v>
      </c>
      <c r="H259" s="5" t="str">
        <f t="shared" si="39"/>
        <v>Y</v>
      </c>
      <c r="I259" s="5" t="str">
        <f t="shared" si="40"/>
        <v>Y</v>
      </c>
      <c r="J259" s="5">
        <v>2020</v>
      </c>
      <c r="K259" s="5" t="s">
        <v>6599</v>
      </c>
      <c r="L259" s="137">
        <v>43971</v>
      </c>
      <c r="M259" s="137">
        <v>44834</v>
      </c>
      <c r="N259" s="5" t="str">
        <f t="shared" si="41"/>
        <v>yes</v>
      </c>
      <c r="O259" s="17"/>
    </row>
    <row r="260" spans="1:15">
      <c r="A260" s="39">
        <v>47</v>
      </c>
      <c r="B260" s="38" t="s">
        <v>6145</v>
      </c>
      <c r="C260" s="5">
        <v>1</v>
      </c>
      <c r="D260" s="5">
        <v>3</v>
      </c>
      <c r="E260" s="5" t="s">
        <v>6600</v>
      </c>
      <c r="F260" s="5">
        <v>31768547</v>
      </c>
      <c r="G260" s="5" t="s">
        <v>554</v>
      </c>
      <c r="H260" s="5" t="str">
        <f t="shared" si="39"/>
        <v>Y</v>
      </c>
      <c r="I260" s="5" t="str">
        <f t="shared" si="40"/>
        <v>Y</v>
      </c>
      <c r="J260" s="5">
        <v>2020</v>
      </c>
      <c r="K260" s="5" t="s">
        <v>6601</v>
      </c>
      <c r="L260" s="137">
        <v>43796</v>
      </c>
      <c r="M260" s="137">
        <v>44834</v>
      </c>
      <c r="N260" s="5" t="str">
        <f t="shared" si="41"/>
        <v>yes</v>
      </c>
      <c r="O260" s="18"/>
    </row>
    <row r="261" spans="1:15">
      <c r="A261" s="39">
        <v>47</v>
      </c>
      <c r="B261" s="38" t="s">
        <v>6145</v>
      </c>
      <c r="C261" s="5">
        <v>1</v>
      </c>
      <c r="D261" s="5">
        <v>9</v>
      </c>
      <c r="E261" s="5" t="s">
        <v>6602</v>
      </c>
      <c r="F261" s="5">
        <v>32678268</v>
      </c>
      <c r="G261" s="5" t="s">
        <v>592</v>
      </c>
      <c r="H261" s="5" t="str">
        <f t="shared" si="39"/>
        <v>N</v>
      </c>
      <c r="I261" s="5" t="str">
        <f t="shared" si="40"/>
        <v>Review</v>
      </c>
      <c r="J261" s="5">
        <v>2020</v>
      </c>
      <c r="K261" s="5" t="s">
        <v>6603</v>
      </c>
      <c r="L261" s="137">
        <v>44030</v>
      </c>
      <c r="M261" s="137">
        <v>44834</v>
      </c>
      <c r="N261" s="5" t="str">
        <f t="shared" si="41"/>
        <v>yes</v>
      </c>
      <c r="O261" s="17"/>
    </row>
    <row r="262" spans="1:15">
      <c r="A262" s="39">
        <v>47</v>
      </c>
      <c r="B262" s="38" t="s">
        <v>6145</v>
      </c>
      <c r="C262" s="5">
        <v>1</v>
      </c>
      <c r="D262" s="5">
        <v>5</v>
      </c>
      <c r="E262" s="5" t="s">
        <v>6604</v>
      </c>
      <c r="F262" s="5">
        <v>31980543</v>
      </c>
      <c r="G262" s="5" t="s">
        <v>424</v>
      </c>
      <c r="H262" s="5" t="str">
        <f t="shared" si="39"/>
        <v>Y</v>
      </c>
      <c r="I262" s="5" t="str">
        <f t="shared" si="40"/>
        <v>Y</v>
      </c>
      <c r="J262" s="5">
        <v>2020</v>
      </c>
      <c r="K262" s="5" t="s">
        <v>6605</v>
      </c>
      <c r="L262" s="137">
        <v>43856</v>
      </c>
      <c r="M262" s="137">
        <v>44834</v>
      </c>
      <c r="N262" s="5" t="str">
        <f t="shared" si="41"/>
        <v>yes</v>
      </c>
      <c r="O262" s="17"/>
    </row>
    <row r="263" spans="1:15">
      <c r="A263" s="39">
        <v>47</v>
      </c>
      <c r="B263" s="38" t="s">
        <v>6145</v>
      </c>
      <c r="C263" s="5">
        <v>3</v>
      </c>
      <c r="D263" s="5">
        <v>12</v>
      </c>
      <c r="E263" s="5" t="s">
        <v>6606</v>
      </c>
      <c r="F263" s="5">
        <v>31848612</v>
      </c>
      <c r="G263" s="5" t="s">
        <v>554</v>
      </c>
      <c r="H263" s="5" t="str">
        <f t="shared" si="39"/>
        <v>Y</v>
      </c>
      <c r="I263" s="5" t="str">
        <f t="shared" si="40"/>
        <v>Y</v>
      </c>
      <c r="J263" s="5">
        <v>2020</v>
      </c>
      <c r="K263" s="5" t="s">
        <v>6597</v>
      </c>
      <c r="L263" s="137">
        <v>43818</v>
      </c>
      <c r="M263" s="137">
        <v>44834</v>
      </c>
      <c r="N263" s="5" t="str">
        <f t="shared" si="41"/>
        <v>yes</v>
      </c>
      <c r="O263" s="18"/>
    </row>
    <row r="264" spans="1:15">
      <c r="A264" s="39">
        <v>47</v>
      </c>
      <c r="B264" s="38" t="s">
        <v>6145</v>
      </c>
      <c r="C264" s="5">
        <v>1</v>
      </c>
      <c r="D264" s="5">
        <v>11</v>
      </c>
      <c r="E264" s="5" t="s">
        <v>6607</v>
      </c>
      <c r="F264" s="5">
        <v>32457691</v>
      </c>
      <c r="G264" s="5" t="s">
        <v>1313</v>
      </c>
      <c r="H264" s="5" t="str">
        <f t="shared" si="39"/>
        <v>N</v>
      </c>
      <c r="I264" s="5" t="str">
        <f t="shared" si="40"/>
        <v>Review</v>
      </c>
      <c r="J264" s="5">
        <v>2020</v>
      </c>
      <c r="K264" s="5" t="s">
        <v>6608</v>
      </c>
      <c r="L264" s="137">
        <v>43979</v>
      </c>
      <c r="M264" s="137">
        <v>44834</v>
      </c>
      <c r="N264" s="5" t="str">
        <f t="shared" si="41"/>
        <v>yes</v>
      </c>
      <c r="O264" s="18"/>
    </row>
    <row r="265" spans="1:15">
      <c r="A265" s="39">
        <v>47</v>
      </c>
      <c r="B265" s="38" t="s">
        <v>6145</v>
      </c>
      <c r="C265" s="5">
        <v>4</v>
      </c>
      <c r="D265" s="5">
        <v>15</v>
      </c>
      <c r="E265" s="5" t="s">
        <v>6609</v>
      </c>
      <c r="F265" s="5">
        <v>32244737</v>
      </c>
      <c r="G265" s="5" t="s">
        <v>3874</v>
      </c>
      <c r="H265" s="5" t="str">
        <f t="shared" si="39"/>
        <v>N</v>
      </c>
      <c r="I265" s="5" t="str">
        <f t="shared" si="40"/>
        <v>Review</v>
      </c>
      <c r="J265" s="5">
        <v>2020</v>
      </c>
      <c r="K265" s="5" t="s">
        <v>6610</v>
      </c>
      <c r="L265" s="137">
        <v>43926</v>
      </c>
      <c r="M265" s="137">
        <v>44834</v>
      </c>
      <c r="N265" s="5" t="str">
        <f t="shared" si="41"/>
        <v>yes</v>
      </c>
      <c r="O265" s="18"/>
    </row>
    <row r="266" spans="1:15">
      <c r="A266" s="39">
        <v>47</v>
      </c>
      <c r="B266" s="38" t="s">
        <v>6145</v>
      </c>
      <c r="C266" s="5">
        <v>1</v>
      </c>
      <c r="D266" s="5">
        <v>10</v>
      </c>
      <c r="E266" s="5" t="s">
        <v>6611</v>
      </c>
      <c r="F266" s="5">
        <v>32114538</v>
      </c>
      <c r="G266" s="5" t="s">
        <v>430</v>
      </c>
      <c r="H266" s="5" t="str">
        <f t="shared" si="39"/>
        <v>Y</v>
      </c>
      <c r="I266" s="5" t="str">
        <f t="shared" si="40"/>
        <v>Y</v>
      </c>
      <c r="J266" s="5">
        <v>2020</v>
      </c>
      <c r="K266" s="5" t="s">
        <v>6612</v>
      </c>
      <c r="L266" s="137">
        <v>43892</v>
      </c>
      <c r="M266" s="137">
        <v>44834</v>
      </c>
      <c r="N266" s="5" t="str">
        <f t="shared" si="41"/>
        <v>yes</v>
      </c>
      <c r="O266" s="17"/>
    </row>
    <row r="267" spans="1:15">
      <c r="A267" s="39">
        <v>47</v>
      </c>
      <c r="B267" s="38" t="s">
        <v>6145</v>
      </c>
      <c r="C267" s="5">
        <v>3</v>
      </c>
      <c r="D267" s="5">
        <v>5</v>
      </c>
      <c r="E267" s="5" t="s">
        <v>6613</v>
      </c>
      <c r="F267" s="5">
        <v>31628752</v>
      </c>
      <c r="G267" s="5" t="s">
        <v>544</v>
      </c>
      <c r="H267" s="5" t="str">
        <f t="shared" si="39"/>
        <v>Y</v>
      </c>
      <c r="I267" s="5" t="str">
        <f t="shared" si="40"/>
        <v>Y</v>
      </c>
      <c r="J267" s="5">
        <v>2020</v>
      </c>
      <c r="K267" s="5" t="s">
        <v>6614</v>
      </c>
      <c r="L267" s="137">
        <v>43758</v>
      </c>
      <c r="M267" s="137">
        <v>44834</v>
      </c>
      <c r="N267" s="5" t="str">
        <f t="shared" si="41"/>
        <v>yes</v>
      </c>
      <c r="O267" s="17"/>
    </row>
    <row r="268" spans="1:15">
      <c r="A268" s="39">
        <v>47</v>
      </c>
      <c r="B268" s="38" t="s">
        <v>6145</v>
      </c>
      <c r="C268" s="5">
        <v>1</v>
      </c>
      <c r="D268" s="5">
        <v>8</v>
      </c>
      <c r="E268" s="5" t="s">
        <v>6615</v>
      </c>
      <c r="F268" s="5">
        <v>32032948</v>
      </c>
      <c r="G268" s="5" t="s">
        <v>430</v>
      </c>
      <c r="H268" s="5" t="str">
        <f t="shared" si="39"/>
        <v>Y</v>
      </c>
      <c r="I268" s="5" t="str">
        <f t="shared" si="40"/>
        <v>Y</v>
      </c>
      <c r="J268" s="5">
        <v>2020</v>
      </c>
      <c r="K268" s="5" t="s">
        <v>6616</v>
      </c>
      <c r="L268" s="137">
        <v>43869</v>
      </c>
      <c r="M268" s="137">
        <v>44834</v>
      </c>
      <c r="N268" s="5" t="str">
        <f t="shared" si="41"/>
        <v>yes</v>
      </c>
      <c r="O268" s="18"/>
    </row>
    <row r="269" spans="1:15">
      <c r="A269" s="39">
        <v>47</v>
      </c>
      <c r="B269" s="38" t="s">
        <v>6145</v>
      </c>
      <c r="C269" s="5">
        <v>2</v>
      </c>
      <c r="D269" s="5">
        <v>12</v>
      </c>
      <c r="E269" s="5" t="s">
        <v>6617</v>
      </c>
      <c r="F269" s="5">
        <v>31759154</v>
      </c>
      <c r="G269" s="5" t="s">
        <v>631</v>
      </c>
      <c r="H269" s="5" t="str">
        <f t="shared" si="39"/>
        <v>Y</v>
      </c>
      <c r="I269" s="5" t="str">
        <f t="shared" si="40"/>
        <v>Y</v>
      </c>
      <c r="J269" s="5">
        <v>2020</v>
      </c>
      <c r="K269" s="5" t="s">
        <v>6599</v>
      </c>
      <c r="L269" s="137">
        <v>43793</v>
      </c>
      <c r="M269" s="137">
        <v>44834</v>
      </c>
      <c r="N269" s="5" t="str">
        <f t="shared" si="41"/>
        <v>yes</v>
      </c>
      <c r="O269" s="18"/>
    </row>
    <row r="270" spans="1:15">
      <c r="A270" s="39">
        <v>47</v>
      </c>
      <c r="B270" s="38" t="s">
        <v>6145</v>
      </c>
      <c r="C270" s="5">
        <v>1</v>
      </c>
      <c r="D270" s="5">
        <v>18</v>
      </c>
      <c r="E270" s="5" t="s">
        <v>6618</v>
      </c>
      <c r="F270" s="5">
        <v>31759150</v>
      </c>
      <c r="G270" s="5" t="s">
        <v>631</v>
      </c>
      <c r="H270" s="5" t="str">
        <f t="shared" si="39"/>
        <v>Y</v>
      </c>
      <c r="I270" s="5" t="str">
        <f t="shared" si="40"/>
        <v>Y</v>
      </c>
      <c r="J270" s="5">
        <v>2020</v>
      </c>
      <c r="K270" s="5" t="s">
        <v>6619</v>
      </c>
      <c r="L270" s="137">
        <v>43793</v>
      </c>
      <c r="M270" s="137">
        <v>44834</v>
      </c>
      <c r="N270" s="5" t="str">
        <f t="shared" si="41"/>
        <v>yes</v>
      </c>
      <c r="O270" s="18"/>
    </row>
    <row r="271" spans="1:15">
      <c r="A271" s="39">
        <v>47</v>
      </c>
      <c r="B271" s="38" t="s">
        <v>6145</v>
      </c>
      <c r="C271" s="5">
        <v>4</v>
      </c>
      <c r="D271" s="5">
        <v>6</v>
      </c>
      <c r="E271" s="5" t="s">
        <v>6620</v>
      </c>
      <c r="F271" s="5">
        <v>32071668</v>
      </c>
      <c r="G271" s="5" t="s">
        <v>6621</v>
      </c>
      <c r="H271" s="5" t="str">
        <f t="shared" si="39"/>
        <v>N</v>
      </c>
      <c r="I271" s="5" t="str">
        <f t="shared" si="40"/>
        <v>Review</v>
      </c>
      <c r="J271" s="5">
        <v>2020</v>
      </c>
      <c r="K271" s="5" t="s">
        <v>6622</v>
      </c>
      <c r="L271" s="137">
        <v>43881</v>
      </c>
      <c r="M271" s="137">
        <v>44834</v>
      </c>
      <c r="N271" s="5" t="str">
        <f t="shared" si="41"/>
        <v>yes</v>
      </c>
      <c r="O271" s="18"/>
    </row>
    <row r="272" spans="1:15">
      <c r="A272" s="39">
        <v>47</v>
      </c>
      <c r="B272" s="38" t="s">
        <v>6145</v>
      </c>
      <c r="C272" s="5">
        <v>2</v>
      </c>
      <c r="D272" s="5">
        <v>5</v>
      </c>
      <c r="E272" s="5" t="s">
        <v>6623</v>
      </c>
      <c r="F272" s="5">
        <v>31872191</v>
      </c>
      <c r="G272" s="5" t="s">
        <v>632</v>
      </c>
      <c r="H272" s="5" t="str">
        <f t="shared" si="39"/>
        <v>Y</v>
      </c>
      <c r="I272" s="5" t="str">
        <f t="shared" si="40"/>
        <v>Y</v>
      </c>
      <c r="J272" s="5">
        <v>2019</v>
      </c>
      <c r="K272" s="5" t="s">
        <v>6624</v>
      </c>
      <c r="L272" s="137">
        <v>43824</v>
      </c>
      <c r="M272" s="137">
        <v>44834</v>
      </c>
      <c r="N272" s="5" t="str">
        <f t="shared" si="41"/>
        <v>yes</v>
      </c>
      <c r="O272" s="19"/>
    </row>
    <row r="273" spans="1:15">
      <c r="A273" s="39">
        <v>47</v>
      </c>
      <c r="B273" s="38" t="s">
        <v>6145</v>
      </c>
      <c r="C273" s="5">
        <v>4</v>
      </c>
      <c r="D273" s="5">
        <v>9</v>
      </c>
      <c r="E273" s="5" t="s">
        <v>6625</v>
      </c>
      <c r="F273" s="5">
        <v>32030202</v>
      </c>
      <c r="G273" s="5" t="s">
        <v>5622</v>
      </c>
      <c r="H273" s="5" t="str">
        <f t="shared" si="39"/>
        <v>N</v>
      </c>
      <c r="I273" s="5" t="str">
        <f t="shared" si="40"/>
        <v>Review</v>
      </c>
      <c r="J273" s="5">
        <v>2019</v>
      </c>
      <c r="K273" s="5" t="s">
        <v>6605</v>
      </c>
      <c r="L273" s="137">
        <v>43869</v>
      </c>
      <c r="M273" s="137">
        <v>44834</v>
      </c>
      <c r="N273" s="5" t="str">
        <f t="shared" si="41"/>
        <v>yes</v>
      </c>
      <c r="O273" s="18"/>
    </row>
    <row r="274" spans="1:15">
      <c r="A274" s="39">
        <v>47</v>
      </c>
      <c r="B274" s="38" t="s">
        <v>6145</v>
      </c>
      <c r="C274" s="5">
        <v>6</v>
      </c>
      <c r="D274" s="5">
        <v>13</v>
      </c>
      <c r="E274" s="5" t="s">
        <v>6626</v>
      </c>
      <c r="F274" s="5">
        <v>31349074</v>
      </c>
      <c r="G274" s="5" t="s">
        <v>631</v>
      </c>
      <c r="H274" s="5" t="str">
        <f t="shared" si="39"/>
        <v>Y</v>
      </c>
      <c r="I274" s="5" t="str">
        <f t="shared" si="40"/>
        <v>Y</v>
      </c>
      <c r="J274" s="5">
        <v>2019</v>
      </c>
      <c r="K274" s="5" t="s">
        <v>6589</v>
      </c>
      <c r="L274" s="137">
        <v>43673</v>
      </c>
      <c r="M274" s="137">
        <v>44834</v>
      </c>
      <c r="N274" s="5" t="str">
        <f t="shared" si="41"/>
        <v>yes</v>
      </c>
      <c r="O274" s="18"/>
    </row>
    <row r="275" spans="1:15">
      <c r="A275" s="39">
        <v>47</v>
      </c>
      <c r="B275" s="38" t="s">
        <v>6145</v>
      </c>
      <c r="C275" s="5">
        <v>2</v>
      </c>
      <c r="D275" s="5">
        <v>3</v>
      </c>
      <c r="E275" s="5" t="s">
        <v>6627</v>
      </c>
      <c r="F275" s="5">
        <v>31337731</v>
      </c>
      <c r="G275" s="5" t="s">
        <v>424</v>
      </c>
      <c r="H275" s="5" t="str">
        <f t="shared" si="39"/>
        <v>Y</v>
      </c>
      <c r="I275" s="5" t="str">
        <f t="shared" si="40"/>
        <v>Y</v>
      </c>
      <c r="J275" s="5">
        <v>2019</v>
      </c>
      <c r="K275" s="5" t="s">
        <v>6605</v>
      </c>
      <c r="L275" s="137">
        <v>43671</v>
      </c>
      <c r="M275" s="137">
        <v>44834</v>
      </c>
      <c r="N275" s="5" t="str">
        <f t="shared" si="41"/>
        <v>yes</v>
      </c>
      <c r="O275" s="17"/>
    </row>
    <row r="276" spans="1:15">
      <c r="A276" s="39">
        <v>47</v>
      </c>
      <c r="B276" s="38" t="s">
        <v>6145</v>
      </c>
      <c r="C276" s="5">
        <v>3</v>
      </c>
      <c r="D276" s="5">
        <v>6</v>
      </c>
      <c r="E276" s="5" t="s">
        <v>6628</v>
      </c>
      <c r="F276" s="5">
        <v>30892631</v>
      </c>
      <c r="G276" s="5" t="s">
        <v>554</v>
      </c>
      <c r="H276" s="5" t="str">
        <f t="shared" si="39"/>
        <v>Y</v>
      </c>
      <c r="I276" s="5" t="str">
        <f t="shared" si="40"/>
        <v>Y</v>
      </c>
      <c r="J276" s="5">
        <v>2019</v>
      </c>
      <c r="K276" s="5" t="s">
        <v>6629</v>
      </c>
      <c r="L276" s="137">
        <v>43545</v>
      </c>
      <c r="M276" s="137">
        <v>44834</v>
      </c>
      <c r="N276" s="5" t="str">
        <f t="shared" si="41"/>
        <v>yes</v>
      </c>
      <c r="O276" s="17"/>
    </row>
    <row r="277" spans="1:15">
      <c r="A277" s="39">
        <v>47</v>
      </c>
      <c r="B277" s="38" t="s">
        <v>6145</v>
      </c>
      <c r="C277" s="5">
        <v>2</v>
      </c>
      <c r="D277" s="5">
        <v>12</v>
      </c>
      <c r="E277" s="5" t="s">
        <v>6630</v>
      </c>
      <c r="F277" s="5">
        <v>31662579</v>
      </c>
      <c r="G277" s="5" t="s">
        <v>430</v>
      </c>
      <c r="H277" s="5" t="str">
        <f t="shared" si="39"/>
        <v>Y</v>
      </c>
      <c r="I277" s="5" t="str">
        <f t="shared" si="40"/>
        <v>Y</v>
      </c>
      <c r="J277" s="5">
        <v>2019</v>
      </c>
      <c r="K277" s="5" t="s">
        <v>6589</v>
      </c>
      <c r="L277" s="137">
        <v>43769</v>
      </c>
      <c r="M277" s="137">
        <v>44834</v>
      </c>
      <c r="N277" s="5" t="str">
        <f t="shared" si="41"/>
        <v>yes</v>
      </c>
      <c r="O277" s="18"/>
    </row>
    <row r="278" spans="1:15">
      <c r="A278" s="39">
        <v>47</v>
      </c>
      <c r="B278" s="38" t="s">
        <v>6145</v>
      </c>
      <c r="C278" s="5">
        <v>2</v>
      </c>
      <c r="D278" s="5">
        <v>6</v>
      </c>
      <c r="E278" s="5" t="s">
        <v>6631</v>
      </c>
      <c r="F278" s="5">
        <v>31301439</v>
      </c>
      <c r="G278" s="5" t="s">
        <v>631</v>
      </c>
      <c r="H278" s="5" t="str">
        <f t="shared" si="39"/>
        <v>Y</v>
      </c>
      <c r="I278" s="5" t="str">
        <f t="shared" si="40"/>
        <v>Y</v>
      </c>
      <c r="J278" s="5">
        <v>2019</v>
      </c>
      <c r="K278" s="5" t="s">
        <v>6599</v>
      </c>
      <c r="L278" s="137">
        <v>43660</v>
      </c>
      <c r="M278" s="137">
        <v>44834</v>
      </c>
      <c r="N278" s="5" t="str">
        <f t="shared" si="41"/>
        <v>yes</v>
      </c>
      <c r="O278" s="18"/>
    </row>
    <row r="279" spans="1:15">
      <c r="A279" s="39">
        <v>47</v>
      </c>
      <c r="B279" s="38" t="s">
        <v>6145</v>
      </c>
      <c r="C279" s="5">
        <v>3</v>
      </c>
      <c r="D279" s="5">
        <v>6</v>
      </c>
      <c r="E279" s="5" t="s">
        <v>6632</v>
      </c>
      <c r="F279" s="5">
        <v>31409272</v>
      </c>
      <c r="G279" s="5" t="s">
        <v>1293</v>
      </c>
      <c r="H279" s="5" t="str">
        <f t="shared" si="39"/>
        <v>N</v>
      </c>
      <c r="I279" s="5" t="str">
        <f t="shared" si="40"/>
        <v>Review</v>
      </c>
      <c r="J279" s="5">
        <v>2019</v>
      </c>
      <c r="K279" s="5" t="s">
        <v>6633</v>
      </c>
      <c r="L279" s="137">
        <v>43692</v>
      </c>
      <c r="M279" s="137">
        <v>44834</v>
      </c>
      <c r="N279" s="5" t="str">
        <f t="shared" si="41"/>
        <v>yes</v>
      </c>
      <c r="O279" s="17"/>
    </row>
    <row r="280" spans="1:15">
      <c r="A280" s="39">
        <v>47</v>
      </c>
      <c r="B280" s="38" t="s">
        <v>6145</v>
      </c>
      <c r="C280" s="5">
        <v>2</v>
      </c>
      <c r="D280" s="5">
        <v>6</v>
      </c>
      <c r="E280" s="5" t="s">
        <v>6634</v>
      </c>
      <c r="F280" s="5">
        <v>31132499</v>
      </c>
      <c r="G280" s="5" t="s">
        <v>631</v>
      </c>
      <c r="H280" s="5" t="str">
        <f t="shared" si="39"/>
        <v>Y</v>
      </c>
      <c r="I280" s="5" t="str">
        <f t="shared" si="40"/>
        <v>Y</v>
      </c>
      <c r="J280" s="5">
        <v>2019</v>
      </c>
      <c r="K280" s="5" t="s">
        <v>6635</v>
      </c>
      <c r="L280" s="137">
        <v>43613</v>
      </c>
      <c r="M280" s="137">
        <v>44834</v>
      </c>
      <c r="N280" s="5" t="str">
        <f t="shared" si="41"/>
        <v>yes</v>
      </c>
      <c r="O280" s="18"/>
    </row>
    <row r="281" spans="1:15">
      <c r="A281" s="39">
        <v>47</v>
      </c>
      <c r="B281" s="38" t="s">
        <v>6145</v>
      </c>
      <c r="C281" s="5">
        <v>6</v>
      </c>
      <c r="D281" s="5">
        <v>12</v>
      </c>
      <c r="E281" s="5" t="s">
        <v>6636</v>
      </c>
      <c r="F281" s="5">
        <v>31379708</v>
      </c>
      <c r="G281" s="5" t="s">
        <v>1313</v>
      </c>
      <c r="H281" s="5" t="str">
        <f t="shared" si="39"/>
        <v>N</v>
      </c>
      <c r="I281" s="5" t="str">
        <f t="shared" si="40"/>
        <v>Review</v>
      </c>
      <c r="J281" s="5">
        <v>2019</v>
      </c>
      <c r="K281" s="5" t="s">
        <v>6608</v>
      </c>
      <c r="L281" s="137">
        <v>43683</v>
      </c>
      <c r="M281" s="137">
        <v>44834</v>
      </c>
      <c r="N281" s="5" t="str">
        <f t="shared" si="41"/>
        <v>yes</v>
      </c>
      <c r="O281" s="17"/>
    </row>
    <row r="282" spans="1:15">
      <c r="A282" s="39">
        <v>47</v>
      </c>
      <c r="B282" s="38" t="s">
        <v>6145</v>
      </c>
      <c r="C282" s="5">
        <v>9</v>
      </c>
      <c r="D282" s="5">
        <v>11</v>
      </c>
      <c r="E282" s="5" t="s">
        <v>6637</v>
      </c>
      <c r="F282" s="5">
        <v>31036341</v>
      </c>
      <c r="G282" s="5" t="s">
        <v>5635</v>
      </c>
      <c r="H282" s="5" t="str">
        <f t="shared" si="39"/>
        <v>N</v>
      </c>
      <c r="I282" s="5" t="str">
        <f t="shared" si="40"/>
        <v>Review</v>
      </c>
      <c r="J282" s="5">
        <v>2019</v>
      </c>
      <c r="K282" s="5" t="s">
        <v>6638</v>
      </c>
      <c r="L282" s="137">
        <v>43586</v>
      </c>
      <c r="M282" s="137">
        <v>44834</v>
      </c>
      <c r="N282" s="5" t="str">
        <f t="shared" si="41"/>
        <v>yes</v>
      </c>
      <c r="O282" s="21"/>
    </row>
    <row r="283" spans="1:15">
      <c r="A283" s="39">
        <v>47</v>
      </c>
      <c r="B283" s="38" t="s">
        <v>6145</v>
      </c>
      <c r="C283" s="5">
        <v>1</v>
      </c>
      <c r="D283" s="5">
        <v>4</v>
      </c>
      <c r="E283" s="5" t="s">
        <v>6639</v>
      </c>
      <c r="F283" s="5">
        <v>31160299</v>
      </c>
      <c r="G283" s="5" t="s">
        <v>5745</v>
      </c>
      <c r="H283" s="5" t="str">
        <f t="shared" si="39"/>
        <v>N</v>
      </c>
      <c r="I283" s="5" t="str">
        <f t="shared" si="40"/>
        <v>Review</v>
      </c>
      <c r="J283" s="5">
        <v>2019</v>
      </c>
      <c r="K283" s="5" t="s">
        <v>6640</v>
      </c>
      <c r="L283" s="137">
        <v>43621</v>
      </c>
      <c r="M283" s="137">
        <v>44834</v>
      </c>
      <c r="N283" s="5" t="str">
        <f t="shared" si="41"/>
        <v>yes</v>
      </c>
      <c r="O283" s="22"/>
    </row>
    <row r="284" spans="1:15">
      <c r="A284" s="39">
        <v>47</v>
      </c>
      <c r="B284" s="38" t="s">
        <v>6145</v>
      </c>
      <c r="C284" s="5">
        <v>3</v>
      </c>
      <c r="D284" s="5">
        <v>16</v>
      </c>
      <c r="E284" s="5" t="s">
        <v>6641</v>
      </c>
      <c r="F284" s="5">
        <v>30925474</v>
      </c>
      <c r="G284" s="5" t="s">
        <v>430</v>
      </c>
      <c r="H284" s="5" t="str">
        <f t="shared" si="39"/>
        <v>Y</v>
      </c>
      <c r="I284" s="5" t="str">
        <f t="shared" si="40"/>
        <v>Y</v>
      </c>
      <c r="J284" s="5">
        <v>2019</v>
      </c>
      <c r="K284" s="5" t="s">
        <v>6642</v>
      </c>
      <c r="L284" s="137">
        <v>43554</v>
      </c>
      <c r="M284" s="137">
        <v>44834</v>
      </c>
      <c r="N284" s="5" t="str">
        <f t="shared" si="41"/>
        <v>yes</v>
      </c>
      <c r="O284" s="18"/>
    </row>
    <row r="285" spans="1:15">
      <c r="A285" s="39">
        <v>47</v>
      </c>
      <c r="B285" s="38" t="s">
        <v>6145</v>
      </c>
      <c r="C285" s="5">
        <v>7</v>
      </c>
      <c r="D285" s="5">
        <v>9</v>
      </c>
      <c r="E285" s="5" t="s">
        <v>6643</v>
      </c>
      <c r="F285" s="5">
        <v>31105977</v>
      </c>
      <c r="G285" s="5" t="s">
        <v>5622</v>
      </c>
      <c r="H285" s="5" t="str">
        <f t="shared" si="39"/>
        <v>N</v>
      </c>
      <c r="I285" s="5" t="str">
        <f t="shared" si="40"/>
        <v>Review</v>
      </c>
      <c r="J285" s="5">
        <v>2019</v>
      </c>
      <c r="K285" s="5" t="s">
        <v>6644</v>
      </c>
      <c r="L285" s="137">
        <v>43606</v>
      </c>
      <c r="M285" s="137">
        <v>44834</v>
      </c>
      <c r="N285" s="5" t="str">
        <f t="shared" si="41"/>
        <v>yes</v>
      </c>
      <c r="O285" s="18"/>
    </row>
    <row r="286" spans="1:15">
      <c r="A286" s="39">
        <v>47</v>
      </c>
      <c r="B286" s="38" t="s">
        <v>6145</v>
      </c>
      <c r="C286" s="5">
        <v>2</v>
      </c>
      <c r="D286" s="5">
        <v>8</v>
      </c>
      <c r="E286" s="5" t="s">
        <v>6645</v>
      </c>
      <c r="F286" s="5">
        <v>30522803</v>
      </c>
      <c r="G286" s="5" t="s">
        <v>5635</v>
      </c>
      <c r="H286" s="5" t="str">
        <f t="shared" si="39"/>
        <v>N</v>
      </c>
      <c r="I286" s="5" t="str">
        <f t="shared" si="40"/>
        <v>Review</v>
      </c>
      <c r="J286" s="5">
        <v>2019</v>
      </c>
      <c r="K286" s="5" t="s">
        <v>6646</v>
      </c>
      <c r="L286" s="137">
        <v>43442</v>
      </c>
      <c r="M286" s="137">
        <v>44834</v>
      </c>
      <c r="N286" s="5" t="str">
        <f t="shared" si="41"/>
        <v>yes</v>
      </c>
      <c r="O286" s="19"/>
    </row>
    <row r="287" spans="1:15">
      <c r="A287" s="39">
        <v>47</v>
      </c>
      <c r="B287" s="38" t="s">
        <v>6145</v>
      </c>
      <c r="C287" s="5">
        <v>2</v>
      </c>
      <c r="D287" s="5">
        <v>4</v>
      </c>
      <c r="E287" s="5" t="s">
        <v>6647</v>
      </c>
      <c r="F287" s="5">
        <v>29960666</v>
      </c>
      <c r="G287" s="5" t="s">
        <v>5635</v>
      </c>
      <c r="H287" s="5" t="str">
        <f t="shared" si="39"/>
        <v>N</v>
      </c>
      <c r="I287" s="5" t="str">
        <f t="shared" si="40"/>
        <v>Review</v>
      </c>
      <c r="J287" s="5">
        <v>2018</v>
      </c>
      <c r="K287" s="5" t="s">
        <v>6648</v>
      </c>
      <c r="L287" s="137">
        <v>43283</v>
      </c>
      <c r="M287" s="137">
        <v>44834</v>
      </c>
      <c r="N287" s="5" t="str">
        <f t="shared" si="41"/>
        <v>yes</v>
      </c>
      <c r="O287" s="17"/>
    </row>
    <row r="288" spans="1:15">
      <c r="B288" s="138" t="s">
        <v>662</v>
      </c>
      <c r="C288" s="138" t="s">
        <v>663</v>
      </c>
      <c r="D288" s="138" t="s">
        <v>6255</v>
      </c>
      <c r="E288" s="138" t="s">
        <v>6256</v>
      </c>
      <c r="F288" s="138" t="s">
        <v>666</v>
      </c>
      <c r="G288" s="138" t="s">
        <v>667</v>
      </c>
      <c r="H288" s="14"/>
      <c r="O288" s="18"/>
    </row>
    <row r="289" spans="1:15">
      <c r="B289" s="14">
        <f>COUNTA(B238:B287)</f>
        <v>50</v>
      </c>
      <c r="C289" s="14">
        <f>COUNTIF(I238:I287, "Y")</f>
        <v>28</v>
      </c>
      <c r="D289" s="14">
        <f>COUNTIF(N238:N287, "yes")</f>
        <v>45</v>
      </c>
      <c r="E289" s="14">
        <f>COUNTIFS(I238:I287, "Y", N238:N287, "yes")</f>
        <v>24</v>
      </c>
      <c r="F289" s="14">
        <f>C289/B289</f>
        <v>0.56000000000000005</v>
      </c>
      <c r="G289" s="14">
        <f>E289/D289</f>
        <v>0.53333333333333333</v>
      </c>
      <c r="H289" s="14">
        <f>COUNTIF(H238:H287, "N") / (COUNTA(H238:H287))</f>
        <v>0.44</v>
      </c>
      <c r="O289" s="17"/>
    </row>
    <row r="290" spans="1:15">
      <c r="A290" s="5">
        <v>48</v>
      </c>
      <c r="B290" t="s">
        <v>879</v>
      </c>
      <c r="C290" s="5">
        <v>5</v>
      </c>
      <c r="D290" s="5">
        <v>6</v>
      </c>
      <c r="E290" s="5" t="s">
        <v>2289</v>
      </c>
      <c r="F290" s="5">
        <v>37026774</v>
      </c>
      <c r="G290" s="5" t="s">
        <v>6649</v>
      </c>
      <c r="H290" s="5" t="str">
        <f t="shared" ref="H290:H311" si="42">IF(ISNUMBER(MATCH(G290, O:O, 0)), "Y", "N")</f>
        <v>N</v>
      </c>
      <c r="I290" s="5" t="str">
        <f t="shared" ref="I290:I311" si="43">IF(H290="Y", "Y", "Review")</f>
        <v>Review</v>
      </c>
      <c r="J290" s="5">
        <v>2023</v>
      </c>
      <c r="K290" s="5" t="s">
        <v>6650</v>
      </c>
      <c r="L290" s="137">
        <v>45023</v>
      </c>
      <c r="M290" s="137">
        <v>44834</v>
      </c>
      <c r="N290" s="5" t="str">
        <f t="shared" ref="N290:N311" si="44">IF(L290&lt;M290,"yes","no")</f>
        <v>no</v>
      </c>
      <c r="O290" s="17"/>
    </row>
    <row r="291" spans="1:15">
      <c r="A291" s="5">
        <v>48</v>
      </c>
      <c r="B291" t="s">
        <v>879</v>
      </c>
      <c r="C291" s="5">
        <v>3</v>
      </c>
      <c r="D291" s="5">
        <v>6</v>
      </c>
      <c r="E291" s="5" t="s">
        <v>6651</v>
      </c>
      <c r="F291" s="5">
        <v>37200146</v>
      </c>
      <c r="G291" s="5" t="s">
        <v>6652</v>
      </c>
      <c r="H291" s="5" t="str">
        <f t="shared" si="42"/>
        <v>N</v>
      </c>
      <c r="I291" s="5" t="str">
        <f t="shared" si="43"/>
        <v>Review</v>
      </c>
      <c r="J291" s="5">
        <v>2023</v>
      </c>
      <c r="K291" s="5" t="s">
        <v>6653</v>
      </c>
      <c r="L291" s="137">
        <v>45064</v>
      </c>
      <c r="M291" s="137">
        <v>44834</v>
      </c>
      <c r="N291" s="5" t="str">
        <f t="shared" si="44"/>
        <v>no</v>
      </c>
      <c r="O291" s="18"/>
    </row>
    <row r="292" spans="1:15">
      <c r="A292" s="5">
        <v>48</v>
      </c>
      <c r="B292" t="s">
        <v>879</v>
      </c>
      <c r="C292" s="5">
        <v>9</v>
      </c>
      <c r="D292" s="5">
        <v>22</v>
      </c>
      <c r="E292" s="5" t="s">
        <v>6654</v>
      </c>
      <c r="F292" s="5">
        <v>36864071</v>
      </c>
      <c r="G292" s="5" t="s">
        <v>1262</v>
      </c>
      <c r="H292" s="5" t="str">
        <f t="shared" si="42"/>
        <v>N</v>
      </c>
      <c r="I292" s="5" t="str">
        <f t="shared" si="43"/>
        <v>Review</v>
      </c>
      <c r="J292" s="5">
        <v>2023</v>
      </c>
      <c r="K292" s="5" t="s">
        <v>6655</v>
      </c>
      <c r="L292" s="137">
        <v>44987</v>
      </c>
      <c r="M292" s="137">
        <v>44834</v>
      </c>
      <c r="N292" s="5" t="str">
        <f t="shared" si="44"/>
        <v>no</v>
      </c>
      <c r="O292" s="18"/>
    </row>
    <row r="293" spans="1:15">
      <c r="A293" s="5">
        <v>48</v>
      </c>
      <c r="B293" t="s">
        <v>879</v>
      </c>
      <c r="C293" s="5">
        <v>3</v>
      </c>
      <c r="D293" s="5">
        <v>5</v>
      </c>
      <c r="E293" s="5" t="s">
        <v>6656</v>
      </c>
      <c r="F293" s="5">
        <v>33998942</v>
      </c>
      <c r="G293" s="5" t="s">
        <v>6657</v>
      </c>
      <c r="H293" s="5" t="str">
        <f t="shared" si="42"/>
        <v>N</v>
      </c>
      <c r="I293" s="5" t="str">
        <f t="shared" si="43"/>
        <v>Review</v>
      </c>
      <c r="J293" s="5">
        <v>2022</v>
      </c>
      <c r="K293" s="5" t="s">
        <v>6658</v>
      </c>
      <c r="L293" s="137">
        <v>44333</v>
      </c>
      <c r="M293" s="137">
        <v>44834</v>
      </c>
      <c r="N293" s="5" t="str">
        <f t="shared" si="44"/>
        <v>yes</v>
      </c>
      <c r="O293" s="17"/>
    </row>
    <row r="294" spans="1:15">
      <c r="A294" s="5">
        <v>48</v>
      </c>
      <c r="B294" t="s">
        <v>879</v>
      </c>
      <c r="C294" s="5">
        <v>1</v>
      </c>
      <c r="D294" s="5">
        <v>6</v>
      </c>
      <c r="E294" s="5" t="s">
        <v>6659</v>
      </c>
      <c r="F294" s="5">
        <v>36119671</v>
      </c>
      <c r="G294" s="5" t="s">
        <v>1313</v>
      </c>
      <c r="H294" s="5" t="str">
        <f t="shared" si="42"/>
        <v>N</v>
      </c>
      <c r="I294" s="5" t="str">
        <f t="shared" si="43"/>
        <v>Review</v>
      </c>
      <c r="J294" s="5">
        <v>2022</v>
      </c>
      <c r="K294" s="5" t="s">
        <v>6660</v>
      </c>
      <c r="L294" s="137">
        <v>44823</v>
      </c>
      <c r="M294" s="137">
        <v>44834</v>
      </c>
      <c r="N294" s="5" t="str">
        <f t="shared" si="44"/>
        <v>yes</v>
      </c>
      <c r="O294" s="23"/>
    </row>
    <row r="295" spans="1:15">
      <c r="A295" s="5">
        <v>48</v>
      </c>
      <c r="B295" t="s">
        <v>879</v>
      </c>
      <c r="C295" s="5">
        <v>3</v>
      </c>
      <c r="D295" s="5">
        <v>13</v>
      </c>
      <c r="E295" s="5" t="s">
        <v>6661</v>
      </c>
      <c r="F295" s="5">
        <v>37284162</v>
      </c>
      <c r="G295" s="5" t="s">
        <v>6662</v>
      </c>
      <c r="H295" s="5" t="str">
        <f t="shared" si="42"/>
        <v>N</v>
      </c>
      <c r="I295" s="5" t="str">
        <f t="shared" si="43"/>
        <v>Review</v>
      </c>
      <c r="J295" s="5">
        <v>2022</v>
      </c>
      <c r="K295" s="5" t="s">
        <v>6663</v>
      </c>
      <c r="L295" s="137">
        <v>45084</v>
      </c>
      <c r="M295" s="137">
        <v>44834</v>
      </c>
      <c r="N295" s="5" t="str">
        <f t="shared" si="44"/>
        <v>no</v>
      </c>
      <c r="O295" s="17"/>
    </row>
    <row r="296" spans="1:15">
      <c r="A296" s="5">
        <v>48</v>
      </c>
      <c r="B296" t="s">
        <v>879</v>
      </c>
      <c r="C296" s="5">
        <v>1</v>
      </c>
      <c r="D296" s="5">
        <v>8</v>
      </c>
      <c r="E296" s="5" t="s">
        <v>6664</v>
      </c>
      <c r="F296" s="5">
        <v>34982109</v>
      </c>
      <c r="G296" s="5" t="s">
        <v>1289</v>
      </c>
      <c r="H296" s="5" t="str">
        <f t="shared" si="42"/>
        <v>N</v>
      </c>
      <c r="I296" s="5" t="str">
        <f t="shared" si="43"/>
        <v>Review</v>
      </c>
      <c r="J296" s="5">
        <v>2022</v>
      </c>
      <c r="K296" s="5" t="s">
        <v>6665</v>
      </c>
      <c r="L296" s="137">
        <v>44565</v>
      </c>
      <c r="M296" s="137">
        <v>44834</v>
      </c>
      <c r="N296" s="5" t="str">
        <f t="shared" si="44"/>
        <v>yes</v>
      </c>
      <c r="O296" s="17"/>
    </row>
    <row r="297" spans="1:15">
      <c r="A297" s="5">
        <v>48</v>
      </c>
      <c r="B297" t="s">
        <v>879</v>
      </c>
      <c r="C297" s="5">
        <v>5</v>
      </c>
      <c r="D297" s="5">
        <v>8</v>
      </c>
      <c r="E297" s="5" t="s">
        <v>6666</v>
      </c>
      <c r="F297" s="5">
        <v>35253772</v>
      </c>
      <c r="G297" s="5" t="s">
        <v>6667</v>
      </c>
      <c r="H297" s="5" t="str">
        <f t="shared" si="42"/>
        <v>N</v>
      </c>
      <c r="I297" s="5" t="str">
        <f t="shared" si="43"/>
        <v>Review</v>
      </c>
      <c r="J297" s="5">
        <v>2022</v>
      </c>
      <c r="K297" s="5" t="s">
        <v>6668</v>
      </c>
      <c r="L297" s="137">
        <v>44627</v>
      </c>
      <c r="M297" s="137">
        <v>44834</v>
      </c>
      <c r="N297" s="5" t="str">
        <f t="shared" si="44"/>
        <v>yes</v>
      </c>
      <c r="O297" s="18"/>
    </row>
    <row r="298" spans="1:15">
      <c r="A298" s="5">
        <v>48</v>
      </c>
      <c r="B298" t="s">
        <v>879</v>
      </c>
      <c r="C298" s="5">
        <v>2</v>
      </c>
      <c r="D298" s="5">
        <v>5</v>
      </c>
      <c r="E298" s="5" t="s">
        <v>6669</v>
      </c>
      <c r="F298" s="5">
        <v>34786551</v>
      </c>
      <c r="G298" s="5" t="s">
        <v>6670</v>
      </c>
      <c r="H298" s="5" t="str">
        <f t="shared" si="42"/>
        <v>N</v>
      </c>
      <c r="I298" s="5" t="str">
        <f t="shared" si="43"/>
        <v>Review</v>
      </c>
      <c r="J298" s="5">
        <v>2021</v>
      </c>
      <c r="K298" s="5" t="s">
        <v>6671</v>
      </c>
      <c r="L298" s="137">
        <v>44517</v>
      </c>
      <c r="M298" s="137">
        <v>44834</v>
      </c>
      <c r="N298" s="5" t="str">
        <f t="shared" si="44"/>
        <v>yes</v>
      </c>
      <c r="O298" s="18"/>
    </row>
    <row r="299" spans="1:15">
      <c r="A299" s="5">
        <v>48</v>
      </c>
      <c r="B299" t="s">
        <v>879</v>
      </c>
      <c r="C299" s="5">
        <v>1</v>
      </c>
      <c r="D299" s="5">
        <v>8</v>
      </c>
      <c r="E299" s="5" t="s">
        <v>6672</v>
      </c>
      <c r="F299" s="5">
        <v>34513199</v>
      </c>
      <c r="G299" s="5" t="s">
        <v>612</v>
      </c>
      <c r="H299" s="5" t="str">
        <f t="shared" si="42"/>
        <v>Y</v>
      </c>
      <c r="I299" s="5" t="str">
        <f t="shared" si="43"/>
        <v>Y</v>
      </c>
      <c r="J299" s="5">
        <v>2021</v>
      </c>
      <c r="K299" s="5" t="s">
        <v>6673</v>
      </c>
      <c r="L299" s="137">
        <v>44452</v>
      </c>
      <c r="M299" s="137">
        <v>44834</v>
      </c>
      <c r="N299" s="5" t="str">
        <f t="shared" si="44"/>
        <v>yes</v>
      </c>
      <c r="O299" s="18"/>
    </row>
    <row r="300" spans="1:15">
      <c r="A300" s="5">
        <v>48</v>
      </c>
      <c r="B300" t="s">
        <v>879</v>
      </c>
      <c r="C300" s="5">
        <v>1</v>
      </c>
      <c r="D300" s="5">
        <v>6</v>
      </c>
      <c r="E300" s="5" t="s">
        <v>6674</v>
      </c>
      <c r="F300" s="5">
        <v>34397408</v>
      </c>
      <c r="G300" s="5" t="s">
        <v>1193</v>
      </c>
      <c r="H300" s="5" t="str">
        <f t="shared" si="42"/>
        <v>N</v>
      </c>
      <c r="I300" s="5" t="str">
        <f t="shared" si="43"/>
        <v>Review</v>
      </c>
      <c r="J300" s="5">
        <v>2021</v>
      </c>
      <c r="K300" s="5" t="s">
        <v>6675</v>
      </c>
      <c r="L300" s="137">
        <v>44424</v>
      </c>
      <c r="M300" s="137">
        <v>44834</v>
      </c>
      <c r="N300" s="5" t="str">
        <f t="shared" si="44"/>
        <v>yes</v>
      </c>
      <c r="O300" s="18"/>
    </row>
    <row r="301" spans="1:15">
      <c r="A301" s="5">
        <v>48</v>
      </c>
      <c r="B301" t="s">
        <v>879</v>
      </c>
      <c r="C301" s="5">
        <v>9</v>
      </c>
      <c r="D301" s="5">
        <v>22</v>
      </c>
      <c r="E301" s="5" t="s">
        <v>6676</v>
      </c>
      <c r="F301" s="5">
        <v>33097708</v>
      </c>
      <c r="G301" s="5" t="s">
        <v>1262</v>
      </c>
      <c r="H301" s="5" t="str">
        <f t="shared" si="42"/>
        <v>N</v>
      </c>
      <c r="I301" s="5" t="str">
        <f t="shared" si="43"/>
        <v>Review</v>
      </c>
      <c r="J301" s="5">
        <v>2020</v>
      </c>
      <c r="K301" s="5" t="s">
        <v>6655</v>
      </c>
      <c r="L301" s="137">
        <v>44128</v>
      </c>
      <c r="M301" s="137">
        <v>44834</v>
      </c>
      <c r="N301" s="5" t="str">
        <f t="shared" si="44"/>
        <v>yes</v>
      </c>
      <c r="O301" s="18"/>
    </row>
    <row r="302" spans="1:15">
      <c r="A302" s="5">
        <v>48</v>
      </c>
      <c r="B302" t="s">
        <v>879</v>
      </c>
      <c r="C302" s="5">
        <v>11</v>
      </c>
      <c r="D302" s="5">
        <v>17</v>
      </c>
      <c r="E302" s="5" t="s">
        <v>6677</v>
      </c>
      <c r="F302" s="5">
        <v>32871569</v>
      </c>
      <c r="G302" s="5" t="s">
        <v>540</v>
      </c>
      <c r="H302" s="5" t="str">
        <f t="shared" si="42"/>
        <v>Y</v>
      </c>
      <c r="I302" s="5" t="str">
        <f t="shared" si="43"/>
        <v>Y</v>
      </c>
      <c r="J302" s="5">
        <v>2020</v>
      </c>
      <c r="K302" s="5" t="s">
        <v>6678</v>
      </c>
      <c r="L302" s="137">
        <v>44076</v>
      </c>
      <c r="M302" s="137">
        <v>44834</v>
      </c>
      <c r="N302" s="5" t="str">
        <f t="shared" si="44"/>
        <v>yes</v>
      </c>
      <c r="O302" s="17"/>
    </row>
    <row r="303" spans="1:15">
      <c r="A303" s="5">
        <v>48</v>
      </c>
      <c r="B303" t="s">
        <v>879</v>
      </c>
      <c r="C303" s="5">
        <v>2</v>
      </c>
      <c r="D303" s="5">
        <v>10</v>
      </c>
      <c r="E303" s="5" t="s">
        <v>6679</v>
      </c>
      <c r="F303" s="5">
        <v>32345570</v>
      </c>
      <c r="G303" s="5" t="s">
        <v>6680</v>
      </c>
      <c r="H303" s="5" t="str">
        <f t="shared" si="42"/>
        <v>N</v>
      </c>
      <c r="I303" s="5" t="str">
        <f t="shared" si="43"/>
        <v>Review</v>
      </c>
      <c r="J303" s="5">
        <v>2020</v>
      </c>
      <c r="K303" s="5" t="s">
        <v>6681</v>
      </c>
      <c r="L303" s="137">
        <v>43951</v>
      </c>
      <c r="M303" s="137">
        <v>44834</v>
      </c>
      <c r="N303" s="5" t="str">
        <f t="shared" si="44"/>
        <v>yes</v>
      </c>
      <c r="O303" s="17"/>
    </row>
    <row r="304" spans="1:15">
      <c r="A304" s="5">
        <v>48</v>
      </c>
      <c r="B304" t="s">
        <v>879</v>
      </c>
      <c r="C304" s="5">
        <v>4</v>
      </c>
      <c r="D304" s="5">
        <v>7</v>
      </c>
      <c r="E304" s="5" t="s">
        <v>6682</v>
      </c>
      <c r="F304" s="5">
        <v>33344926</v>
      </c>
      <c r="G304" s="5" t="s">
        <v>6683</v>
      </c>
      <c r="H304" s="5" t="str">
        <f t="shared" si="42"/>
        <v>N</v>
      </c>
      <c r="I304" s="5" t="str">
        <f t="shared" si="43"/>
        <v>Review</v>
      </c>
      <c r="J304" s="5">
        <v>2019</v>
      </c>
      <c r="K304" s="5" t="s">
        <v>6684</v>
      </c>
      <c r="L304" s="137">
        <v>44186</v>
      </c>
      <c r="M304" s="137">
        <v>44834</v>
      </c>
      <c r="N304" s="5" t="str">
        <f t="shared" si="44"/>
        <v>yes</v>
      </c>
      <c r="O304" s="20"/>
    </row>
    <row r="305" spans="1:15">
      <c r="A305" s="5">
        <v>48</v>
      </c>
      <c r="B305" t="s">
        <v>879</v>
      </c>
      <c r="C305" s="5">
        <v>2</v>
      </c>
      <c r="D305" s="5">
        <v>15</v>
      </c>
      <c r="E305" s="5" t="s">
        <v>6685</v>
      </c>
      <c r="F305" s="5">
        <v>31088970</v>
      </c>
      <c r="G305" s="5" t="s">
        <v>578</v>
      </c>
      <c r="H305" s="5" t="str">
        <f t="shared" si="42"/>
        <v>N</v>
      </c>
      <c r="I305" s="5" t="str">
        <f t="shared" si="43"/>
        <v>Review</v>
      </c>
      <c r="J305" s="5">
        <v>2019</v>
      </c>
      <c r="K305" s="5" t="s">
        <v>6686</v>
      </c>
      <c r="L305" s="137">
        <v>43601</v>
      </c>
      <c r="M305" s="137">
        <v>44834</v>
      </c>
      <c r="N305" s="5" t="str">
        <f t="shared" si="44"/>
        <v>yes</v>
      </c>
      <c r="O305" s="17"/>
    </row>
    <row r="306" spans="1:15">
      <c r="A306" s="5">
        <v>48</v>
      </c>
      <c r="B306" t="s">
        <v>879</v>
      </c>
      <c r="C306" s="5">
        <v>3</v>
      </c>
      <c r="D306" s="5">
        <v>5</v>
      </c>
      <c r="E306" s="5" t="s">
        <v>6687</v>
      </c>
      <c r="F306" s="5">
        <v>31048869</v>
      </c>
      <c r="G306" s="5" t="s">
        <v>575</v>
      </c>
      <c r="H306" s="5" t="str">
        <f t="shared" si="42"/>
        <v>N</v>
      </c>
      <c r="I306" s="5" t="str">
        <f t="shared" si="43"/>
        <v>Review</v>
      </c>
      <c r="J306" s="5">
        <v>2019</v>
      </c>
      <c r="K306" s="5" t="s">
        <v>6688</v>
      </c>
      <c r="L306" s="137">
        <v>43589</v>
      </c>
      <c r="M306" s="137">
        <v>44834</v>
      </c>
      <c r="N306" s="5" t="str">
        <f t="shared" si="44"/>
        <v>yes</v>
      </c>
      <c r="O306" s="18"/>
    </row>
    <row r="307" spans="1:15">
      <c r="A307" s="5">
        <v>48</v>
      </c>
      <c r="B307" t="s">
        <v>879</v>
      </c>
      <c r="C307" s="5">
        <v>7</v>
      </c>
      <c r="D307" s="5">
        <v>15</v>
      </c>
      <c r="E307" s="5" t="s">
        <v>6689</v>
      </c>
      <c r="F307" s="5">
        <v>29843246</v>
      </c>
      <c r="G307" s="5" t="s">
        <v>6667</v>
      </c>
      <c r="H307" s="5" t="str">
        <f t="shared" si="42"/>
        <v>N</v>
      </c>
      <c r="I307" s="5" t="str">
        <f t="shared" si="43"/>
        <v>Review</v>
      </c>
      <c r="J307" s="5">
        <v>2018</v>
      </c>
      <c r="K307" s="5" t="s">
        <v>6690</v>
      </c>
      <c r="L307" s="137">
        <v>43251</v>
      </c>
      <c r="M307" s="137">
        <v>44834</v>
      </c>
      <c r="N307" s="5" t="str">
        <f t="shared" si="44"/>
        <v>yes</v>
      </c>
      <c r="O307" s="17"/>
    </row>
    <row r="308" spans="1:15">
      <c r="A308" s="5">
        <v>48</v>
      </c>
      <c r="B308" t="s">
        <v>879</v>
      </c>
      <c r="C308" s="5">
        <v>12</v>
      </c>
      <c r="D308" s="5">
        <v>23</v>
      </c>
      <c r="E308" s="5" t="s">
        <v>6691</v>
      </c>
      <c r="F308" s="5">
        <v>28426964</v>
      </c>
      <c r="G308" s="5" t="s">
        <v>5233</v>
      </c>
      <c r="H308" s="5" t="str">
        <f t="shared" si="42"/>
        <v>N</v>
      </c>
      <c r="I308" s="5" t="str">
        <f t="shared" si="43"/>
        <v>Review</v>
      </c>
      <c r="J308" s="5">
        <v>2017</v>
      </c>
      <c r="K308" s="5" t="s">
        <v>6692</v>
      </c>
      <c r="L308" s="137">
        <v>42846</v>
      </c>
      <c r="M308" s="137">
        <v>44834</v>
      </c>
      <c r="N308" s="5" t="str">
        <f t="shared" si="44"/>
        <v>yes</v>
      </c>
      <c r="O308" s="17"/>
    </row>
    <row r="309" spans="1:15">
      <c r="A309" s="5">
        <v>48</v>
      </c>
      <c r="B309" t="s">
        <v>879</v>
      </c>
      <c r="C309" s="5">
        <v>2</v>
      </c>
      <c r="D309" s="5">
        <v>6</v>
      </c>
      <c r="E309" s="5" t="s">
        <v>6693</v>
      </c>
      <c r="F309" s="5">
        <v>26471256</v>
      </c>
      <c r="G309" s="5" t="s">
        <v>6694</v>
      </c>
      <c r="H309" s="5" t="str">
        <f t="shared" si="42"/>
        <v>N</v>
      </c>
      <c r="I309" s="5" t="str">
        <f t="shared" si="43"/>
        <v>Review</v>
      </c>
      <c r="J309" s="5">
        <v>2016</v>
      </c>
      <c r="K309" s="5" t="s">
        <v>6695</v>
      </c>
      <c r="L309" s="137">
        <v>42294</v>
      </c>
      <c r="M309" s="137">
        <v>44834</v>
      </c>
      <c r="N309" s="5" t="str">
        <f t="shared" si="44"/>
        <v>yes</v>
      </c>
      <c r="O309" s="17"/>
    </row>
    <row r="310" spans="1:15">
      <c r="A310" s="5">
        <v>48</v>
      </c>
      <c r="B310" t="s">
        <v>879</v>
      </c>
      <c r="C310" s="5">
        <v>7</v>
      </c>
      <c r="D310" s="5">
        <v>13</v>
      </c>
      <c r="E310" s="5" t="s">
        <v>6696</v>
      </c>
      <c r="F310" s="5">
        <v>26884167</v>
      </c>
      <c r="G310" s="5" t="s">
        <v>578</v>
      </c>
      <c r="H310" s="5" t="str">
        <f t="shared" si="42"/>
        <v>N</v>
      </c>
      <c r="I310" s="5" t="str">
        <f t="shared" si="43"/>
        <v>Review</v>
      </c>
      <c r="J310" s="5">
        <v>2016</v>
      </c>
      <c r="K310" s="5" t="s">
        <v>6697</v>
      </c>
      <c r="L310" s="137">
        <v>42418</v>
      </c>
      <c r="M310" s="137">
        <v>44834</v>
      </c>
      <c r="N310" s="5" t="str">
        <f t="shared" si="44"/>
        <v>yes</v>
      </c>
      <c r="O310" s="18"/>
    </row>
    <row r="311" spans="1:15">
      <c r="A311" s="5">
        <v>48</v>
      </c>
      <c r="B311" t="s">
        <v>879</v>
      </c>
      <c r="C311" s="5">
        <v>4</v>
      </c>
      <c r="D311" s="5">
        <v>7</v>
      </c>
      <c r="E311" s="5" t="s">
        <v>6698</v>
      </c>
      <c r="F311" s="5">
        <v>23401542</v>
      </c>
      <c r="G311" s="5" t="s">
        <v>578</v>
      </c>
      <c r="H311" s="5" t="str">
        <f t="shared" si="42"/>
        <v>N</v>
      </c>
      <c r="I311" s="5" t="str">
        <f t="shared" si="43"/>
        <v>Review</v>
      </c>
      <c r="J311" s="5">
        <v>2013</v>
      </c>
      <c r="K311" s="5" t="s">
        <v>6699</v>
      </c>
      <c r="L311" s="137">
        <v>41318</v>
      </c>
      <c r="M311" s="137">
        <v>44834</v>
      </c>
      <c r="N311" s="5" t="str">
        <f t="shared" si="44"/>
        <v>yes</v>
      </c>
      <c r="O311" s="18"/>
    </row>
    <row r="312" spans="1:15">
      <c r="B312" s="138" t="s">
        <v>662</v>
      </c>
      <c r="C312" s="138" t="s">
        <v>663</v>
      </c>
      <c r="D312" s="138" t="s">
        <v>6255</v>
      </c>
      <c r="E312" s="138" t="s">
        <v>6256</v>
      </c>
      <c r="F312" s="138" t="s">
        <v>666</v>
      </c>
      <c r="G312" s="138" t="s">
        <v>667</v>
      </c>
      <c r="H312" s="14"/>
      <c r="O312" s="19"/>
    </row>
    <row r="313" spans="1:15">
      <c r="B313" s="14">
        <f>COUNTA(B290:B311)</f>
        <v>22</v>
      </c>
      <c r="C313" s="14">
        <f>COUNTIF(I290:I311, "Y")</f>
        <v>2</v>
      </c>
      <c r="D313" s="14">
        <f>COUNTIF(N290:N311, "yes")</f>
        <v>18</v>
      </c>
      <c r="E313" s="14">
        <f>COUNTIFS(I290:I311, "Y", N290:N311, "yes")</f>
        <v>2</v>
      </c>
      <c r="F313" s="14">
        <f>C313/B313</f>
        <v>9.0909090909090912E-2</v>
      </c>
      <c r="G313" s="14">
        <f>E313/D313</f>
        <v>0.1111111111111111</v>
      </c>
      <c r="H313" s="14">
        <f>COUNTIF(H290:H311, "N") / (COUNTA(H290:H311))</f>
        <v>0.90909090909090906</v>
      </c>
      <c r="O313" s="18"/>
    </row>
    <row r="314" spans="1:15">
      <c r="A314" s="5">
        <v>49</v>
      </c>
      <c r="B314" s="5" t="s">
        <v>720</v>
      </c>
      <c r="C314" s="5">
        <v>1</v>
      </c>
      <c r="D314" s="5">
        <v>4</v>
      </c>
      <c r="E314" s="5" t="s">
        <v>6700</v>
      </c>
      <c r="G314" s="5" t="s">
        <v>6701</v>
      </c>
      <c r="H314" s="5" t="str">
        <f t="shared" ref="H314:H322" si="45">IF(ISNUMBER(MATCH(G314, O:O, 0)), "Y", "N")</f>
        <v>N</v>
      </c>
      <c r="I314" s="5" t="str">
        <f t="shared" ref="I314:I322" si="46">IF(H314="Y", "Y", "Review")</f>
        <v>Review</v>
      </c>
      <c r="J314" s="5">
        <v>2023</v>
      </c>
      <c r="K314" s="5" t="s">
        <v>6702</v>
      </c>
      <c r="L314" s="137">
        <v>45105</v>
      </c>
      <c r="M314" s="137">
        <v>44834</v>
      </c>
      <c r="N314" s="5" t="str">
        <f t="shared" ref="N314:N322" si="47">IF(L314&lt;M314,"yes","no")</f>
        <v>no</v>
      </c>
      <c r="O314" s="19"/>
    </row>
    <row r="315" spans="1:15">
      <c r="A315" s="5">
        <v>49</v>
      </c>
      <c r="B315" s="5" t="s">
        <v>720</v>
      </c>
      <c r="C315" s="5">
        <v>3</v>
      </c>
      <c r="D315" s="5">
        <v>6</v>
      </c>
      <c r="E315" s="5" t="s">
        <v>6703</v>
      </c>
      <c r="G315" s="5" t="s">
        <v>3881</v>
      </c>
      <c r="H315" s="5" t="str">
        <f t="shared" si="45"/>
        <v>N</v>
      </c>
      <c r="I315" s="5" t="str">
        <f t="shared" si="46"/>
        <v>Review</v>
      </c>
      <c r="J315" s="5">
        <v>2023</v>
      </c>
      <c r="K315" s="5" t="s">
        <v>6704</v>
      </c>
      <c r="L315" s="137">
        <v>45180</v>
      </c>
      <c r="M315" s="137">
        <v>44834</v>
      </c>
      <c r="N315" s="5" t="str">
        <f t="shared" si="47"/>
        <v>no</v>
      </c>
      <c r="O315" s="17"/>
    </row>
    <row r="316" spans="1:15">
      <c r="A316" s="5">
        <v>49</v>
      </c>
      <c r="B316" s="5" t="s">
        <v>720</v>
      </c>
      <c r="C316" s="5">
        <v>2</v>
      </c>
      <c r="D316" s="5">
        <v>6</v>
      </c>
      <c r="E316" s="5" t="s">
        <v>2053</v>
      </c>
      <c r="G316" s="5" t="s">
        <v>1330</v>
      </c>
      <c r="H316" s="5" t="str">
        <f t="shared" si="45"/>
        <v>N</v>
      </c>
      <c r="I316" s="5" t="str">
        <f t="shared" si="46"/>
        <v>Review</v>
      </c>
      <c r="J316" s="5">
        <v>2023</v>
      </c>
      <c r="K316" s="5" t="s">
        <v>6705</v>
      </c>
      <c r="L316" s="137">
        <v>45124</v>
      </c>
      <c r="M316" s="137">
        <v>44834</v>
      </c>
      <c r="N316" s="5" t="str">
        <f t="shared" si="47"/>
        <v>no</v>
      </c>
      <c r="O316" s="18"/>
    </row>
    <row r="317" spans="1:15">
      <c r="A317" s="5">
        <v>49</v>
      </c>
      <c r="B317" s="5" t="s">
        <v>720</v>
      </c>
      <c r="C317" s="5">
        <v>2</v>
      </c>
      <c r="D317" s="5">
        <v>5</v>
      </c>
      <c r="E317" s="5" t="s">
        <v>6706</v>
      </c>
      <c r="G317" s="5" t="s">
        <v>431</v>
      </c>
      <c r="H317" s="5" t="str">
        <f t="shared" si="45"/>
        <v>Y</v>
      </c>
      <c r="I317" s="5" t="str">
        <f t="shared" si="46"/>
        <v>Y</v>
      </c>
      <c r="J317" s="5">
        <v>2023</v>
      </c>
      <c r="K317" s="5" t="s">
        <v>6707</v>
      </c>
      <c r="L317" s="137">
        <v>45108</v>
      </c>
      <c r="M317" s="137">
        <v>44834</v>
      </c>
      <c r="N317" s="5" t="str">
        <f t="shared" si="47"/>
        <v>no</v>
      </c>
      <c r="O317" s="17"/>
    </row>
    <row r="318" spans="1:15">
      <c r="A318" s="5">
        <v>49</v>
      </c>
      <c r="B318" s="5" t="s">
        <v>720</v>
      </c>
      <c r="C318" s="5">
        <v>2</v>
      </c>
      <c r="D318" s="5">
        <v>6</v>
      </c>
      <c r="E318" s="5" t="s">
        <v>6708</v>
      </c>
      <c r="G318" s="5" t="s">
        <v>6709</v>
      </c>
      <c r="H318" s="5" t="str">
        <f t="shared" si="45"/>
        <v>N</v>
      </c>
      <c r="I318" s="5" t="str">
        <f t="shared" si="46"/>
        <v>Review</v>
      </c>
      <c r="J318" s="5">
        <v>2023</v>
      </c>
      <c r="K318" s="5" t="s">
        <v>6710</v>
      </c>
      <c r="L318" s="137">
        <v>45107</v>
      </c>
      <c r="M318" s="137">
        <v>44834</v>
      </c>
      <c r="N318" s="5" t="str">
        <f t="shared" si="47"/>
        <v>no</v>
      </c>
      <c r="O318" s="17"/>
    </row>
    <row r="319" spans="1:15">
      <c r="A319" s="5">
        <v>49</v>
      </c>
      <c r="B319" s="5" t="s">
        <v>720</v>
      </c>
      <c r="C319" s="5">
        <v>4</v>
      </c>
      <c r="D319" s="5">
        <v>5</v>
      </c>
      <c r="E319" s="5" t="s">
        <v>6711</v>
      </c>
      <c r="G319" s="5" t="s">
        <v>544</v>
      </c>
      <c r="H319" s="5" t="str">
        <f t="shared" si="45"/>
        <v>Y</v>
      </c>
      <c r="I319" s="5" t="str">
        <f t="shared" si="46"/>
        <v>Y</v>
      </c>
      <c r="J319" s="5">
        <v>2023</v>
      </c>
      <c r="K319" s="5" t="s">
        <v>6712</v>
      </c>
      <c r="L319" s="137">
        <v>44932</v>
      </c>
      <c r="M319" s="137">
        <v>44834</v>
      </c>
      <c r="N319" s="5" t="str">
        <f t="shared" si="47"/>
        <v>no</v>
      </c>
      <c r="O319" s="18"/>
    </row>
    <row r="320" spans="1:15">
      <c r="A320" s="5">
        <v>49</v>
      </c>
      <c r="B320" s="5" t="s">
        <v>720</v>
      </c>
      <c r="C320" s="5">
        <v>2</v>
      </c>
      <c r="D320" s="5">
        <v>5</v>
      </c>
      <c r="E320" s="5" t="s">
        <v>6713</v>
      </c>
      <c r="G320" s="5" t="s">
        <v>6714</v>
      </c>
      <c r="H320" s="5" t="str">
        <f t="shared" si="45"/>
        <v>N</v>
      </c>
      <c r="I320" s="5" t="str">
        <f t="shared" si="46"/>
        <v>Review</v>
      </c>
      <c r="J320" s="5">
        <v>2022</v>
      </c>
      <c r="K320" s="5" t="s">
        <v>6715</v>
      </c>
      <c r="L320" s="137">
        <v>44734</v>
      </c>
      <c r="M320" s="137">
        <v>44834</v>
      </c>
      <c r="N320" s="5" t="str">
        <f t="shared" si="47"/>
        <v>yes</v>
      </c>
      <c r="O320" s="17"/>
    </row>
    <row r="321" spans="1:15">
      <c r="A321" s="5">
        <v>49</v>
      </c>
      <c r="B321" s="5" t="s">
        <v>720</v>
      </c>
      <c r="C321" s="5">
        <v>1</v>
      </c>
      <c r="D321" s="5">
        <v>5</v>
      </c>
      <c r="E321" s="5" t="s">
        <v>6716</v>
      </c>
      <c r="G321" s="5" t="s">
        <v>431</v>
      </c>
      <c r="H321" s="5" t="str">
        <f t="shared" si="45"/>
        <v>Y</v>
      </c>
      <c r="I321" s="5" t="str">
        <f t="shared" si="46"/>
        <v>Y</v>
      </c>
      <c r="J321" s="5">
        <v>2021</v>
      </c>
      <c r="K321" s="5" t="s">
        <v>6717</v>
      </c>
      <c r="L321" s="137">
        <v>44762</v>
      </c>
      <c r="M321" s="137">
        <v>44834</v>
      </c>
      <c r="N321" s="5" t="str">
        <f t="shared" si="47"/>
        <v>yes</v>
      </c>
      <c r="O321" s="18"/>
    </row>
    <row r="322" spans="1:15">
      <c r="A322" s="5">
        <v>49</v>
      </c>
      <c r="B322" s="5" t="s">
        <v>720</v>
      </c>
      <c r="C322" s="5">
        <v>2</v>
      </c>
      <c r="D322" s="5">
        <v>6</v>
      </c>
      <c r="E322" s="5" t="s">
        <v>6718</v>
      </c>
      <c r="G322" s="5" t="s">
        <v>6719</v>
      </c>
      <c r="H322" s="5" t="str">
        <f t="shared" si="45"/>
        <v>N</v>
      </c>
      <c r="I322" s="5" t="str">
        <f t="shared" si="46"/>
        <v>Review</v>
      </c>
      <c r="J322" s="5">
        <v>2020</v>
      </c>
      <c r="K322" s="5" t="s">
        <v>6720</v>
      </c>
      <c r="L322" s="137">
        <v>43852</v>
      </c>
      <c r="M322" s="137">
        <v>44834</v>
      </c>
      <c r="N322" s="5" t="str">
        <f t="shared" si="47"/>
        <v>yes</v>
      </c>
      <c r="O322" s="18"/>
    </row>
    <row r="323" spans="1:15">
      <c r="B323" s="138" t="s">
        <v>662</v>
      </c>
      <c r="C323" s="138" t="s">
        <v>663</v>
      </c>
      <c r="D323" s="138" t="s">
        <v>6255</v>
      </c>
      <c r="E323" s="138" t="s">
        <v>6256</v>
      </c>
      <c r="F323" s="138" t="s">
        <v>666</v>
      </c>
      <c r="G323" s="138" t="s">
        <v>667</v>
      </c>
      <c r="H323" s="14"/>
      <c r="M323" s="137"/>
      <c r="O323" s="17"/>
    </row>
    <row r="324" spans="1:15">
      <c r="B324" s="14">
        <f>COUNTA(B314:B322)</f>
        <v>9</v>
      </c>
      <c r="C324" s="14">
        <f>COUNTIF(I314:I322, "Y")</f>
        <v>3</v>
      </c>
      <c r="D324" s="14">
        <f>COUNTIF(N314:N322, "yes")</f>
        <v>3</v>
      </c>
      <c r="E324" s="14">
        <f>COUNTIFS(I314:I322, "Y", N314:N322, "yes")</f>
        <v>1</v>
      </c>
      <c r="F324" s="14">
        <f>C324/B324</f>
        <v>0.33333333333333331</v>
      </c>
      <c r="G324" s="14">
        <f>E324/D324</f>
        <v>0.33333333333333331</v>
      </c>
      <c r="H324" s="14">
        <f>COUNTIF(H314:H322, "N") / (COUNTA(H314:H322))</f>
        <v>0.66666666666666663</v>
      </c>
      <c r="O324" s="17"/>
    </row>
    <row r="325" spans="1:15">
      <c r="A325" s="5">
        <v>50</v>
      </c>
      <c r="B325" s="5" t="s">
        <v>880</v>
      </c>
      <c r="C325" s="5">
        <v>6</v>
      </c>
      <c r="D325" s="5">
        <v>8</v>
      </c>
      <c r="E325" s="5" t="s">
        <v>6721</v>
      </c>
      <c r="F325" s="5">
        <v>37871859</v>
      </c>
      <c r="G325" s="5" t="s">
        <v>6468</v>
      </c>
      <c r="H325" s="5" t="str">
        <f t="shared" ref="H325:H421" si="48">IF(ISNUMBER(MATCH(G325, O:O, 0)), "Y", "N")</f>
        <v>N</v>
      </c>
      <c r="I325" s="5" t="str">
        <f t="shared" ref="I325:I399" si="49">IF(H325="Y", "Y", "Review")</f>
        <v>Review</v>
      </c>
      <c r="J325" s="5">
        <v>2023</v>
      </c>
      <c r="K325" s="5" t="s">
        <v>6722</v>
      </c>
      <c r="L325" s="137">
        <v>45222</v>
      </c>
      <c r="M325" s="137">
        <v>44834</v>
      </c>
      <c r="N325" s="5" t="str">
        <f t="shared" ref="N325:N421" si="50">IF(L325&lt;M325,"yes","no")</f>
        <v>no</v>
      </c>
      <c r="O325" s="17"/>
    </row>
    <row r="326" spans="1:15">
      <c r="A326" s="5">
        <v>50</v>
      </c>
      <c r="B326" s="5" t="s">
        <v>880</v>
      </c>
      <c r="C326" s="5">
        <v>1</v>
      </c>
      <c r="D326" s="5">
        <v>9</v>
      </c>
      <c r="E326" s="5" t="s">
        <v>2293</v>
      </c>
      <c r="F326" s="5">
        <v>37855622</v>
      </c>
      <c r="G326" s="5" t="s">
        <v>544</v>
      </c>
      <c r="H326" s="5" t="str">
        <f t="shared" si="48"/>
        <v>Y</v>
      </c>
      <c r="I326" s="5" t="str">
        <f t="shared" si="49"/>
        <v>Y</v>
      </c>
      <c r="J326" s="5">
        <v>2023</v>
      </c>
      <c r="K326" s="5" t="s">
        <v>6723</v>
      </c>
      <c r="L326" s="137">
        <v>45218</v>
      </c>
      <c r="M326" s="137">
        <v>44834</v>
      </c>
      <c r="N326" s="5" t="str">
        <f t="shared" si="50"/>
        <v>no</v>
      </c>
      <c r="O326" s="17"/>
    </row>
    <row r="327" spans="1:15">
      <c r="A327" s="5">
        <v>50</v>
      </c>
      <c r="B327" s="5" t="s">
        <v>880</v>
      </c>
      <c r="C327" s="5">
        <v>8</v>
      </c>
      <c r="D327" s="5">
        <v>8</v>
      </c>
      <c r="E327" s="5" t="s">
        <v>6724</v>
      </c>
      <c r="F327" s="5">
        <v>37856884</v>
      </c>
      <c r="G327" s="5" t="s">
        <v>430</v>
      </c>
      <c r="H327" s="5" t="str">
        <f t="shared" si="48"/>
        <v>Y</v>
      </c>
      <c r="I327" s="5" t="str">
        <f t="shared" si="49"/>
        <v>Y</v>
      </c>
      <c r="J327" s="5">
        <v>2023</v>
      </c>
      <c r="K327" s="5" t="s">
        <v>6725</v>
      </c>
      <c r="L327" s="137">
        <v>45218</v>
      </c>
      <c r="M327" s="137">
        <v>44834</v>
      </c>
      <c r="N327" s="5" t="str">
        <f t="shared" si="50"/>
        <v>no</v>
      </c>
      <c r="O327" s="17"/>
    </row>
    <row r="328" spans="1:15">
      <c r="A328" s="5">
        <v>50</v>
      </c>
      <c r="B328" s="5" t="s">
        <v>880</v>
      </c>
      <c r="C328" s="5">
        <v>5</v>
      </c>
      <c r="D328" s="5">
        <v>8</v>
      </c>
      <c r="E328" s="5" t="s">
        <v>1007</v>
      </c>
      <c r="F328" s="5">
        <v>35928330</v>
      </c>
      <c r="G328" s="5" t="s">
        <v>615</v>
      </c>
      <c r="H328" s="5" t="str">
        <f t="shared" si="48"/>
        <v>Y</v>
      </c>
      <c r="I328" s="5" t="str">
        <f t="shared" si="49"/>
        <v>Y</v>
      </c>
      <c r="J328" s="5">
        <v>2022</v>
      </c>
      <c r="K328" s="5" t="s">
        <v>1008</v>
      </c>
      <c r="L328" s="137">
        <v>44778</v>
      </c>
      <c r="M328" s="137">
        <v>44834</v>
      </c>
      <c r="N328" s="5" t="str">
        <f t="shared" si="50"/>
        <v>yes</v>
      </c>
      <c r="O328" s="17"/>
    </row>
    <row r="329" spans="1:15">
      <c r="A329" s="5">
        <v>50</v>
      </c>
      <c r="B329" s="5" t="s">
        <v>880</v>
      </c>
      <c r="C329" s="5">
        <v>5</v>
      </c>
      <c r="D329" s="5">
        <v>8</v>
      </c>
      <c r="E329" s="5" t="s">
        <v>1009</v>
      </c>
      <c r="F329" s="5">
        <v>37429377</v>
      </c>
      <c r="G329" s="5" t="s">
        <v>634</v>
      </c>
      <c r="H329" s="5" t="str">
        <f t="shared" si="48"/>
        <v>Y</v>
      </c>
      <c r="I329" s="5" t="str">
        <f t="shared" si="49"/>
        <v>Y</v>
      </c>
      <c r="J329" s="5">
        <v>2023</v>
      </c>
      <c r="K329" s="5" t="s">
        <v>1010</v>
      </c>
      <c r="L329" s="137">
        <v>45117</v>
      </c>
      <c r="M329" s="137">
        <v>44834</v>
      </c>
      <c r="N329" s="5" t="str">
        <f t="shared" si="50"/>
        <v>no</v>
      </c>
      <c r="O329" s="17"/>
    </row>
    <row r="330" spans="1:15">
      <c r="A330" s="5">
        <v>50</v>
      </c>
      <c r="B330" s="5" t="s">
        <v>880</v>
      </c>
      <c r="C330" s="5">
        <v>2</v>
      </c>
      <c r="D330" s="5">
        <v>9</v>
      </c>
      <c r="E330" s="5" t="s">
        <v>1011</v>
      </c>
      <c r="F330" s="5">
        <v>32841796</v>
      </c>
      <c r="G330" s="5" t="s">
        <v>634</v>
      </c>
      <c r="H330" s="5" t="str">
        <f t="shared" si="48"/>
        <v>Y</v>
      </c>
      <c r="I330" s="5" t="str">
        <f t="shared" si="49"/>
        <v>Y</v>
      </c>
      <c r="J330" s="5">
        <v>2020</v>
      </c>
      <c r="K330" s="5" t="s">
        <v>1012</v>
      </c>
      <c r="L330" s="137">
        <v>44069</v>
      </c>
      <c r="M330" s="137">
        <v>44834</v>
      </c>
      <c r="N330" s="5" t="str">
        <f t="shared" si="50"/>
        <v>yes</v>
      </c>
      <c r="O330" s="17"/>
    </row>
    <row r="331" spans="1:15">
      <c r="A331" s="5">
        <v>50</v>
      </c>
      <c r="B331" s="5" t="s">
        <v>880</v>
      </c>
      <c r="C331" s="5">
        <v>6</v>
      </c>
      <c r="D331" s="5">
        <v>9</v>
      </c>
      <c r="E331" s="5" t="s">
        <v>1013</v>
      </c>
      <c r="F331" s="5">
        <v>36128120</v>
      </c>
      <c r="G331" s="5" t="s">
        <v>615</v>
      </c>
      <c r="H331" s="5" t="str">
        <f t="shared" si="48"/>
        <v>Y</v>
      </c>
      <c r="I331" s="5" t="str">
        <f t="shared" si="49"/>
        <v>Y</v>
      </c>
      <c r="J331" s="5">
        <v>2022</v>
      </c>
      <c r="K331" s="5" t="s">
        <v>1014</v>
      </c>
      <c r="L331" s="137">
        <v>44825</v>
      </c>
      <c r="M331" s="137">
        <v>44834</v>
      </c>
      <c r="N331" s="5" t="str">
        <f t="shared" si="50"/>
        <v>yes</v>
      </c>
      <c r="O331" s="17"/>
    </row>
    <row r="332" spans="1:15">
      <c r="A332" s="5">
        <v>50</v>
      </c>
      <c r="B332" s="5" t="s">
        <v>880</v>
      </c>
      <c r="C332" s="5">
        <v>2</v>
      </c>
      <c r="D332" s="5">
        <v>5</v>
      </c>
      <c r="E332" s="5" t="s">
        <v>1015</v>
      </c>
      <c r="F332" s="5">
        <v>36128164</v>
      </c>
      <c r="G332" s="5" t="s">
        <v>615</v>
      </c>
      <c r="H332" s="5" t="str">
        <f t="shared" si="48"/>
        <v>Y</v>
      </c>
      <c r="I332" s="5" t="str">
        <f t="shared" si="49"/>
        <v>Y</v>
      </c>
      <c r="J332" s="5">
        <v>2022</v>
      </c>
      <c r="K332" s="5" t="s">
        <v>1016</v>
      </c>
      <c r="L332" s="137">
        <v>44825</v>
      </c>
      <c r="M332" s="137">
        <v>44834</v>
      </c>
      <c r="N332" s="5" t="str">
        <f t="shared" si="50"/>
        <v>yes</v>
      </c>
      <c r="O332" s="17"/>
    </row>
    <row r="333" spans="1:15">
      <c r="A333" s="5">
        <v>50</v>
      </c>
      <c r="B333" s="5" t="s">
        <v>880</v>
      </c>
      <c r="C333" s="5">
        <v>2</v>
      </c>
      <c r="D333" s="5">
        <v>9</v>
      </c>
      <c r="E333" s="5" t="s">
        <v>1017</v>
      </c>
      <c r="F333" s="5">
        <v>33043791</v>
      </c>
      <c r="G333" s="5" t="s">
        <v>535</v>
      </c>
      <c r="H333" s="5" t="str">
        <f t="shared" si="48"/>
        <v>N</v>
      </c>
      <c r="I333" s="5" t="str">
        <f t="shared" si="49"/>
        <v>Review</v>
      </c>
      <c r="J333" s="5">
        <v>2020</v>
      </c>
      <c r="K333" s="5" t="s">
        <v>1018</v>
      </c>
      <c r="L333" s="137">
        <v>44116</v>
      </c>
      <c r="M333" s="137">
        <v>44834</v>
      </c>
      <c r="N333" s="5" t="str">
        <f t="shared" si="50"/>
        <v>yes</v>
      </c>
      <c r="O333" s="19"/>
    </row>
    <row r="334" spans="1:15">
      <c r="A334" s="5">
        <v>50</v>
      </c>
      <c r="B334" s="5" t="s">
        <v>880</v>
      </c>
      <c r="C334" s="5">
        <v>6</v>
      </c>
      <c r="D334" s="5">
        <v>7</v>
      </c>
      <c r="E334" s="5" t="s">
        <v>1019</v>
      </c>
      <c r="F334" s="5">
        <v>35779753</v>
      </c>
      <c r="G334" s="5" t="s">
        <v>634</v>
      </c>
      <c r="H334" s="5" t="str">
        <f t="shared" si="48"/>
        <v>Y</v>
      </c>
      <c r="I334" s="5" t="str">
        <f t="shared" si="49"/>
        <v>Y</v>
      </c>
      <c r="J334" s="5">
        <v>2022</v>
      </c>
      <c r="K334" s="5" t="s">
        <v>1020</v>
      </c>
      <c r="L334" s="137">
        <v>44744</v>
      </c>
      <c r="M334" s="137">
        <v>44834</v>
      </c>
      <c r="N334" s="5" t="str">
        <f t="shared" si="50"/>
        <v>yes</v>
      </c>
      <c r="O334" s="18"/>
    </row>
    <row r="335" spans="1:15">
      <c r="A335" s="5">
        <v>50</v>
      </c>
      <c r="B335" s="5" t="s">
        <v>880</v>
      </c>
      <c r="C335" s="5">
        <v>2</v>
      </c>
      <c r="D335" s="5">
        <v>12</v>
      </c>
      <c r="E335" s="5" t="s">
        <v>1021</v>
      </c>
      <c r="F335" s="5">
        <v>35065405</v>
      </c>
      <c r="G335" s="5" t="s">
        <v>454</v>
      </c>
      <c r="H335" s="5" t="str">
        <f t="shared" si="48"/>
        <v>N</v>
      </c>
      <c r="I335" s="5" t="str">
        <f t="shared" si="49"/>
        <v>Review</v>
      </c>
      <c r="J335" s="5">
        <v>2022</v>
      </c>
      <c r="K335" s="5" t="s">
        <v>1022</v>
      </c>
      <c r="L335" s="137">
        <v>44583</v>
      </c>
      <c r="M335" s="137">
        <v>44834</v>
      </c>
      <c r="N335" s="5" t="str">
        <f t="shared" si="50"/>
        <v>yes</v>
      </c>
      <c r="O335" s="17"/>
    </row>
    <row r="336" spans="1:15">
      <c r="A336" s="5">
        <v>50</v>
      </c>
      <c r="B336" s="5" t="s">
        <v>880</v>
      </c>
      <c r="C336" s="5">
        <v>5</v>
      </c>
      <c r="D336" s="5">
        <v>8</v>
      </c>
      <c r="E336" s="5" t="s">
        <v>1023</v>
      </c>
      <c r="F336" s="5">
        <v>32935424</v>
      </c>
      <c r="G336" s="5" t="s">
        <v>494</v>
      </c>
      <c r="H336" s="5" t="str">
        <f t="shared" si="48"/>
        <v>N</v>
      </c>
      <c r="I336" s="5" t="str">
        <f t="shared" si="49"/>
        <v>Review</v>
      </c>
      <c r="J336" s="5">
        <v>2020</v>
      </c>
      <c r="K336" s="5" t="s">
        <v>1024</v>
      </c>
      <c r="L336" s="137">
        <v>44090</v>
      </c>
      <c r="M336" s="137">
        <v>44834</v>
      </c>
      <c r="N336" s="5" t="str">
        <f t="shared" si="50"/>
        <v>yes</v>
      </c>
      <c r="O336" s="17"/>
    </row>
    <row r="337" spans="1:15">
      <c r="A337" s="5">
        <v>50</v>
      </c>
      <c r="B337" s="5" t="s">
        <v>880</v>
      </c>
      <c r="C337" s="5">
        <v>8</v>
      </c>
      <c r="D337" s="5">
        <v>15</v>
      </c>
      <c r="E337" s="5" t="s">
        <v>1025</v>
      </c>
      <c r="F337" s="5">
        <v>35840520</v>
      </c>
      <c r="G337" s="5" t="s">
        <v>531</v>
      </c>
      <c r="H337" s="5" t="str">
        <f t="shared" si="48"/>
        <v>Y</v>
      </c>
      <c r="I337" s="5" t="str">
        <f t="shared" si="49"/>
        <v>Y</v>
      </c>
      <c r="J337" s="5">
        <v>2023</v>
      </c>
      <c r="K337" s="5" t="s">
        <v>1026</v>
      </c>
      <c r="L337" s="137">
        <v>44757</v>
      </c>
      <c r="M337" s="137">
        <v>44834</v>
      </c>
      <c r="N337" s="5" t="str">
        <f t="shared" si="50"/>
        <v>yes</v>
      </c>
      <c r="O337" s="18"/>
    </row>
    <row r="338" spans="1:15">
      <c r="A338" s="5">
        <v>50</v>
      </c>
      <c r="B338" s="5" t="s">
        <v>880</v>
      </c>
      <c r="C338" s="5">
        <v>6</v>
      </c>
      <c r="D338" s="5">
        <v>9</v>
      </c>
      <c r="E338" s="5" t="s">
        <v>1027</v>
      </c>
      <c r="F338" s="5">
        <v>37008561</v>
      </c>
      <c r="G338" s="5" t="s">
        <v>635</v>
      </c>
      <c r="H338" s="5" t="str">
        <f t="shared" si="48"/>
        <v>Y</v>
      </c>
      <c r="I338" s="5" t="str">
        <f t="shared" si="49"/>
        <v>Y</v>
      </c>
      <c r="J338" s="5">
        <v>2023</v>
      </c>
      <c r="K338" s="5" t="s">
        <v>1028</v>
      </c>
      <c r="L338" s="137">
        <v>45019</v>
      </c>
      <c r="M338" s="137">
        <v>44834</v>
      </c>
      <c r="N338" s="5" t="str">
        <f t="shared" si="50"/>
        <v>no</v>
      </c>
      <c r="O338" s="17"/>
    </row>
    <row r="339" spans="1:15">
      <c r="A339" s="5">
        <v>50</v>
      </c>
      <c r="B339" s="5" t="s">
        <v>880</v>
      </c>
      <c r="C339" s="5">
        <v>2</v>
      </c>
      <c r="D339" s="5">
        <v>7</v>
      </c>
      <c r="E339" s="5" t="s">
        <v>1029</v>
      </c>
      <c r="F339" s="5">
        <v>33276331</v>
      </c>
      <c r="G339" s="5" t="s">
        <v>1030</v>
      </c>
      <c r="H339" s="5" t="str">
        <f t="shared" si="48"/>
        <v>Y</v>
      </c>
      <c r="I339" s="5" t="str">
        <f t="shared" si="49"/>
        <v>Y</v>
      </c>
      <c r="J339" s="5">
        <v>2020</v>
      </c>
      <c r="K339" s="5" t="s">
        <v>1031</v>
      </c>
      <c r="L339" s="137">
        <v>44169</v>
      </c>
      <c r="M339" s="137">
        <v>44834</v>
      </c>
      <c r="N339" s="5" t="str">
        <f t="shared" si="50"/>
        <v>yes</v>
      </c>
      <c r="O339" s="17"/>
    </row>
    <row r="340" spans="1:15">
      <c r="A340" s="5">
        <v>50</v>
      </c>
      <c r="B340" s="5" t="s">
        <v>880</v>
      </c>
      <c r="C340" s="5">
        <v>3</v>
      </c>
      <c r="D340" s="5">
        <v>13</v>
      </c>
      <c r="E340" s="5" t="s">
        <v>1032</v>
      </c>
      <c r="F340" s="5">
        <v>33212273</v>
      </c>
      <c r="G340" s="5" t="s">
        <v>634</v>
      </c>
      <c r="H340" s="5" t="str">
        <f t="shared" si="48"/>
        <v>Y</v>
      </c>
      <c r="I340" s="5" t="str">
        <f t="shared" si="49"/>
        <v>Y</v>
      </c>
      <c r="J340" s="5">
        <v>2021</v>
      </c>
      <c r="K340" s="5" t="s">
        <v>1012</v>
      </c>
      <c r="L340" s="137">
        <v>44154</v>
      </c>
      <c r="M340" s="137">
        <v>44834</v>
      </c>
      <c r="N340" s="5" t="str">
        <f t="shared" si="50"/>
        <v>yes</v>
      </c>
      <c r="O340" s="18"/>
    </row>
    <row r="341" spans="1:15">
      <c r="A341" s="5">
        <v>50</v>
      </c>
      <c r="B341" s="5" t="s">
        <v>880</v>
      </c>
      <c r="C341" s="5">
        <v>1</v>
      </c>
      <c r="D341" s="5">
        <v>12</v>
      </c>
      <c r="E341" s="5" t="s">
        <v>1033</v>
      </c>
      <c r="F341" s="5">
        <v>36084429</v>
      </c>
      <c r="G341" s="5" t="s">
        <v>345</v>
      </c>
      <c r="H341" s="5" t="str">
        <f t="shared" si="48"/>
        <v>Y</v>
      </c>
      <c r="I341" s="5" t="str">
        <f t="shared" si="49"/>
        <v>Y</v>
      </c>
      <c r="J341" s="5">
        <v>2022</v>
      </c>
      <c r="K341" s="5" t="s">
        <v>1034</v>
      </c>
      <c r="L341" s="137">
        <v>44813</v>
      </c>
      <c r="M341" s="137">
        <v>44834</v>
      </c>
      <c r="N341" s="5" t="str">
        <f t="shared" si="50"/>
        <v>yes</v>
      </c>
      <c r="O341" s="18"/>
    </row>
    <row r="342" spans="1:15">
      <c r="A342" s="5">
        <v>50</v>
      </c>
      <c r="B342" s="5" t="s">
        <v>880</v>
      </c>
      <c r="C342" s="5">
        <v>7</v>
      </c>
      <c r="D342" s="5">
        <v>10</v>
      </c>
      <c r="E342" s="5" t="s">
        <v>1035</v>
      </c>
      <c r="F342" s="5">
        <v>35490889</v>
      </c>
      <c r="G342" s="5" t="s">
        <v>634</v>
      </c>
      <c r="H342" s="5" t="str">
        <f t="shared" si="48"/>
        <v>Y</v>
      </c>
      <c r="I342" s="5" t="str">
        <f t="shared" si="49"/>
        <v>Y</v>
      </c>
      <c r="J342" s="5">
        <v>2022</v>
      </c>
      <c r="K342" s="5" t="s">
        <v>1036</v>
      </c>
      <c r="L342" s="137">
        <v>44682</v>
      </c>
      <c r="M342" s="137">
        <v>44834</v>
      </c>
      <c r="N342" s="5" t="str">
        <f t="shared" si="50"/>
        <v>yes</v>
      </c>
      <c r="O342" s="21"/>
    </row>
    <row r="343" spans="1:15">
      <c r="A343" s="5">
        <v>50</v>
      </c>
      <c r="B343" s="5" t="s">
        <v>880</v>
      </c>
      <c r="C343" s="5">
        <v>9</v>
      </c>
      <c r="D343" s="5">
        <v>11</v>
      </c>
      <c r="E343" s="5" t="s">
        <v>1037</v>
      </c>
      <c r="F343" s="5">
        <v>36198512</v>
      </c>
      <c r="G343" s="5" t="s">
        <v>531</v>
      </c>
      <c r="H343" s="5" t="str">
        <f t="shared" si="48"/>
        <v>Y</v>
      </c>
      <c r="I343" s="5" t="str">
        <f t="shared" si="49"/>
        <v>Y</v>
      </c>
      <c r="J343" s="5">
        <v>2023</v>
      </c>
      <c r="K343" s="5" t="s">
        <v>1038</v>
      </c>
      <c r="L343" s="137">
        <v>44839</v>
      </c>
      <c r="M343" s="137">
        <v>44834</v>
      </c>
      <c r="N343" s="5" t="str">
        <f t="shared" si="50"/>
        <v>no</v>
      </c>
      <c r="O343" s="18"/>
    </row>
    <row r="344" spans="1:15">
      <c r="A344" s="5">
        <v>50</v>
      </c>
      <c r="B344" s="5" t="s">
        <v>880</v>
      </c>
      <c r="C344" s="5">
        <v>6</v>
      </c>
      <c r="D344" s="5">
        <v>15</v>
      </c>
      <c r="E344" s="5" t="s">
        <v>1039</v>
      </c>
      <c r="F344" s="5">
        <v>34613526</v>
      </c>
      <c r="G344" s="5" t="s">
        <v>550</v>
      </c>
      <c r="H344" s="5" t="str">
        <f t="shared" si="48"/>
        <v>Y</v>
      </c>
      <c r="I344" s="5" t="str">
        <f t="shared" si="49"/>
        <v>Y</v>
      </c>
      <c r="J344" s="5">
        <v>2022</v>
      </c>
      <c r="K344" s="5" t="s">
        <v>1040</v>
      </c>
      <c r="L344" s="137">
        <v>44475</v>
      </c>
      <c r="M344" s="137">
        <v>44834</v>
      </c>
      <c r="N344" s="5" t="str">
        <f t="shared" si="50"/>
        <v>yes</v>
      </c>
    </row>
    <row r="345" spans="1:15">
      <c r="A345" s="5">
        <v>50</v>
      </c>
      <c r="B345" s="5" t="s">
        <v>880</v>
      </c>
      <c r="C345" s="5">
        <v>10</v>
      </c>
      <c r="D345" s="5">
        <v>19</v>
      </c>
      <c r="E345" s="5" t="s">
        <v>1041</v>
      </c>
      <c r="F345" s="5">
        <v>33926498</v>
      </c>
      <c r="G345" s="5" t="s">
        <v>567</v>
      </c>
      <c r="H345" s="5" t="str">
        <f t="shared" si="48"/>
        <v>N</v>
      </c>
      <c r="I345" s="5" t="str">
        <f t="shared" si="49"/>
        <v>Review</v>
      </c>
      <c r="J345" s="5">
        <v>2021</v>
      </c>
      <c r="K345" s="5" t="s">
        <v>1042</v>
      </c>
      <c r="L345" s="137">
        <v>44316</v>
      </c>
      <c r="M345" s="137">
        <v>44834</v>
      </c>
      <c r="N345" s="5" t="str">
        <f t="shared" si="50"/>
        <v>yes</v>
      </c>
    </row>
    <row r="346" spans="1:15">
      <c r="A346" s="5">
        <v>50</v>
      </c>
      <c r="B346" s="5" t="s">
        <v>880</v>
      </c>
      <c r="C346" s="5">
        <v>2</v>
      </c>
      <c r="D346" s="5">
        <v>4</v>
      </c>
      <c r="E346" s="5" t="s">
        <v>1043</v>
      </c>
      <c r="F346" s="5">
        <v>34212122</v>
      </c>
      <c r="G346" s="5" t="s">
        <v>564</v>
      </c>
      <c r="H346" s="5" t="str">
        <f t="shared" si="48"/>
        <v>N</v>
      </c>
      <c r="I346" s="5" t="str">
        <f t="shared" si="49"/>
        <v>Review</v>
      </c>
      <c r="J346" s="5">
        <v>2021</v>
      </c>
      <c r="K346" s="5" t="s">
        <v>1044</v>
      </c>
      <c r="L346" s="137">
        <v>44379</v>
      </c>
      <c r="M346" s="137">
        <v>44834</v>
      </c>
      <c r="N346" s="5" t="str">
        <f t="shared" si="50"/>
        <v>yes</v>
      </c>
    </row>
    <row r="347" spans="1:15">
      <c r="A347" s="5">
        <v>50</v>
      </c>
      <c r="B347" s="5" t="s">
        <v>880</v>
      </c>
      <c r="C347" s="5">
        <v>4</v>
      </c>
      <c r="D347" s="5">
        <v>8</v>
      </c>
      <c r="E347" s="5" t="s">
        <v>1045</v>
      </c>
      <c r="F347" s="5">
        <v>35779759</v>
      </c>
      <c r="G347" s="5" t="s">
        <v>634</v>
      </c>
      <c r="H347" s="5" t="str">
        <f t="shared" si="48"/>
        <v>Y</v>
      </c>
      <c r="I347" s="5" t="str">
        <f t="shared" si="49"/>
        <v>Y</v>
      </c>
      <c r="J347" s="5">
        <v>2022</v>
      </c>
      <c r="K347" s="5" t="s">
        <v>1046</v>
      </c>
      <c r="L347" s="137">
        <v>44744</v>
      </c>
      <c r="M347" s="137">
        <v>44834</v>
      </c>
      <c r="N347" s="5" t="str">
        <f t="shared" si="50"/>
        <v>yes</v>
      </c>
    </row>
    <row r="348" spans="1:15">
      <c r="A348" s="5">
        <v>50</v>
      </c>
      <c r="B348" s="5" t="s">
        <v>880</v>
      </c>
      <c r="C348" s="5">
        <v>6</v>
      </c>
      <c r="D348" s="5">
        <v>12</v>
      </c>
      <c r="E348" s="5" t="s">
        <v>1047</v>
      </c>
      <c r="F348" s="5">
        <v>35961665</v>
      </c>
      <c r="G348" s="5" t="s">
        <v>465</v>
      </c>
      <c r="H348" s="5" t="str">
        <f t="shared" si="48"/>
        <v>Y</v>
      </c>
      <c r="I348" s="5" t="str">
        <f t="shared" si="49"/>
        <v>Y</v>
      </c>
      <c r="J348" s="5">
        <v>2022</v>
      </c>
      <c r="K348" s="5" t="s">
        <v>1048</v>
      </c>
      <c r="L348" s="137">
        <v>44785</v>
      </c>
      <c r="M348" s="137">
        <v>44834</v>
      </c>
      <c r="N348" s="5" t="str">
        <f t="shared" si="50"/>
        <v>yes</v>
      </c>
    </row>
    <row r="349" spans="1:15">
      <c r="A349" s="5">
        <v>50</v>
      </c>
      <c r="B349" s="5" t="s">
        <v>880</v>
      </c>
      <c r="C349" s="5">
        <v>3</v>
      </c>
      <c r="D349" s="5">
        <v>6</v>
      </c>
      <c r="E349" s="5" t="s">
        <v>1049</v>
      </c>
      <c r="F349" s="5">
        <v>34249562</v>
      </c>
      <c r="G349" s="5" t="s">
        <v>354</v>
      </c>
      <c r="H349" s="5" t="str">
        <f t="shared" si="48"/>
        <v>N</v>
      </c>
      <c r="I349" s="5" t="str">
        <f t="shared" si="49"/>
        <v>Review</v>
      </c>
      <c r="J349" s="5">
        <v>2021</v>
      </c>
      <c r="K349" s="5" t="s">
        <v>1050</v>
      </c>
      <c r="L349" s="137">
        <v>44389</v>
      </c>
      <c r="M349" s="137">
        <v>44834</v>
      </c>
      <c r="N349" s="5" t="str">
        <f t="shared" si="50"/>
        <v>yes</v>
      </c>
    </row>
    <row r="350" spans="1:15">
      <c r="A350" s="5">
        <v>50</v>
      </c>
      <c r="B350" s="5" t="s">
        <v>880</v>
      </c>
      <c r="C350" s="5">
        <v>1</v>
      </c>
      <c r="D350" s="5">
        <v>5</v>
      </c>
      <c r="E350" s="5" t="s">
        <v>1051</v>
      </c>
      <c r="F350" s="5">
        <v>35499631</v>
      </c>
      <c r="G350" s="5" t="s">
        <v>529</v>
      </c>
      <c r="H350" s="5" t="str">
        <f t="shared" si="48"/>
        <v>N</v>
      </c>
      <c r="I350" s="5" t="str">
        <f t="shared" si="49"/>
        <v>Review</v>
      </c>
      <c r="J350" s="5">
        <v>2022</v>
      </c>
      <c r="K350" s="5" t="s">
        <v>1038</v>
      </c>
      <c r="L350" s="137">
        <v>44683</v>
      </c>
      <c r="M350" s="137">
        <v>44834</v>
      </c>
      <c r="N350" s="5" t="str">
        <f t="shared" si="50"/>
        <v>yes</v>
      </c>
    </row>
    <row r="351" spans="1:15">
      <c r="A351" s="5">
        <v>50</v>
      </c>
      <c r="B351" s="5" t="s">
        <v>880</v>
      </c>
      <c r="C351" s="5">
        <v>1</v>
      </c>
      <c r="D351" s="5">
        <v>5</v>
      </c>
      <c r="E351" s="5" t="s">
        <v>1052</v>
      </c>
      <c r="F351" s="5">
        <v>33360952</v>
      </c>
      <c r="G351" s="5" t="s">
        <v>345</v>
      </c>
      <c r="H351" s="5" t="str">
        <f t="shared" si="48"/>
        <v>Y</v>
      </c>
      <c r="I351" s="5" t="str">
        <f t="shared" si="49"/>
        <v>Y</v>
      </c>
      <c r="J351" s="5">
        <v>2021</v>
      </c>
      <c r="K351" s="5" t="s">
        <v>1053</v>
      </c>
      <c r="L351" s="137">
        <v>44193</v>
      </c>
      <c r="M351" s="137">
        <v>44834</v>
      </c>
      <c r="N351" s="5" t="str">
        <f t="shared" si="50"/>
        <v>yes</v>
      </c>
    </row>
    <row r="352" spans="1:15">
      <c r="A352" s="5">
        <v>50</v>
      </c>
      <c r="B352" s="5" t="s">
        <v>880</v>
      </c>
      <c r="C352" s="5">
        <v>1</v>
      </c>
      <c r="D352" s="5">
        <v>10</v>
      </c>
      <c r="E352" s="5" t="s">
        <v>1054</v>
      </c>
      <c r="F352" s="5">
        <v>33678007</v>
      </c>
      <c r="G352" s="5" t="s">
        <v>483</v>
      </c>
      <c r="H352" s="5" t="str">
        <f t="shared" si="48"/>
        <v>Y</v>
      </c>
      <c r="I352" s="5" t="str">
        <f t="shared" si="49"/>
        <v>Y</v>
      </c>
      <c r="J352" s="5">
        <v>2022</v>
      </c>
      <c r="K352" s="5" t="s">
        <v>1055</v>
      </c>
      <c r="L352" s="137">
        <v>44263</v>
      </c>
      <c r="M352" s="137">
        <v>44834</v>
      </c>
      <c r="N352" s="5" t="str">
        <f t="shared" si="50"/>
        <v>yes</v>
      </c>
    </row>
    <row r="353" spans="1:14">
      <c r="A353" s="5">
        <v>50</v>
      </c>
      <c r="B353" s="5" t="s">
        <v>880</v>
      </c>
      <c r="C353" s="5">
        <v>3</v>
      </c>
      <c r="D353" s="5">
        <v>6</v>
      </c>
      <c r="E353" s="5" t="s">
        <v>1056</v>
      </c>
      <c r="F353" s="5">
        <v>36756923</v>
      </c>
      <c r="G353" s="5" t="s">
        <v>481</v>
      </c>
      <c r="H353" s="5" t="str">
        <f t="shared" si="48"/>
        <v>Y</v>
      </c>
      <c r="I353" s="5" t="str">
        <f t="shared" si="49"/>
        <v>Y</v>
      </c>
      <c r="J353" s="5">
        <v>2023</v>
      </c>
      <c r="K353" s="5" t="s">
        <v>1057</v>
      </c>
      <c r="L353" s="137">
        <v>44966</v>
      </c>
      <c r="M353" s="137">
        <v>44834</v>
      </c>
      <c r="N353" s="5" t="str">
        <f t="shared" si="50"/>
        <v>no</v>
      </c>
    </row>
    <row r="354" spans="1:14">
      <c r="A354" s="5">
        <v>50</v>
      </c>
      <c r="B354" s="5" t="s">
        <v>880</v>
      </c>
      <c r="C354" s="5">
        <v>2</v>
      </c>
      <c r="D354" s="5">
        <v>6</v>
      </c>
      <c r="E354" s="5" t="s">
        <v>1058</v>
      </c>
      <c r="F354" s="5">
        <v>34689232</v>
      </c>
      <c r="G354" s="5" t="s">
        <v>373</v>
      </c>
      <c r="H354" s="5" t="str">
        <f t="shared" si="48"/>
        <v>Y</v>
      </c>
      <c r="I354" s="5" t="str">
        <f t="shared" si="49"/>
        <v>Y</v>
      </c>
      <c r="J354" s="5">
        <v>2022</v>
      </c>
      <c r="K354" s="5" t="s">
        <v>1059</v>
      </c>
      <c r="L354" s="137">
        <v>44493</v>
      </c>
      <c r="M354" s="137">
        <v>44834</v>
      </c>
      <c r="N354" s="5" t="str">
        <f t="shared" si="50"/>
        <v>yes</v>
      </c>
    </row>
    <row r="355" spans="1:14">
      <c r="A355" s="5">
        <v>50</v>
      </c>
      <c r="B355" s="5" t="s">
        <v>880</v>
      </c>
      <c r="C355" s="5">
        <v>4</v>
      </c>
      <c r="D355" s="5">
        <v>4</v>
      </c>
      <c r="E355" s="5" t="s">
        <v>1060</v>
      </c>
      <c r="F355" s="5">
        <v>36255183</v>
      </c>
      <c r="G355" s="5" t="s">
        <v>544</v>
      </c>
      <c r="H355" s="5" t="str">
        <f t="shared" si="48"/>
        <v>Y</v>
      </c>
      <c r="I355" s="5" t="str">
        <f t="shared" si="49"/>
        <v>Y</v>
      </c>
      <c r="J355" s="5">
        <v>2022</v>
      </c>
      <c r="K355" s="5" t="s">
        <v>1061</v>
      </c>
      <c r="L355" s="137">
        <v>44852</v>
      </c>
      <c r="M355" s="137">
        <v>44834</v>
      </c>
      <c r="N355" s="5" t="str">
        <f t="shared" si="50"/>
        <v>no</v>
      </c>
    </row>
    <row r="356" spans="1:14">
      <c r="A356" s="5">
        <v>50</v>
      </c>
      <c r="B356" s="5" t="s">
        <v>880</v>
      </c>
      <c r="C356" s="5">
        <v>1</v>
      </c>
      <c r="D356" s="5">
        <v>10</v>
      </c>
      <c r="E356" s="5" t="s">
        <v>1062</v>
      </c>
      <c r="F356" s="5">
        <v>34198255</v>
      </c>
      <c r="G356" s="5" t="s">
        <v>548</v>
      </c>
      <c r="H356" s="5" t="str">
        <f t="shared" si="48"/>
        <v>Y</v>
      </c>
      <c r="I356" s="5" t="str">
        <f t="shared" si="49"/>
        <v>Y</v>
      </c>
      <c r="J356" s="5">
        <v>2021</v>
      </c>
      <c r="K356" s="5" t="s">
        <v>1063</v>
      </c>
      <c r="L356" s="137">
        <v>44378</v>
      </c>
      <c r="M356" s="137">
        <v>44834</v>
      </c>
      <c r="N356" s="5" t="str">
        <f t="shared" si="50"/>
        <v>yes</v>
      </c>
    </row>
    <row r="357" spans="1:14">
      <c r="A357" s="5">
        <v>50</v>
      </c>
      <c r="B357" s="5" t="s">
        <v>880</v>
      </c>
      <c r="C357" s="5">
        <v>7</v>
      </c>
      <c r="D357" s="5">
        <v>10</v>
      </c>
      <c r="E357" s="5" t="s">
        <v>1064</v>
      </c>
      <c r="F357" s="5">
        <v>35610197</v>
      </c>
      <c r="G357" s="5" t="s">
        <v>298</v>
      </c>
      <c r="H357" s="5" t="str">
        <f t="shared" si="48"/>
        <v>N</v>
      </c>
      <c r="I357" s="5" t="str">
        <f t="shared" si="49"/>
        <v>Review</v>
      </c>
      <c r="J357" s="5">
        <v>2022</v>
      </c>
      <c r="K357" s="5" t="s">
        <v>1065</v>
      </c>
      <c r="L357" s="137">
        <v>44705</v>
      </c>
      <c r="M357" s="137">
        <v>44834</v>
      </c>
      <c r="N357" s="5" t="str">
        <f t="shared" si="50"/>
        <v>yes</v>
      </c>
    </row>
    <row r="358" spans="1:14">
      <c r="A358" s="5">
        <v>50</v>
      </c>
      <c r="B358" s="5" t="s">
        <v>880</v>
      </c>
      <c r="C358" s="5">
        <v>2</v>
      </c>
      <c r="D358" s="5">
        <v>8</v>
      </c>
      <c r="E358" s="5" t="s">
        <v>1066</v>
      </c>
      <c r="F358" s="5">
        <v>35278933</v>
      </c>
      <c r="G358" s="5" t="s">
        <v>454</v>
      </c>
      <c r="H358" s="5" t="str">
        <f t="shared" si="48"/>
        <v>N</v>
      </c>
      <c r="I358" s="5" t="str">
        <f t="shared" si="49"/>
        <v>Review</v>
      </c>
      <c r="J358" s="5">
        <v>2022</v>
      </c>
      <c r="K358" s="5" t="s">
        <v>1067</v>
      </c>
      <c r="L358" s="137">
        <v>44632</v>
      </c>
      <c r="M358" s="137">
        <v>44834</v>
      </c>
      <c r="N358" s="5" t="str">
        <f t="shared" si="50"/>
        <v>yes</v>
      </c>
    </row>
    <row r="359" spans="1:14">
      <c r="A359" s="5">
        <v>50</v>
      </c>
      <c r="B359" s="5" t="s">
        <v>880</v>
      </c>
      <c r="C359" s="5">
        <v>2</v>
      </c>
      <c r="D359" s="5">
        <v>11</v>
      </c>
      <c r="E359" s="5" t="s">
        <v>1068</v>
      </c>
      <c r="F359" s="5">
        <v>33246250</v>
      </c>
      <c r="G359" s="5" t="s">
        <v>345</v>
      </c>
      <c r="H359" s="5" t="str">
        <f t="shared" si="48"/>
        <v>Y</v>
      </c>
      <c r="I359" s="5" t="str">
        <f t="shared" si="49"/>
        <v>Y</v>
      </c>
      <c r="J359" s="5">
        <v>2021</v>
      </c>
      <c r="K359" s="5" t="s">
        <v>1069</v>
      </c>
      <c r="L359" s="137">
        <v>44162</v>
      </c>
      <c r="M359" s="137">
        <v>44834</v>
      </c>
      <c r="N359" s="5" t="str">
        <f t="shared" si="50"/>
        <v>yes</v>
      </c>
    </row>
    <row r="360" spans="1:14">
      <c r="A360" s="5">
        <v>50</v>
      </c>
      <c r="B360" s="5" t="s">
        <v>880</v>
      </c>
      <c r="C360" s="5">
        <v>6</v>
      </c>
      <c r="D360" s="5">
        <v>10</v>
      </c>
      <c r="E360" s="5" t="s">
        <v>1070</v>
      </c>
      <c r="F360" s="5">
        <v>34763394</v>
      </c>
      <c r="G360" s="5" t="s">
        <v>481</v>
      </c>
      <c r="H360" s="5" t="str">
        <f t="shared" si="48"/>
        <v>Y</v>
      </c>
      <c r="I360" s="5" t="str">
        <f t="shared" si="49"/>
        <v>Y</v>
      </c>
      <c r="J360" s="5">
        <v>2023</v>
      </c>
      <c r="K360" s="5" t="s">
        <v>1071</v>
      </c>
      <c r="L360" s="137">
        <v>44512</v>
      </c>
      <c r="M360" s="137">
        <v>44834</v>
      </c>
      <c r="N360" s="5" t="str">
        <f t="shared" si="50"/>
        <v>yes</v>
      </c>
    </row>
    <row r="361" spans="1:14">
      <c r="A361" s="5">
        <v>50</v>
      </c>
      <c r="B361" s="5" t="s">
        <v>880</v>
      </c>
      <c r="C361" s="5">
        <v>7</v>
      </c>
      <c r="D361" s="5">
        <v>14</v>
      </c>
      <c r="E361" s="5" t="s">
        <v>1072</v>
      </c>
      <c r="F361" s="5">
        <v>34995825</v>
      </c>
      <c r="G361" s="5" t="s">
        <v>634</v>
      </c>
      <c r="H361" s="5" t="str">
        <f t="shared" si="48"/>
        <v>Y</v>
      </c>
      <c r="I361" s="5" t="str">
        <f t="shared" si="49"/>
        <v>Y</v>
      </c>
      <c r="J361" s="5">
        <v>2022</v>
      </c>
      <c r="K361" s="5" t="s">
        <v>1073</v>
      </c>
      <c r="L361" s="137">
        <v>44568</v>
      </c>
      <c r="M361" s="137">
        <v>44834</v>
      </c>
      <c r="N361" s="5" t="str">
        <f t="shared" si="50"/>
        <v>yes</v>
      </c>
    </row>
    <row r="362" spans="1:14">
      <c r="A362" s="5">
        <v>50</v>
      </c>
      <c r="B362" s="5" t="s">
        <v>880</v>
      </c>
      <c r="C362" s="5">
        <v>4</v>
      </c>
      <c r="D362" s="5">
        <v>14</v>
      </c>
      <c r="E362" s="5" t="s">
        <v>1074</v>
      </c>
      <c r="F362" s="5">
        <v>33253954</v>
      </c>
      <c r="G362" s="5" t="s">
        <v>634</v>
      </c>
      <c r="H362" s="5" t="str">
        <f t="shared" si="48"/>
        <v>Y</v>
      </c>
      <c r="I362" s="5" t="str">
        <f t="shared" si="49"/>
        <v>Y</v>
      </c>
      <c r="J362" s="5">
        <v>2021</v>
      </c>
      <c r="K362" s="5" t="s">
        <v>1012</v>
      </c>
      <c r="L362" s="137">
        <v>44165</v>
      </c>
      <c r="M362" s="137">
        <v>44834</v>
      </c>
      <c r="N362" s="5" t="str">
        <f t="shared" si="50"/>
        <v>yes</v>
      </c>
    </row>
    <row r="363" spans="1:14">
      <c r="A363" s="5">
        <v>50</v>
      </c>
      <c r="B363" s="5" t="s">
        <v>880</v>
      </c>
      <c r="C363" s="5">
        <v>3</v>
      </c>
      <c r="D363" s="5">
        <v>5</v>
      </c>
      <c r="E363" s="5" t="s">
        <v>1075</v>
      </c>
      <c r="F363" s="5">
        <v>37320886</v>
      </c>
      <c r="G363" s="5" t="s">
        <v>345</v>
      </c>
      <c r="H363" s="5" t="str">
        <f t="shared" si="48"/>
        <v>Y</v>
      </c>
      <c r="I363" s="5" t="str">
        <f t="shared" si="49"/>
        <v>Y</v>
      </c>
      <c r="J363" s="5">
        <v>2023</v>
      </c>
      <c r="K363" s="5" t="s">
        <v>1076</v>
      </c>
      <c r="L363" s="137">
        <v>45092</v>
      </c>
      <c r="M363" s="137">
        <v>44834</v>
      </c>
      <c r="N363" s="5" t="str">
        <f t="shared" si="50"/>
        <v>no</v>
      </c>
    </row>
    <row r="364" spans="1:14">
      <c r="A364" s="5">
        <v>50</v>
      </c>
      <c r="B364" s="5" t="s">
        <v>880</v>
      </c>
      <c r="C364" s="5">
        <v>2</v>
      </c>
      <c r="D364" s="5">
        <v>6</v>
      </c>
      <c r="E364" s="5" t="s">
        <v>1077</v>
      </c>
      <c r="F364" s="5">
        <v>34155943</v>
      </c>
      <c r="G364" s="5" t="s">
        <v>398</v>
      </c>
      <c r="H364" s="5" t="str">
        <f t="shared" si="48"/>
        <v>Y</v>
      </c>
      <c r="I364" s="5" t="str">
        <f t="shared" si="49"/>
        <v>Y</v>
      </c>
      <c r="J364" s="5">
        <v>2023</v>
      </c>
      <c r="K364" s="5" t="s">
        <v>1078</v>
      </c>
      <c r="L364" s="137">
        <v>44369</v>
      </c>
      <c r="M364" s="137">
        <v>44834</v>
      </c>
      <c r="N364" s="5" t="str">
        <f t="shared" si="50"/>
        <v>yes</v>
      </c>
    </row>
    <row r="365" spans="1:14">
      <c r="A365" s="5">
        <v>50</v>
      </c>
      <c r="B365" s="5" t="s">
        <v>880</v>
      </c>
      <c r="C365" s="5">
        <v>4</v>
      </c>
      <c r="D365" s="5">
        <v>7</v>
      </c>
      <c r="E365" s="5" t="s">
        <v>1079</v>
      </c>
      <c r="F365" s="5">
        <v>36911086</v>
      </c>
      <c r="G365" s="5" t="s">
        <v>467</v>
      </c>
      <c r="H365" s="5" t="str">
        <f t="shared" si="48"/>
        <v>Y</v>
      </c>
      <c r="I365" s="5" t="str">
        <f t="shared" si="49"/>
        <v>Y</v>
      </c>
      <c r="J365" s="5">
        <v>2022</v>
      </c>
      <c r="K365" s="5" t="s">
        <v>1080</v>
      </c>
      <c r="L365" s="137">
        <v>44998</v>
      </c>
      <c r="M365" s="137">
        <v>44834</v>
      </c>
      <c r="N365" s="5" t="str">
        <f t="shared" si="50"/>
        <v>no</v>
      </c>
    </row>
    <row r="366" spans="1:14">
      <c r="A366" s="5">
        <v>50</v>
      </c>
      <c r="B366" s="5" t="s">
        <v>880</v>
      </c>
      <c r="C366" s="5">
        <v>1</v>
      </c>
      <c r="D366" s="5">
        <v>11</v>
      </c>
      <c r="E366" s="5" t="s">
        <v>1081</v>
      </c>
      <c r="F366" s="5">
        <v>36396055</v>
      </c>
      <c r="G366" s="5" t="s">
        <v>634</v>
      </c>
      <c r="H366" s="5" t="str">
        <f t="shared" si="48"/>
        <v>Y</v>
      </c>
      <c r="I366" s="5" t="str">
        <f t="shared" si="49"/>
        <v>Y</v>
      </c>
      <c r="J366" s="5">
        <v>2023</v>
      </c>
      <c r="K366" s="5" t="s">
        <v>1044</v>
      </c>
      <c r="L366" s="137">
        <v>44882</v>
      </c>
      <c r="M366" s="137">
        <v>44834</v>
      </c>
      <c r="N366" s="5" t="str">
        <f t="shared" si="50"/>
        <v>no</v>
      </c>
    </row>
    <row r="367" spans="1:14">
      <c r="A367" s="5">
        <v>50</v>
      </c>
      <c r="B367" s="5" t="s">
        <v>880</v>
      </c>
      <c r="C367" s="5">
        <v>1</v>
      </c>
      <c r="D367" s="5">
        <v>10</v>
      </c>
      <c r="E367" s="5" t="s">
        <v>1082</v>
      </c>
      <c r="F367" s="5">
        <v>33986450</v>
      </c>
      <c r="G367" s="5" t="s">
        <v>595</v>
      </c>
      <c r="H367" s="5" t="str">
        <f t="shared" si="48"/>
        <v>N</v>
      </c>
      <c r="I367" s="5" t="str">
        <f t="shared" si="49"/>
        <v>Review</v>
      </c>
      <c r="J367" s="5">
        <v>2021</v>
      </c>
      <c r="K367" s="5" t="s">
        <v>1083</v>
      </c>
      <c r="L367" s="137">
        <v>44330</v>
      </c>
      <c r="M367" s="137">
        <v>44834</v>
      </c>
      <c r="N367" s="5" t="str">
        <f t="shared" si="50"/>
        <v>yes</v>
      </c>
    </row>
    <row r="368" spans="1:14">
      <c r="A368" s="5">
        <v>50</v>
      </c>
      <c r="B368" s="5" t="s">
        <v>880</v>
      </c>
      <c r="C368" s="5">
        <v>1</v>
      </c>
      <c r="D368" s="5">
        <v>3</v>
      </c>
      <c r="E368" s="5" t="s">
        <v>1084</v>
      </c>
      <c r="F368" s="5">
        <v>35073998</v>
      </c>
      <c r="G368" s="5" t="s">
        <v>315</v>
      </c>
      <c r="H368" s="5" t="str">
        <f t="shared" si="48"/>
        <v>N</v>
      </c>
      <c r="I368" s="5" t="str">
        <f t="shared" si="49"/>
        <v>Review</v>
      </c>
      <c r="J368" s="5">
        <v>2022</v>
      </c>
      <c r="K368" s="5" t="s">
        <v>1085</v>
      </c>
      <c r="L368" s="137">
        <v>44586</v>
      </c>
      <c r="M368" s="137">
        <v>44834</v>
      </c>
      <c r="N368" s="5" t="str">
        <f t="shared" si="50"/>
        <v>yes</v>
      </c>
    </row>
    <row r="369" spans="1:14">
      <c r="A369" s="5">
        <v>50</v>
      </c>
      <c r="B369" s="5" t="s">
        <v>880</v>
      </c>
      <c r="C369" s="5">
        <v>8</v>
      </c>
      <c r="D369" s="5">
        <v>10</v>
      </c>
      <c r="E369" s="5" t="s">
        <v>1086</v>
      </c>
      <c r="F369" s="5">
        <v>37141940</v>
      </c>
      <c r="G369" s="5" t="s">
        <v>634</v>
      </c>
      <c r="H369" s="5" t="str">
        <f t="shared" si="48"/>
        <v>Y</v>
      </c>
      <c r="I369" s="5" t="str">
        <f t="shared" si="49"/>
        <v>Y</v>
      </c>
      <c r="J369" s="5">
        <v>2023</v>
      </c>
      <c r="K369" s="5" t="s">
        <v>1087</v>
      </c>
      <c r="L369" s="137">
        <v>45050</v>
      </c>
      <c r="M369" s="137">
        <v>44834</v>
      </c>
      <c r="N369" s="5" t="str">
        <f t="shared" si="50"/>
        <v>no</v>
      </c>
    </row>
    <row r="370" spans="1:14">
      <c r="A370" s="5">
        <v>50</v>
      </c>
      <c r="B370" s="5" t="s">
        <v>880</v>
      </c>
      <c r="C370" s="5">
        <v>2</v>
      </c>
      <c r="D370" s="5">
        <v>6</v>
      </c>
      <c r="E370" s="5" t="s">
        <v>1088</v>
      </c>
      <c r="F370" s="5">
        <v>34321394</v>
      </c>
      <c r="G370" s="5" t="s">
        <v>349</v>
      </c>
      <c r="H370" s="5" t="str">
        <f t="shared" si="48"/>
        <v>Y</v>
      </c>
      <c r="I370" s="5" t="str">
        <f t="shared" si="49"/>
        <v>Y</v>
      </c>
      <c r="J370" s="5">
        <v>2021</v>
      </c>
      <c r="K370" s="5" t="s">
        <v>1089</v>
      </c>
      <c r="L370" s="137">
        <v>44406</v>
      </c>
      <c r="M370" s="137">
        <v>44834</v>
      </c>
      <c r="N370" s="5" t="str">
        <f t="shared" si="50"/>
        <v>yes</v>
      </c>
    </row>
    <row r="371" spans="1:14">
      <c r="A371" s="5">
        <v>50</v>
      </c>
      <c r="B371" s="5" t="s">
        <v>880</v>
      </c>
      <c r="C371" s="5">
        <v>2</v>
      </c>
      <c r="D371" s="5">
        <v>7</v>
      </c>
      <c r="E371" s="5" t="s">
        <v>1090</v>
      </c>
      <c r="F371" s="5">
        <v>35552820</v>
      </c>
      <c r="G371" s="5" t="s">
        <v>373</v>
      </c>
      <c r="H371" s="5" t="str">
        <f t="shared" si="48"/>
        <v>Y</v>
      </c>
      <c r="I371" s="5" t="str">
        <f t="shared" si="49"/>
        <v>Y</v>
      </c>
      <c r="J371" s="5">
        <v>2022</v>
      </c>
      <c r="K371" s="5" t="s">
        <v>1091</v>
      </c>
      <c r="L371" s="137">
        <v>44694</v>
      </c>
      <c r="M371" s="137">
        <v>44834</v>
      </c>
      <c r="N371" s="5" t="str">
        <f t="shared" si="50"/>
        <v>yes</v>
      </c>
    </row>
    <row r="372" spans="1:14">
      <c r="A372" s="5">
        <v>50</v>
      </c>
      <c r="B372" s="5" t="s">
        <v>880</v>
      </c>
      <c r="C372" s="5">
        <v>2</v>
      </c>
      <c r="D372" s="5">
        <v>7</v>
      </c>
      <c r="E372" s="5" t="s">
        <v>1092</v>
      </c>
      <c r="F372" s="5">
        <v>33819951</v>
      </c>
      <c r="G372" s="5" t="s">
        <v>537</v>
      </c>
      <c r="H372" s="5" t="str">
        <f t="shared" si="48"/>
        <v>Y</v>
      </c>
      <c r="I372" s="5" t="str">
        <f t="shared" si="49"/>
        <v>Y</v>
      </c>
      <c r="J372" s="5">
        <v>2021</v>
      </c>
      <c r="K372" s="5" t="s">
        <v>1093</v>
      </c>
      <c r="L372" s="137">
        <v>44291</v>
      </c>
      <c r="M372" s="137">
        <v>44834</v>
      </c>
      <c r="N372" s="5" t="str">
        <f t="shared" si="50"/>
        <v>yes</v>
      </c>
    </row>
    <row r="373" spans="1:14">
      <c r="A373" s="5">
        <v>50</v>
      </c>
      <c r="B373" s="5" t="s">
        <v>880</v>
      </c>
      <c r="C373" s="5">
        <v>2</v>
      </c>
      <c r="D373" s="5">
        <v>7</v>
      </c>
      <c r="E373" s="5" t="s">
        <v>1094</v>
      </c>
      <c r="F373" s="5">
        <v>34848345</v>
      </c>
      <c r="G373" s="5" t="s">
        <v>604</v>
      </c>
      <c r="H373" s="5" t="str">
        <f t="shared" si="48"/>
        <v>Y</v>
      </c>
      <c r="I373" s="5" t="str">
        <f t="shared" si="49"/>
        <v>Y</v>
      </c>
      <c r="J373" s="5">
        <v>2023</v>
      </c>
      <c r="K373" s="5" t="s">
        <v>1095</v>
      </c>
      <c r="L373" s="137">
        <v>44531</v>
      </c>
      <c r="M373" s="137">
        <v>44834</v>
      </c>
      <c r="N373" s="5" t="str">
        <f t="shared" si="50"/>
        <v>yes</v>
      </c>
    </row>
    <row r="374" spans="1:14">
      <c r="A374" s="5">
        <v>50</v>
      </c>
      <c r="B374" s="5" t="s">
        <v>880</v>
      </c>
      <c r="C374" s="5">
        <v>1</v>
      </c>
      <c r="D374" s="5">
        <v>5</v>
      </c>
      <c r="E374" s="5" t="s">
        <v>1096</v>
      </c>
      <c r="F374" s="5">
        <v>32088373</v>
      </c>
      <c r="G374" s="5" t="s">
        <v>634</v>
      </c>
      <c r="H374" s="5" t="str">
        <f t="shared" si="48"/>
        <v>Y</v>
      </c>
      <c r="I374" s="5" t="str">
        <f t="shared" si="49"/>
        <v>Y</v>
      </c>
      <c r="J374" s="5">
        <v>2020</v>
      </c>
      <c r="K374" s="5" t="s">
        <v>1097</v>
      </c>
      <c r="L374" s="137">
        <v>43885</v>
      </c>
      <c r="M374" s="137">
        <v>44834</v>
      </c>
      <c r="N374" s="5" t="str">
        <f t="shared" si="50"/>
        <v>yes</v>
      </c>
    </row>
    <row r="375" spans="1:14">
      <c r="A375" s="5">
        <v>50</v>
      </c>
      <c r="B375" s="5" t="s">
        <v>880</v>
      </c>
      <c r="C375" s="5">
        <v>6</v>
      </c>
      <c r="D375" s="5">
        <v>13</v>
      </c>
      <c r="E375" s="5" t="s">
        <v>1098</v>
      </c>
      <c r="F375" s="5">
        <v>35000325</v>
      </c>
      <c r="G375" s="5" t="s">
        <v>537</v>
      </c>
      <c r="H375" s="5" t="str">
        <f t="shared" si="48"/>
        <v>Y</v>
      </c>
      <c r="I375" s="5" t="str">
        <f t="shared" si="49"/>
        <v>Y</v>
      </c>
      <c r="J375" s="5">
        <v>2021</v>
      </c>
      <c r="K375" s="5" t="s">
        <v>1099</v>
      </c>
      <c r="L375" s="137">
        <v>44570</v>
      </c>
      <c r="M375" s="137">
        <v>44834</v>
      </c>
      <c r="N375" s="5" t="str">
        <f t="shared" si="50"/>
        <v>yes</v>
      </c>
    </row>
    <row r="376" spans="1:14">
      <c r="A376" s="5">
        <v>50</v>
      </c>
      <c r="B376" s="5" t="s">
        <v>880</v>
      </c>
      <c r="C376" s="5">
        <v>1</v>
      </c>
      <c r="D376" s="5">
        <v>8</v>
      </c>
      <c r="E376" s="5" t="s">
        <v>1100</v>
      </c>
      <c r="F376" s="5">
        <v>33813581</v>
      </c>
      <c r="G376" s="5" t="s">
        <v>600</v>
      </c>
      <c r="H376" s="5" t="str">
        <f t="shared" si="48"/>
        <v>Y</v>
      </c>
      <c r="I376" s="5" t="str">
        <f t="shared" si="49"/>
        <v>Y</v>
      </c>
      <c r="J376" s="5">
        <v>2021</v>
      </c>
      <c r="K376" s="5" t="s">
        <v>1101</v>
      </c>
      <c r="L376" s="137">
        <v>44290</v>
      </c>
      <c r="M376" s="137">
        <v>44834</v>
      </c>
      <c r="N376" s="5" t="str">
        <f t="shared" si="50"/>
        <v>yes</v>
      </c>
    </row>
    <row r="377" spans="1:14">
      <c r="A377" s="5">
        <v>50</v>
      </c>
      <c r="B377" s="5" t="s">
        <v>880</v>
      </c>
      <c r="C377" s="5">
        <v>2</v>
      </c>
      <c r="D377" s="5">
        <v>11</v>
      </c>
      <c r="E377" s="5" t="s">
        <v>1102</v>
      </c>
      <c r="F377" s="5">
        <v>33962375</v>
      </c>
      <c r="G377" s="5" t="s">
        <v>473</v>
      </c>
      <c r="H377" s="5" t="str">
        <f t="shared" si="48"/>
        <v>Y</v>
      </c>
      <c r="I377" s="5" t="str">
        <f t="shared" si="49"/>
        <v>Y</v>
      </c>
      <c r="J377" s="5">
        <v>2021</v>
      </c>
      <c r="K377" s="5" t="s">
        <v>1103</v>
      </c>
      <c r="L377" s="137">
        <v>44323</v>
      </c>
      <c r="M377" s="137">
        <v>44834</v>
      </c>
      <c r="N377" s="5" t="str">
        <f t="shared" si="50"/>
        <v>yes</v>
      </c>
    </row>
    <row r="378" spans="1:14">
      <c r="A378" s="5">
        <v>50</v>
      </c>
      <c r="B378" s="5" t="s">
        <v>880</v>
      </c>
      <c r="C378" s="5">
        <v>1</v>
      </c>
      <c r="D378" s="5">
        <v>7</v>
      </c>
      <c r="E378" s="5" t="s">
        <v>1104</v>
      </c>
      <c r="F378" s="5">
        <v>34635738</v>
      </c>
      <c r="G378" s="5" t="s">
        <v>595</v>
      </c>
      <c r="H378" s="5" t="str">
        <f t="shared" si="48"/>
        <v>N</v>
      </c>
      <c r="I378" s="5" t="str">
        <f t="shared" si="49"/>
        <v>Review</v>
      </c>
      <c r="J378" s="5">
        <v>2021</v>
      </c>
      <c r="K378" s="5" t="s">
        <v>1105</v>
      </c>
      <c r="L378" s="137">
        <v>44481</v>
      </c>
      <c r="M378" s="137">
        <v>44834</v>
      </c>
      <c r="N378" s="5" t="str">
        <f t="shared" si="50"/>
        <v>yes</v>
      </c>
    </row>
    <row r="379" spans="1:14">
      <c r="A379" s="5">
        <v>50</v>
      </c>
      <c r="B379" s="5" t="s">
        <v>880</v>
      </c>
      <c r="C379" s="5">
        <v>1</v>
      </c>
      <c r="D379" s="5">
        <v>10</v>
      </c>
      <c r="E379" s="5" t="s">
        <v>1106</v>
      </c>
      <c r="F379" s="5">
        <v>35535825</v>
      </c>
      <c r="G379" s="5" t="s">
        <v>548</v>
      </c>
      <c r="H379" s="5" t="str">
        <f t="shared" si="48"/>
        <v>Y</v>
      </c>
      <c r="I379" s="5" t="str">
        <f t="shared" si="49"/>
        <v>Y</v>
      </c>
      <c r="J379" s="5">
        <v>2022</v>
      </c>
      <c r="K379" s="5" t="s">
        <v>1107</v>
      </c>
      <c r="L379" s="137">
        <v>44691</v>
      </c>
      <c r="M379" s="137">
        <v>44834</v>
      </c>
      <c r="N379" s="5" t="str">
        <f t="shared" si="50"/>
        <v>yes</v>
      </c>
    </row>
    <row r="380" spans="1:14">
      <c r="A380" s="5">
        <v>50</v>
      </c>
      <c r="B380" s="5" t="s">
        <v>880</v>
      </c>
      <c r="C380" s="5">
        <v>1</v>
      </c>
      <c r="D380" s="5">
        <v>7</v>
      </c>
      <c r="E380" s="5" t="s">
        <v>1108</v>
      </c>
      <c r="F380" s="5">
        <v>32534499</v>
      </c>
      <c r="G380" s="5" t="s">
        <v>473</v>
      </c>
      <c r="H380" s="5" t="str">
        <f t="shared" si="48"/>
        <v>Y</v>
      </c>
      <c r="I380" s="5" t="str">
        <f t="shared" si="49"/>
        <v>Y</v>
      </c>
      <c r="J380" s="5">
        <v>2020</v>
      </c>
      <c r="K380" s="5" t="s">
        <v>1109</v>
      </c>
      <c r="L380" s="137">
        <v>43997</v>
      </c>
      <c r="M380" s="137">
        <v>44834</v>
      </c>
      <c r="N380" s="5" t="str">
        <f t="shared" si="50"/>
        <v>yes</v>
      </c>
    </row>
    <row r="381" spans="1:14">
      <c r="A381" s="5">
        <v>50</v>
      </c>
      <c r="B381" s="5" t="s">
        <v>880</v>
      </c>
      <c r="C381" s="5">
        <v>1</v>
      </c>
      <c r="D381" s="5">
        <v>9</v>
      </c>
      <c r="E381" s="5" t="s">
        <v>1110</v>
      </c>
      <c r="F381" s="5">
        <v>37664228</v>
      </c>
      <c r="G381" s="5" t="s">
        <v>295</v>
      </c>
      <c r="H381" s="5" t="str">
        <f t="shared" si="48"/>
        <v>N</v>
      </c>
      <c r="I381" s="5" t="str">
        <f t="shared" si="49"/>
        <v>Review</v>
      </c>
      <c r="J381" s="5">
        <v>2023</v>
      </c>
      <c r="K381" s="5" t="s">
        <v>6726</v>
      </c>
      <c r="L381" s="137">
        <v>45173</v>
      </c>
      <c r="M381" s="137">
        <v>44834</v>
      </c>
      <c r="N381" s="5" t="str">
        <f t="shared" si="50"/>
        <v>no</v>
      </c>
    </row>
    <row r="382" spans="1:14">
      <c r="A382" s="5">
        <v>50</v>
      </c>
      <c r="B382" s="5" t="s">
        <v>880</v>
      </c>
      <c r="C382" s="5">
        <v>1</v>
      </c>
      <c r="D382" s="5">
        <v>2</v>
      </c>
      <c r="E382" s="5" t="s">
        <v>1112</v>
      </c>
      <c r="F382" s="5">
        <v>32689671</v>
      </c>
      <c r="G382" s="5" t="s">
        <v>634</v>
      </c>
      <c r="H382" s="5" t="str">
        <f t="shared" si="48"/>
        <v>Y</v>
      </c>
      <c r="I382" s="5" t="str">
        <f t="shared" si="49"/>
        <v>Y</v>
      </c>
      <c r="J382" s="5">
        <v>2020</v>
      </c>
      <c r="K382" s="5" t="s">
        <v>1113</v>
      </c>
      <c r="L382" s="137">
        <v>44034</v>
      </c>
      <c r="M382" s="137">
        <v>44834</v>
      </c>
      <c r="N382" s="5" t="str">
        <f t="shared" si="50"/>
        <v>yes</v>
      </c>
    </row>
    <row r="383" spans="1:14">
      <c r="A383" s="5">
        <v>50</v>
      </c>
      <c r="B383" s="5" t="s">
        <v>880</v>
      </c>
      <c r="C383" s="5">
        <v>4</v>
      </c>
      <c r="D383" s="5">
        <v>4</v>
      </c>
      <c r="E383" s="5" t="s">
        <v>1114</v>
      </c>
      <c r="F383" s="5">
        <v>36724523</v>
      </c>
      <c r="G383" s="5" t="s">
        <v>548</v>
      </c>
      <c r="H383" s="5" t="str">
        <f t="shared" si="48"/>
        <v>Y</v>
      </c>
      <c r="I383" s="5" t="str">
        <f t="shared" si="49"/>
        <v>Y</v>
      </c>
      <c r="J383" s="5">
        <v>2023</v>
      </c>
      <c r="K383" s="5" t="s">
        <v>1115</v>
      </c>
      <c r="L383" s="137">
        <v>44958</v>
      </c>
      <c r="M383" s="137">
        <v>44834</v>
      </c>
      <c r="N383" s="5" t="str">
        <f t="shared" si="50"/>
        <v>no</v>
      </c>
    </row>
    <row r="384" spans="1:14">
      <c r="A384" s="5">
        <v>50</v>
      </c>
      <c r="B384" s="5" t="s">
        <v>880</v>
      </c>
      <c r="C384" s="5">
        <v>4</v>
      </c>
      <c r="D384" s="5">
        <v>10</v>
      </c>
      <c r="E384" s="5" t="s">
        <v>1116</v>
      </c>
      <c r="F384" s="5">
        <v>36063642</v>
      </c>
      <c r="G384" s="5" t="s">
        <v>345</v>
      </c>
      <c r="H384" s="5" t="str">
        <f t="shared" si="48"/>
        <v>Y</v>
      </c>
      <c r="I384" s="5" t="str">
        <f t="shared" si="49"/>
        <v>Y</v>
      </c>
      <c r="J384" s="5">
        <v>2022</v>
      </c>
      <c r="K384" s="5" t="s">
        <v>1117</v>
      </c>
      <c r="L384" s="137">
        <v>44809</v>
      </c>
      <c r="M384" s="137">
        <v>44834</v>
      </c>
      <c r="N384" s="5" t="str">
        <f t="shared" si="50"/>
        <v>yes</v>
      </c>
    </row>
    <row r="385" spans="1:15">
      <c r="A385" s="5">
        <v>50</v>
      </c>
      <c r="B385" s="5" t="s">
        <v>880</v>
      </c>
      <c r="C385" s="5">
        <v>4</v>
      </c>
      <c r="D385" s="5">
        <v>10</v>
      </c>
      <c r="E385" s="5" t="s">
        <v>1118</v>
      </c>
      <c r="F385" s="5">
        <v>37486864</v>
      </c>
      <c r="G385" s="5" t="s">
        <v>1030</v>
      </c>
      <c r="H385" s="5" t="str">
        <f t="shared" si="48"/>
        <v>Y</v>
      </c>
      <c r="I385" s="5" t="str">
        <f t="shared" si="49"/>
        <v>Y</v>
      </c>
      <c r="J385" s="5">
        <v>2023</v>
      </c>
      <c r="K385" s="5" t="s">
        <v>1119</v>
      </c>
      <c r="L385" s="137">
        <v>45131</v>
      </c>
      <c r="M385" s="137">
        <v>44834</v>
      </c>
      <c r="N385" s="5" t="str">
        <f t="shared" si="50"/>
        <v>no</v>
      </c>
    </row>
    <row r="386" spans="1:15">
      <c r="A386" s="5">
        <v>50</v>
      </c>
      <c r="B386" s="5" t="s">
        <v>880</v>
      </c>
      <c r="C386" s="5">
        <v>2</v>
      </c>
      <c r="D386" s="5">
        <v>11</v>
      </c>
      <c r="E386" s="5" t="s">
        <v>1120</v>
      </c>
      <c r="F386" s="5">
        <v>36601370</v>
      </c>
      <c r="G386" s="5" t="s">
        <v>6727</v>
      </c>
      <c r="H386" s="5" t="str">
        <f t="shared" si="48"/>
        <v>N</v>
      </c>
      <c r="I386" s="5" t="str">
        <f t="shared" si="49"/>
        <v>Review</v>
      </c>
      <c r="J386" s="5">
        <v>2022</v>
      </c>
      <c r="K386" s="5" t="s">
        <v>1121</v>
      </c>
      <c r="L386" s="137">
        <v>44931</v>
      </c>
      <c r="M386" s="137">
        <v>44834</v>
      </c>
      <c r="N386" s="5" t="str">
        <f t="shared" si="50"/>
        <v>no</v>
      </c>
    </row>
    <row r="387" spans="1:15">
      <c r="A387" s="5">
        <v>50</v>
      </c>
      <c r="B387" s="5" t="s">
        <v>880</v>
      </c>
      <c r="C387" s="5">
        <v>1</v>
      </c>
      <c r="D387" s="5">
        <v>6</v>
      </c>
      <c r="E387" s="5" t="s">
        <v>1122</v>
      </c>
      <c r="F387" s="5">
        <v>33948749</v>
      </c>
      <c r="G387" s="5" t="s">
        <v>373</v>
      </c>
      <c r="H387" s="5" t="str">
        <f t="shared" si="48"/>
        <v>Y</v>
      </c>
      <c r="I387" s="5" t="str">
        <f t="shared" si="49"/>
        <v>Y</v>
      </c>
      <c r="J387" s="5">
        <v>2022</v>
      </c>
      <c r="K387" s="5" t="s">
        <v>1123</v>
      </c>
      <c r="L387" s="137">
        <v>44321</v>
      </c>
      <c r="M387" s="137">
        <v>44834</v>
      </c>
      <c r="N387" s="5" t="str">
        <f t="shared" si="50"/>
        <v>yes</v>
      </c>
    </row>
    <row r="388" spans="1:15">
      <c r="A388" s="5">
        <v>50</v>
      </c>
      <c r="B388" s="5" t="s">
        <v>880</v>
      </c>
      <c r="C388" s="5">
        <v>3</v>
      </c>
      <c r="D388" s="5">
        <v>6</v>
      </c>
      <c r="E388" s="5" t="s">
        <v>1124</v>
      </c>
      <c r="F388" s="5">
        <v>33722717</v>
      </c>
      <c r="G388" s="5" t="s">
        <v>634</v>
      </c>
      <c r="H388" s="5" t="str">
        <f t="shared" si="48"/>
        <v>Y</v>
      </c>
      <c r="I388" s="5" t="str">
        <f t="shared" si="49"/>
        <v>Y</v>
      </c>
      <c r="J388" s="5">
        <v>2021</v>
      </c>
      <c r="K388" s="5" t="s">
        <v>1125</v>
      </c>
      <c r="L388" s="137">
        <v>44271</v>
      </c>
      <c r="M388" s="137">
        <v>44834</v>
      </c>
      <c r="N388" s="5" t="str">
        <f t="shared" si="50"/>
        <v>yes</v>
      </c>
    </row>
    <row r="389" spans="1:15">
      <c r="A389" s="5">
        <v>50</v>
      </c>
      <c r="B389" s="5" t="s">
        <v>880</v>
      </c>
      <c r="C389" s="5">
        <v>1</v>
      </c>
      <c r="D389" s="5">
        <v>4</v>
      </c>
      <c r="E389" s="5" t="s">
        <v>1126</v>
      </c>
      <c r="F389" s="5">
        <v>34509260</v>
      </c>
      <c r="G389" s="5" t="s">
        <v>454</v>
      </c>
      <c r="H389" s="5" t="str">
        <f t="shared" si="48"/>
        <v>N</v>
      </c>
      <c r="I389" s="5" t="str">
        <f t="shared" si="49"/>
        <v>Review</v>
      </c>
      <c r="J389" s="5">
        <v>2021</v>
      </c>
      <c r="K389" s="5" t="s">
        <v>1127</v>
      </c>
      <c r="L389" s="137">
        <v>44451</v>
      </c>
      <c r="M389" s="137">
        <v>44834</v>
      </c>
      <c r="N389" s="5" t="str">
        <f t="shared" si="50"/>
        <v>yes</v>
      </c>
    </row>
    <row r="390" spans="1:15">
      <c r="A390" s="5">
        <v>50</v>
      </c>
      <c r="B390" s="5" t="s">
        <v>880</v>
      </c>
      <c r="C390" s="5">
        <v>1</v>
      </c>
      <c r="D390" s="5">
        <v>6</v>
      </c>
      <c r="E390" s="5" t="s">
        <v>1128</v>
      </c>
      <c r="F390" s="5">
        <v>34398335</v>
      </c>
      <c r="G390" s="5" t="s">
        <v>373</v>
      </c>
      <c r="H390" s="5" t="str">
        <f t="shared" si="48"/>
        <v>Y</v>
      </c>
      <c r="I390" s="5" t="str">
        <f t="shared" si="49"/>
        <v>Y</v>
      </c>
      <c r="J390" s="5">
        <v>2021</v>
      </c>
      <c r="K390" s="5" t="s">
        <v>1129</v>
      </c>
      <c r="L390" s="137">
        <v>44424</v>
      </c>
      <c r="M390" s="137">
        <v>44834</v>
      </c>
      <c r="N390" s="5" t="str">
        <f t="shared" si="50"/>
        <v>yes</v>
      </c>
    </row>
    <row r="391" spans="1:15">
      <c r="A391" s="5">
        <v>50</v>
      </c>
      <c r="B391" s="5" t="s">
        <v>880</v>
      </c>
      <c r="C391" s="5">
        <v>3</v>
      </c>
      <c r="D391" s="5">
        <v>5</v>
      </c>
      <c r="E391" s="5" t="s">
        <v>1130</v>
      </c>
      <c r="F391" s="5">
        <v>32559740</v>
      </c>
      <c r="G391" s="5" t="s">
        <v>476</v>
      </c>
      <c r="H391" s="5" t="str">
        <f t="shared" si="48"/>
        <v>Y</v>
      </c>
      <c r="I391" s="5" t="str">
        <f t="shared" si="49"/>
        <v>Y</v>
      </c>
      <c r="J391" s="5">
        <v>2020</v>
      </c>
      <c r="K391" s="5" t="s">
        <v>1131</v>
      </c>
      <c r="L391" s="137">
        <v>44002</v>
      </c>
      <c r="M391" s="137">
        <v>44834</v>
      </c>
      <c r="N391" s="5" t="str">
        <f t="shared" si="50"/>
        <v>yes</v>
      </c>
    </row>
    <row r="392" spans="1:15">
      <c r="A392" s="5">
        <v>50</v>
      </c>
      <c r="B392" s="5" t="s">
        <v>880</v>
      </c>
      <c r="C392" s="5">
        <v>1</v>
      </c>
      <c r="D392" s="5">
        <v>8</v>
      </c>
      <c r="E392" s="5" t="s">
        <v>1132</v>
      </c>
      <c r="F392" s="5">
        <v>34198251</v>
      </c>
      <c r="G392" s="5" t="s">
        <v>548</v>
      </c>
      <c r="H392" s="5" t="str">
        <f t="shared" si="48"/>
        <v>Y</v>
      </c>
      <c r="I392" s="5" t="str">
        <f t="shared" si="49"/>
        <v>Y</v>
      </c>
      <c r="J392" s="5">
        <v>2021</v>
      </c>
      <c r="K392" s="5" t="s">
        <v>1133</v>
      </c>
      <c r="L392" s="137">
        <v>44378</v>
      </c>
      <c r="M392" s="137">
        <v>44834</v>
      </c>
      <c r="N392" s="5" t="str">
        <f t="shared" si="50"/>
        <v>yes</v>
      </c>
    </row>
    <row r="393" spans="1:15">
      <c r="A393" s="5">
        <v>50</v>
      </c>
      <c r="B393" s="5" t="s">
        <v>880</v>
      </c>
      <c r="C393" s="5">
        <v>7</v>
      </c>
      <c r="D393" s="5">
        <v>12</v>
      </c>
      <c r="E393" s="5" t="s">
        <v>1134</v>
      </c>
      <c r="F393" s="5">
        <v>32217180</v>
      </c>
      <c r="G393" s="5" t="s">
        <v>634</v>
      </c>
      <c r="H393" s="5" t="str">
        <f t="shared" si="48"/>
        <v>Y</v>
      </c>
      <c r="I393" s="5" t="str">
        <f t="shared" si="49"/>
        <v>Y</v>
      </c>
      <c r="J393" s="5">
        <v>2020</v>
      </c>
      <c r="K393" s="5" t="s">
        <v>1135</v>
      </c>
      <c r="L393" s="137">
        <v>43919</v>
      </c>
      <c r="M393" s="137">
        <v>44834</v>
      </c>
      <c r="N393" s="5" t="str">
        <f t="shared" si="50"/>
        <v>yes</v>
      </c>
    </row>
    <row r="394" spans="1:15">
      <c r="A394" s="5">
        <v>50</v>
      </c>
      <c r="B394" s="5" t="s">
        <v>880</v>
      </c>
      <c r="C394" s="5">
        <v>2</v>
      </c>
      <c r="D394" s="5">
        <v>11</v>
      </c>
      <c r="E394" s="5" t="s">
        <v>1136</v>
      </c>
      <c r="F394" s="5">
        <v>35550453</v>
      </c>
      <c r="G394" s="5" t="s">
        <v>544</v>
      </c>
      <c r="H394" s="5" t="str">
        <f t="shared" si="48"/>
        <v>Y</v>
      </c>
      <c r="I394" s="5" t="str">
        <f t="shared" si="49"/>
        <v>Y</v>
      </c>
      <c r="J394" s="5">
        <v>2022</v>
      </c>
      <c r="K394" s="5" t="s">
        <v>1137</v>
      </c>
      <c r="L394" s="137">
        <v>44694</v>
      </c>
      <c r="M394" s="137">
        <v>44834</v>
      </c>
      <c r="N394" s="5" t="str">
        <f t="shared" si="50"/>
        <v>yes</v>
      </c>
    </row>
    <row r="395" spans="1:15">
      <c r="A395" s="5">
        <v>50</v>
      </c>
      <c r="B395" s="5" t="s">
        <v>880</v>
      </c>
      <c r="C395" s="5">
        <v>5</v>
      </c>
      <c r="D395" s="5">
        <v>11</v>
      </c>
      <c r="E395" s="5" t="s">
        <v>1138</v>
      </c>
      <c r="F395" s="5">
        <v>35303704</v>
      </c>
      <c r="G395" s="5" t="s">
        <v>473</v>
      </c>
      <c r="H395" s="5" t="str">
        <f t="shared" si="48"/>
        <v>Y</v>
      </c>
      <c r="I395" s="5" t="str">
        <f t="shared" si="49"/>
        <v>Y</v>
      </c>
      <c r="J395" s="5">
        <v>2022</v>
      </c>
      <c r="K395" s="5" t="s">
        <v>1139</v>
      </c>
      <c r="L395" s="137">
        <v>44638</v>
      </c>
      <c r="M395" s="137">
        <v>44834</v>
      </c>
      <c r="N395" s="5" t="str">
        <f t="shared" si="50"/>
        <v>yes</v>
      </c>
    </row>
    <row r="396" spans="1:15">
      <c r="A396" s="5">
        <v>50</v>
      </c>
      <c r="B396" s="5" t="s">
        <v>880</v>
      </c>
      <c r="C396" s="5">
        <v>1</v>
      </c>
      <c r="D396" s="5">
        <v>11</v>
      </c>
      <c r="E396" s="5" t="s">
        <v>1140</v>
      </c>
      <c r="F396" s="5">
        <v>35777113</v>
      </c>
      <c r="G396" s="5" t="s">
        <v>454</v>
      </c>
      <c r="H396" s="5" t="str">
        <f t="shared" si="48"/>
        <v>N</v>
      </c>
      <c r="I396" s="5" t="str">
        <f t="shared" si="49"/>
        <v>Review</v>
      </c>
      <c r="J396" s="5">
        <v>2022</v>
      </c>
      <c r="K396" s="5" t="s">
        <v>1034</v>
      </c>
      <c r="L396" s="137">
        <v>44743</v>
      </c>
      <c r="M396" s="137">
        <v>44834</v>
      </c>
      <c r="N396" s="5" t="str">
        <f t="shared" si="50"/>
        <v>yes</v>
      </c>
    </row>
    <row r="397" spans="1:15">
      <c r="A397" s="5">
        <v>50</v>
      </c>
      <c r="B397" s="5" t="s">
        <v>880</v>
      </c>
      <c r="C397" s="5">
        <v>2</v>
      </c>
      <c r="D397" s="5">
        <v>10</v>
      </c>
      <c r="E397" s="5" t="s">
        <v>1142</v>
      </c>
      <c r="F397" s="5">
        <v>35356929</v>
      </c>
      <c r="G397" s="5" t="s">
        <v>512</v>
      </c>
      <c r="H397" s="5" t="str">
        <f t="shared" si="48"/>
        <v>N</v>
      </c>
      <c r="I397" s="5" t="str">
        <f t="shared" si="49"/>
        <v>Review</v>
      </c>
      <c r="J397" s="5">
        <v>2022</v>
      </c>
      <c r="K397" s="5" t="s">
        <v>1143</v>
      </c>
      <c r="L397" s="137">
        <v>44651</v>
      </c>
      <c r="M397" s="137">
        <v>44834</v>
      </c>
      <c r="N397" s="5" t="str">
        <f t="shared" si="50"/>
        <v>yes</v>
      </c>
    </row>
    <row r="398" spans="1:15">
      <c r="A398" s="5">
        <v>50</v>
      </c>
      <c r="B398" s="5" t="s">
        <v>880</v>
      </c>
      <c r="C398" s="5">
        <v>1</v>
      </c>
      <c r="D398" s="5">
        <v>11</v>
      </c>
      <c r="E398" s="5" t="s">
        <v>1144</v>
      </c>
      <c r="F398" s="5">
        <v>33002865</v>
      </c>
      <c r="G398" s="5" t="s">
        <v>548</v>
      </c>
      <c r="H398" s="5" t="str">
        <f t="shared" si="48"/>
        <v>Y</v>
      </c>
      <c r="I398" s="5" t="str">
        <f t="shared" si="49"/>
        <v>Y</v>
      </c>
      <c r="J398" s="5">
        <v>2020</v>
      </c>
      <c r="K398" s="5" t="s">
        <v>1145</v>
      </c>
      <c r="L398" s="137">
        <v>44105</v>
      </c>
      <c r="M398" s="137">
        <v>44834</v>
      </c>
      <c r="N398" s="5" t="str">
        <f t="shared" si="50"/>
        <v>yes</v>
      </c>
    </row>
    <row r="399" spans="1:15">
      <c r="A399" s="5">
        <v>50</v>
      </c>
      <c r="B399" s="5" t="s">
        <v>880</v>
      </c>
      <c r="C399" s="5">
        <v>1</v>
      </c>
      <c r="D399" s="5">
        <v>11</v>
      </c>
      <c r="E399" s="5" t="s">
        <v>1146</v>
      </c>
      <c r="F399" s="5">
        <v>35303700</v>
      </c>
      <c r="G399" s="5" t="s">
        <v>473</v>
      </c>
      <c r="H399" s="5" t="str">
        <f t="shared" si="48"/>
        <v>Y</v>
      </c>
      <c r="I399" s="5" t="str">
        <f t="shared" si="49"/>
        <v>Y</v>
      </c>
      <c r="J399" s="5">
        <v>2022</v>
      </c>
      <c r="K399" s="5" t="s">
        <v>1147</v>
      </c>
      <c r="L399" s="137">
        <v>44638</v>
      </c>
      <c r="M399" s="137">
        <v>44834</v>
      </c>
      <c r="N399" s="5" t="str">
        <f t="shared" si="50"/>
        <v>yes</v>
      </c>
    </row>
    <row r="400" spans="1:15">
      <c r="A400" s="5">
        <v>50</v>
      </c>
      <c r="B400" s="5" t="s">
        <v>880</v>
      </c>
      <c r="C400" s="5">
        <v>2</v>
      </c>
      <c r="D400" s="5">
        <v>6</v>
      </c>
      <c r="E400" s="5" t="s">
        <v>1148</v>
      </c>
      <c r="F400" s="5">
        <v>35839654</v>
      </c>
      <c r="G400" s="5" t="s">
        <v>413</v>
      </c>
      <c r="H400" s="5" t="str">
        <f t="shared" si="48"/>
        <v>N</v>
      </c>
      <c r="I400" s="5" t="s">
        <v>6728</v>
      </c>
      <c r="J400" s="5">
        <v>2022</v>
      </c>
      <c r="K400" s="5" t="s">
        <v>1149</v>
      </c>
      <c r="L400" s="137">
        <v>44757</v>
      </c>
      <c r="M400" s="137">
        <v>44834</v>
      </c>
      <c r="N400" s="5" t="str">
        <f t="shared" si="50"/>
        <v>yes</v>
      </c>
      <c r="O400" s="5" t="s">
        <v>6729</v>
      </c>
    </row>
    <row r="401" spans="1:15">
      <c r="A401" s="5">
        <v>50</v>
      </c>
      <c r="B401" s="5" t="s">
        <v>880</v>
      </c>
      <c r="C401" s="5">
        <v>1</v>
      </c>
      <c r="D401" s="5">
        <v>6</v>
      </c>
      <c r="E401" s="5" t="s">
        <v>1150</v>
      </c>
      <c r="F401" s="5">
        <v>35413668</v>
      </c>
      <c r="G401" s="5" t="s">
        <v>413</v>
      </c>
      <c r="H401" s="5" t="str">
        <f t="shared" si="48"/>
        <v>N</v>
      </c>
      <c r="I401" s="5" t="s">
        <v>6728</v>
      </c>
      <c r="J401" s="5">
        <v>2022</v>
      </c>
      <c r="K401" s="5" t="s">
        <v>1034</v>
      </c>
      <c r="L401" s="137">
        <v>45160</v>
      </c>
      <c r="M401" s="137">
        <v>44834</v>
      </c>
      <c r="N401" s="5" t="str">
        <f t="shared" si="50"/>
        <v>no</v>
      </c>
      <c r="O401" s="23" t="s">
        <v>6729</v>
      </c>
    </row>
    <row r="402" spans="1:15">
      <c r="A402" s="5">
        <v>50</v>
      </c>
      <c r="B402" s="5" t="s">
        <v>880</v>
      </c>
      <c r="C402" s="5">
        <v>2</v>
      </c>
      <c r="D402" s="5">
        <v>7</v>
      </c>
      <c r="E402" s="5" t="s">
        <v>1151</v>
      </c>
      <c r="F402" s="5">
        <v>37605484</v>
      </c>
      <c r="G402" s="5" t="s">
        <v>362</v>
      </c>
      <c r="H402" s="5" t="str">
        <f t="shared" si="48"/>
        <v>N</v>
      </c>
      <c r="I402" s="5" t="str">
        <f t="shared" ref="I402:I421" si="51">IF(H402="Y", "Y", "Review")</f>
        <v>Review</v>
      </c>
      <c r="J402" s="5">
        <v>2023</v>
      </c>
      <c r="K402" s="5" t="s">
        <v>1152</v>
      </c>
      <c r="L402" s="137">
        <v>45160</v>
      </c>
      <c r="M402" s="137">
        <v>44834</v>
      </c>
      <c r="N402" s="5" t="str">
        <f t="shared" si="50"/>
        <v>no</v>
      </c>
    </row>
    <row r="403" spans="1:15">
      <c r="A403" s="5">
        <v>50</v>
      </c>
      <c r="B403" s="5" t="s">
        <v>880</v>
      </c>
      <c r="C403" s="5">
        <v>7</v>
      </c>
      <c r="D403" s="5">
        <v>13</v>
      </c>
      <c r="E403" s="5" t="s">
        <v>1153</v>
      </c>
      <c r="F403" s="5">
        <v>34740174</v>
      </c>
      <c r="G403" s="5" t="s">
        <v>1030</v>
      </c>
      <c r="H403" s="5" t="str">
        <f t="shared" si="48"/>
        <v>Y</v>
      </c>
      <c r="I403" s="5" t="str">
        <f t="shared" si="51"/>
        <v>Y</v>
      </c>
      <c r="J403" s="5">
        <v>2021</v>
      </c>
      <c r="K403" s="5" t="s">
        <v>1154</v>
      </c>
      <c r="L403" s="137">
        <v>44505</v>
      </c>
      <c r="M403" s="137">
        <v>44834</v>
      </c>
      <c r="N403" s="5" t="str">
        <f t="shared" si="50"/>
        <v>yes</v>
      </c>
    </row>
    <row r="404" spans="1:15">
      <c r="A404" s="5">
        <v>50</v>
      </c>
      <c r="B404" s="5" t="s">
        <v>880</v>
      </c>
      <c r="C404" s="5">
        <v>1</v>
      </c>
      <c r="D404" s="5">
        <v>12</v>
      </c>
      <c r="E404" s="5" t="s">
        <v>1155</v>
      </c>
      <c r="F404" s="5">
        <v>37393891</v>
      </c>
      <c r="G404" s="5" t="s">
        <v>569</v>
      </c>
      <c r="H404" s="5" t="str">
        <f t="shared" si="48"/>
        <v>Y</v>
      </c>
      <c r="I404" s="5" t="str">
        <f t="shared" si="51"/>
        <v>Y</v>
      </c>
      <c r="J404" s="5">
        <v>2023</v>
      </c>
      <c r="K404" s="5" t="s">
        <v>1156</v>
      </c>
      <c r="L404" s="137">
        <v>45109</v>
      </c>
      <c r="M404" s="137">
        <v>44834</v>
      </c>
      <c r="N404" s="5" t="str">
        <f t="shared" si="50"/>
        <v>no</v>
      </c>
    </row>
    <row r="405" spans="1:15">
      <c r="A405" s="5">
        <v>50</v>
      </c>
      <c r="B405" s="5" t="s">
        <v>880</v>
      </c>
      <c r="C405" s="5">
        <v>7</v>
      </c>
      <c r="D405" s="5">
        <v>9</v>
      </c>
      <c r="E405" s="5" t="s">
        <v>1157</v>
      </c>
      <c r="F405" s="5">
        <v>33126212</v>
      </c>
      <c r="G405" s="5" t="s">
        <v>473</v>
      </c>
      <c r="H405" s="5" t="str">
        <f t="shared" si="48"/>
        <v>Y</v>
      </c>
      <c r="I405" s="5" t="str">
        <f t="shared" si="51"/>
        <v>Y</v>
      </c>
      <c r="J405" s="5">
        <v>2020</v>
      </c>
      <c r="K405" s="5" t="s">
        <v>1158</v>
      </c>
      <c r="L405" s="137">
        <v>44134</v>
      </c>
      <c r="M405" s="137">
        <v>44834</v>
      </c>
      <c r="N405" s="5" t="str">
        <f t="shared" si="50"/>
        <v>yes</v>
      </c>
    </row>
    <row r="406" spans="1:15">
      <c r="A406" s="5">
        <v>50</v>
      </c>
      <c r="B406" s="5" t="s">
        <v>880</v>
      </c>
      <c r="C406" s="5">
        <v>6</v>
      </c>
      <c r="D406" s="5">
        <v>10</v>
      </c>
      <c r="E406" s="5" t="s">
        <v>1159</v>
      </c>
      <c r="F406" s="5">
        <v>34952511</v>
      </c>
      <c r="G406" s="5" t="s">
        <v>473</v>
      </c>
      <c r="H406" s="5" t="str">
        <f t="shared" si="48"/>
        <v>Y</v>
      </c>
      <c r="I406" s="5" t="str">
        <f t="shared" si="51"/>
        <v>Y</v>
      </c>
      <c r="J406" s="5">
        <v>2021</v>
      </c>
      <c r="K406" s="5" t="s">
        <v>1160</v>
      </c>
      <c r="L406" s="137">
        <v>44554</v>
      </c>
      <c r="M406" s="137">
        <v>44834</v>
      </c>
      <c r="N406" s="5" t="str">
        <f t="shared" si="50"/>
        <v>yes</v>
      </c>
    </row>
    <row r="407" spans="1:15">
      <c r="A407" s="5">
        <v>50</v>
      </c>
      <c r="B407" s="5" t="s">
        <v>880</v>
      </c>
      <c r="C407" s="5">
        <v>7</v>
      </c>
      <c r="D407" s="5">
        <v>10</v>
      </c>
      <c r="E407" s="5" t="s">
        <v>1161</v>
      </c>
      <c r="F407" s="5">
        <v>37382304</v>
      </c>
      <c r="G407" s="5" t="s">
        <v>1030</v>
      </c>
      <c r="H407" s="5" t="str">
        <f t="shared" si="48"/>
        <v>Y</v>
      </c>
      <c r="I407" s="5" t="str">
        <f t="shared" si="51"/>
        <v>Y</v>
      </c>
      <c r="J407" s="5">
        <v>2023</v>
      </c>
      <c r="K407" s="5" t="s">
        <v>1162</v>
      </c>
      <c r="L407" s="137">
        <v>45106</v>
      </c>
      <c r="M407" s="137">
        <v>44834</v>
      </c>
      <c r="N407" s="5" t="str">
        <f t="shared" si="50"/>
        <v>no</v>
      </c>
    </row>
    <row r="408" spans="1:15">
      <c r="A408" s="5">
        <v>50</v>
      </c>
      <c r="B408" s="5" t="s">
        <v>880</v>
      </c>
      <c r="C408" s="5">
        <v>1</v>
      </c>
      <c r="D408" s="5">
        <v>9</v>
      </c>
      <c r="E408" s="5" t="s">
        <v>1163</v>
      </c>
      <c r="F408" s="5">
        <v>37144016</v>
      </c>
      <c r="G408" s="5" t="s">
        <v>295</v>
      </c>
      <c r="H408" s="5" t="str">
        <f t="shared" si="48"/>
        <v>N</v>
      </c>
      <c r="I408" s="5" t="str">
        <f t="shared" si="51"/>
        <v>Review</v>
      </c>
      <c r="J408" s="5">
        <v>2023</v>
      </c>
      <c r="K408" s="5" t="s">
        <v>1164</v>
      </c>
      <c r="L408" s="137">
        <v>45051</v>
      </c>
      <c r="M408" s="137">
        <v>44834</v>
      </c>
      <c r="N408" s="5" t="str">
        <f t="shared" si="50"/>
        <v>no</v>
      </c>
    </row>
    <row r="409" spans="1:15">
      <c r="A409" s="5">
        <v>50</v>
      </c>
      <c r="B409" s="5" t="s">
        <v>880</v>
      </c>
      <c r="C409" s="5">
        <v>6</v>
      </c>
      <c r="D409" s="5">
        <v>8</v>
      </c>
      <c r="E409" s="5" t="s">
        <v>1165</v>
      </c>
      <c r="F409" s="5">
        <v>37373640</v>
      </c>
      <c r="G409" s="5" t="s">
        <v>453</v>
      </c>
      <c r="H409" s="5" t="str">
        <f t="shared" si="48"/>
        <v>N</v>
      </c>
      <c r="I409" s="5" t="str">
        <f t="shared" si="51"/>
        <v>Review</v>
      </c>
      <c r="J409" s="5">
        <v>2023</v>
      </c>
      <c r="K409" s="5" t="s">
        <v>1166</v>
      </c>
      <c r="L409" s="137">
        <v>45105</v>
      </c>
      <c r="M409" s="137">
        <v>44834</v>
      </c>
      <c r="N409" s="5" t="str">
        <f t="shared" si="50"/>
        <v>no</v>
      </c>
    </row>
    <row r="410" spans="1:15">
      <c r="A410" s="5">
        <v>50</v>
      </c>
      <c r="B410" s="5" t="s">
        <v>880</v>
      </c>
      <c r="C410" s="5">
        <v>1</v>
      </c>
      <c r="D410" s="5">
        <v>4</v>
      </c>
      <c r="E410" s="5" t="s">
        <v>1167</v>
      </c>
      <c r="F410" s="5">
        <v>37651572</v>
      </c>
      <c r="G410" s="5" t="s">
        <v>349</v>
      </c>
      <c r="H410" s="5" t="str">
        <f t="shared" si="48"/>
        <v>Y</v>
      </c>
      <c r="I410" s="5" t="str">
        <f t="shared" si="51"/>
        <v>Y</v>
      </c>
      <c r="J410" s="5">
        <v>2023</v>
      </c>
      <c r="K410" s="5" t="s">
        <v>1145</v>
      </c>
      <c r="L410" s="137">
        <v>45169</v>
      </c>
      <c r="M410" s="137">
        <v>44834</v>
      </c>
      <c r="N410" s="5" t="str">
        <f t="shared" si="50"/>
        <v>no</v>
      </c>
    </row>
    <row r="411" spans="1:15">
      <c r="A411" s="5">
        <v>50</v>
      </c>
      <c r="B411" s="5" t="s">
        <v>880</v>
      </c>
      <c r="C411" s="5">
        <v>2</v>
      </c>
      <c r="D411" s="5">
        <v>9</v>
      </c>
      <c r="E411" s="5" t="s">
        <v>1168</v>
      </c>
      <c r="F411" s="5">
        <v>36937506</v>
      </c>
      <c r="G411" s="5" t="s">
        <v>591</v>
      </c>
      <c r="H411" s="5" t="str">
        <f t="shared" si="48"/>
        <v>N</v>
      </c>
      <c r="I411" s="5" t="str">
        <f t="shared" si="51"/>
        <v>Review</v>
      </c>
      <c r="J411" s="5">
        <v>2023</v>
      </c>
      <c r="K411" s="5" t="s">
        <v>1169</v>
      </c>
      <c r="L411" s="137">
        <v>45005</v>
      </c>
      <c r="M411" s="137">
        <v>44834</v>
      </c>
      <c r="N411" s="5" t="str">
        <f t="shared" si="50"/>
        <v>no</v>
      </c>
    </row>
    <row r="412" spans="1:15">
      <c r="A412" s="5">
        <v>50</v>
      </c>
      <c r="B412" s="5" t="s">
        <v>880</v>
      </c>
      <c r="C412" s="5">
        <v>1</v>
      </c>
      <c r="D412" s="5">
        <v>10</v>
      </c>
      <c r="E412" s="5" t="s">
        <v>1170</v>
      </c>
      <c r="F412" s="5">
        <v>34242828</v>
      </c>
      <c r="G412" s="5" t="s">
        <v>634</v>
      </c>
      <c r="H412" s="5" t="str">
        <f t="shared" si="48"/>
        <v>Y</v>
      </c>
      <c r="I412" s="5" t="str">
        <f t="shared" si="51"/>
        <v>Y</v>
      </c>
      <c r="J412" s="5">
        <v>2021</v>
      </c>
      <c r="K412" s="5" t="s">
        <v>1171</v>
      </c>
      <c r="L412" s="137">
        <v>44386</v>
      </c>
      <c r="M412" s="137">
        <v>44834</v>
      </c>
      <c r="N412" s="5" t="str">
        <f t="shared" si="50"/>
        <v>yes</v>
      </c>
    </row>
    <row r="413" spans="1:15">
      <c r="A413" s="5">
        <v>50</v>
      </c>
      <c r="B413" s="5" t="s">
        <v>880</v>
      </c>
      <c r="C413" s="5">
        <v>1</v>
      </c>
      <c r="D413" s="5">
        <v>9</v>
      </c>
      <c r="E413" s="5" t="s">
        <v>1172</v>
      </c>
      <c r="F413" s="5">
        <v>33528731</v>
      </c>
      <c r="G413" s="5" t="s">
        <v>572</v>
      </c>
      <c r="H413" s="5" t="str">
        <f t="shared" si="48"/>
        <v>N</v>
      </c>
      <c r="I413" s="5" t="str">
        <f t="shared" si="51"/>
        <v>Review</v>
      </c>
      <c r="J413" s="5">
        <v>2021</v>
      </c>
      <c r="K413" s="5" t="s">
        <v>1173</v>
      </c>
      <c r="L413" s="137">
        <v>44229</v>
      </c>
      <c r="M413" s="137">
        <v>44834</v>
      </c>
      <c r="N413" s="5" t="str">
        <f t="shared" si="50"/>
        <v>yes</v>
      </c>
    </row>
    <row r="414" spans="1:15">
      <c r="A414" s="5">
        <v>50</v>
      </c>
      <c r="B414" s="5" t="s">
        <v>880</v>
      </c>
      <c r="C414" s="5">
        <v>1</v>
      </c>
      <c r="D414" s="5">
        <v>12</v>
      </c>
      <c r="E414" s="5" t="s">
        <v>1174</v>
      </c>
      <c r="F414" s="5">
        <v>34308307</v>
      </c>
      <c r="G414" s="5" t="s">
        <v>6730</v>
      </c>
      <c r="H414" s="5" t="str">
        <f t="shared" si="48"/>
        <v>N</v>
      </c>
      <c r="I414" s="5" t="str">
        <f t="shared" si="51"/>
        <v>Review</v>
      </c>
      <c r="J414" s="5">
        <v>2021</v>
      </c>
      <c r="K414" s="5" t="s">
        <v>1175</v>
      </c>
      <c r="L414" s="137">
        <v>44403</v>
      </c>
      <c r="M414" s="137">
        <v>44834</v>
      </c>
      <c r="N414" s="5" t="str">
        <f t="shared" si="50"/>
        <v>yes</v>
      </c>
    </row>
    <row r="415" spans="1:15">
      <c r="A415" s="5">
        <v>50</v>
      </c>
      <c r="B415" s="5" t="s">
        <v>880</v>
      </c>
      <c r="C415" s="5">
        <v>1</v>
      </c>
      <c r="D415" s="5">
        <v>23</v>
      </c>
      <c r="E415" s="5" t="s">
        <v>1176</v>
      </c>
      <c r="F415" s="5">
        <v>37283368</v>
      </c>
      <c r="G415" s="5" t="s">
        <v>548</v>
      </c>
      <c r="H415" s="5" t="str">
        <f t="shared" si="48"/>
        <v>Y</v>
      </c>
      <c r="I415" s="5" t="str">
        <f t="shared" si="51"/>
        <v>Y</v>
      </c>
      <c r="J415" s="5">
        <v>2023</v>
      </c>
      <c r="K415" s="5" t="s">
        <v>1177</v>
      </c>
      <c r="L415" s="137">
        <v>45084</v>
      </c>
      <c r="M415" s="137">
        <v>44834</v>
      </c>
      <c r="N415" s="5" t="str">
        <f t="shared" si="50"/>
        <v>no</v>
      </c>
    </row>
    <row r="416" spans="1:15">
      <c r="A416" s="5">
        <v>50</v>
      </c>
      <c r="B416" s="5" t="s">
        <v>880</v>
      </c>
      <c r="C416" s="5">
        <v>1</v>
      </c>
      <c r="D416" s="5">
        <v>6</v>
      </c>
      <c r="E416" s="5" t="s">
        <v>1178</v>
      </c>
      <c r="F416" s="5">
        <v>34266932</v>
      </c>
      <c r="G416" s="5" t="s">
        <v>412</v>
      </c>
      <c r="H416" s="5" t="str">
        <f t="shared" si="48"/>
        <v>Y</v>
      </c>
      <c r="I416" s="5" t="str">
        <f t="shared" si="51"/>
        <v>Y</v>
      </c>
      <c r="J416" s="5">
        <v>2021</v>
      </c>
      <c r="K416" s="5" t="s">
        <v>1179</v>
      </c>
      <c r="L416" s="137">
        <v>44393</v>
      </c>
      <c r="M416" s="137">
        <v>44834</v>
      </c>
      <c r="N416" s="5" t="str">
        <f t="shared" si="50"/>
        <v>yes</v>
      </c>
    </row>
    <row r="417" spans="1:14">
      <c r="A417" s="5">
        <v>50</v>
      </c>
      <c r="B417" s="5" t="s">
        <v>880</v>
      </c>
      <c r="C417" s="5">
        <v>2</v>
      </c>
      <c r="D417" s="5">
        <v>6</v>
      </c>
      <c r="E417" s="5" t="s">
        <v>1180</v>
      </c>
      <c r="F417" s="5">
        <v>34160373</v>
      </c>
      <c r="G417" s="5" t="s">
        <v>600</v>
      </c>
      <c r="H417" s="5" t="str">
        <f t="shared" si="48"/>
        <v>Y</v>
      </c>
      <c r="I417" s="5" t="str">
        <f t="shared" si="51"/>
        <v>Y</v>
      </c>
      <c r="J417" s="5">
        <v>2021</v>
      </c>
      <c r="K417" s="5" t="s">
        <v>1181</v>
      </c>
      <c r="L417" s="137">
        <v>44370</v>
      </c>
      <c r="M417" s="137">
        <v>44834</v>
      </c>
      <c r="N417" s="5" t="str">
        <f t="shared" si="50"/>
        <v>yes</v>
      </c>
    </row>
    <row r="418" spans="1:14">
      <c r="A418" s="5">
        <v>50</v>
      </c>
      <c r="B418" s="5" t="s">
        <v>880</v>
      </c>
      <c r="C418" s="5">
        <v>6</v>
      </c>
      <c r="D418" s="5">
        <v>10</v>
      </c>
      <c r="E418" s="5" t="s">
        <v>1182</v>
      </c>
      <c r="F418" s="5">
        <v>33740764</v>
      </c>
      <c r="G418" s="5" t="s">
        <v>473</v>
      </c>
      <c r="H418" s="5" t="str">
        <f t="shared" si="48"/>
        <v>Y</v>
      </c>
      <c r="I418" s="5" t="str">
        <f t="shared" si="51"/>
        <v>Y</v>
      </c>
      <c r="J418" s="5">
        <v>2021</v>
      </c>
      <c r="K418" s="5" t="s">
        <v>1183</v>
      </c>
      <c r="L418" s="137">
        <v>44274</v>
      </c>
      <c r="M418" s="137">
        <v>44834</v>
      </c>
      <c r="N418" s="5" t="str">
        <f t="shared" si="50"/>
        <v>yes</v>
      </c>
    </row>
    <row r="419" spans="1:14">
      <c r="A419" s="5">
        <v>50</v>
      </c>
      <c r="B419" s="5" t="s">
        <v>880</v>
      </c>
      <c r="C419" s="5">
        <v>5</v>
      </c>
      <c r="D419" s="5">
        <v>7</v>
      </c>
      <c r="E419" s="5" t="s">
        <v>1184</v>
      </c>
      <c r="F419" s="5">
        <v>34275708</v>
      </c>
      <c r="G419" s="5" t="s">
        <v>618</v>
      </c>
      <c r="H419" s="5" t="str">
        <f t="shared" si="48"/>
        <v>N</v>
      </c>
      <c r="I419" s="5" t="str">
        <f t="shared" si="51"/>
        <v>Review</v>
      </c>
      <c r="J419" s="5">
        <v>2021</v>
      </c>
      <c r="K419" s="5" t="s">
        <v>1185</v>
      </c>
      <c r="L419" s="137">
        <v>44396</v>
      </c>
      <c r="M419" s="137">
        <v>44834</v>
      </c>
      <c r="N419" s="5" t="str">
        <f t="shared" si="50"/>
        <v>yes</v>
      </c>
    </row>
    <row r="420" spans="1:14">
      <c r="A420" s="5">
        <v>50</v>
      </c>
      <c r="B420" s="5" t="s">
        <v>880</v>
      </c>
      <c r="C420" s="5">
        <v>3</v>
      </c>
      <c r="D420" s="5">
        <v>12</v>
      </c>
      <c r="E420" s="5" t="s">
        <v>1186</v>
      </c>
      <c r="F420" s="5">
        <v>33819935</v>
      </c>
      <c r="G420" s="5" t="s">
        <v>537</v>
      </c>
      <c r="H420" s="5" t="str">
        <f t="shared" si="48"/>
        <v>Y</v>
      </c>
      <c r="I420" s="5" t="str">
        <f t="shared" si="51"/>
        <v>Y</v>
      </c>
      <c r="J420" s="5">
        <v>2021</v>
      </c>
      <c r="K420" s="5" t="s">
        <v>1093</v>
      </c>
      <c r="L420" s="137">
        <v>44291</v>
      </c>
      <c r="M420" s="137">
        <v>44834</v>
      </c>
      <c r="N420" s="5" t="str">
        <f t="shared" si="50"/>
        <v>yes</v>
      </c>
    </row>
    <row r="421" spans="1:14">
      <c r="A421" s="5">
        <v>50</v>
      </c>
      <c r="B421" s="5" t="s">
        <v>880</v>
      </c>
      <c r="C421" s="5">
        <v>4</v>
      </c>
      <c r="D421" s="5">
        <v>14</v>
      </c>
      <c r="E421" s="5" t="s">
        <v>1187</v>
      </c>
      <c r="F421" s="5">
        <v>33130616</v>
      </c>
      <c r="G421" s="5" t="s">
        <v>548</v>
      </c>
      <c r="H421" s="5" t="str">
        <f t="shared" si="48"/>
        <v>Y</v>
      </c>
      <c r="I421" s="5" t="str">
        <f t="shared" si="51"/>
        <v>Y</v>
      </c>
      <c r="J421" s="5">
        <v>2020</v>
      </c>
      <c r="K421" s="5" t="s">
        <v>1188</v>
      </c>
      <c r="L421" s="137">
        <v>44136</v>
      </c>
      <c r="M421" s="137">
        <v>44834</v>
      </c>
      <c r="N421" s="5" t="str">
        <f t="shared" si="50"/>
        <v>yes</v>
      </c>
    </row>
    <row r="422" spans="1:14">
      <c r="B422" s="138" t="s">
        <v>662</v>
      </c>
      <c r="C422" s="138" t="s">
        <v>663</v>
      </c>
      <c r="D422" s="138" t="s">
        <v>6255</v>
      </c>
      <c r="E422" s="138" t="s">
        <v>6256</v>
      </c>
      <c r="F422" s="138" t="s">
        <v>666</v>
      </c>
      <c r="G422" s="138" t="s">
        <v>667</v>
      </c>
      <c r="H422" s="14"/>
    </row>
    <row r="423" spans="1:14">
      <c r="B423" s="14">
        <f>COUNTA(B325:B421)</f>
        <v>97</v>
      </c>
      <c r="C423" s="14">
        <f>COUNTIF(I325:I421, "Y")</f>
        <v>72</v>
      </c>
      <c r="D423" s="14">
        <f>COUNTIF(N325:N421, "yes")</f>
        <v>72</v>
      </c>
      <c r="E423" s="14">
        <f>COUNTIFS(I325:I421, "Y", N325:N421, "yes")</f>
        <v>54</v>
      </c>
      <c r="F423" s="14">
        <f>C423/B423</f>
        <v>0.74226804123711343</v>
      </c>
      <c r="G423" s="14">
        <f>E423/D423</f>
        <v>0.75</v>
      </c>
      <c r="H423" s="14">
        <f>COUNTIF(H325:H421, "N") / (COUNTA(H325:H421))</f>
        <v>0.27835051546391754</v>
      </c>
    </row>
    <row r="424" spans="1:14">
      <c r="A424" s="5">
        <v>51</v>
      </c>
      <c r="B424" s="5" t="s">
        <v>721</v>
      </c>
      <c r="C424" s="5">
        <v>1</v>
      </c>
      <c r="D424" s="5">
        <v>8</v>
      </c>
      <c r="E424" s="5" t="s">
        <v>6731</v>
      </c>
      <c r="F424" s="5">
        <v>28466195</v>
      </c>
      <c r="G424" s="5" t="s">
        <v>6732</v>
      </c>
      <c r="H424" s="5" t="str">
        <f t="shared" ref="H424:H433" si="52">IF(ISNUMBER(MATCH(G424, O:O, 0)), "Y", "N")</f>
        <v>N</v>
      </c>
      <c r="I424" s="5" t="str">
        <f t="shared" ref="I424:I433" si="53">IF(H424="Y", "Y", "Review")</f>
        <v>Review</v>
      </c>
      <c r="J424" s="5">
        <v>2017</v>
      </c>
      <c r="K424" s="5" t="s">
        <v>6733</v>
      </c>
      <c r="L424" s="137">
        <v>42859</v>
      </c>
      <c r="M424" s="137">
        <v>44834</v>
      </c>
      <c r="N424" s="5" t="str">
        <f t="shared" ref="N424:N433" si="54">IF(L424&lt;M424,"yes","no")</f>
        <v>yes</v>
      </c>
    </row>
    <row r="425" spans="1:14">
      <c r="A425" s="5">
        <v>51</v>
      </c>
      <c r="B425" s="5" t="s">
        <v>721</v>
      </c>
      <c r="C425" s="5">
        <v>5</v>
      </c>
      <c r="D425" s="5">
        <v>7</v>
      </c>
      <c r="E425" s="5" t="s">
        <v>6734</v>
      </c>
      <c r="F425" s="5">
        <v>29191100</v>
      </c>
      <c r="G425" s="5" t="s">
        <v>540</v>
      </c>
      <c r="H425" s="5" t="str">
        <f t="shared" si="52"/>
        <v>Y</v>
      </c>
      <c r="I425" s="5" t="str">
        <f t="shared" si="53"/>
        <v>Y</v>
      </c>
      <c r="J425" s="5">
        <v>2017</v>
      </c>
      <c r="K425" s="5" t="s">
        <v>6735</v>
      </c>
      <c r="L425" s="137">
        <v>43071</v>
      </c>
      <c r="M425" s="137">
        <v>44834</v>
      </c>
      <c r="N425" s="5" t="str">
        <f t="shared" si="54"/>
        <v>yes</v>
      </c>
    </row>
    <row r="426" spans="1:14">
      <c r="A426" s="5">
        <v>51</v>
      </c>
      <c r="B426" s="5" t="s">
        <v>721</v>
      </c>
      <c r="C426" s="5">
        <v>1</v>
      </c>
      <c r="D426" s="5">
        <v>5</v>
      </c>
      <c r="E426" s="5" t="s">
        <v>6736</v>
      </c>
      <c r="F426" s="5">
        <v>32796141</v>
      </c>
      <c r="G426" s="5" t="s">
        <v>435</v>
      </c>
      <c r="H426" s="5" t="str">
        <f t="shared" si="52"/>
        <v>Y</v>
      </c>
      <c r="I426" s="5" t="str">
        <f t="shared" si="53"/>
        <v>Y</v>
      </c>
      <c r="J426" s="5">
        <v>2020</v>
      </c>
      <c r="K426" s="5" t="s">
        <v>6737</v>
      </c>
      <c r="L426" s="137">
        <v>44059</v>
      </c>
      <c r="M426" s="137">
        <v>44834</v>
      </c>
      <c r="N426" s="5" t="str">
        <f t="shared" si="54"/>
        <v>yes</v>
      </c>
    </row>
    <row r="427" spans="1:14">
      <c r="A427" s="5">
        <v>51</v>
      </c>
      <c r="B427" s="5" t="s">
        <v>721</v>
      </c>
      <c r="C427" s="5">
        <v>6</v>
      </c>
      <c r="D427" s="5">
        <v>20</v>
      </c>
      <c r="E427" s="5" t="s">
        <v>6738</v>
      </c>
      <c r="F427" s="5">
        <v>33930864</v>
      </c>
      <c r="G427" s="5" t="s">
        <v>430</v>
      </c>
      <c r="H427" s="5" t="str">
        <f t="shared" si="52"/>
        <v>Y</v>
      </c>
      <c r="I427" s="5" t="str">
        <f t="shared" si="53"/>
        <v>Y</v>
      </c>
      <c r="J427" s="5">
        <v>2021</v>
      </c>
      <c r="K427" s="5" t="s">
        <v>6739</v>
      </c>
      <c r="L427" s="137">
        <v>44316</v>
      </c>
      <c r="M427" s="137">
        <v>44834</v>
      </c>
      <c r="N427" s="5" t="str">
        <f t="shared" si="54"/>
        <v>yes</v>
      </c>
    </row>
    <row r="428" spans="1:14">
      <c r="A428" s="5">
        <v>51</v>
      </c>
      <c r="B428" s="5" t="s">
        <v>721</v>
      </c>
      <c r="C428" s="5">
        <v>1</v>
      </c>
      <c r="D428" s="5">
        <v>11</v>
      </c>
      <c r="E428" s="5" t="s">
        <v>6740</v>
      </c>
      <c r="F428" s="5">
        <v>33932936</v>
      </c>
      <c r="G428" s="5" t="s">
        <v>540</v>
      </c>
      <c r="H428" s="5" t="str">
        <f t="shared" si="52"/>
        <v>Y</v>
      </c>
      <c r="I428" s="5" t="str">
        <f t="shared" si="53"/>
        <v>Y</v>
      </c>
      <c r="J428" s="5">
        <v>2021</v>
      </c>
      <c r="K428" s="23" t="s">
        <v>6737</v>
      </c>
      <c r="L428" s="137">
        <v>44317</v>
      </c>
      <c r="M428" s="137">
        <v>44834</v>
      </c>
      <c r="N428" s="5" t="str">
        <f t="shared" si="54"/>
        <v>yes</v>
      </c>
    </row>
    <row r="429" spans="1:14">
      <c r="A429" s="5">
        <v>51</v>
      </c>
      <c r="B429" s="5" t="s">
        <v>721</v>
      </c>
      <c r="C429" s="5">
        <v>1</v>
      </c>
      <c r="D429" s="5">
        <v>6</v>
      </c>
      <c r="E429" s="5" t="s">
        <v>6741</v>
      </c>
      <c r="F429" s="5">
        <v>35964902</v>
      </c>
      <c r="G429" s="5" t="s">
        <v>631</v>
      </c>
      <c r="H429" s="5" t="str">
        <f t="shared" si="52"/>
        <v>Y</v>
      </c>
      <c r="I429" s="5" t="str">
        <f t="shared" si="53"/>
        <v>Y</v>
      </c>
      <c r="J429" s="5">
        <v>2022</v>
      </c>
      <c r="K429" s="5" t="s">
        <v>6742</v>
      </c>
      <c r="L429" s="137">
        <v>44787</v>
      </c>
      <c r="M429" s="137">
        <v>44834</v>
      </c>
      <c r="N429" s="5" t="str">
        <f t="shared" si="54"/>
        <v>yes</v>
      </c>
    </row>
    <row r="430" spans="1:14">
      <c r="A430" s="5">
        <v>51</v>
      </c>
      <c r="B430" s="5" t="s">
        <v>721</v>
      </c>
      <c r="C430" s="5">
        <v>1</v>
      </c>
      <c r="D430" s="5">
        <v>7</v>
      </c>
      <c r="E430" s="5" t="s">
        <v>6743</v>
      </c>
      <c r="F430" s="5">
        <v>36461846</v>
      </c>
      <c r="G430" s="5" t="s">
        <v>435</v>
      </c>
      <c r="H430" s="5" t="str">
        <f t="shared" si="52"/>
        <v>Y</v>
      </c>
      <c r="I430" s="5" t="str">
        <f t="shared" si="53"/>
        <v>Y</v>
      </c>
      <c r="J430" s="5">
        <v>2022</v>
      </c>
      <c r="K430" s="5" t="s">
        <v>6744</v>
      </c>
      <c r="L430" s="137">
        <v>44898</v>
      </c>
      <c r="M430" s="137">
        <v>44834</v>
      </c>
      <c r="N430" s="5" t="str">
        <f t="shared" si="54"/>
        <v>no</v>
      </c>
    </row>
    <row r="431" spans="1:14">
      <c r="A431" s="5">
        <v>51</v>
      </c>
      <c r="B431" s="5" t="s">
        <v>721</v>
      </c>
      <c r="C431" s="5">
        <v>1</v>
      </c>
      <c r="D431" s="5">
        <v>1</v>
      </c>
      <c r="E431" s="5" t="s">
        <v>6745</v>
      </c>
      <c r="F431" s="5">
        <v>37347652</v>
      </c>
      <c r="G431" s="5" t="s">
        <v>435</v>
      </c>
      <c r="H431" s="5" t="str">
        <f t="shared" si="52"/>
        <v>Y</v>
      </c>
      <c r="I431" s="5" t="str">
        <f t="shared" si="53"/>
        <v>Y</v>
      </c>
      <c r="J431" s="5">
        <v>2023</v>
      </c>
      <c r="K431" s="5" t="s">
        <v>3213</v>
      </c>
      <c r="L431" s="137">
        <v>45099</v>
      </c>
      <c r="M431" s="137">
        <v>44834</v>
      </c>
      <c r="N431" s="5" t="str">
        <f t="shared" si="54"/>
        <v>no</v>
      </c>
    </row>
    <row r="432" spans="1:14">
      <c r="A432" s="5">
        <v>51</v>
      </c>
      <c r="B432" s="5" t="s">
        <v>721</v>
      </c>
      <c r="C432" s="5">
        <v>1</v>
      </c>
      <c r="D432" s="5">
        <v>10</v>
      </c>
      <c r="E432" s="5" t="s">
        <v>6746</v>
      </c>
      <c r="F432" s="5">
        <v>37148234</v>
      </c>
      <c r="G432" s="5" t="s">
        <v>435</v>
      </c>
      <c r="H432" s="5" t="str">
        <f t="shared" si="52"/>
        <v>Y</v>
      </c>
      <c r="I432" s="5" t="str">
        <f t="shared" si="53"/>
        <v>Y</v>
      </c>
      <c r="J432" s="5">
        <v>2023</v>
      </c>
      <c r="K432" s="5" t="s">
        <v>6213</v>
      </c>
      <c r="L432" s="137">
        <v>45052</v>
      </c>
      <c r="M432" s="137">
        <v>44834</v>
      </c>
      <c r="N432" s="5" t="str">
        <f t="shared" si="54"/>
        <v>no</v>
      </c>
    </row>
    <row r="433" spans="1:14">
      <c r="A433" s="5">
        <v>51</v>
      </c>
      <c r="B433" s="5" t="s">
        <v>721</v>
      </c>
      <c r="C433" s="5">
        <v>8</v>
      </c>
      <c r="D433" s="5">
        <v>13</v>
      </c>
      <c r="E433" s="5" t="s">
        <v>6747</v>
      </c>
      <c r="F433" s="5">
        <v>37326642</v>
      </c>
      <c r="G433" s="5" t="s">
        <v>6748</v>
      </c>
      <c r="H433" s="5" t="str">
        <f t="shared" si="52"/>
        <v>N</v>
      </c>
      <c r="I433" s="5" t="str">
        <f t="shared" si="53"/>
        <v>Review</v>
      </c>
      <c r="J433" s="5">
        <v>2023</v>
      </c>
      <c r="K433" s="5" t="s">
        <v>4467</v>
      </c>
      <c r="L433" s="137">
        <v>45093</v>
      </c>
      <c r="M433" s="137">
        <v>44834</v>
      </c>
      <c r="N433" s="5" t="str">
        <f t="shared" si="54"/>
        <v>no</v>
      </c>
    </row>
    <row r="434" spans="1:14">
      <c r="B434" s="138" t="s">
        <v>662</v>
      </c>
      <c r="C434" s="138" t="s">
        <v>663</v>
      </c>
      <c r="D434" s="138" t="s">
        <v>6255</v>
      </c>
      <c r="E434" s="138" t="s">
        <v>6256</v>
      </c>
      <c r="F434" s="138" t="s">
        <v>666</v>
      </c>
      <c r="G434" s="138" t="s">
        <v>667</v>
      </c>
      <c r="H434" s="14"/>
    </row>
    <row r="435" spans="1:14">
      <c r="B435" s="14">
        <f>COUNTA(B424:B433)</f>
        <v>10</v>
      </c>
      <c r="C435" s="14">
        <f>COUNTIF(I424:I433, "Y")</f>
        <v>8</v>
      </c>
      <c r="D435" s="14">
        <f>COUNTIF(N424:N433, "yes")</f>
        <v>6</v>
      </c>
      <c r="E435" s="14">
        <f>COUNTIFS(I424:I433, "Y", N424:N433, "yes")</f>
        <v>5</v>
      </c>
      <c r="F435" s="14">
        <f>C435/B435</f>
        <v>0.8</v>
      </c>
      <c r="G435" s="14">
        <f>E435/D435</f>
        <v>0.83333333333333337</v>
      </c>
      <c r="H435" s="14">
        <f>COUNTIF(H424:H433, "N") / (COUNTA(H424:H433))</f>
        <v>0.2</v>
      </c>
    </row>
    <row r="436" spans="1:14">
      <c r="A436" s="5">
        <v>52</v>
      </c>
      <c r="B436" s="5" t="s">
        <v>722</v>
      </c>
      <c r="C436" s="5">
        <v>4</v>
      </c>
      <c r="D436" s="5">
        <v>10</v>
      </c>
      <c r="E436" s="5" t="s">
        <v>6749</v>
      </c>
      <c r="F436" s="5">
        <v>35738884</v>
      </c>
      <c r="G436" s="5" t="s">
        <v>6575</v>
      </c>
      <c r="H436" s="5" t="str">
        <f t="shared" ref="H436:H459" si="55">IF(ISNUMBER(MATCH(G436, O:O, 0)), "Y", "N")</f>
        <v>N</v>
      </c>
      <c r="I436" s="5" t="str">
        <f t="shared" ref="I436:I459" si="56">IF(H436="Y", "Y", "Review")</f>
        <v>Review</v>
      </c>
      <c r="J436" s="5">
        <v>2023</v>
      </c>
      <c r="K436" s="5" t="s">
        <v>6750</v>
      </c>
      <c r="L436" s="137">
        <v>44735</v>
      </c>
      <c r="M436" s="137">
        <v>44834</v>
      </c>
      <c r="N436" s="5" t="str">
        <f t="shared" ref="N436:N459" si="57">IF(L436&lt;M436,"yes","no")</f>
        <v>yes</v>
      </c>
    </row>
    <row r="437" spans="1:14">
      <c r="A437" s="5">
        <v>52</v>
      </c>
      <c r="B437" s="5" t="s">
        <v>722</v>
      </c>
      <c r="C437" s="5">
        <v>3</v>
      </c>
      <c r="D437" s="5">
        <v>12</v>
      </c>
      <c r="E437" s="5" t="s">
        <v>2500</v>
      </c>
      <c r="F437" s="5">
        <v>37348601</v>
      </c>
      <c r="G437" s="5" t="s">
        <v>631</v>
      </c>
      <c r="H437" s="5" t="str">
        <f t="shared" si="55"/>
        <v>Y</v>
      </c>
      <c r="I437" s="5" t="str">
        <f t="shared" si="56"/>
        <v>Y</v>
      </c>
      <c r="J437" s="5">
        <v>2023</v>
      </c>
      <c r="K437" s="5" t="s">
        <v>6751</v>
      </c>
      <c r="L437" s="137">
        <v>45099</v>
      </c>
      <c r="M437" s="137">
        <v>44834</v>
      </c>
      <c r="N437" s="5" t="str">
        <f t="shared" si="57"/>
        <v>no</v>
      </c>
    </row>
    <row r="438" spans="1:14">
      <c r="A438" s="5">
        <v>52</v>
      </c>
      <c r="B438" s="5" t="s">
        <v>722</v>
      </c>
      <c r="C438" s="5">
        <v>1</v>
      </c>
      <c r="D438" s="5">
        <v>7</v>
      </c>
      <c r="E438" s="5" t="s">
        <v>6752</v>
      </c>
      <c r="F438" s="5">
        <v>35101957</v>
      </c>
      <c r="G438" s="5" t="s">
        <v>424</v>
      </c>
      <c r="H438" s="5" t="str">
        <f t="shared" si="55"/>
        <v>Y</v>
      </c>
      <c r="I438" s="5" t="str">
        <f t="shared" si="56"/>
        <v>Y</v>
      </c>
      <c r="J438" s="5">
        <v>2023</v>
      </c>
      <c r="K438" s="5" t="s">
        <v>6753</v>
      </c>
      <c r="L438" s="137">
        <v>44593</v>
      </c>
      <c r="M438" s="137">
        <v>44834</v>
      </c>
      <c r="N438" s="5" t="str">
        <f t="shared" si="57"/>
        <v>yes</v>
      </c>
    </row>
    <row r="439" spans="1:14">
      <c r="A439" s="5">
        <v>52</v>
      </c>
      <c r="B439" s="5" t="s">
        <v>722</v>
      </c>
      <c r="C439" s="5">
        <v>2</v>
      </c>
      <c r="D439" s="5">
        <v>5</v>
      </c>
      <c r="E439" s="5" t="s">
        <v>6754</v>
      </c>
      <c r="F439" s="5">
        <v>35100907</v>
      </c>
      <c r="G439" s="5" t="s">
        <v>6575</v>
      </c>
      <c r="H439" s="5" t="str">
        <f t="shared" si="55"/>
        <v>N</v>
      </c>
      <c r="I439" s="5" t="str">
        <f t="shared" si="56"/>
        <v>Review</v>
      </c>
      <c r="J439" s="5">
        <v>2022</v>
      </c>
      <c r="K439" s="5" t="s">
        <v>6755</v>
      </c>
      <c r="L439" s="137">
        <v>44593</v>
      </c>
      <c r="M439" s="137">
        <v>44834</v>
      </c>
      <c r="N439" s="5" t="str">
        <f t="shared" si="57"/>
        <v>yes</v>
      </c>
    </row>
    <row r="440" spans="1:14">
      <c r="A440" s="5">
        <v>52</v>
      </c>
      <c r="B440" s="5" t="s">
        <v>722</v>
      </c>
      <c r="C440" s="5">
        <v>2</v>
      </c>
      <c r="D440" s="5">
        <v>6</v>
      </c>
      <c r="E440" s="5" t="s">
        <v>6756</v>
      </c>
      <c r="F440" s="5">
        <v>34609932</v>
      </c>
      <c r="G440" s="5" t="s">
        <v>6575</v>
      </c>
      <c r="H440" s="5" t="str">
        <f t="shared" si="55"/>
        <v>N</v>
      </c>
      <c r="I440" s="5" t="str">
        <f t="shared" si="56"/>
        <v>Review</v>
      </c>
      <c r="J440" s="5">
        <v>2022</v>
      </c>
      <c r="K440" s="5" t="s">
        <v>6755</v>
      </c>
      <c r="L440" s="137">
        <v>44474</v>
      </c>
      <c r="M440" s="137">
        <v>44834</v>
      </c>
      <c r="N440" s="5" t="str">
        <f t="shared" si="57"/>
        <v>yes</v>
      </c>
    </row>
    <row r="441" spans="1:14">
      <c r="A441" s="5">
        <v>52</v>
      </c>
      <c r="B441" s="5" t="s">
        <v>722</v>
      </c>
      <c r="C441" s="5">
        <v>1</v>
      </c>
      <c r="D441" s="5">
        <v>5</v>
      </c>
      <c r="E441" s="5" t="s">
        <v>6757</v>
      </c>
      <c r="F441" s="5">
        <v>34473002</v>
      </c>
      <c r="G441" s="5" t="s">
        <v>6575</v>
      </c>
      <c r="H441" s="5" t="str">
        <f t="shared" si="55"/>
        <v>N</v>
      </c>
      <c r="I441" s="5" t="str">
        <f t="shared" si="56"/>
        <v>Review</v>
      </c>
      <c r="J441" s="5">
        <v>2022</v>
      </c>
      <c r="K441" s="5" t="s">
        <v>6758</v>
      </c>
      <c r="L441" s="137">
        <v>44441</v>
      </c>
      <c r="M441" s="137">
        <v>44834</v>
      </c>
      <c r="N441" s="5" t="str">
        <f t="shared" si="57"/>
        <v>yes</v>
      </c>
    </row>
    <row r="442" spans="1:14">
      <c r="A442" s="5">
        <v>52</v>
      </c>
      <c r="B442" s="5" t="s">
        <v>722</v>
      </c>
      <c r="C442" s="5">
        <v>1</v>
      </c>
      <c r="D442" s="5">
        <v>2</v>
      </c>
      <c r="E442" s="5" t="s">
        <v>6759</v>
      </c>
      <c r="F442" s="5">
        <v>35644156</v>
      </c>
      <c r="G442" s="5" t="s">
        <v>499</v>
      </c>
      <c r="H442" s="5" t="str">
        <f t="shared" si="55"/>
        <v>N</v>
      </c>
      <c r="I442" s="5" t="str">
        <f t="shared" si="56"/>
        <v>Review</v>
      </c>
      <c r="J442" s="5">
        <v>2022</v>
      </c>
      <c r="K442" s="5" t="s">
        <v>6760</v>
      </c>
      <c r="L442" s="137">
        <v>44713</v>
      </c>
      <c r="M442" s="137">
        <v>44834</v>
      </c>
      <c r="N442" s="5" t="str">
        <f t="shared" si="57"/>
        <v>yes</v>
      </c>
    </row>
    <row r="443" spans="1:14">
      <c r="A443" s="5">
        <v>52</v>
      </c>
      <c r="B443" s="5" t="s">
        <v>722</v>
      </c>
      <c r="C443" s="5">
        <v>1</v>
      </c>
      <c r="D443" s="5">
        <v>12</v>
      </c>
      <c r="E443" s="5" t="s">
        <v>6761</v>
      </c>
      <c r="F443" s="5">
        <v>34039682</v>
      </c>
      <c r="G443" s="5" t="s">
        <v>424</v>
      </c>
      <c r="H443" s="5" t="str">
        <f t="shared" si="55"/>
        <v>Y</v>
      </c>
      <c r="I443" s="5" t="str">
        <f t="shared" si="56"/>
        <v>Y</v>
      </c>
      <c r="J443" s="5">
        <v>2022</v>
      </c>
      <c r="K443" s="5" t="s">
        <v>6762</v>
      </c>
      <c r="L443" s="137">
        <v>44343</v>
      </c>
      <c r="M443" s="137">
        <v>44834</v>
      </c>
      <c r="N443" s="5" t="str">
        <f t="shared" si="57"/>
        <v>yes</v>
      </c>
    </row>
    <row r="444" spans="1:14">
      <c r="A444" s="5">
        <v>52</v>
      </c>
      <c r="B444" s="5" t="s">
        <v>722</v>
      </c>
      <c r="C444" s="5">
        <v>2</v>
      </c>
      <c r="D444" s="5">
        <v>9</v>
      </c>
      <c r="E444" s="5" t="s">
        <v>6763</v>
      </c>
      <c r="F444" s="5">
        <v>35197925</v>
      </c>
      <c r="G444" s="5" t="s">
        <v>1313</v>
      </c>
      <c r="H444" s="5" t="str">
        <f t="shared" si="55"/>
        <v>N</v>
      </c>
      <c r="I444" s="5" t="str">
        <f t="shared" si="56"/>
        <v>Review</v>
      </c>
      <c r="J444" s="5">
        <v>2022</v>
      </c>
      <c r="K444" s="5" t="s">
        <v>6764</v>
      </c>
      <c r="L444" s="137">
        <v>44616</v>
      </c>
      <c r="M444" s="137">
        <v>44834</v>
      </c>
      <c r="N444" s="5" t="str">
        <f t="shared" si="57"/>
        <v>yes</v>
      </c>
    </row>
    <row r="445" spans="1:14">
      <c r="A445" s="5">
        <v>52</v>
      </c>
      <c r="B445" s="5" t="s">
        <v>722</v>
      </c>
      <c r="C445" s="5">
        <v>8</v>
      </c>
      <c r="D445" s="5">
        <v>12</v>
      </c>
      <c r="E445" s="5" t="s">
        <v>6765</v>
      </c>
      <c r="F445" s="5">
        <v>33526479</v>
      </c>
      <c r="G445" s="5" t="s">
        <v>424</v>
      </c>
      <c r="H445" s="5" t="str">
        <f t="shared" si="55"/>
        <v>Y</v>
      </c>
      <c r="I445" s="5" t="str">
        <f t="shared" si="56"/>
        <v>Y</v>
      </c>
      <c r="J445" s="5">
        <v>2022</v>
      </c>
      <c r="K445" s="5" t="s">
        <v>2091</v>
      </c>
      <c r="L445" s="137">
        <v>44229</v>
      </c>
      <c r="M445" s="137">
        <v>44834</v>
      </c>
      <c r="N445" s="5" t="str">
        <f t="shared" si="57"/>
        <v>yes</v>
      </c>
    </row>
    <row r="446" spans="1:14">
      <c r="A446" s="5">
        <v>52</v>
      </c>
      <c r="B446" s="5" t="s">
        <v>722</v>
      </c>
      <c r="C446" s="5">
        <v>2</v>
      </c>
      <c r="D446" s="5">
        <v>6</v>
      </c>
      <c r="E446" s="5" t="s">
        <v>6766</v>
      </c>
      <c r="F446" s="5">
        <v>33832375</v>
      </c>
      <c r="G446" s="5" t="s">
        <v>6575</v>
      </c>
      <c r="H446" s="5" t="str">
        <f t="shared" si="55"/>
        <v>N</v>
      </c>
      <c r="I446" s="5" t="str">
        <f t="shared" si="56"/>
        <v>Review</v>
      </c>
      <c r="J446" s="5">
        <v>2021</v>
      </c>
      <c r="K446" s="5" t="s">
        <v>6767</v>
      </c>
      <c r="L446" s="137">
        <v>44295</v>
      </c>
      <c r="M446" s="137">
        <v>44834</v>
      </c>
      <c r="N446" s="5" t="str">
        <f t="shared" si="57"/>
        <v>yes</v>
      </c>
    </row>
    <row r="447" spans="1:14">
      <c r="A447" s="5">
        <v>52</v>
      </c>
      <c r="B447" s="5" t="s">
        <v>722</v>
      </c>
      <c r="C447" s="5">
        <v>1</v>
      </c>
      <c r="D447" s="5">
        <v>4</v>
      </c>
      <c r="E447" s="5" t="s">
        <v>6768</v>
      </c>
      <c r="F447" s="5">
        <v>34279890</v>
      </c>
      <c r="G447" s="5" t="s">
        <v>1293</v>
      </c>
      <c r="H447" s="5" t="str">
        <f t="shared" si="55"/>
        <v>N</v>
      </c>
      <c r="I447" s="5" t="str">
        <f t="shared" si="56"/>
        <v>Review</v>
      </c>
      <c r="J447" s="5">
        <v>2021</v>
      </c>
      <c r="K447" s="5" t="s">
        <v>6769</v>
      </c>
      <c r="L447" s="137">
        <v>44365</v>
      </c>
      <c r="M447" s="137">
        <v>44834</v>
      </c>
      <c r="N447" s="5" t="str">
        <f t="shared" si="57"/>
        <v>yes</v>
      </c>
    </row>
    <row r="448" spans="1:14">
      <c r="A448" s="5">
        <v>52</v>
      </c>
      <c r="B448" s="5" t="s">
        <v>722</v>
      </c>
      <c r="C448" s="5">
        <v>2</v>
      </c>
      <c r="D448" s="5">
        <v>6</v>
      </c>
      <c r="E448" s="5" t="s">
        <v>6770</v>
      </c>
      <c r="F448" s="5">
        <v>33229422</v>
      </c>
      <c r="G448" s="5" t="s">
        <v>424</v>
      </c>
      <c r="H448" s="5" t="str">
        <f t="shared" si="55"/>
        <v>Y</v>
      </c>
      <c r="I448" s="5" t="str">
        <f t="shared" si="56"/>
        <v>Y</v>
      </c>
      <c r="J448" s="5">
        <v>2021</v>
      </c>
      <c r="K448" s="5" t="s">
        <v>2091</v>
      </c>
      <c r="L448" s="137">
        <v>44159</v>
      </c>
      <c r="M448" s="137">
        <v>44834</v>
      </c>
      <c r="N448" s="5" t="str">
        <f t="shared" si="57"/>
        <v>yes</v>
      </c>
    </row>
    <row r="449" spans="1:14">
      <c r="A449" s="5">
        <v>52</v>
      </c>
      <c r="B449" s="5" t="s">
        <v>722</v>
      </c>
      <c r="C449" s="5">
        <v>2</v>
      </c>
      <c r="D449" s="5">
        <v>5</v>
      </c>
      <c r="E449" s="5" t="s">
        <v>6771</v>
      </c>
      <c r="F449" s="5">
        <v>33060123</v>
      </c>
      <c r="G449" s="5" t="s">
        <v>424</v>
      </c>
      <c r="H449" s="5" t="str">
        <f t="shared" si="55"/>
        <v>Y</v>
      </c>
      <c r="I449" s="5" t="str">
        <f t="shared" si="56"/>
        <v>Y</v>
      </c>
      <c r="J449" s="5">
        <v>2021</v>
      </c>
      <c r="K449" s="5" t="s">
        <v>2091</v>
      </c>
      <c r="L449" s="137">
        <v>44120</v>
      </c>
      <c r="M449" s="137">
        <v>44834</v>
      </c>
      <c r="N449" s="5" t="str">
        <f t="shared" si="57"/>
        <v>yes</v>
      </c>
    </row>
    <row r="450" spans="1:14">
      <c r="A450" s="5">
        <v>52</v>
      </c>
      <c r="B450" s="5" t="s">
        <v>722</v>
      </c>
      <c r="C450" s="5">
        <v>1</v>
      </c>
      <c r="D450" s="5">
        <v>12</v>
      </c>
      <c r="E450" s="5" t="s">
        <v>6772</v>
      </c>
      <c r="F450" s="5">
        <v>33161342</v>
      </c>
      <c r="G450" s="5" t="s">
        <v>6773</v>
      </c>
      <c r="H450" s="5" t="str">
        <f t="shared" si="55"/>
        <v>N</v>
      </c>
      <c r="I450" s="5" t="str">
        <f t="shared" si="56"/>
        <v>Review</v>
      </c>
      <c r="J450" s="5">
        <v>2021</v>
      </c>
      <c r="K450" s="5" t="s">
        <v>6774</v>
      </c>
      <c r="L450" s="137">
        <v>44143</v>
      </c>
      <c r="M450" s="137">
        <v>44834</v>
      </c>
      <c r="N450" s="5" t="str">
        <f t="shared" si="57"/>
        <v>yes</v>
      </c>
    </row>
    <row r="451" spans="1:14">
      <c r="A451" s="5">
        <v>52</v>
      </c>
      <c r="B451" s="5" t="s">
        <v>722</v>
      </c>
      <c r="C451" s="5">
        <v>2</v>
      </c>
      <c r="D451" s="5">
        <v>5</v>
      </c>
      <c r="E451" s="5" t="s">
        <v>6775</v>
      </c>
      <c r="F451" s="5">
        <v>33033000</v>
      </c>
      <c r="G451" s="5" t="s">
        <v>5745</v>
      </c>
      <c r="H451" s="5" t="str">
        <f t="shared" si="55"/>
        <v>N</v>
      </c>
      <c r="I451" s="5" t="str">
        <f t="shared" si="56"/>
        <v>Review</v>
      </c>
      <c r="J451" s="5">
        <v>2020</v>
      </c>
      <c r="K451" s="5" t="s">
        <v>2091</v>
      </c>
      <c r="L451" s="137">
        <v>44113</v>
      </c>
      <c r="M451" s="137">
        <v>44834</v>
      </c>
      <c r="N451" s="5" t="str">
        <f t="shared" si="57"/>
        <v>yes</v>
      </c>
    </row>
    <row r="452" spans="1:14">
      <c r="A452" s="5">
        <v>52</v>
      </c>
      <c r="B452" s="5" t="s">
        <v>722</v>
      </c>
      <c r="C452" s="5">
        <v>3</v>
      </c>
      <c r="D452" s="5">
        <v>14</v>
      </c>
      <c r="E452" s="5" t="s">
        <v>6776</v>
      </c>
      <c r="F452" s="5">
        <v>32898355</v>
      </c>
      <c r="G452" s="5" t="s">
        <v>6777</v>
      </c>
      <c r="H452" s="5" t="str">
        <f t="shared" si="55"/>
        <v>N</v>
      </c>
      <c r="I452" s="5" t="str">
        <f t="shared" si="56"/>
        <v>Review</v>
      </c>
      <c r="J452" s="5">
        <v>2020</v>
      </c>
      <c r="K452" s="5" t="s">
        <v>6778</v>
      </c>
      <c r="L452" s="137">
        <v>44082</v>
      </c>
      <c r="M452" s="137">
        <v>44834</v>
      </c>
      <c r="N452" s="5" t="str">
        <f t="shared" si="57"/>
        <v>yes</v>
      </c>
    </row>
    <row r="453" spans="1:14">
      <c r="A453" s="5">
        <v>52</v>
      </c>
      <c r="B453" s="5" t="s">
        <v>722</v>
      </c>
      <c r="C453" s="5">
        <v>12</v>
      </c>
      <c r="D453" s="5">
        <v>13</v>
      </c>
      <c r="E453" s="5" t="s">
        <v>6779</v>
      </c>
      <c r="F453" s="5">
        <v>31974279</v>
      </c>
      <c r="G453" s="5" t="s">
        <v>424</v>
      </c>
      <c r="H453" s="5" t="str">
        <f t="shared" si="55"/>
        <v>Y</v>
      </c>
      <c r="I453" s="5" t="str">
        <f t="shared" si="56"/>
        <v>Y</v>
      </c>
      <c r="J453" s="5">
        <v>2020</v>
      </c>
      <c r="K453" s="5" t="s">
        <v>6780</v>
      </c>
      <c r="L453" s="137">
        <v>43855</v>
      </c>
      <c r="M453" s="137">
        <v>44834</v>
      </c>
      <c r="N453" s="5" t="str">
        <f t="shared" si="57"/>
        <v>yes</v>
      </c>
    </row>
    <row r="454" spans="1:14">
      <c r="A454" s="5">
        <v>52</v>
      </c>
      <c r="B454" s="5" t="s">
        <v>722</v>
      </c>
      <c r="C454" s="5">
        <v>5</v>
      </c>
      <c r="D454" s="5">
        <v>6</v>
      </c>
      <c r="E454" s="5" t="s">
        <v>6781</v>
      </c>
      <c r="F454" s="5">
        <v>30299161</v>
      </c>
      <c r="G454" s="5" t="s">
        <v>6782</v>
      </c>
      <c r="H454" s="5" t="str">
        <f t="shared" si="55"/>
        <v>N</v>
      </c>
      <c r="I454" s="5" t="str">
        <f t="shared" si="56"/>
        <v>Review</v>
      </c>
      <c r="J454" s="5">
        <v>2018</v>
      </c>
      <c r="K454" s="5" t="s">
        <v>6783</v>
      </c>
      <c r="L454" s="137">
        <v>43383</v>
      </c>
      <c r="M454" s="137">
        <v>44834</v>
      </c>
      <c r="N454" s="5" t="str">
        <f t="shared" si="57"/>
        <v>yes</v>
      </c>
    </row>
    <row r="455" spans="1:14">
      <c r="A455" s="5">
        <v>52</v>
      </c>
      <c r="B455" s="5" t="s">
        <v>722</v>
      </c>
      <c r="C455" s="5">
        <v>4</v>
      </c>
      <c r="D455" s="5">
        <v>6</v>
      </c>
      <c r="E455" s="5" t="s">
        <v>6784</v>
      </c>
      <c r="F455" s="5">
        <v>29096197</v>
      </c>
      <c r="G455" s="5" t="s">
        <v>6785</v>
      </c>
      <c r="H455" s="5" t="str">
        <f t="shared" si="55"/>
        <v>N</v>
      </c>
      <c r="I455" s="5" t="str">
        <f t="shared" si="56"/>
        <v>Review</v>
      </c>
      <c r="J455" s="5">
        <v>2017</v>
      </c>
      <c r="K455" s="5" t="s">
        <v>6786</v>
      </c>
      <c r="L455" s="137">
        <v>43042</v>
      </c>
      <c r="M455" s="137">
        <v>44834</v>
      </c>
      <c r="N455" s="5" t="str">
        <f t="shared" si="57"/>
        <v>yes</v>
      </c>
    </row>
    <row r="456" spans="1:14">
      <c r="A456" s="5">
        <v>52</v>
      </c>
      <c r="B456" s="5" t="s">
        <v>722</v>
      </c>
      <c r="C456" s="5">
        <v>4</v>
      </c>
      <c r="D456" s="5">
        <v>13</v>
      </c>
      <c r="E456" s="5" t="s">
        <v>6787</v>
      </c>
      <c r="F456" s="5">
        <v>28529876</v>
      </c>
      <c r="G456" s="5" t="s">
        <v>1476</v>
      </c>
      <c r="H456" s="5" t="str">
        <f t="shared" si="55"/>
        <v>N</v>
      </c>
      <c r="I456" s="5" t="str">
        <f t="shared" si="56"/>
        <v>Review</v>
      </c>
      <c r="J456" s="5">
        <v>2017</v>
      </c>
      <c r="K456" s="5" t="s">
        <v>6788</v>
      </c>
      <c r="L456" s="137">
        <v>42878</v>
      </c>
      <c r="M456" s="137">
        <v>44834</v>
      </c>
      <c r="N456" s="5" t="str">
        <f t="shared" si="57"/>
        <v>yes</v>
      </c>
    </row>
    <row r="457" spans="1:14">
      <c r="A457" s="5">
        <v>52</v>
      </c>
      <c r="B457" s="5" t="s">
        <v>722</v>
      </c>
      <c r="C457" s="5">
        <v>2</v>
      </c>
      <c r="D457" s="5">
        <v>6</v>
      </c>
      <c r="E457" s="5" t="s">
        <v>6789</v>
      </c>
      <c r="F457" s="5">
        <v>27995069</v>
      </c>
      <c r="G457" s="5" t="s">
        <v>1476</v>
      </c>
      <c r="H457" s="5" t="str">
        <f t="shared" si="55"/>
        <v>N</v>
      </c>
      <c r="I457" s="5" t="str">
        <f t="shared" si="56"/>
        <v>Review</v>
      </c>
      <c r="J457" s="5">
        <v>2016</v>
      </c>
      <c r="K457" s="5" t="s">
        <v>6790</v>
      </c>
      <c r="L457" s="137">
        <v>42725</v>
      </c>
      <c r="M457" s="137">
        <v>44834</v>
      </c>
      <c r="N457" s="5" t="str">
        <f t="shared" si="57"/>
        <v>yes</v>
      </c>
    </row>
    <row r="458" spans="1:14">
      <c r="A458" s="5">
        <v>52</v>
      </c>
      <c r="B458" s="5" t="s">
        <v>722</v>
      </c>
      <c r="C458" s="5">
        <v>2</v>
      </c>
      <c r="D458" s="5">
        <v>6</v>
      </c>
      <c r="E458" s="5" t="s">
        <v>6791</v>
      </c>
      <c r="F458" s="5">
        <v>26799151</v>
      </c>
      <c r="G458" s="5" t="s">
        <v>6473</v>
      </c>
      <c r="H458" s="5" t="str">
        <f t="shared" si="55"/>
        <v>N</v>
      </c>
      <c r="I458" s="5" t="str">
        <f t="shared" si="56"/>
        <v>Review</v>
      </c>
      <c r="J458" s="5">
        <v>2016</v>
      </c>
      <c r="K458" s="5" t="s">
        <v>6792</v>
      </c>
      <c r="L458" s="137">
        <v>42392</v>
      </c>
      <c r="M458" s="137">
        <v>44834</v>
      </c>
      <c r="N458" s="5" t="str">
        <f t="shared" si="57"/>
        <v>yes</v>
      </c>
    </row>
    <row r="459" spans="1:14">
      <c r="A459" s="5">
        <v>52</v>
      </c>
      <c r="B459" s="5" t="s">
        <v>722</v>
      </c>
      <c r="C459" s="5">
        <v>3</v>
      </c>
      <c r="D459" s="5">
        <v>9</v>
      </c>
      <c r="E459" s="5" t="s">
        <v>6793</v>
      </c>
      <c r="F459" s="5">
        <v>26673946</v>
      </c>
      <c r="G459" s="5" t="s">
        <v>6785</v>
      </c>
      <c r="H459" s="5" t="str">
        <f t="shared" si="55"/>
        <v>N</v>
      </c>
      <c r="I459" s="5" t="str">
        <f t="shared" si="56"/>
        <v>Review</v>
      </c>
      <c r="J459" s="5">
        <v>2016</v>
      </c>
      <c r="K459" s="5" t="s">
        <v>6794</v>
      </c>
      <c r="L459" s="137">
        <v>42356</v>
      </c>
      <c r="M459" s="137">
        <v>44834</v>
      </c>
      <c r="N459" s="5" t="str">
        <f t="shared" si="57"/>
        <v>yes</v>
      </c>
    </row>
    <row r="460" spans="1:14">
      <c r="B460" s="138" t="s">
        <v>662</v>
      </c>
      <c r="C460" s="138" t="s">
        <v>663</v>
      </c>
      <c r="D460" s="138" t="s">
        <v>6255</v>
      </c>
      <c r="E460" s="138" t="s">
        <v>6256</v>
      </c>
      <c r="F460" s="138" t="s">
        <v>666</v>
      </c>
      <c r="G460" s="138" t="s">
        <v>667</v>
      </c>
      <c r="H460" s="14"/>
    </row>
    <row r="461" spans="1:14">
      <c r="B461" s="14">
        <f>COUNTA(B436:B459)</f>
        <v>24</v>
      </c>
      <c r="C461" s="14">
        <f>COUNTIF(I436:I459, "Y")</f>
        <v>7</v>
      </c>
      <c r="D461" s="14">
        <f>COUNTIF(N436:N459, "yes")</f>
        <v>23</v>
      </c>
      <c r="E461" s="14">
        <f>COUNTIFS(I436:I459, "Y", N436:N459, "yes")</f>
        <v>6</v>
      </c>
      <c r="F461" s="14">
        <f>C461/B461</f>
        <v>0.29166666666666669</v>
      </c>
      <c r="G461" s="14">
        <f>E461/D461</f>
        <v>0.2608695652173913</v>
      </c>
      <c r="H461" s="14">
        <f>COUNTIF(H436:H459, "N") / (COUNTA(H436:H459))</f>
        <v>0.70833333333333337</v>
      </c>
    </row>
    <row r="462" spans="1:14">
      <c r="A462" s="5">
        <v>53</v>
      </c>
      <c r="B462" s="5" t="s">
        <v>723</v>
      </c>
      <c r="C462" s="5">
        <v>4</v>
      </c>
      <c r="D462" s="5">
        <v>9</v>
      </c>
      <c r="E462" s="5" t="s">
        <v>6795</v>
      </c>
      <c r="G462" s="5" t="s">
        <v>3897</v>
      </c>
      <c r="H462" s="5" t="str">
        <f t="shared" ref="H462:H470" si="58">IF(ISNUMBER(MATCH(G462, O:O, 0)), "Y", "N")</f>
        <v>N</v>
      </c>
      <c r="I462" s="5" t="str">
        <f t="shared" ref="I462:I470" si="59">IF(H462="Y", "Y", "Review")</f>
        <v>Review</v>
      </c>
      <c r="J462" s="5">
        <v>2022</v>
      </c>
      <c r="K462" s="5" t="s">
        <v>6796</v>
      </c>
      <c r="L462" s="137">
        <v>44739</v>
      </c>
      <c r="M462" s="137">
        <v>44834</v>
      </c>
      <c r="N462" s="5" t="str">
        <f t="shared" ref="N462:N470" si="60">IF(L462&lt;M462,"yes","no")</f>
        <v>yes</v>
      </c>
    </row>
    <row r="463" spans="1:14">
      <c r="A463" s="5">
        <v>53</v>
      </c>
      <c r="B463" s="5" t="s">
        <v>723</v>
      </c>
      <c r="C463" s="5">
        <v>7</v>
      </c>
      <c r="D463" s="5">
        <v>9</v>
      </c>
      <c r="E463" s="5" t="s">
        <v>6797</v>
      </c>
      <c r="G463" s="5" t="s">
        <v>6798</v>
      </c>
      <c r="H463" s="5" t="str">
        <f t="shared" si="58"/>
        <v>N</v>
      </c>
      <c r="I463" s="5" t="str">
        <f t="shared" si="59"/>
        <v>Review</v>
      </c>
      <c r="J463" s="5">
        <v>2022</v>
      </c>
      <c r="K463" s="5" t="s">
        <v>6799</v>
      </c>
      <c r="L463" s="137">
        <v>44347</v>
      </c>
      <c r="M463" s="137">
        <v>44834</v>
      </c>
      <c r="N463" s="5" t="str">
        <f t="shared" si="60"/>
        <v>yes</v>
      </c>
    </row>
    <row r="464" spans="1:14">
      <c r="A464" s="5">
        <v>53</v>
      </c>
      <c r="B464" s="5" t="s">
        <v>723</v>
      </c>
      <c r="C464" s="5">
        <v>2</v>
      </c>
      <c r="D464" s="5">
        <v>6</v>
      </c>
      <c r="E464" s="5" t="s">
        <v>6800</v>
      </c>
      <c r="G464" s="5" t="s">
        <v>631</v>
      </c>
      <c r="H464" s="5" t="str">
        <f t="shared" si="58"/>
        <v>Y</v>
      </c>
      <c r="I464" s="5" t="str">
        <f t="shared" si="59"/>
        <v>Y</v>
      </c>
      <c r="J464" s="5">
        <v>2022</v>
      </c>
      <c r="K464" s="5" t="s">
        <v>5681</v>
      </c>
      <c r="L464" s="137">
        <v>44521</v>
      </c>
      <c r="M464" s="137">
        <v>44834</v>
      </c>
      <c r="N464" s="5" t="str">
        <f t="shared" si="60"/>
        <v>yes</v>
      </c>
    </row>
    <row r="465" spans="1:14">
      <c r="A465" s="5">
        <v>53</v>
      </c>
      <c r="B465" s="5" t="s">
        <v>723</v>
      </c>
      <c r="C465" s="5">
        <v>1</v>
      </c>
      <c r="D465" s="5">
        <v>4</v>
      </c>
      <c r="E465" s="5" t="s">
        <v>6801</v>
      </c>
      <c r="G465" s="5" t="s">
        <v>431</v>
      </c>
      <c r="H465" s="5" t="str">
        <f t="shared" si="58"/>
        <v>Y</v>
      </c>
      <c r="I465" s="5" t="str">
        <f t="shared" si="59"/>
        <v>Y</v>
      </c>
      <c r="J465" s="5">
        <v>2021</v>
      </c>
      <c r="K465" s="5" t="s">
        <v>6802</v>
      </c>
      <c r="L465" s="137">
        <v>44762</v>
      </c>
      <c r="M465" s="137">
        <v>44834</v>
      </c>
      <c r="N465" s="5" t="str">
        <f t="shared" si="60"/>
        <v>yes</v>
      </c>
    </row>
    <row r="466" spans="1:14">
      <c r="A466" s="5">
        <v>53</v>
      </c>
      <c r="B466" s="5" t="s">
        <v>723</v>
      </c>
      <c r="C466" s="5">
        <v>5</v>
      </c>
      <c r="D466" s="5">
        <v>11</v>
      </c>
      <c r="E466" s="5" t="s">
        <v>6803</v>
      </c>
      <c r="G466" s="5" t="s">
        <v>435</v>
      </c>
      <c r="H466" s="5" t="str">
        <f t="shared" si="58"/>
        <v>Y</v>
      </c>
      <c r="I466" s="5" t="str">
        <f t="shared" si="59"/>
        <v>Y</v>
      </c>
      <c r="J466" s="5">
        <v>2021</v>
      </c>
      <c r="K466" s="5" t="s">
        <v>3213</v>
      </c>
      <c r="L466" s="137">
        <v>44351</v>
      </c>
      <c r="M466" s="137">
        <v>44834</v>
      </c>
      <c r="N466" s="5" t="str">
        <f t="shared" si="60"/>
        <v>yes</v>
      </c>
    </row>
    <row r="467" spans="1:14">
      <c r="A467" s="5">
        <v>53</v>
      </c>
      <c r="B467" s="5" t="s">
        <v>723</v>
      </c>
      <c r="C467" s="5">
        <v>2</v>
      </c>
      <c r="D467" s="5">
        <v>6</v>
      </c>
      <c r="E467" s="5" t="s">
        <v>6804</v>
      </c>
      <c r="G467" s="5" t="s">
        <v>6805</v>
      </c>
      <c r="H467" s="5" t="str">
        <f t="shared" si="58"/>
        <v>N</v>
      </c>
      <c r="I467" s="5" t="str">
        <f t="shared" si="59"/>
        <v>Review</v>
      </c>
      <c r="J467" s="5">
        <v>2020</v>
      </c>
      <c r="K467" s="5" t="s">
        <v>6806</v>
      </c>
      <c r="L467" s="137">
        <v>43908</v>
      </c>
      <c r="M467" s="137">
        <v>44834</v>
      </c>
      <c r="N467" s="5" t="str">
        <f t="shared" si="60"/>
        <v>yes</v>
      </c>
    </row>
    <row r="468" spans="1:14">
      <c r="A468" s="5">
        <v>53</v>
      </c>
      <c r="B468" s="5" t="s">
        <v>723</v>
      </c>
      <c r="C468" s="5">
        <v>3</v>
      </c>
      <c r="D468" s="5">
        <v>6</v>
      </c>
      <c r="E468" s="5" t="s">
        <v>6807</v>
      </c>
      <c r="G468" s="5" t="s">
        <v>6808</v>
      </c>
      <c r="H468" s="5" t="str">
        <f t="shared" si="58"/>
        <v>N</v>
      </c>
      <c r="I468" s="5" t="str">
        <f t="shared" si="59"/>
        <v>Review</v>
      </c>
      <c r="J468" s="5">
        <v>2020</v>
      </c>
      <c r="K468" s="5" t="s">
        <v>6809</v>
      </c>
      <c r="L468" s="137">
        <v>43867</v>
      </c>
      <c r="M468" s="137">
        <v>44834</v>
      </c>
      <c r="N468" s="5" t="str">
        <f t="shared" si="60"/>
        <v>yes</v>
      </c>
    </row>
    <row r="469" spans="1:14">
      <c r="A469" s="5">
        <v>53</v>
      </c>
      <c r="B469" s="5" t="s">
        <v>723</v>
      </c>
      <c r="C469" s="5">
        <v>3</v>
      </c>
      <c r="D469" s="5">
        <v>12</v>
      </c>
      <c r="E469" s="5" t="s">
        <v>6810</v>
      </c>
      <c r="G469" s="5" t="s">
        <v>4404</v>
      </c>
      <c r="H469" s="5" t="str">
        <f t="shared" si="58"/>
        <v>N</v>
      </c>
      <c r="I469" s="5" t="str">
        <f t="shared" si="59"/>
        <v>Review</v>
      </c>
      <c r="J469" s="5">
        <v>2019</v>
      </c>
      <c r="K469" s="5" t="s">
        <v>6811</v>
      </c>
      <c r="L469" s="137">
        <v>43541</v>
      </c>
      <c r="M469" s="137">
        <v>44834</v>
      </c>
      <c r="N469" s="5" t="str">
        <f t="shared" si="60"/>
        <v>yes</v>
      </c>
    </row>
    <row r="470" spans="1:14">
      <c r="A470" s="5">
        <v>53</v>
      </c>
      <c r="B470" s="5" t="s">
        <v>723</v>
      </c>
      <c r="C470" s="5">
        <v>5</v>
      </c>
      <c r="D470" s="5">
        <v>7</v>
      </c>
      <c r="E470" s="5" t="s">
        <v>6812</v>
      </c>
      <c r="G470" s="5" t="s">
        <v>1434</v>
      </c>
      <c r="H470" s="5" t="str">
        <f t="shared" si="58"/>
        <v>N</v>
      </c>
      <c r="I470" s="5" t="str">
        <f t="shared" si="59"/>
        <v>Review</v>
      </c>
      <c r="J470" s="5">
        <v>2017</v>
      </c>
      <c r="K470" s="5" t="s">
        <v>6813</v>
      </c>
      <c r="L470" s="137">
        <v>42867</v>
      </c>
      <c r="M470" s="137">
        <v>44834</v>
      </c>
      <c r="N470" s="5" t="str">
        <f t="shared" si="60"/>
        <v>yes</v>
      </c>
    </row>
    <row r="471" spans="1:14">
      <c r="B471" s="138" t="s">
        <v>662</v>
      </c>
      <c r="C471" s="138" t="s">
        <v>663</v>
      </c>
      <c r="D471" s="138" t="s">
        <v>6255</v>
      </c>
      <c r="E471" s="138" t="s">
        <v>6256</v>
      </c>
      <c r="F471" s="138" t="s">
        <v>666</v>
      </c>
      <c r="G471" s="138" t="s">
        <v>667</v>
      </c>
      <c r="H471" s="14"/>
    </row>
    <row r="472" spans="1:14">
      <c r="B472" s="14">
        <f>COUNTA(B462:B470)</f>
        <v>9</v>
      </c>
      <c r="C472" s="14">
        <f>COUNTIF(I462:I470, "Y")</f>
        <v>3</v>
      </c>
      <c r="D472" s="14">
        <f>COUNTIF(N462:N470, "yes")</f>
        <v>9</v>
      </c>
      <c r="E472" s="14">
        <f>COUNTIFS(I462:I470, "Y", N462:N470, "yes")</f>
        <v>3</v>
      </c>
      <c r="F472" s="14">
        <f>C472/B472</f>
        <v>0.33333333333333331</v>
      </c>
      <c r="G472" s="14">
        <f>E472/D472</f>
        <v>0.33333333333333331</v>
      </c>
      <c r="H472" s="14">
        <f>COUNTIF(H462:H470, "N") / (COUNTA(H462:H470))</f>
        <v>0.66666666666666663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51"/>
  <sheetViews>
    <sheetView workbookViewId="0"/>
  </sheetViews>
  <sheetFormatPr defaultColWidth="12.6640625" defaultRowHeight="15.75" customHeight="1"/>
  <cols>
    <col min="1" max="1" width="14.6640625" customWidth="1"/>
    <col min="3" max="3" width="13" customWidth="1"/>
    <col min="4" max="4" width="16.109375" customWidth="1"/>
  </cols>
  <sheetData>
    <row r="1" spans="1:6">
      <c r="A1" s="5" t="s">
        <v>234</v>
      </c>
      <c r="B1" s="5" t="s">
        <v>235</v>
      </c>
      <c r="D1" s="5" t="s">
        <v>236</v>
      </c>
      <c r="F1" s="2" t="s">
        <v>237</v>
      </c>
    </row>
    <row r="2" spans="1:6">
      <c r="A2" s="5">
        <v>210</v>
      </c>
      <c r="B2" s="5" t="s">
        <v>238</v>
      </c>
      <c r="C2" s="5" t="s">
        <v>98</v>
      </c>
      <c r="F2" s="5" t="s">
        <v>239</v>
      </c>
    </row>
    <row r="3" spans="1:6">
      <c r="A3" s="5">
        <v>171</v>
      </c>
      <c r="B3" s="5" t="s">
        <v>238</v>
      </c>
      <c r="C3" s="5" t="s">
        <v>98</v>
      </c>
      <c r="F3" s="5" t="s">
        <v>240</v>
      </c>
    </row>
    <row r="4" spans="1:6">
      <c r="A4" s="5">
        <v>29</v>
      </c>
      <c r="B4" s="5" t="s">
        <v>238</v>
      </c>
      <c r="C4" s="13" t="s">
        <v>241</v>
      </c>
      <c r="D4" s="5">
        <v>0</v>
      </c>
    </row>
    <row r="5" spans="1:6">
      <c r="A5" s="5">
        <v>54</v>
      </c>
      <c r="B5" s="5" t="s">
        <v>238</v>
      </c>
      <c r="C5" s="5" t="s">
        <v>98</v>
      </c>
    </row>
    <row r="6" spans="1:6">
      <c r="A6" s="5">
        <v>173</v>
      </c>
      <c r="B6" s="5" t="s">
        <v>238</v>
      </c>
      <c r="C6" s="5" t="s">
        <v>98</v>
      </c>
    </row>
    <row r="7" spans="1:6">
      <c r="A7" s="5">
        <v>192</v>
      </c>
      <c r="B7" s="5" t="s">
        <v>238</v>
      </c>
      <c r="C7" s="5" t="s">
        <v>98</v>
      </c>
    </row>
    <row r="8" spans="1:6">
      <c r="A8" s="5">
        <v>172</v>
      </c>
      <c r="B8" s="5" t="s">
        <v>238</v>
      </c>
      <c r="C8" s="5" t="s">
        <v>242</v>
      </c>
    </row>
    <row r="9" spans="1:6">
      <c r="A9" s="5">
        <v>194</v>
      </c>
      <c r="B9" s="5" t="s">
        <v>238</v>
      </c>
      <c r="C9" s="5" t="s">
        <v>242</v>
      </c>
    </row>
    <row r="10" spans="1:6">
      <c r="A10" s="5">
        <v>39</v>
      </c>
      <c r="B10" s="5" t="s">
        <v>43</v>
      </c>
      <c r="C10" s="14"/>
      <c r="D10" s="5">
        <v>2</v>
      </c>
    </row>
    <row r="11" spans="1:6">
      <c r="A11" s="5">
        <v>2</v>
      </c>
      <c r="B11" s="5" t="s">
        <v>43</v>
      </c>
      <c r="C11" s="14"/>
      <c r="D11" s="5">
        <v>7</v>
      </c>
    </row>
    <row r="12" spans="1:6">
      <c r="A12" s="5">
        <v>122</v>
      </c>
      <c r="B12" s="5" t="s">
        <v>43</v>
      </c>
      <c r="C12" s="14"/>
      <c r="D12" s="5">
        <v>21</v>
      </c>
    </row>
    <row r="13" spans="1:6">
      <c r="A13" s="5">
        <v>11</v>
      </c>
      <c r="B13" s="5" t="s">
        <v>43</v>
      </c>
      <c r="C13" s="14"/>
      <c r="D13" s="5">
        <v>13</v>
      </c>
    </row>
    <row r="14" spans="1:6">
      <c r="A14" s="5">
        <v>100</v>
      </c>
      <c r="B14" s="5" t="s">
        <v>43</v>
      </c>
      <c r="C14" s="14"/>
    </row>
    <row r="15" spans="1:6">
      <c r="A15" s="5">
        <v>216</v>
      </c>
      <c r="B15" s="5" t="s">
        <v>43</v>
      </c>
      <c r="C15" s="14"/>
    </row>
    <row r="16" spans="1:6">
      <c r="A16" s="5">
        <v>102</v>
      </c>
      <c r="B16" s="5" t="s">
        <v>43</v>
      </c>
      <c r="C16" s="14"/>
    </row>
    <row r="17" spans="1:5">
      <c r="A17" s="5">
        <v>35</v>
      </c>
      <c r="B17" s="5" t="s">
        <v>68</v>
      </c>
      <c r="C17" s="14"/>
    </row>
    <row r="18" spans="1:5">
      <c r="A18" s="5">
        <v>154</v>
      </c>
      <c r="B18" s="5" t="s">
        <v>68</v>
      </c>
      <c r="C18" s="14"/>
    </row>
    <row r="19" spans="1:5">
      <c r="A19" s="5">
        <v>183</v>
      </c>
      <c r="B19" s="5" t="s">
        <v>68</v>
      </c>
      <c r="C19" s="14"/>
    </row>
    <row r="20" spans="1:5">
      <c r="A20" s="5">
        <v>51</v>
      </c>
      <c r="B20" s="5" t="s">
        <v>68</v>
      </c>
      <c r="C20" s="15" t="s">
        <v>243</v>
      </c>
      <c r="D20" s="5">
        <v>0</v>
      </c>
    </row>
    <row r="21" spans="1:5">
      <c r="A21" s="5">
        <v>130</v>
      </c>
      <c r="B21" s="5" t="s">
        <v>68</v>
      </c>
      <c r="C21" s="14"/>
    </row>
    <row r="22" spans="1:5">
      <c r="A22" s="5">
        <v>152</v>
      </c>
      <c r="B22" s="5" t="s">
        <v>68</v>
      </c>
      <c r="C22" s="15" t="s">
        <v>244</v>
      </c>
      <c r="D22" s="15">
        <v>0</v>
      </c>
    </row>
    <row r="23" spans="1:5">
      <c r="A23" s="5">
        <v>136</v>
      </c>
      <c r="B23" s="5" t="s">
        <v>68</v>
      </c>
      <c r="C23" s="14"/>
    </row>
    <row r="24" spans="1:5">
      <c r="A24" s="5">
        <v>179</v>
      </c>
      <c r="B24" s="5" t="s">
        <v>97</v>
      </c>
      <c r="D24" t="s">
        <v>245</v>
      </c>
      <c r="E24" s="5" t="s">
        <v>246</v>
      </c>
    </row>
    <row r="25" spans="1:5">
      <c r="A25" s="5">
        <v>87</v>
      </c>
      <c r="B25" s="5" t="s">
        <v>97</v>
      </c>
      <c r="C25" s="5" t="s">
        <v>247</v>
      </c>
      <c r="D25" t="s">
        <v>248</v>
      </c>
    </row>
    <row r="26" spans="1:5">
      <c r="A26" s="5">
        <v>111</v>
      </c>
      <c r="B26" s="5" t="s">
        <v>97</v>
      </c>
      <c r="C26" s="5" t="s">
        <v>247</v>
      </c>
      <c r="D26" t="s">
        <v>249</v>
      </c>
    </row>
    <row r="27" spans="1:5">
      <c r="A27" s="5">
        <v>27</v>
      </c>
      <c r="B27" s="5" t="s">
        <v>97</v>
      </c>
      <c r="C27" s="15" t="s">
        <v>250</v>
      </c>
      <c r="D27" s="16" t="s">
        <v>251</v>
      </c>
    </row>
    <row r="28" spans="1:5">
      <c r="A28" s="5">
        <v>148</v>
      </c>
      <c r="B28" s="5" t="s">
        <v>97</v>
      </c>
      <c r="C28" s="5" t="s">
        <v>247</v>
      </c>
      <c r="D28" t="s">
        <v>252</v>
      </c>
    </row>
    <row r="29" spans="1:5">
      <c r="A29" s="5">
        <v>201</v>
      </c>
      <c r="B29" s="5" t="s">
        <v>97</v>
      </c>
      <c r="C29" s="5" t="s">
        <v>247</v>
      </c>
      <c r="D29" t="s">
        <v>253</v>
      </c>
    </row>
    <row r="30" spans="1:5">
      <c r="A30" s="5">
        <v>40</v>
      </c>
      <c r="B30" s="5" t="s">
        <v>97</v>
      </c>
      <c r="C30" s="5" t="s">
        <v>247</v>
      </c>
      <c r="D30" t="s">
        <v>254</v>
      </c>
    </row>
    <row r="31" spans="1:5">
      <c r="A31" s="5">
        <v>92</v>
      </c>
      <c r="B31" s="5" t="s">
        <v>126</v>
      </c>
      <c r="C31" s="8"/>
    </row>
    <row r="32" spans="1:5">
      <c r="A32" s="5">
        <v>125</v>
      </c>
      <c r="B32" s="5" t="s">
        <v>126</v>
      </c>
      <c r="C32" s="8"/>
    </row>
    <row r="33" spans="1:7">
      <c r="A33" s="5">
        <v>182</v>
      </c>
      <c r="B33" s="5" t="s">
        <v>126</v>
      </c>
      <c r="C33" s="8"/>
    </row>
    <row r="34" spans="1:7">
      <c r="A34" s="5">
        <v>9</v>
      </c>
      <c r="B34" s="5" t="s">
        <v>126</v>
      </c>
      <c r="C34" s="8"/>
    </row>
    <row r="35" spans="1:7">
      <c r="A35" s="5">
        <v>209</v>
      </c>
      <c r="B35" s="5" t="s">
        <v>126</v>
      </c>
      <c r="C35" s="8"/>
    </row>
    <row r="36" spans="1:7">
      <c r="A36" s="5">
        <v>143</v>
      </c>
      <c r="B36" s="5" t="s">
        <v>126</v>
      </c>
      <c r="C36" s="5" t="s">
        <v>255</v>
      </c>
    </row>
    <row r="37" spans="1:7">
      <c r="A37" s="5">
        <v>174</v>
      </c>
      <c r="B37" s="5" t="s">
        <v>126</v>
      </c>
      <c r="C37" s="8"/>
    </row>
    <row r="38" spans="1:7">
      <c r="A38" s="5">
        <v>82</v>
      </c>
      <c r="B38" s="5" t="s">
        <v>154</v>
      </c>
      <c r="C38" s="15" t="s">
        <v>256</v>
      </c>
    </row>
    <row r="39" spans="1:7">
      <c r="A39" s="5">
        <v>111</v>
      </c>
      <c r="B39" s="5" t="s">
        <v>154</v>
      </c>
      <c r="C39" s="5" t="s">
        <v>247</v>
      </c>
    </row>
    <row r="40" spans="1:7">
      <c r="A40" s="5">
        <v>206</v>
      </c>
      <c r="B40" s="5" t="s">
        <v>154</v>
      </c>
      <c r="C40" s="5" t="s">
        <v>247</v>
      </c>
    </row>
    <row r="41" spans="1:7">
      <c r="A41" s="5">
        <v>80</v>
      </c>
      <c r="B41" s="5" t="s">
        <v>154</v>
      </c>
      <c r="C41" s="5" t="s">
        <v>247</v>
      </c>
    </row>
    <row r="42" spans="1:7">
      <c r="A42" s="5">
        <v>160</v>
      </c>
      <c r="B42" s="5" t="s">
        <v>154</v>
      </c>
      <c r="C42" s="5" t="s">
        <v>257</v>
      </c>
      <c r="D42" s="5" t="s">
        <v>258</v>
      </c>
    </row>
    <row r="43" spans="1:7">
      <c r="A43" s="5">
        <v>145</v>
      </c>
      <c r="B43" s="5" t="s">
        <v>154</v>
      </c>
      <c r="C43" s="5" t="s">
        <v>247</v>
      </c>
    </row>
    <row r="44" spans="1:7">
      <c r="A44" s="5">
        <v>221</v>
      </c>
      <c r="B44" s="5" t="s">
        <v>154</v>
      </c>
      <c r="C44" s="5" t="s">
        <v>247</v>
      </c>
    </row>
    <row r="45" spans="1:7">
      <c r="A45" s="5">
        <v>193</v>
      </c>
      <c r="B45" s="5" t="s">
        <v>182</v>
      </c>
      <c r="C45" s="14" t="s">
        <v>247</v>
      </c>
    </row>
    <row r="46" spans="1:7">
      <c r="A46" s="5">
        <v>211</v>
      </c>
      <c r="B46" s="5" t="s">
        <v>182</v>
      </c>
      <c r="C46" s="14" t="s">
        <v>247</v>
      </c>
    </row>
    <row r="47" spans="1:7">
      <c r="A47" s="5">
        <v>116</v>
      </c>
      <c r="B47" s="5" t="s">
        <v>182</v>
      </c>
      <c r="C47" s="14" t="s">
        <v>247</v>
      </c>
    </row>
    <row r="48" spans="1:7">
      <c r="A48" s="5">
        <v>65</v>
      </c>
      <c r="B48" s="5" t="s">
        <v>182</v>
      </c>
      <c r="C48" s="14" t="s">
        <v>259</v>
      </c>
      <c r="D48" s="5" t="s">
        <v>260</v>
      </c>
      <c r="G48" s="5" t="s">
        <v>261</v>
      </c>
    </row>
    <row r="49" spans="1:4">
      <c r="A49" s="5">
        <v>30</v>
      </c>
      <c r="B49" s="5" t="s">
        <v>182</v>
      </c>
      <c r="C49" s="15"/>
      <c r="D49" s="5" t="s">
        <v>262</v>
      </c>
    </row>
    <row r="50" spans="1:4">
      <c r="A50" s="5">
        <v>212</v>
      </c>
      <c r="B50" s="5" t="s">
        <v>182</v>
      </c>
      <c r="C50" s="14" t="s">
        <v>247</v>
      </c>
    </row>
    <row r="51" spans="1:4">
      <c r="A51" s="5">
        <v>134</v>
      </c>
      <c r="B51" s="5" t="s">
        <v>182</v>
      </c>
      <c r="C51" s="5" t="s">
        <v>247</v>
      </c>
      <c r="D51" s="5" t="s">
        <v>263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E487"/>
  <sheetViews>
    <sheetView workbookViewId="0">
      <pane ySplit="1" topLeftCell="A2" activePane="bottomLeft" state="frozen"/>
      <selection pane="bottomLeft" activeCell="B3" sqref="B3"/>
    </sheetView>
  </sheetViews>
  <sheetFormatPr defaultColWidth="12.6640625" defaultRowHeight="15.75" customHeight="1"/>
  <cols>
    <col min="1" max="1" width="59" customWidth="1"/>
  </cols>
  <sheetData>
    <row r="1" spans="1:5" ht="13.2">
      <c r="A1" s="17" t="s">
        <v>264</v>
      </c>
      <c r="B1" s="5" t="s">
        <v>265</v>
      </c>
      <c r="C1" s="5" t="s">
        <v>266</v>
      </c>
    </row>
    <row r="2" spans="1:5" ht="13.2" hidden="1">
      <c r="A2" s="17" t="s">
        <v>267</v>
      </c>
      <c r="B2" s="5">
        <f t="shared" ref="B2:B3" si="0">IF(A2=A1,0,1)</f>
        <v>1</v>
      </c>
      <c r="C2" s="5">
        <v>0</v>
      </c>
      <c r="E2" s="17"/>
    </row>
    <row r="3" spans="1:5" ht="13.2" hidden="1">
      <c r="A3" s="17" t="s">
        <v>268</v>
      </c>
      <c r="B3" s="5">
        <f t="shared" si="0"/>
        <v>1</v>
      </c>
      <c r="C3" s="5">
        <v>0</v>
      </c>
      <c r="E3" s="17"/>
    </row>
    <row r="4" spans="1:5" ht="13.2" hidden="1">
      <c r="A4" s="18" t="s">
        <v>269</v>
      </c>
      <c r="B4" s="5">
        <v>1</v>
      </c>
      <c r="C4" s="5">
        <v>0</v>
      </c>
      <c r="E4" s="17"/>
    </row>
    <row r="5" spans="1:5" ht="13.2" hidden="1">
      <c r="A5" s="17" t="s">
        <v>270</v>
      </c>
      <c r="B5" s="5">
        <f t="shared" ref="B5:B7" si="1">IF(A5=A4,0,1)</f>
        <v>1</v>
      </c>
      <c r="C5" s="5">
        <v>0</v>
      </c>
    </row>
    <row r="6" spans="1:5" ht="13.2" hidden="1">
      <c r="A6" s="17" t="s">
        <v>271</v>
      </c>
      <c r="B6" s="5">
        <f t="shared" si="1"/>
        <v>1</v>
      </c>
      <c r="C6" s="5">
        <v>0</v>
      </c>
    </row>
    <row r="7" spans="1:5" ht="13.2" hidden="1">
      <c r="A7" s="17" t="s">
        <v>272</v>
      </c>
      <c r="B7" s="5">
        <f t="shared" si="1"/>
        <v>1</v>
      </c>
      <c r="C7" s="5">
        <v>0</v>
      </c>
    </row>
    <row r="8" spans="1:5" ht="13.2" hidden="1">
      <c r="A8" s="19" t="s">
        <v>273</v>
      </c>
      <c r="B8" s="5">
        <v>1</v>
      </c>
      <c r="C8" s="5">
        <v>0</v>
      </c>
    </row>
    <row r="9" spans="1:5" ht="13.2">
      <c r="A9" s="17" t="s">
        <v>274</v>
      </c>
      <c r="B9" s="5">
        <f t="shared" ref="B9:B16" si="2">IF(A9=A8,0,1)</f>
        <v>1</v>
      </c>
      <c r="C9" s="5">
        <v>1</v>
      </c>
    </row>
    <row r="10" spans="1:5" ht="13.2">
      <c r="A10" s="18" t="s">
        <v>275</v>
      </c>
      <c r="B10" s="5">
        <f t="shared" si="2"/>
        <v>1</v>
      </c>
      <c r="C10" s="5">
        <v>1</v>
      </c>
    </row>
    <row r="11" spans="1:5" ht="13.2" hidden="1">
      <c r="A11" s="17" t="s">
        <v>276</v>
      </c>
      <c r="B11" s="5">
        <f t="shared" si="2"/>
        <v>1</v>
      </c>
      <c r="C11" s="5">
        <v>0</v>
      </c>
    </row>
    <row r="12" spans="1:5" ht="13.2" hidden="1">
      <c r="A12" s="17" t="s">
        <v>277</v>
      </c>
      <c r="B12" s="5">
        <f t="shared" si="2"/>
        <v>1</v>
      </c>
      <c r="C12" s="5">
        <v>0</v>
      </c>
    </row>
    <row r="13" spans="1:5" ht="13.2" hidden="1">
      <c r="A13" s="17" t="s">
        <v>278</v>
      </c>
      <c r="B13" s="5">
        <f t="shared" si="2"/>
        <v>1</v>
      </c>
      <c r="C13" s="5">
        <v>0</v>
      </c>
    </row>
    <row r="14" spans="1:5" ht="13.2" hidden="1">
      <c r="A14" s="17" t="s">
        <v>279</v>
      </c>
      <c r="B14" s="5">
        <f t="shared" si="2"/>
        <v>1</v>
      </c>
      <c r="C14" s="5">
        <v>0</v>
      </c>
    </row>
    <row r="15" spans="1:5" ht="13.2" hidden="1">
      <c r="A15" s="17" t="s">
        <v>280</v>
      </c>
      <c r="B15" s="5">
        <f t="shared" si="2"/>
        <v>1</v>
      </c>
      <c r="C15" s="5">
        <v>0</v>
      </c>
    </row>
    <row r="16" spans="1:5" ht="13.2" hidden="1">
      <c r="A16" s="17" t="s">
        <v>281</v>
      </c>
      <c r="B16" s="5">
        <f t="shared" si="2"/>
        <v>1</v>
      </c>
      <c r="C16" s="5">
        <v>0</v>
      </c>
    </row>
    <row r="17" spans="1:3" ht="13.2" hidden="1">
      <c r="A17" s="17" t="s">
        <v>282</v>
      </c>
      <c r="B17" s="5">
        <v>1</v>
      </c>
      <c r="C17" s="5">
        <v>0</v>
      </c>
    </row>
    <row r="18" spans="1:3" ht="13.2" hidden="1">
      <c r="A18" s="17" t="s">
        <v>283</v>
      </c>
      <c r="B18" s="5">
        <f t="shared" ref="B18:B23" si="3">IF(A18=A17,0,1)</f>
        <v>1</v>
      </c>
      <c r="C18" s="5">
        <v>0</v>
      </c>
    </row>
    <row r="19" spans="1:3" ht="13.2" hidden="1">
      <c r="A19" s="17" t="s">
        <v>284</v>
      </c>
      <c r="B19" s="5">
        <f t="shared" si="3"/>
        <v>1</v>
      </c>
      <c r="C19" s="5">
        <v>0</v>
      </c>
    </row>
    <row r="20" spans="1:3" ht="13.2" hidden="1">
      <c r="A20" s="17" t="s">
        <v>285</v>
      </c>
      <c r="B20" s="5">
        <f t="shared" si="3"/>
        <v>1</v>
      </c>
      <c r="C20" s="5">
        <v>0</v>
      </c>
    </row>
    <row r="21" spans="1:3" ht="13.2" hidden="1">
      <c r="A21" s="17" t="s">
        <v>286</v>
      </c>
      <c r="B21" s="5">
        <f t="shared" si="3"/>
        <v>1</v>
      </c>
      <c r="C21" s="5">
        <v>0</v>
      </c>
    </row>
    <row r="22" spans="1:3" ht="13.2" hidden="1">
      <c r="A22" s="17" t="s">
        <v>287</v>
      </c>
      <c r="B22" s="5">
        <f t="shared" si="3"/>
        <v>1</v>
      </c>
      <c r="C22" s="5">
        <v>0</v>
      </c>
    </row>
    <row r="23" spans="1:3" ht="13.2" hidden="1">
      <c r="A23" s="17" t="s">
        <v>287</v>
      </c>
      <c r="B23" s="5">
        <f t="shared" si="3"/>
        <v>0</v>
      </c>
      <c r="C23" s="5">
        <v>0</v>
      </c>
    </row>
    <row r="24" spans="1:3" ht="13.2" hidden="1">
      <c r="A24" s="18" t="s">
        <v>288</v>
      </c>
      <c r="B24" s="5">
        <v>1</v>
      </c>
      <c r="C24" s="5">
        <v>0</v>
      </c>
    </row>
    <row r="25" spans="1:3" ht="13.2" hidden="1">
      <c r="A25" s="17" t="s">
        <v>289</v>
      </c>
      <c r="B25" s="5">
        <f t="shared" ref="B25:B35" si="4">IF(A25=A24,0,1)</f>
        <v>1</v>
      </c>
      <c r="C25" s="5">
        <v>0</v>
      </c>
    </row>
    <row r="26" spans="1:3" ht="13.2" hidden="1">
      <c r="A26" s="17" t="s">
        <v>290</v>
      </c>
      <c r="B26" s="5">
        <f t="shared" si="4"/>
        <v>1</v>
      </c>
      <c r="C26" s="5">
        <v>0</v>
      </c>
    </row>
    <row r="27" spans="1:3" ht="13.2" hidden="1">
      <c r="A27" s="17" t="s">
        <v>291</v>
      </c>
      <c r="B27" s="5">
        <f t="shared" si="4"/>
        <v>1</v>
      </c>
      <c r="C27" s="5">
        <v>0</v>
      </c>
    </row>
    <row r="28" spans="1:3" ht="13.2" hidden="1">
      <c r="A28" s="17" t="s">
        <v>292</v>
      </c>
      <c r="B28" s="5">
        <f t="shared" si="4"/>
        <v>1</v>
      </c>
      <c r="C28" s="5">
        <v>0</v>
      </c>
    </row>
    <row r="29" spans="1:3" ht="13.2" hidden="1">
      <c r="A29" s="17" t="s">
        <v>293</v>
      </c>
      <c r="B29" s="5">
        <f t="shared" si="4"/>
        <v>1</v>
      </c>
      <c r="C29" s="5">
        <v>0</v>
      </c>
    </row>
    <row r="30" spans="1:3" ht="13.2" hidden="1">
      <c r="A30" s="17" t="s">
        <v>294</v>
      </c>
      <c r="B30" s="5">
        <f t="shared" si="4"/>
        <v>1</v>
      </c>
      <c r="C30" s="5">
        <v>0</v>
      </c>
    </row>
    <row r="31" spans="1:3" ht="13.2" hidden="1">
      <c r="A31" s="18" t="s">
        <v>295</v>
      </c>
      <c r="B31" s="5">
        <f t="shared" si="4"/>
        <v>1</v>
      </c>
      <c r="C31" s="5">
        <v>0</v>
      </c>
    </row>
    <row r="32" spans="1:3" ht="13.2" hidden="1">
      <c r="A32" s="18" t="s">
        <v>295</v>
      </c>
      <c r="B32" s="5">
        <f t="shared" si="4"/>
        <v>0</v>
      </c>
      <c r="C32" s="5">
        <v>0</v>
      </c>
    </row>
    <row r="33" spans="1:3" ht="13.2" hidden="1">
      <c r="A33" s="18" t="s">
        <v>296</v>
      </c>
      <c r="B33" s="5">
        <f t="shared" si="4"/>
        <v>1</v>
      </c>
      <c r="C33" s="5">
        <v>0</v>
      </c>
    </row>
    <row r="34" spans="1:3" ht="13.2" hidden="1">
      <c r="A34" s="17" t="s">
        <v>297</v>
      </c>
      <c r="B34" s="5">
        <f t="shared" si="4"/>
        <v>1</v>
      </c>
      <c r="C34" s="5">
        <v>0</v>
      </c>
    </row>
    <row r="35" spans="1:3" ht="13.2" hidden="1">
      <c r="A35" s="18" t="s">
        <v>298</v>
      </c>
      <c r="B35" s="5">
        <f t="shared" si="4"/>
        <v>1</v>
      </c>
      <c r="C35" s="5">
        <v>0</v>
      </c>
    </row>
    <row r="36" spans="1:3" ht="13.2" hidden="1">
      <c r="A36" s="18" t="s">
        <v>299</v>
      </c>
      <c r="B36" s="5">
        <v>1</v>
      </c>
      <c r="C36" s="5">
        <v>0</v>
      </c>
    </row>
    <row r="37" spans="1:3" ht="13.2" hidden="1">
      <c r="A37" s="17" t="s">
        <v>300</v>
      </c>
      <c r="B37" s="5">
        <f>IF(A37=A36,0,1)</f>
        <v>1</v>
      </c>
      <c r="C37" s="5">
        <v>0</v>
      </c>
    </row>
    <row r="38" spans="1:3" ht="13.2" hidden="1">
      <c r="A38" s="17" t="s">
        <v>300</v>
      </c>
      <c r="B38" s="5">
        <v>1</v>
      </c>
      <c r="C38" s="5">
        <v>0</v>
      </c>
    </row>
    <row r="39" spans="1:3" ht="13.2" hidden="1">
      <c r="A39" s="17" t="s">
        <v>301</v>
      </c>
      <c r="B39" s="5">
        <f t="shared" ref="B39:B41" si="5">IF(A39=A38,0,1)</f>
        <v>1</v>
      </c>
      <c r="C39" s="5">
        <v>0</v>
      </c>
    </row>
    <row r="40" spans="1:3" ht="13.2" hidden="1">
      <c r="A40" s="19" t="s">
        <v>302</v>
      </c>
      <c r="B40" s="5">
        <f t="shared" si="5"/>
        <v>1</v>
      </c>
      <c r="C40" s="5">
        <v>0</v>
      </c>
    </row>
    <row r="41" spans="1:3" ht="13.2" hidden="1">
      <c r="A41" s="19" t="s">
        <v>303</v>
      </c>
      <c r="B41" s="5">
        <f t="shared" si="5"/>
        <v>1</v>
      </c>
      <c r="C41" s="5">
        <v>0</v>
      </c>
    </row>
    <row r="42" spans="1:3" ht="13.2" hidden="1">
      <c r="A42" s="18" t="s">
        <v>304</v>
      </c>
      <c r="B42" s="5">
        <v>1</v>
      </c>
      <c r="C42" s="5">
        <v>0</v>
      </c>
    </row>
    <row r="43" spans="1:3" ht="13.2" hidden="1">
      <c r="A43" s="18" t="s">
        <v>305</v>
      </c>
      <c r="B43" s="5">
        <v>1</v>
      </c>
      <c r="C43" s="5">
        <v>0</v>
      </c>
    </row>
    <row r="44" spans="1:3" ht="13.2">
      <c r="A44" s="17" t="s">
        <v>306</v>
      </c>
      <c r="B44" s="5">
        <f>IF(A44=A43,0,1)</f>
        <v>1</v>
      </c>
      <c r="C44" s="5">
        <v>1</v>
      </c>
    </row>
    <row r="45" spans="1:3" ht="13.2" hidden="1">
      <c r="A45" s="18" t="s">
        <v>307</v>
      </c>
      <c r="B45" s="5">
        <v>1</v>
      </c>
      <c r="C45" s="5">
        <v>0</v>
      </c>
    </row>
    <row r="46" spans="1:3" ht="13.2" hidden="1">
      <c r="A46" s="18" t="s">
        <v>308</v>
      </c>
      <c r="B46" s="5">
        <v>1</v>
      </c>
      <c r="C46" s="5">
        <v>0</v>
      </c>
    </row>
    <row r="47" spans="1:3" ht="13.2" hidden="1">
      <c r="A47" s="19" t="s">
        <v>309</v>
      </c>
      <c r="B47" s="5">
        <v>1</v>
      </c>
      <c r="C47" s="5">
        <v>0</v>
      </c>
    </row>
    <row r="48" spans="1:3" ht="13.2" hidden="1">
      <c r="A48" s="19" t="s">
        <v>310</v>
      </c>
      <c r="B48" s="5">
        <v>1</v>
      </c>
      <c r="C48" s="5">
        <v>0</v>
      </c>
    </row>
    <row r="49" spans="1:3" ht="13.2" hidden="1">
      <c r="A49" s="17" t="s">
        <v>311</v>
      </c>
      <c r="B49" s="5">
        <f>IF(A49=A48,0,1)</f>
        <v>1</v>
      </c>
      <c r="C49" s="5">
        <v>0</v>
      </c>
    </row>
    <row r="50" spans="1:3" ht="13.2" hidden="1">
      <c r="A50" s="18" t="s">
        <v>311</v>
      </c>
      <c r="B50" s="5">
        <v>1</v>
      </c>
      <c r="C50" s="5">
        <v>0</v>
      </c>
    </row>
    <row r="51" spans="1:3" ht="13.2" hidden="1">
      <c r="A51" s="20" t="s">
        <v>312</v>
      </c>
      <c r="B51" s="5">
        <f>IF(A51=A50,0,1)</f>
        <v>1</v>
      </c>
      <c r="C51" s="5">
        <v>0</v>
      </c>
    </row>
    <row r="52" spans="1:3" ht="13.2" hidden="1">
      <c r="A52" s="18" t="s">
        <v>313</v>
      </c>
      <c r="B52" s="5">
        <v>1</v>
      </c>
      <c r="C52" s="5">
        <v>0</v>
      </c>
    </row>
    <row r="53" spans="1:3" ht="13.2" hidden="1">
      <c r="A53" s="17" t="s">
        <v>314</v>
      </c>
      <c r="B53" s="5">
        <f t="shared" ref="B53:B54" si="6">IF(A53=A52,0,1)</f>
        <v>1</v>
      </c>
      <c r="C53" s="5">
        <v>0</v>
      </c>
    </row>
    <row r="54" spans="1:3" ht="13.2" hidden="1">
      <c r="A54" s="18" t="s">
        <v>315</v>
      </c>
      <c r="B54" s="5">
        <f t="shared" si="6"/>
        <v>1</v>
      </c>
      <c r="C54" s="5">
        <v>0</v>
      </c>
    </row>
    <row r="55" spans="1:3" ht="13.2" hidden="1">
      <c r="A55" s="18" t="s">
        <v>316</v>
      </c>
      <c r="B55" s="5">
        <v>1</v>
      </c>
      <c r="C55" s="5">
        <v>0</v>
      </c>
    </row>
    <row r="56" spans="1:3" ht="13.2" hidden="1">
      <c r="A56" s="20" t="s">
        <v>317</v>
      </c>
      <c r="B56" s="5">
        <f t="shared" ref="B56:B57" si="7">IF(A56=A55,0,1)</f>
        <v>1</v>
      </c>
      <c r="C56" s="5">
        <v>0</v>
      </c>
    </row>
    <row r="57" spans="1:3" ht="13.2" hidden="1">
      <c r="A57" s="17" t="s">
        <v>318</v>
      </c>
      <c r="B57" s="5">
        <f t="shared" si="7"/>
        <v>1</v>
      </c>
      <c r="C57" s="5">
        <v>0</v>
      </c>
    </row>
    <row r="58" spans="1:3" ht="13.2" hidden="1">
      <c r="A58" s="19" t="s">
        <v>318</v>
      </c>
      <c r="B58" s="5">
        <v>0</v>
      </c>
      <c r="C58" s="5">
        <v>0</v>
      </c>
    </row>
    <row r="59" spans="1:3" ht="13.2" hidden="1">
      <c r="A59" s="17" t="s">
        <v>319</v>
      </c>
      <c r="B59" s="5">
        <f t="shared" ref="B59:B64" si="8">IF(A59=A58,0,1)</f>
        <v>1</v>
      </c>
      <c r="C59" s="5">
        <v>0</v>
      </c>
    </row>
    <row r="60" spans="1:3" ht="13.2" hidden="1">
      <c r="A60" s="18" t="s">
        <v>320</v>
      </c>
      <c r="B60" s="5">
        <f t="shared" si="8"/>
        <v>1</v>
      </c>
      <c r="C60" s="5">
        <v>0</v>
      </c>
    </row>
    <row r="61" spans="1:3" ht="13.2" hidden="1">
      <c r="A61" s="17" t="s">
        <v>321</v>
      </c>
      <c r="B61" s="5">
        <f t="shared" si="8"/>
        <v>1</v>
      </c>
      <c r="C61" s="5">
        <v>0</v>
      </c>
    </row>
    <row r="62" spans="1:3" ht="13.2" hidden="1">
      <c r="A62" s="17" t="s">
        <v>322</v>
      </c>
      <c r="B62" s="5">
        <f t="shared" si="8"/>
        <v>1</v>
      </c>
      <c r="C62" s="5">
        <v>0</v>
      </c>
    </row>
    <row r="63" spans="1:3" ht="13.2" hidden="1">
      <c r="A63" s="17" t="s">
        <v>323</v>
      </c>
      <c r="B63" s="5">
        <f t="shared" si="8"/>
        <v>1</v>
      </c>
      <c r="C63" s="5">
        <v>0</v>
      </c>
    </row>
    <row r="64" spans="1:3" ht="13.2" hidden="1">
      <c r="A64" s="17" t="s">
        <v>323</v>
      </c>
      <c r="B64" s="5">
        <f t="shared" si="8"/>
        <v>0</v>
      </c>
      <c r="C64" s="5">
        <v>0</v>
      </c>
    </row>
    <row r="65" spans="1:3" ht="13.2" hidden="1">
      <c r="A65" s="21" t="s">
        <v>323</v>
      </c>
      <c r="B65" s="5">
        <v>0</v>
      </c>
      <c r="C65" s="5">
        <v>0</v>
      </c>
    </row>
    <row r="66" spans="1:3" ht="13.2" hidden="1">
      <c r="A66" s="17" t="s">
        <v>324</v>
      </c>
      <c r="B66" s="5">
        <f t="shared" ref="B66:B71" si="9">IF(A66=A65,0,1)</f>
        <v>1</v>
      </c>
      <c r="C66" s="5">
        <v>0</v>
      </c>
    </row>
    <row r="67" spans="1:3" ht="13.2" hidden="1">
      <c r="A67" s="17" t="s">
        <v>325</v>
      </c>
      <c r="B67" s="5">
        <f t="shared" si="9"/>
        <v>1</v>
      </c>
      <c r="C67" s="5">
        <v>0</v>
      </c>
    </row>
    <row r="68" spans="1:3" ht="13.2" hidden="1">
      <c r="A68" s="17" t="s">
        <v>326</v>
      </c>
      <c r="B68" s="5">
        <f t="shared" si="9"/>
        <v>1</v>
      </c>
      <c r="C68" s="5">
        <v>0</v>
      </c>
    </row>
    <row r="69" spans="1:3" ht="13.2" hidden="1">
      <c r="A69" s="17" t="s">
        <v>327</v>
      </c>
      <c r="B69" s="5">
        <f t="shared" si="9"/>
        <v>1</v>
      </c>
      <c r="C69" s="5">
        <v>0</v>
      </c>
    </row>
    <row r="70" spans="1:3" ht="13.2">
      <c r="A70" s="17" t="s">
        <v>328</v>
      </c>
      <c r="B70" s="5">
        <f t="shared" si="9"/>
        <v>1</v>
      </c>
      <c r="C70" s="5">
        <v>1</v>
      </c>
    </row>
    <row r="71" spans="1:3" ht="13.2" hidden="1">
      <c r="A71" s="17" t="s">
        <v>329</v>
      </c>
      <c r="B71" s="5">
        <f t="shared" si="9"/>
        <v>1</v>
      </c>
      <c r="C71" s="5">
        <v>0</v>
      </c>
    </row>
    <row r="72" spans="1:3" ht="13.2" hidden="1">
      <c r="A72" s="17" t="s">
        <v>330</v>
      </c>
      <c r="B72" s="5">
        <v>1</v>
      </c>
      <c r="C72" s="5">
        <v>0</v>
      </c>
    </row>
    <row r="73" spans="1:3" ht="13.2" hidden="1">
      <c r="A73" s="17" t="s">
        <v>331</v>
      </c>
      <c r="B73" s="5">
        <f t="shared" ref="B73:B79" si="10">IF(A73=A72,0,1)</f>
        <v>1</v>
      </c>
      <c r="C73" s="5">
        <v>0</v>
      </c>
    </row>
    <row r="74" spans="1:3" ht="13.2" hidden="1">
      <c r="A74" s="17" t="s">
        <v>332</v>
      </c>
      <c r="B74" s="5">
        <f t="shared" si="10"/>
        <v>1</v>
      </c>
      <c r="C74" s="5">
        <v>0</v>
      </c>
    </row>
    <row r="75" spans="1:3" ht="13.2" hidden="1">
      <c r="A75" s="17" t="s">
        <v>332</v>
      </c>
      <c r="B75" s="5">
        <f t="shared" si="10"/>
        <v>0</v>
      </c>
      <c r="C75" s="5">
        <v>0</v>
      </c>
    </row>
    <row r="76" spans="1:3" ht="13.2" hidden="1">
      <c r="A76" s="18" t="s">
        <v>333</v>
      </c>
      <c r="B76" s="5">
        <f t="shared" si="10"/>
        <v>1</v>
      </c>
      <c r="C76" s="5">
        <v>0</v>
      </c>
    </row>
    <row r="77" spans="1:3" ht="13.2" hidden="1">
      <c r="A77" s="20" t="s">
        <v>334</v>
      </c>
      <c r="B77" s="5">
        <f t="shared" si="10"/>
        <v>1</v>
      </c>
      <c r="C77" s="5">
        <v>0</v>
      </c>
    </row>
    <row r="78" spans="1:3" ht="13.2" hidden="1">
      <c r="A78" s="17" t="s">
        <v>335</v>
      </c>
      <c r="B78" s="5">
        <f t="shared" si="10"/>
        <v>1</v>
      </c>
      <c r="C78" s="5">
        <v>0</v>
      </c>
    </row>
    <row r="79" spans="1:3" ht="13.2" hidden="1">
      <c r="A79" s="17" t="s">
        <v>336</v>
      </c>
      <c r="B79" s="5">
        <f t="shared" si="10"/>
        <v>1</v>
      </c>
      <c r="C79" s="5">
        <v>0</v>
      </c>
    </row>
    <row r="80" spans="1:3" ht="13.2" hidden="1">
      <c r="A80" s="18" t="s">
        <v>337</v>
      </c>
      <c r="B80" s="5">
        <v>1</v>
      </c>
      <c r="C80" s="5">
        <v>0</v>
      </c>
    </row>
    <row r="81" spans="1:3" ht="13.2" hidden="1">
      <c r="A81" s="17" t="s">
        <v>338</v>
      </c>
      <c r="B81" s="5">
        <f>IF(A81=A80,0,1)</f>
        <v>1</v>
      </c>
      <c r="C81" s="5">
        <v>0</v>
      </c>
    </row>
    <row r="82" spans="1:3" ht="13.2" hidden="1">
      <c r="A82" s="17" t="s">
        <v>339</v>
      </c>
      <c r="B82" s="5">
        <v>1</v>
      </c>
      <c r="C82" s="5">
        <v>0</v>
      </c>
    </row>
    <row r="83" spans="1:3" ht="13.2">
      <c r="A83" s="17" t="s">
        <v>340</v>
      </c>
      <c r="B83" s="5">
        <f t="shared" ref="B83:B86" si="11">IF(A83=A82,0,1)</f>
        <v>1</v>
      </c>
      <c r="C83" s="5">
        <v>1</v>
      </c>
    </row>
    <row r="84" spans="1:3" ht="13.2" hidden="1">
      <c r="A84" s="17" t="s">
        <v>340</v>
      </c>
      <c r="B84" s="5">
        <f t="shared" si="11"/>
        <v>0</v>
      </c>
      <c r="C84" s="5">
        <v>1</v>
      </c>
    </row>
    <row r="85" spans="1:3" ht="13.2">
      <c r="A85" s="17" t="s">
        <v>341</v>
      </c>
      <c r="B85" s="5">
        <f t="shared" si="11"/>
        <v>1</v>
      </c>
      <c r="C85" s="5">
        <v>1</v>
      </c>
    </row>
    <row r="86" spans="1:3" ht="13.2" hidden="1">
      <c r="A86" s="17" t="s">
        <v>342</v>
      </c>
      <c r="B86" s="5">
        <f t="shared" si="11"/>
        <v>1</v>
      </c>
      <c r="C86" s="5">
        <v>0</v>
      </c>
    </row>
    <row r="87" spans="1:3" ht="13.2" hidden="1">
      <c r="A87" s="18" t="s">
        <v>343</v>
      </c>
      <c r="B87" s="5">
        <v>1</v>
      </c>
      <c r="C87" s="5">
        <v>0</v>
      </c>
    </row>
    <row r="88" spans="1:3" ht="13.2" hidden="1">
      <c r="A88" s="17" t="s">
        <v>344</v>
      </c>
      <c r="B88" s="5">
        <f t="shared" ref="B88:B90" si="12">IF(A88=A87,0,1)</f>
        <v>1</v>
      </c>
      <c r="C88" s="5">
        <v>0</v>
      </c>
    </row>
    <row r="89" spans="1:3" ht="13.2">
      <c r="A89" s="17" t="s">
        <v>345</v>
      </c>
      <c r="B89" s="5">
        <f t="shared" si="12"/>
        <v>1</v>
      </c>
      <c r="C89" s="5">
        <v>1</v>
      </c>
    </row>
    <row r="90" spans="1:3" ht="13.2" hidden="1">
      <c r="A90" s="17" t="s">
        <v>345</v>
      </c>
      <c r="B90" s="5">
        <f t="shared" si="12"/>
        <v>0</v>
      </c>
      <c r="C90" s="5">
        <v>1</v>
      </c>
    </row>
    <row r="91" spans="1:3" ht="13.2" hidden="1">
      <c r="A91" s="18" t="s">
        <v>345</v>
      </c>
      <c r="B91" s="5">
        <v>0</v>
      </c>
      <c r="C91" s="5">
        <v>1</v>
      </c>
    </row>
    <row r="92" spans="1:3" ht="13.2" hidden="1">
      <c r="A92" s="17" t="s">
        <v>346</v>
      </c>
      <c r="B92" s="5">
        <f t="shared" ref="B92:B93" si="13">IF(A92=A91,0,1)</f>
        <v>1</v>
      </c>
      <c r="C92" s="5">
        <v>0</v>
      </c>
    </row>
    <row r="93" spans="1:3" ht="13.2" hidden="1">
      <c r="A93" s="17" t="s">
        <v>346</v>
      </c>
      <c r="B93" s="5">
        <f t="shared" si="13"/>
        <v>0</v>
      </c>
      <c r="C93" s="5">
        <v>0</v>
      </c>
    </row>
    <row r="94" spans="1:3" ht="13.2" hidden="1">
      <c r="A94" s="19" t="s">
        <v>347</v>
      </c>
      <c r="B94" s="5">
        <v>1</v>
      </c>
      <c r="C94" s="5">
        <v>0</v>
      </c>
    </row>
    <row r="95" spans="1:3" ht="13.2" hidden="1">
      <c r="A95" s="17" t="s">
        <v>348</v>
      </c>
      <c r="B95" s="5">
        <f t="shared" ref="B95:B97" si="14">IF(A95=A94,0,1)</f>
        <v>1</v>
      </c>
      <c r="C95" s="5">
        <v>0</v>
      </c>
    </row>
    <row r="96" spans="1:3" ht="13.2">
      <c r="A96" s="18" t="s">
        <v>349</v>
      </c>
      <c r="B96" s="5">
        <f t="shared" si="14"/>
        <v>1</v>
      </c>
      <c r="C96" s="5">
        <v>1</v>
      </c>
    </row>
    <row r="97" spans="1:3" ht="13.2" hidden="1">
      <c r="A97" s="18" t="s">
        <v>349</v>
      </c>
      <c r="B97" s="5">
        <f t="shared" si="14"/>
        <v>0</v>
      </c>
      <c r="C97" s="5">
        <v>1</v>
      </c>
    </row>
    <row r="98" spans="1:3" ht="13.2" hidden="1">
      <c r="A98" s="18" t="s">
        <v>349</v>
      </c>
      <c r="B98" s="5">
        <v>0</v>
      </c>
      <c r="C98" s="5">
        <v>1</v>
      </c>
    </row>
    <row r="99" spans="1:3" ht="13.2">
      <c r="A99" s="17" t="s">
        <v>350</v>
      </c>
      <c r="B99" s="5">
        <f t="shared" ref="B99:B105" si="15">IF(A99=A98,0,1)</f>
        <v>1</v>
      </c>
      <c r="C99" s="5">
        <v>1</v>
      </c>
    </row>
    <row r="100" spans="1:3" ht="13.2" hidden="1">
      <c r="A100" s="17" t="s">
        <v>351</v>
      </c>
      <c r="B100" s="5">
        <f t="shared" si="15"/>
        <v>1</v>
      </c>
      <c r="C100" s="5">
        <v>0</v>
      </c>
    </row>
    <row r="101" spans="1:3" ht="13.2" hidden="1">
      <c r="A101" s="17" t="s">
        <v>352</v>
      </c>
      <c r="B101" s="5">
        <f t="shared" si="15"/>
        <v>1</v>
      </c>
      <c r="C101" s="5">
        <v>0</v>
      </c>
    </row>
    <row r="102" spans="1:3" ht="13.2" hidden="1">
      <c r="A102" s="18" t="s">
        <v>353</v>
      </c>
      <c r="B102" s="5">
        <f t="shared" si="15"/>
        <v>1</v>
      </c>
      <c r="C102" s="5">
        <v>0</v>
      </c>
    </row>
    <row r="103" spans="1:3" ht="13.2" hidden="1">
      <c r="A103" s="17" t="s">
        <v>353</v>
      </c>
      <c r="B103" s="5">
        <f t="shared" si="15"/>
        <v>0</v>
      </c>
      <c r="C103" s="5">
        <v>0</v>
      </c>
    </row>
    <row r="104" spans="1:3" ht="13.2" hidden="1">
      <c r="A104" s="17" t="s">
        <v>354</v>
      </c>
      <c r="B104" s="5">
        <f t="shared" si="15"/>
        <v>1</v>
      </c>
      <c r="C104" s="5">
        <v>0</v>
      </c>
    </row>
    <row r="105" spans="1:3" ht="13.2" hidden="1">
      <c r="A105" s="17" t="s">
        <v>354</v>
      </c>
      <c r="B105" s="5">
        <f t="shared" si="15"/>
        <v>0</v>
      </c>
      <c r="C105" s="5">
        <v>0</v>
      </c>
    </row>
    <row r="106" spans="1:3" ht="13.2" hidden="1">
      <c r="A106" s="19" t="s">
        <v>354</v>
      </c>
      <c r="B106" s="5">
        <v>0</v>
      </c>
      <c r="C106" s="5">
        <v>0</v>
      </c>
    </row>
    <row r="107" spans="1:3" ht="13.2" hidden="1">
      <c r="A107" s="17" t="s">
        <v>355</v>
      </c>
      <c r="B107" s="5">
        <f t="shared" ref="B107:B109" si="16">IF(A107=A106,0,1)</f>
        <v>1</v>
      </c>
      <c r="C107" s="5">
        <v>0</v>
      </c>
    </row>
    <row r="108" spans="1:3" ht="13.2" hidden="1">
      <c r="A108" s="17" t="s">
        <v>355</v>
      </c>
      <c r="B108" s="5">
        <f t="shared" si="16"/>
        <v>0</v>
      </c>
      <c r="C108" s="5">
        <v>0</v>
      </c>
    </row>
    <row r="109" spans="1:3" ht="13.2" hidden="1">
      <c r="A109" s="17" t="s">
        <v>356</v>
      </c>
      <c r="B109" s="5">
        <f t="shared" si="16"/>
        <v>1</v>
      </c>
      <c r="C109" s="5">
        <v>0</v>
      </c>
    </row>
    <row r="110" spans="1:3" ht="13.2" hidden="1">
      <c r="A110" s="21" t="s">
        <v>357</v>
      </c>
      <c r="B110" s="5">
        <v>1</v>
      </c>
      <c r="C110" s="5">
        <v>0</v>
      </c>
    </row>
    <row r="111" spans="1:3" ht="13.2" hidden="1">
      <c r="A111" s="17" t="s">
        <v>358</v>
      </c>
      <c r="B111" s="5">
        <f t="shared" ref="B111:B119" si="17">IF(A111=A110,0,1)</f>
        <v>1</v>
      </c>
      <c r="C111" s="5">
        <v>0</v>
      </c>
    </row>
    <row r="112" spans="1:3" ht="13.2" hidden="1">
      <c r="A112" s="17" t="s">
        <v>359</v>
      </c>
      <c r="B112" s="5">
        <f t="shared" si="17"/>
        <v>1</v>
      </c>
      <c r="C112" s="5">
        <v>0</v>
      </c>
    </row>
    <row r="113" spans="1:3" ht="13.2" hidden="1">
      <c r="A113" s="19" t="s">
        <v>360</v>
      </c>
      <c r="B113" s="5">
        <f t="shared" si="17"/>
        <v>1</v>
      </c>
      <c r="C113" s="5">
        <v>0</v>
      </c>
    </row>
    <row r="114" spans="1:3" ht="13.2" hidden="1">
      <c r="A114" s="19" t="s">
        <v>360</v>
      </c>
      <c r="B114" s="5">
        <f t="shared" si="17"/>
        <v>0</v>
      </c>
      <c r="C114" s="5">
        <v>0</v>
      </c>
    </row>
    <row r="115" spans="1:3" ht="13.2" hidden="1">
      <c r="A115" s="17" t="s">
        <v>361</v>
      </c>
      <c r="B115" s="5">
        <f t="shared" si="17"/>
        <v>1</v>
      </c>
      <c r="C115" s="5">
        <v>0</v>
      </c>
    </row>
    <row r="116" spans="1:3" ht="13.2" hidden="1">
      <c r="A116" s="18" t="s">
        <v>362</v>
      </c>
      <c r="B116" s="5">
        <f t="shared" si="17"/>
        <v>1</v>
      </c>
      <c r="C116" s="5">
        <v>0</v>
      </c>
    </row>
    <row r="117" spans="1:3" ht="13.2" hidden="1">
      <c r="A117" s="18" t="s">
        <v>363</v>
      </c>
      <c r="B117" s="5">
        <f t="shared" si="17"/>
        <v>1</v>
      </c>
      <c r="C117" s="5">
        <v>0</v>
      </c>
    </row>
    <row r="118" spans="1:3" ht="13.2">
      <c r="A118" s="17" t="s">
        <v>364</v>
      </c>
      <c r="B118" s="5">
        <f t="shared" si="17"/>
        <v>1</v>
      </c>
      <c r="C118" s="5">
        <v>1</v>
      </c>
    </row>
    <row r="119" spans="1:3" ht="13.2" hidden="1">
      <c r="A119" s="18" t="s">
        <v>365</v>
      </c>
      <c r="B119" s="5">
        <f t="shared" si="17"/>
        <v>1</v>
      </c>
      <c r="C119" s="5">
        <v>0</v>
      </c>
    </row>
    <row r="120" spans="1:3" ht="13.2" hidden="1">
      <c r="A120" s="18" t="s">
        <v>366</v>
      </c>
      <c r="B120" s="5">
        <v>1</v>
      </c>
      <c r="C120" s="5">
        <v>0</v>
      </c>
    </row>
    <row r="121" spans="1:3" ht="13.2" hidden="1">
      <c r="A121" s="17" t="s">
        <v>367</v>
      </c>
      <c r="B121" s="5">
        <f>IF(A121=A120,0,1)</f>
        <v>1</v>
      </c>
      <c r="C121" s="5">
        <v>0</v>
      </c>
    </row>
    <row r="122" spans="1:3" ht="13.2" hidden="1">
      <c r="A122" s="18" t="s">
        <v>368</v>
      </c>
      <c r="B122" s="5">
        <v>1</v>
      </c>
      <c r="C122" s="5">
        <v>0</v>
      </c>
    </row>
    <row r="123" spans="1:3" ht="13.2" hidden="1">
      <c r="A123" s="18" t="s">
        <v>369</v>
      </c>
      <c r="B123" s="5">
        <v>1</v>
      </c>
      <c r="C123" s="5">
        <v>0</v>
      </c>
    </row>
    <row r="124" spans="1:3" ht="13.2" hidden="1">
      <c r="A124" s="17" t="s">
        <v>370</v>
      </c>
      <c r="B124" s="5">
        <f t="shared" ref="B124:B144" si="18">IF(A124=A123,0,1)</f>
        <v>1</v>
      </c>
      <c r="C124" s="5">
        <v>0</v>
      </c>
    </row>
    <row r="125" spans="1:3" ht="13.2" hidden="1">
      <c r="A125" s="18" t="s">
        <v>371</v>
      </c>
      <c r="B125" s="5">
        <f t="shared" si="18"/>
        <v>1</v>
      </c>
      <c r="C125" s="5">
        <v>0</v>
      </c>
    </row>
    <row r="126" spans="1:3" ht="13.2" hidden="1">
      <c r="A126" s="18" t="s">
        <v>372</v>
      </c>
      <c r="B126" s="5">
        <f t="shared" si="18"/>
        <v>1</v>
      </c>
      <c r="C126" s="5">
        <v>0</v>
      </c>
    </row>
    <row r="127" spans="1:3" ht="13.2" hidden="1">
      <c r="A127" s="18" t="s">
        <v>372</v>
      </c>
      <c r="B127" s="5">
        <f t="shared" si="18"/>
        <v>0</v>
      </c>
      <c r="C127" s="5">
        <v>0</v>
      </c>
    </row>
    <row r="128" spans="1:3" ht="13.2">
      <c r="A128" s="18" t="s">
        <v>373</v>
      </c>
      <c r="B128" s="5">
        <f t="shared" si="18"/>
        <v>1</v>
      </c>
      <c r="C128" s="5">
        <v>1</v>
      </c>
    </row>
    <row r="129" spans="1:3" ht="13.2" hidden="1">
      <c r="A129" s="18" t="s">
        <v>373</v>
      </c>
      <c r="B129" s="5">
        <f t="shared" si="18"/>
        <v>0</v>
      </c>
      <c r="C129" s="5">
        <v>1</v>
      </c>
    </row>
    <row r="130" spans="1:3" ht="13.2" hidden="1">
      <c r="A130" s="17" t="s">
        <v>374</v>
      </c>
      <c r="B130" s="5">
        <f t="shared" si="18"/>
        <v>1</v>
      </c>
      <c r="C130" s="5">
        <v>0</v>
      </c>
    </row>
    <row r="131" spans="1:3" ht="13.2" hidden="1">
      <c r="A131" s="17" t="s">
        <v>374</v>
      </c>
      <c r="B131" s="5">
        <f t="shared" si="18"/>
        <v>0</v>
      </c>
      <c r="C131" s="5">
        <v>0</v>
      </c>
    </row>
    <row r="132" spans="1:3" ht="13.2" hidden="1">
      <c r="A132" s="17" t="s">
        <v>375</v>
      </c>
      <c r="B132" s="5">
        <f t="shared" si="18"/>
        <v>1</v>
      </c>
      <c r="C132" s="5">
        <v>0</v>
      </c>
    </row>
    <row r="133" spans="1:3" ht="13.2" hidden="1">
      <c r="A133" s="17" t="s">
        <v>375</v>
      </c>
      <c r="B133" s="5">
        <f t="shared" si="18"/>
        <v>0</v>
      </c>
      <c r="C133" s="5">
        <v>0</v>
      </c>
    </row>
    <row r="134" spans="1:3" ht="13.2" hidden="1">
      <c r="A134" s="17" t="s">
        <v>376</v>
      </c>
      <c r="B134" s="5">
        <f t="shared" si="18"/>
        <v>1</v>
      </c>
      <c r="C134" s="5">
        <v>0</v>
      </c>
    </row>
    <row r="135" spans="1:3" ht="13.2" hidden="1">
      <c r="A135" s="17" t="s">
        <v>377</v>
      </c>
      <c r="B135" s="5">
        <f t="shared" si="18"/>
        <v>1</v>
      </c>
      <c r="C135" s="5">
        <v>0</v>
      </c>
    </row>
    <row r="136" spans="1:3" ht="13.2" hidden="1">
      <c r="A136" s="17" t="s">
        <v>378</v>
      </c>
      <c r="B136" s="5">
        <f t="shared" si="18"/>
        <v>1</v>
      </c>
      <c r="C136" s="5">
        <v>0</v>
      </c>
    </row>
    <row r="137" spans="1:3" ht="13.2" hidden="1">
      <c r="A137" s="17" t="s">
        <v>379</v>
      </c>
      <c r="B137" s="5">
        <f t="shared" si="18"/>
        <v>1</v>
      </c>
      <c r="C137" s="5">
        <v>0</v>
      </c>
    </row>
    <row r="138" spans="1:3" ht="13.2" hidden="1">
      <c r="A138" s="17" t="s">
        <v>380</v>
      </c>
      <c r="B138" s="5">
        <f t="shared" si="18"/>
        <v>1</v>
      </c>
      <c r="C138" s="5">
        <v>0</v>
      </c>
    </row>
    <row r="139" spans="1:3" ht="13.2" hidden="1">
      <c r="A139" s="17" t="s">
        <v>380</v>
      </c>
      <c r="B139" s="5">
        <f t="shared" si="18"/>
        <v>0</v>
      </c>
      <c r="C139" s="5">
        <v>0</v>
      </c>
    </row>
    <row r="140" spans="1:3" ht="13.2" hidden="1">
      <c r="A140" s="17" t="s">
        <v>381</v>
      </c>
      <c r="B140" s="5">
        <f t="shared" si="18"/>
        <v>1</v>
      </c>
      <c r="C140" s="5">
        <v>0</v>
      </c>
    </row>
    <row r="141" spans="1:3" ht="13.2" hidden="1">
      <c r="A141" s="17" t="s">
        <v>382</v>
      </c>
      <c r="B141" s="5">
        <f t="shared" si="18"/>
        <v>1</v>
      </c>
      <c r="C141" s="5">
        <v>0</v>
      </c>
    </row>
    <row r="142" spans="1:3" ht="13.2" hidden="1">
      <c r="A142" s="17" t="s">
        <v>382</v>
      </c>
      <c r="B142" s="5">
        <f t="shared" si="18"/>
        <v>0</v>
      </c>
      <c r="C142" s="5">
        <v>0</v>
      </c>
    </row>
    <row r="143" spans="1:3" ht="13.2" hidden="1">
      <c r="A143" s="18" t="s">
        <v>383</v>
      </c>
      <c r="B143" s="5">
        <f t="shared" si="18"/>
        <v>1</v>
      </c>
      <c r="C143" s="5">
        <v>0</v>
      </c>
    </row>
    <row r="144" spans="1:3" ht="13.2" hidden="1">
      <c r="A144" s="17" t="s">
        <v>384</v>
      </c>
      <c r="B144" s="5">
        <f t="shared" si="18"/>
        <v>1</v>
      </c>
      <c r="C144" s="5">
        <v>0</v>
      </c>
    </row>
    <row r="145" spans="1:3" ht="13.2" hidden="1">
      <c r="A145" s="21" t="s">
        <v>384</v>
      </c>
      <c r="B145" s="5">
        <v>0</v>
      </c>
      <c r="C145" s="5">
        <v>0</v>
      </c>
    </row>
    <row r="146" spans="1:3" ht="13.2" hidden="1">
      <c r="A146" s="17" t="s">
        <v>385</v>
      </c>
      <c r="B146" s="5">
        <f t="shared" ref="B146:B147" si="19">IF(A146=A145,0,1)</f>
        <v>1</v>
      </c>
      <c r="C146" s="5">
        <v>0</v>
      </c>
    </row>
    <row r="147" spans="1:3" ht="13.2" hidden="1">
      <c r="A147" s="17" t="s">
        <v>385</v>
      </c>
      <c r="B147" s="5">
        <f t="shared" si="19"/>
        <v>0</v>
      </c>
      <c r="C147" s="5">
        <v>0</v>
      </c>
    </row>
    <row r="148" spans="1:3" ht="13.2" hidden="1">
      <c r="A148" s="18" t="s">
        <v>385</v>
      </c>
      <c r="B148" s="5">
        <v>0</v>
      </c>
      <c r="C148" s="5">
        <v>0</v>
      </c>
    </row>
    <row r="149" spans="1:3" ht="13.2" hidden="1">
      <c r="A149" s="17" t="s">
        <v>386</v>
      </c>
      <c r="B149" s="5">
        <f t="shared" ref="B149:B150" si="20">IF(A149=A148,0,1)</f>
        <v>1</v>
      </c>
      <c r="C149" s="5">
        <v>0</v>
      </c>
    </row>
    <row r="150" spans="1:3" ht="13.2" hidden="1">
      <c r="A150" s="17" t="s">
        <v>386</v>
      </c>
      <c r="B150" s="5">
        <f t="shared" si="20"/>
        <v>0</v>
      </c>
      <c r="C150" s="5">
        <v>0</v>
      </c>
    </row>
    <row r="151" spans="1:3" ht="13.2" hidden="1">
      <c r="A151" s="18" t="s">
        <v>386</v>
      </c>
      <c r="B151" s="5">
        <v>0</v>
      </c>
      <c r="C151" s="5">
        <v>0</v>
      </c>
    </row>
    <row r="152" spans="1:3" ht="13.2" hidden="1">
      <c r="A152" s="17" t="s">
        <v>387</v>
      </c>
      <c r="B152" s="5">
        <f t="shared" ref="B152:B161" si="21">IF(A152=A151,0,1)</f>
        <v>1</v>
      </c>
      <c r="C152" s="5">
        <v>0</v>
      </c>
    </row>
    <row r="153" spans="1:3" ht="13.2" hidden="1">
      <c r="A153" s="18" t="s">
        <v>387</v>
      </c>
      <c r="B153" s="5">
        <f t="shared" si="21"/>
        <v>0</v>
      </c>
      <c r="C153" s="5">
        <v>0</v>
      </c>
    </row>
    <row r="154" spans="1:3" ht="13.2" hidden="1">
      <c r="A154" s="17" t="s">
        <v>388</v>
      </c>
      <c r="B154" s="5">
        <f t="shared" si="21"/>
        <v>1</v>
      </c>
      <c r="C154" s="5">
        <v>0</v>
      </c>
    </row>
    <row r="155" spans="1:3" ht="13.2" hidden="1">
      <c r="A155" s="17" t="s">
        <v>389</v>
      </c>
      <c r="B155" s="5">
        <f t="shared" si="21"/>
        <v>1</v>
      </c>
      <c r="C155" s="5">
        <v>0</v>
      </c>
    </row>
    <row r="156" spans="1:3" ht="13.2" hidden="1">
      <c r="A156" s="17" t="s">
        <v>389</v>
      </c>
      <c r="B156" s="5">
        <f t="shared" si="21"/>
        <v>0</v>
      </c>
      <c r="C156" s="5">
        <v>0</v>
      </c>
    </row>
    <row r="157" spans="1:3" ht="13.2" hidden="1">
      <c r="A157" s="17" t="s">
        <v>390</v>
      </c>
      <c r="B157" s="5">
        <f t="shared" si="21"/>
        <v>1</v>
      </c>
      <c r="C157" s="5">
        <v>0</v>
      </c>
    </row>
    <row r="158" spans="1:3" ht="13.2" hidden="1">
      <c r="A158" s="17" t="s">
        <v>391</v>
      </c>
      <c r="B158" s="5">
        <f t="shared" si="21"/>
        <v>1</v>
      </c>
      <c r="C158" s="5">
        <v>0</v>
      </c>
    </row>
    <row r="159" spans="1:3" ht="13.2" hidden="1">
      <c r="A159" s="17" t="s">
        <v>391</v>
      </c>
      <c r="B159" s="5">
        <f t="shared" si="21"/>
        <v>0</v>
      </c>
      <c r="C159" s="5">
        <v>0</v>
      </c>
    </row>
    <row r="160" spans="1:3" ht="13.2" hidden="1">
      <c r="A160" s="17" t="s">
        <v>392</v>
      </c>
      <c r="B160" s="5">
        <f t="shared" si="21"/>
        <v>1</v>
      </c>
      <c r="C160" s="5">
        <v>0</v>
      </c>
    </row>
    <row r="161" spans="1:3" ht="13.2" hidden="1">
      <c r="A161" s="17" t="s">
        <v>392</v>
      </c>
      <c r="B161" s="5">
        <f t="shared" si="21"/>
        <v>0</v>
      </c>
      <c r="C161" s="5">
        <v>0</v>
      </c>
    </row>
    <row r="162" spans="1:3" ht="13.2" hidden="1">
      <c r="A162" s="18" t="s">
        <v>392</v>
      </c>
      <c r="B162" s="5">
        <v>0</v>
      </c>
      <c r="C162" s="5">
        <v>0</v>
      </c>
    </row>
    <row r="163" spans="1:3" ht="13.2" hidden="1">
      <c r="A163" s="17" t="s">
        <v>393</v>
      </c>
      <c r="B163" s="5">
        <f t="shared" ref="B163:B166" si="22">IF(A163=A162,0,1)</f>
        <v>1</v>
      </c>
      <c r="C163" s="5">
        <v>0</v>
      </c>
    </row>
    <row r="164" spans="1:3" ht="13.2" hidden="1">
      <c r="A164" s="17" t="s">
        <v>394</v>
      </c>
      <c r="B164" s="5">
        <f t="shared" si="22"/>
        <v>1</v>
      </c>
      <c r="C164" s="5">
        <v>0</v>
      </c>
    </row>
    <row r="165" spans="1:3" ht="13.2" hidden="1">
      <c r="A165" s="17" t="s">
        <v>395</v>
      </c>
      <c r="B165" s="5">
        <f t="shared" si="22"/>
        <v>1</v>
      </c>
      <c r="C165" s="5">
        <v>0</v>
      </c>
    </row>
    <row r="166" spans="1:3" ht="13.2" hidden="1">
      <c r="A166" s="19" t="s">
        <v>396</v>
      </c>
      <c r="B166" s="5">
        <f t="shared" si="22"/>
        <v>1</v>
      </c>
      <c r="C166" s="5">
        <v>0</v>
      </c>
    </row>
    <row r="167" spans="1:3" ht="13.2">
      <c r="A167" s="5" t="s">
        <v>397</v>
      </c>
      <c r="B167" s="5">
        <v>1</v>
      </c>
      <c r="C167" s="5">
        <v>1</v>
      </c>
    </row>
    <row r="168" spans="1:3" ht="13.2">
      <c r="A168" s="18" t="s">
        <v>398</v>
      </c>
      <c r="B168" s="5">
        <f t="shared" ref="B168:B178" si="23">IF(A168=A167,0,1)</f>
        <v>1</v>
      </c>
      <c r="C168" s="5">
        <v>1</v>
      </c>
    </row>
    <row r="169" spans="1:3" ht="13.2" hidden="1">
      <c r="A169" s="18" t="s">
        <v>398</v>
      </c>
      <c r="B169" s="5">
        <f t="shared" si="23"/>
        <v>0</v>
      </c>
      <c r="C169" s="5">
        <v>1</v>
      </c>
    </row>
    <row r="170" spans="1:3" ht="13.2" hidden="1">
      <c r="A170" s="17" t="s">
        <v>399</v>
      </c>
      <c r="B170" s="5">
        <f t="shared" si="23"/>
        <v>1</v>
      </c>
      <c r="C170" s="5">
        <v>0</v>
      </c>
    </row>
    <row r="171" spans="1:3" ht="13.2" hidden="1">
      <c r="A171" s="18" t="s">
        <v>400</v>
      </c>
      <c r="B171" s="5">
        <f t="shared" si="23"/>
        <v>1</v>
      </c>
      <c r="C171" s="5">
        <v>0</v>
      </c>
    </row>
    <row r="172" spans="1:3" ht="13.2" hidden="1">
      <c r="A172" s="18" t="s">
        <v>401</v>
      </c>
      <c r="B172" s="5">
        <f t="shared" si="23"/>
        <v>1</v>
      </c>
      <c r="C172" s="5">
        <v>0</v>
      </c>
    </row>
    <row r="173" spans="1:3" ht="13.2" hidden="1">
      <c r="A173" s="17" t="s">
        <v>402</v>
      </c>
      <c r="B173" s="5">
        <f t="shared" si="23"/>
        <v>1</v>
      </c>
      <c r="C173" s="5">
        <v>0</v>
      </c>
    </row>
    <row r="174" spans="1:3" ht="13.2" hidden="1">
      <c r="A174" s="17" t="s">
        <v>402</v>
      </c>
      <c r="B174" s="5">
        <f t="shared" si="23"/>
        <v>0</v>
      </c>
      <c r="C174" s="5">
        <v>0</v>
      </c>
    </row>
    <row r="175" spans="1:3" ht="13.2" hidden="1">
      <c r="A175" s="18" t="s">
        <v>403</v>
      </c>
      <c r="B175" s="5">
        <f t="shared" si="23"/>
        <v>1</v>
      </c>
      <c r="C175" s="5">
        <v>0</v>
      </c>
    </row>
    <row r="176" spans="1:3" ht="13.2" hidden="1">
      <c r="A176" s="18" t="s">
        <v>404</v>
      </c>
      <c r="B176" s="5">
        <f t="shared" si="23"/>
        <v>1</v>
      </c>
      <c r="C176" s="5">
        <v>0</v>
      </c>
    </row>
    <row r="177" spans="1:3" ht="13.2" hidden="1">
      <c r="A177" s="17" t="s">
        <v>405</v>
      </c>
      <c r="B177" s="5">
        <f t="shared" si="23"/>
        <v>1</v>
      </c>
      <c r="C177" s="5">
        <v>0</v>
      </c>
    </row>
    <row r="178" spans="1:3" ht="13.2" hidden="1">
      <c r="A178" s="17" t="s">
        <v>406</v>
      </c>
      <c r="B178" s="5">
        <f t="shared" si="23"/>
        <v>1</v>
      </c>
      <c r="C178" s="5">
        <v>0</v>
      </c>
    </row>
    <row r="179" spans="1:3" ht="13.2" hidden="1">
      <c r="A179" s="19" t="s">
        <v>407</v>
      </c>
      <c r="B179" s="5">
        <v>1</v>
      </c>
      <c r="C179" s="5">
        <v>0</v>
      </c>
    </row>
    <row r="180" spans="1:3" ht="13.2" hidden="1">
      <c r="A180" s="17" t="s">
        <v>408</v>
      </c>
      <c r="B180" s="5">
        <f>IF(A180=A179,0,1)</f>
        <v>1</v>
      </c>
      <c r="C180" s="5">
        <v>0</v>
      </c>
    </row>
    <row r="181" spans="1:3" ht="13.2" hidden="1">
      <c r="A181" s="18" t="s">
        <v>408</v>
      </c>
      <c r="B181" s="5">
        <v>0</v>
      </c>
      <c r="C181" s="5">
        <v>0</v>
      </c>
    </row>
    <row r="182" spans="1:3" ht="13.2" hidden="1">
      <c r="A182" s="17" t="s">
        <v>409</v>
      </c>
      <c r="B182" s="5">
        <f t="shared" ref="B182:B188" si="24">IF(A182=A181,0,1)</f>
        <v>1</v>
      </c>
      <c r="C182" s="5">
        <v>0</v>
      </c>
    </row>
    <row r="183" spans="1:3" ht="13.2" hidden="1">
      <c r="A183" s="17" t="s">
        <v>410</v>
      </c>
      <c r="B183" s="5">
        <f t="shared" si="24"/>
        <v>1</v>
      </c>
      <c r="C183" s="5">
        <v>0</v>
      </c>
    </row>
    <row r="184" spans="1:3" ht="13.2" hidden="1">
      <c r="A184" s="17" t="s">
        <v>410</v>
      </c>
      <c r="B184" s="5">
        <f t="shared" si="24"/>
        <v>0</v>
      </c>
      <c r="C184" s="5">
        <v>0</v>
      </c>
    </row>
    <row r="185" spans="1:3" ht="13.2" hidden="1">
      <c r="A185" s="17" t="s">
        <v>411</v>
      </c>
      <c r="B185" s="5">
        <f t="shared" si="24"/>
        <v>1</v>
      </c>
      <c r="C185" s="5">
        <v>0</v>
      </c>
    </row>
    <row r="186" spans="1:3" ht="13.2" hidden="1">
      <c r="A186" s="18" t="s">
        <v>411</v>
      </c>
      <c r="B186" s="5">
        <f t="shared" si="24"/>
        <v>0</v>
      </c>
      <c r="C186" s="5">
        <v>0</v>
      </c>
    </row>
    <row r="187" spans="1:3" ht="13.2">
      <c r="A187" s="18" t="s">
        <v>412</v>
      </c>
      <c r="B187" s="5">
        <f t="shared" si="24"/>
        <v>1</v>
      </c>
      <c r="C187" s="5">
        <v>1</v>
      </c>
    </row>
    <row r="188" spans="1:3" ht="13.2" hidden="1">
      <c r="A188" s="18" t="s">
        <v>412</v>
      </c>
      <c r="B188" s="5">
        <f t="shared" si="24"/>
        <v>0</v>
      </c>
      <c r="C188" s="5">
        <v>1</v>
      </c>
    </row>
    <row r="189" spans="1:3" ht="13.2" hidden="1">
      <c r="A189" s="18" t="s">
        <v>412</v>
      </c>
      <c r="B189" s="5">
        <v>0</v>
      </c>
      <c r="C189" s="5">
        <v>0</v>
      </c>
    </row>
    <row r="190" spans="1:3" ht="13.2" hidden="1">
      <c r="A190" s="18" t="s">
        <v>413</v>
      </c>
      <c r="B190" s="5">
        <f t="shared" ref="B190:B194" si="25">IF(A190=A189,0,1)</f>
        <v>1</v>
      </c>
      <c r="C190" s="5">
        <v>0</v>
      </c>
    </row>
    <row r="191" spans="1:3" ht="13.2" hidden="1">
      <c r="A191" s="18" t="s">
        <v>413</v>
      </c>
      <c r="B191" s="5">
        <f t="shared" si="25"/>
        <v>0</v>
      </c>
      <c r="C191" s="5">
        <v>0</v>
      </c>
    </row>
    <row r="192" spans="1:3" ht="13.2">
      <c r="A192" s="17" t="s">
        <v>414</v>
      </c>
      <c r="B192" s="5">
        <f t="shared" si="25"/>
        <v>1</v>
      </c>
      <c r="C192" s="5">
        <v>1</v>
      </c>
    </row>
    <row r="193" spans="1:3" ht="13.2" hidden="1">
      <c r="A193" s="17" t="s">
        <v>414</v>
      </c>
      <c r="B193" s="5">
        <f t="shared" si="25"/>
        <v>0</v>
      </c>
      <c r="C193" s="5">
        <v>1</v>
      </c>
    </row>
    <row r="194" spans="1:3" ht="13.2" hidden="1">
      <c r="A194" s="17" t="s">
        <v>415</v>
      </c>
      <c r="B194" s="5">
        <f t="shared" si="25"/>
        <v>1</v>
      </c>
      <c r="C194" s="5">
        <v>0</v>
      </c>
    </row>
    <row r="195" spans="1:3" ht="13.2" hidden="1">
      <c r="A195" s="17" t="s">
        <v>416</v>
      </c>
      <c r="B195" s="5">
        <v>1</v>
      </c>
      <c r="C195" s="5">
        <v>0</v>
      </c>
    </row>
    <row r="196" spans="1:3" ht="13.2" hidden="1">
      <c r="A196" s="20" t="s">
        <v>417</v>
      </c>
      <c r="B196" s="5">
        <f t="shared" ref="B196:B202" si="26">IF(A196=A195,0,1)</f>
        <v>1</v>
      </c>
      <c r="C196" s="5">
        <v>0</v>
      </c>
    </row>
    <row r="197" spans="1:3" ht="13.2" hidden="1">
      <c r="A197" s="20" t="s">
        <v>418</v>
      </c>
      <c r="B197" s="5">
        <f t="shared" si="26"/>
        <v>1</v>
      </c>
      <c r="C197" s="5">
        <v>0</v>
      </c>
    </row>
    <row r="198" spans="1:3" ht="13.2" hidden="1">
      <c r="A198" s="17" t="s">
        <v>419</v>
      </c>
      <c r="B198" s="5">
        <f t="shared" si="26"/>
        <v>1</v>
      </c>
      <c r="C198" s="5">
        <v>0</v>
      </c>
    </row>
    <row r="199" spans="1:3" ht="13.2" hidden="1">
      <c r="A199" s="17" t="s">
        <v>419</v>
      </c>
      <c r="B199" s="5">
        <f t="shared" si="26"/>
        <v>0</v>
      </c>
      <c r="C199" s="5">
        <v>0</v>
      </c>
    </row>
    <row r="200" spans="1:3" ht="13.2" hidden="1">
      <c r="A200" s="17" t="s">
        <v>420</v>
      </c>
      <c r="B200" s="5">
        <f t="shared" si="26"/>
        <v>1</v>
      </c>
      <c r="C200" s="5">
        <v>0</v>
      </c>
    </row>
    <row r="201" spans="1:3" ht="13.2" hidden="1">
      <c r="A201" s="17" t="s">
        <v>421</v>
      </c>
      <c r="B201" s="5">
        <f t="shared" si="26"/>
        <v>1</v>
      </c>
      <c r="C201" s="5">
        <v>0</v>
      </c>
    </row>
    <row r="202" spans="1:3" ht="13.2" hidden="1">
      <c r="A202" s="17" t="s">
        <v>422</v>
      </c>
      <c r="B202" s="5">
        <f t="shared" si="26"/>
        <v>1</v>
      </c>
      <c r="C202" s="5">
        <v>0</v>
      </c>
    </row>
    <row r="203" spans="1:3" ht="13.2">
      <c r="A203" s="17" t="s">
        <v>423</v>
      </c>
      <c r="B203" s="5">
        <v>1</v>
      </c>
      <c r="C203" s="5">
        <v>1</v>
      </c>
    </row>
    <row r="204" spans="1:3" ht="13.2">
      <c r="A204" s="17" t="s">
        <v>424</v>
      </c>
      <c r="B204" s="5">
        <f>IF(A204=A202,0,1)</f>
        <v>1</v>
      </c>
      <c r="C204" s="5">
        <v>1</v>
      </c>
    </row>
    <row r="205" spans="1:3" ht="13.2">
      <c r="A205" s="18" t="s">
        <v>425</v>
      </c>
      <c r="B205" s="5">
        <v>1</v>
      </c>
      <c r="C205" s="5">
        <v>1</v>
      </c>
    </row>
    <row r="206" spans="1:3" ht="13.2">
      <c r="A206" s="17" t="s">
        <v>426</v>
      </c>
      <c r="B206" s="5">
        <f t="shared" ref="B206:B212" si="27">IF(A206=A205,0,1)</f>
        <v>1</v>
      </c>
      <c r="C206" s="5">
        <v>1</v>
      </c>
    </row>
    <row r="207" spans="1:3" ht="13.2" hidden="1">
      <c r="A207" s="17" t="s">
        <v>427</v>
      </c>
      <c r="B207" s="5">
        <f t="shared" si="27"/>
        <v>1</v>
      </c>
      <c r="C207" s="5">
        <v>0</v>
      </c>
    </row>
    <row r="208" spans="1:3" ht="13.2" hidden="1">
      <c r="A208" s="17" t="s">
        <v>427</v>
      </c>
      <c r="B208" s="5">
        <f t="shared" si="27"/>
        <v>0</v>
      </c>
      <c r="C208" s="5">
        <v>0</v>
      </c>
    </row>
    <row r="209" spans="1:3" ht="13.2" hidden="1">
      <c r="A209" s="17" t="s">
        <v>428</v>
      </c>
      <c r="B209" s="5">
        <f t="shared" si="27"/>
        <v>1</v>
      </c>
      <c r="C209" s="5">
        <v>0</v>
      </c>
    </row>
    <row r="210" spans="1:3" ht="13.2" hidden="1">
      <c r="A210" s="17" t="s">
        <v>428</v>
      </c>
      <c r="B210" s="5">
        <f t="shared" si="27"/>
        <v>0</v>
      </c>
      <c r="C210" s="5">
        <v>0</v>
      </c>
    </row>
    <row r="211" spans="1:3" ht="13.2" hidden="1">
      <c r="A211" s="17" t="s">
        <v>429</v>
      </c>
      <c r="B211" s="5">
        <f t="shared" si="27"/>
        <v>1</v>
      </c>
      <c r="C211" s="5">
        <v>0</v>
      </c>
    </row>
    <row r="212" spans="1:3" ht="13.2">
      <c r="A212" s="17" t="s">
        <v>430</v>
      </c>
      <c r="B212" s="5">
        <f t="shared" si="27"/>
        <v>1</v>
      </c>
      <c r="C212" s="5">
        <v>1</v>
      </c>
    </row>
    <row r="213" spans="1:3" ht="13.2">
      <c r="A213" s="18" t="s">
        <v>431</v>
      </c>
      <c r="B213" s="5">
        <v>1</v>
      </c>
      <c r="C213" s="5">
        <v>1</v>
      </c>
    </row>
    <row r="214" spans="1:3" ht="13.2" hidden="1">
      <c r="A214" s="17" t="s">
        <v>432</v>
      </c>
      <c r="B214" s="5">
        <v>0</v>
      </c>
      <c r="C214" s="5">
        <v>1</v>
      </c>
    </row>
    <row r="215" spans="1:3" ht="13.2" hidden="1">
      <c r="A215" s="17" t="s">
        <v>432</v>
      </c>
      <c r="B215" s="5">
        <f t="shared" ref="B215:B219" si="28">IF(A215=A214,0,1)</f>
        <v>0</v>
      </c>
      <c r="C215" s="5">
        <v>1</v>
      </c>
    </row>
    <row r="216" spans="1:3" ht="13.2">
      <c r="A216" s="17" t="s">
        <v>433</v>
      </c>
      <c r="B216" s="5">
        <f t="shared" si="28"/>
        <v>1</v>
      </c>
      <c r="C216" s="5">
        <v>1</v>
      </c>
    </row>
    <row r="217" spans="1:3" ht="13.2" hidden="1">
      <c r="A217" s="17" t="s">
        <v>433</v>
      </c>
      <c r="B217" s="5">
        <f t="shared" si="28"/>
        <v>0</v>
      </c>
      <c r="C217" s="5">
        <v>1</v>
      </c>
    </row>
    <row r="218" spans="1:3" ht="13.2">
      <c r="A218" s="17" t="s">
        <v>434</v>
      </c>
      <c r="B218" s="5">
        <f t="shared" si="28"/>
        <v>1</v>
      </c>
      <c r="C218" s="5">
        <v>1</v>
      </c>
    </row>
    <row r="219" spans="1:3" ht="13.2" hidden="1">
      <c r="A219" s="17" t="s">
        <v>434</v>
      </c>
      <c r="B219" s="5">
        <f t="shared" si="28"/>
        <v>0</v>
      </c>
      <c r="C219" s="5">
        <v>1</v>
      </c>
    </row>
    <row r="220" spans="1:3" ht="13.2">
      <c r="A220" s="5" t="s">
        <v>435</v>
      </c>
      <c r="B220" s="5">
        <v>1</v>
      </c>
      <c r="C220" s="5">
        <v>1</v>
      </c>
    </row>
    <row r="221" spans="1:3" ht="13.2">
      <c r="A221" s="5" t="s">
        <v>436</v>
      </c>
      <c r="B221" s="5">
        <v>1</v>
      </c>
      <c r="C221" s="5">
        <v>1</v>
      </c>
    </row>
    <row r="222" spans="1:3" ht="13.2">
      <c r="A222" s="17" t="s">
        <v>437</v>
      </c>
      <c r="B222" s="5">
        <v>1</v>
      </c>
      <c r="C222" s="5">
        <v>1</v>
      </c>
    </row>
    <row r="223" spans="1:3" ht="13.2" hidden="1">
      <c r="A223" s="17" t="s">
        <v>437</v>
      </c>
      <c r="B223" s="5">
        <f>IF(A223=A222,0,1)</f>
        <v>0</v>
      </c>
      <c r="C223" s="5">
        <v>1</v>
      </c>
    </row>
    <row r="224" spans="1:3" ht="13.2" hidden="1">
      <c r="A224" s="17" t="s">
        <v>438</v>
      </c>
      <c r="B224" s="5">
        <v>1</v>
      </c>
      <c r="C224" s="5">
        <v>0</v>
      </c>
    </row>
    <row r="225" spans="1:3" ht="13.2" hidden="1">
      <c r="A225" s="17" t="s">
        <v>439</v>
      </c>
      <c r="B225" s="5">
        <f t="shared" ref="B225:B227" si="29">IF(A225=A224,0,1)</f>
        <v>1</v>
      </c>
      <c r="C225" s="5">
        <v>0</v>
      </c>
    </row>
    <row r="226" spans="1:3" ht="13.2" hidden="1">
      <c r="A226" s="18" t="s">
        <v>440</v>
      </c>
      <c r="B226" s="5">
        <f t="shared" si="29"/>
        <v>1</v>
      </c>
      <c r="C226" s="5">
        <v>0</v>
      </c>
    </row>
    <row r="227" spans="1:3" ht="13.2" hidden="1">
      <c r="A227" s="18" t="s">
        <v>440</v>
      </c>
      <c r="B227" s="5">
        <f t="shared" si="29"/>
        <v>0</v>
      </c>
      <c r="C227" s="5">
        <v>0</v>
      </c>
    </row>
    <row r="228" spans="1:3" ht="13.2" hidden="1">
      <c r="A228" s="18" t="s">
        <v>441</v>
      </c>
      <c r="B228" s="5">
        <v>1</v>
      </c>
      <c r="C228" s="5">
        <v>0</v>
      </c>
    </row>
    <row r="229" spans="1:3" ht="13.2" hidden="1">
      <c r="A229" s="18" t="s">
        <v>442</v>
      </c>
      <c r="B229" s="5">
        <v>1</v>
      </c>
      <c r="C229" s="5">
        <v>0</v>
      </c>
    </row>
    <row r="230" spans="1:3" ht="13.2" hidden="1">
      <c r="A230" s="18" t="s">
        <v>443</v>
      </c>
      <c r="B230" s="5">
        <v>1</v>
      </c>
      <c r="C230" s="5">
        <v>0</v>
      </c>
    </row>
    <row r="231" spans="1:3" ht="13.2" hidden="1">
      <c r="A231" s="19" t="s">
        <v>444</v>
      </c>
      <c r="B231" s="5">
        <v>1</v>
      </c>
      <c r="C231" s="5">
        <v>0</v>
      </c>
    </row>
    <row r="232" spans="1:3" ht="13.2" hidden="1">
      <c r="A232" s="17" t="s">
        <v>445</v>
      </c>
      <c r="B232" s="5">
        <v>1</v>
      </c>
      <c r="C232" s="5">
        <v>0</v>
      </c>
    </row>
    <row r="233" spans="1:3" ht="13.2" hidden="1">
      <c r="A233" s="18" t="s">
        <v>446</v>
      </c>
      <c r="B233" s="5">
        <f t="shared" ref="B233:B244" si="30">IF(A233=A232,0,1)</f>
        <v>1</v>
      </c>
      <c r="C233" s="5">
        <v>0</v>
      </c>
    </row>
    <row r="234" spans="1:3" ht="13.2">
      <c r="A234" s="17" t="s">
        <v>447</v>
      </c>
      <c r="B234" s="5">
        <f t="shared" si="30"/>
        <v>1</v>
      </c>
      <c r="C234" s="5">
        <v>1</v>
      </c>
    </row>
    <row r="235" spans="1:3" ht="13.2" hidden="1">
      <c r="A235" s="18" t="s">
        <v>448</v>
      </c>
      <c r="B235" s="5">
        <f t="shared" si="30"/>
        <v>1</v>
      </c>
      <c r="C235" s="5">
        <v>0</v>
      </c>
    </row>
    <row r="236" spans="1:3" ht="13.2" hidden="1">
      <c r="A236" s="18" t="s">
        <v>449</v>
      </c>
      <c r="B236" s="5">
        <f t="shared" si="30"/>
        <v>1</v>
      </c>
      <c r="C236" s="5">
        <v>0</v>
      </c>
    </row>
    <row r="237" spans="1:3" ht="13.2" hidden="1">
      <c r="A237" s="17" t="s">
        <v>450</v>
      </c>
      <c r="B237" s="5">
        <f t="shared" si="30"/>
        <v>1</v>
      </c>
      <c r="C237" s="5">
        <v>0</v>
      </c>
    </row>
    <row r="238" spans="1:3" ht="13.2" hidden="1">
      <c r="A238" s="17" t="s">
        <v>451</v>
      </c>
      <c r="B238" s="5">
        <f t="shared" si="30"/>
        <v>1</v>
      </c>
      <c r="C238" s="5">
        <v>0</v>
      </c>
    </row>
    <row r="239" spans="1:3" ht="13.2" hidden="1">
      <c r="A239" s="17" t="s">
        <v>451</v>
      </c>
      <c r="B239" s="5">
        <f t="shared" si="30"/>
        <v>0</v>
      </c>
      <c r="C239" s="5">
        <v>0</v>
      </c>
    </row>
    <row r="240" spans="1:3" ht="13.2" hidden="1">
      <c r="A240" s="17" t="s">
        <v>452</v>
      </c>
      <c r="B240" s="5">
        <f t="shared" si="30"/>
        <v>1</v>
      </c>
      <c r="C240" s="5">
        <v>0</v>
      </c>
    </row>
    <row r="241" spans="1:3" ht="13.2" hidden="1">
      <c r="A241" s="18" t="s">
        <v>453</v>
      </c>
      <c r="B241" s="5">
        <f t="shared" si="30"/>
        <v>1</v>
      </c>
      <c r="C241" s="5">
        <v>0</v>
      </c>
    </row>
    <row r="242" spans="1:3" ht="13.2" hidden="1">
      <c r="A242" s="18" t="s">
        <v>453</v>
      </c>
      <c r="B242" s="5">
        <f t="shared" si="30"/>
        <v>0</v>
      </c>
      <c r="C242" s="5">
        <v>0</v>
      </c>
    </row>
    <row r="243" spans="1:3" ht="13.2" hidden="1">
      <c r="A243" s="17" t="s">
        <v>454</v>
      </c>
      <c r="B243" s="5">
        <f t="shared" si="30"/>
        <v>1</v>
      </c>
      <c r="C243" s="5">
        <v>0</v>
      </c>
    </row>
    <row r="244" spans="1:3" ht="13.2" hidden="1">
      <c r="A244" s="18" t="s">
        <v>454</v>
      </c>
      <c r="B244" s="5">
        <f t="shared" si="30"/>
        <v>0</v>
      </c>
      <c r="C244" s="5">
        <v>0</v>
      </c>
    </row>
    <row r="245" spans="1:3" ht="13.2" hidden="1">
      <c r="A245" s="19" t="s">
        <v>455</v>
      </c>
      <c r="B245" s="5">
        <v>1</v>
      </c>
      <c r="C245" s="5">
        <v>0</v>
      </c>
    </row>
    <row r="246" spans="1:3" ht="13.2" hidden="1">
      <c r="A246" s="17" t="s">
        <v>456</v>
      </c>
      <c r="B246" s="5">
        <f t="shared" ref="B246:B251" si="31">IF(A246=A245,0,1)</f>
        <v>1</v>
      </c>
      <c r="C246" s="5">
        <v>0</v>
      </c>
    </row>
    <row r="247" spans="1:3" ht="13.2" hidden="1">
      <c r="A247" s="17" t="s">
        <v>456</v>
      </c>
      <c r="B247" s="5">
        <f t="shared" si="31"/>
        <v>0</v>
      </c>
      <c r="C247" s="5">
        <v>0</v>
      </c>
    </row>
    <row r="248" spans="1:3" ht="13.2" hidden="1">
      <c r="A248" s="18" t="s">
        <v>457</v>
      </c>
      <c r="B248" s="5">
        <f t="shared" si="31"/>
        <v>1</v>
      </c>
      <c r="C248" s="5">
        <v>0</v>
      </c>
    </row>
    <row r="249" spans="1:3" ht="13.2" hidden="1">
      <c r="A249" s="17" t="s">
        <v>458</v>
      </c>
      <c r="B249" s="5">
        <f t="shared" si="31"/>
        <v>1</v>
      </c>
      <c r="C249" s="5">
        <v>0</v>
      </c>
    </row>
    <row r="250" spans="1:3" ht="13.2" hidden="1">
      <c r="A250" s="17" t="s">
        <v>458</v>
      </c>
      <c r="B250" s="5">
        <f t="shared" si="31"/>
        <v>0</v>
      </c>
      <c r="C250" s="5">
        <v>0</v>
      </c>
    </row>
    <row r="251" spans="1:3" ht="13.2" hidden="1">
      <c r="A251" s="19" t="s">
        <v>459</v>
      </c>
      <c r="B251" s="5">
        <f t="shared" si="31"/>
        <v>1</v>
      </c>
      <c r="C251" s="5">
        <v>0</v>
      </c>
    </row>
    <row r="252" spans="1:3" ht="13.2" hidden="1">
      <c r="A252" s="18" t="s">
        <v>460</v>
      </c>
      <c r="B252" s="5">
        <v>1</v>
      </c>
      <c r="C252" s="5">
        <v>0</v>
      </c>
    </row>
    <row r="253" spans="1:3" ht="13.2" hidden="1">
      <c r="A253" s="17" t="s">
        <v>461</v>
      </c>
      <c r="B253" s="5">
        <f t="shared" ref="B253:B260" si="32">IF(A253=A252,0,1)</f>
        <v>1</v>
      </c>
      <c r="C253" s="5">
        <v>0</v>
      </c>
    </row>
    <row r="254" spans="1:3" ht="13.2" hidden="1">
      <c r="A254" s="18" t="s">
        <v>462</v>
      </c>
      <c r="B254" s="5">
        <f t="shared" si="32"/>
        <v>1</v>
      </c>
      <c r="C254" s="5">
        <v>0</v>
      </c>
    </row>
    <row r="255" spans="1:3" ht="13.2" hidden="1">
      <c r="A255" s="17" t="s">
        <v>463</v>
      </c>
      <c r="B255" s="5">
        <f t="shared" si="32"/>
        <v>1</v>
      </c>
      <c r="C255" s="5">
        <v>0</v>
      </c>
    </row>
    <row r="256" spans="1:3" ht="13.2" hidden="1">
      <c r="A256" s="17" t="s">
        <v>463</v>
      </c>
      <c r="B256" s="5">
        <f t="shared" si="32"/>
        <v>0</v>
      </c>
      <c r="C256" s="5">
        <v>0</v>
      </c>
    </row>
    <row r="257" spans="1:3" ht="13.2" hidden="1">
      <c r="A257" s="17" t="s">
        <v>464</v>
      </c>
      <c r="B257" s="5">
        <f t="shared" si="32"/>
        <v>1</v>
      </c>
      <c r="C257" s="5">
        <v>0</v>
      </c>
    </row>
    <row r="258" spans="1:3" ht="13.2">
      <c r="A258" s="18" t="s">
        <v>465</v>
      </c>
      <c r="B258" s="5">
        <f t="shared" si="32"/>
        <v>1</v>
      </c>
      <c r="C258" s="5">
        <v>1</v>
      </c>
    </row>
    <row r="259" spans="1:3" ht="13.2" hidden="1">
      <c r="A259" s="17" t="s">
        <v>466</v>
      </c>
      <c r="B259" s="5">
        <f t="shared" si="32"/>
        <v>0</v>
      </c>
      <c r="C259" s="5">
        <v>1</v>
      </c>
    </row>
    <row r="260" spans="1:3" ht="13.2">
      <c r="A260" s="18" t="s">
        <v>467</v>
      </c>
      <c r="B260" s="5">
        <f t="shared" si="32"/>
        <v>1</v>
      </c>
      <c r="C260" s="5">
        <v>1</v>
      </c>
    </row>
    <row r="261" spans="1:3" ht="13.2" hidden="1">
      <c r="A261" s="17" t="s">
        <v>467</v>
      </c>
      <c r="B261" s="5">
        <v>0</v>
      </c>
      <c r="C261" s="5">
        <v>1</v>
      </c>
    </row>
    <row r="262" spans="1:3" ht="13.2" hidden="1">
      <c r="A262" s="17" t="s">
        <v>468</v>
      </c>
      <c r="B262" s="5">
        <v>0</v>
      </c>
      <c r="C262" s="5">
        <v>1</v>
      </c>
    </row>
    <row r="263" spans="1:3" ht="13.2">
      <c r="A263" s="18" t="s">
        <v>469</v>
      </c>
      <c r="B263" s="5">
        <v>1</v>
      </c>
      <c r="C263" s="5">
        <v>1</v>
      </c>
    </row>
    <row r="264" spans="1:3" ht="13.2" hidden="1">
      <c r="A264" s="17" t="s">
        <v>470</v>
      </c>
      <c r="B264" s="5">
        <f t="shared" ref="B264:B267" si="33">IF(A264=A263,0,1)</f>
        <v>1</v>
      </c>
      <c r="C264" s="5">
        <v>0</v>
      </c>
    </row>
    <row r="265" spans="1:3" ht="13.2" hidden="1">
      <c r="A265" s="17" t="s">
        <v>470</v>
      </c>
      <c r="B265" s="5">
        <f t="shared" si="33"/>
        <v>0</v>
      </c>
      <c r="C265" s="5">
        <v>0</v>
      </c>
    </row>
    <row r="266" spans="1:3" ht="13.2" hidden="1">
      <c r="A266" s="17" t="s">
        <v>471</v>
      </c>
      <c r="B266" s="5">
        <f t="shared" si="33"/>
        <v>1</v>
      </c>
      <c r="C266" s="5">
        <v>0</v>
      </c>
    </row>
    <row r="267" spans="1:3" ht="13.2" hidden="1">
      <c r="A267" s="17" t="s">
        <v>472</v>
      </c>
      <c r="B267" s="5">
        <f t="shared" si="33"/>
        <v>1</v>
      </c>
      <c r="C267" s="5">
        <v>0</v>
      </c>
    </row>
    <row r="268" spans="1:3" ht="13.2">
      <c r="A268" s="18" t="s">
        <v>473</v>
      </c>
      <c r="B268" s="5">
        <v>1</v>
      </c>
      <c r="C268" s="5">
        <v>1</v>
      </c>
    </row>
    <row r="269" spans="1:3" ht="13.2" hidden="1">
      <c r="A269" s="18" t="s">
        <v>473</v>
      </c>
      <c r="B269" s="5">
        <f t="shared" ref="B269:B273" si="34">IF(A269=A268,0,1)</f>
        <v>0</v>
      </c>
      <c r="C269" s="5">
        <v>1</v>
      </c>
    </row>
    <row r="270" spans="1:3" ht="13.2" hidden="1">
      <c r="A270" s="18" t="s">
        <v>473</v>
      </c>
      <c r="B270" s="5">
        <f t="shared" si="34"/>
        <v>0</v>
      </c>
      <c r="C270" s="5">
        <v>1</v>
      </c>
    </row>
    <row r="271" spans="1:3" ht="13.2">
      <c r="A271" s="17" t="s">
        <v>474</v>
      </c>
      <c r="B271" s="5">
        <f t="shared" si="34"/>
        <v>1</v>
      </c>
      <c r="C271" s="5">
        <v>1</v>
      </c>
    </row>
    <row r="272" spans="1:3" ht="13.2" hidden="1">
      <c r="A272" s="17" t="s">
        <v>474</v>
      </c>
      <c r="B272" s="5">
        <f t="shared" si="34"/>
        <v>0</v>
      </c>
      <c r="C272" s="5">
        <v>1</v>
      </c>
    </row>
    <row r="273" spans="1:3" ht="13.2">
      <c r="A273" s="18" t="s">
        <v>475</v>
      </c>
      <c r="B273" s="5">
        <f t="shared" si="34"/>
        <v>1</v>
      </c>
      <c r="C273" s="5">
        <v>1</v>
      </c>
    </row>
    <row r="274" spans="1:3" ht="13.2">
      <c r="A274" s="18" t="s">
        <v>476</v>
      </c>
      <c r="B274" s="5">
        <v>1</v>
      </c>
      <c r="C274" s="5">
        <v>1</v>
      </c>
    </row>
    <row r="275" spans="1:3" ht="13.2" hidden="1">
      <c r="A275" s="18" t="s">
        <v>476</v>
      </c>
      <c r="B275" s="5">
        <f t="shared" ref="B275:B276" si="35">IF(A275=A274,0,1)</f>
        <v>0</v>
      </c>
      <c r="C275" s="5">
        <v>1</v>
      </c>
    </row>
    <row r="276" spans="1:3" ht="13.2" hidden="1">
      <c r="A276" s="18" t="s">
        <v>476</v>
      </c>
      <c r="B276" s="5">
        <f t="shared" si="35"/>
        <v>0</v>
      </c>
      <c r="C276" s="5">
        <v>1</v>
      </c>
    </row>
    <row r="277" spans="1:3" ht="13.2" hidden="1">
      <c r="A277" s="19" t="s">
        <v>477</v>
      </c>
      <c r="B277" s="5">
        <v>0</v>
      </c>
      <c r="C277" s="5">
        <v>1</v>
      </c>
    </row>
    <row r="278" spans="1:3" ht="13.2">
      <c r="A278" s="18" t="s">
        <v>478</v>
      </c>
      <c r="B278" s="5">
        <f t="shared" ref="B278:B282" si="36">IF(A278=A277,0,1)</f>
        <v>1</v>
      </c>
      <c r="C278" s="5">
        <v>1</v>
      </c>
    </row>
    <row r="279" spans="1:3" ht="13.2" hidden="1">
      <c r="A279" s="18" t="s">
        <v>478</v>
      </c>
      <c r="B279" s="5">
        <f t="shared" si="36"/>
        <v>0</v>
      </c>
      <c r="C279" s="5">
        <v>1</v>
      </c>
    </row>
    <row r="280" spans="1:3" ht="13.2">
      <c r="A280" s="17" t="s">
        <v>479</v>
      </c>
      <c r="B280" s="5">
        <f t="shared" si="36"/>
        <v>1</v>
      </c>
      <c r="C280" s="5">
        <v>1</v>
      </c>
    </row>
    <row r="281" spans="1:3" ht="13.2">
      <c r="A281" s="17" t="s">
        <v>480</v>
      </c>
      <c r="B281" s="5">
        <f t="shared" si="36"/>
        <v>1</v>
      </c>
      <c r="C281" s="5">
        <v>1</v>
      </c>
    </row>
    <row r="282" spans="1:3" ht="13.2">
      <c r="A282" s="18" t="s">
        <v>481</v>
      </c>
      <c r="B282" s="5">
        <f t="shared" si="36"/>
        <v>1</v>
      </c>
      <c r="C282" s="5">
        <v>1</v>
      </c>
    </row>
    <row r="283" spans="1:3" ht="13.2" hidden="1">
      <c r="A283" s="18" t="s">
        <v>481</v>
      </c>
      <c r="B283" s="5">
        <v>0</v>
      </c>
      <c r="C283" s="5">
        <v>1</v>
      </c>
    </row>
    <row r="284" spans="1:3" ht="13.2">
      <c r="A284" s="17" t="s">
        <v>482</v>
      </c>
      <c r="B284" s="5">
        <f>IF(A284=A283,0,1)</f>
        <v>1</v>
      </c>
      <c r="C284" s="5">
        <v>1</v>
      </c>
    </row>
    <row r="285" spans="1:3" ht="13.2">
      <c r="A285" s="17" t="s">
        <v>483</v>
      </c>
      <c r="B285" s="5">
        <v>1</v>
      </c>
      <c r="C285" s="5">
        <v>1</v>
      </c>
    </row>
    <row r="286" spans="1:3" ht="13.2" hidden="1">
      <c r="A286" s="18" t="s">
        <v>483</v>
      </c>
      <c r="B286" s="5">
        <f t="shared" ref="B286:B289" si="37">IF(A286=A285,0,1)</f>
        <v>0</v>
      </c>
      <c r="C286" s="5">
        <v>1</v>
      </c>
    </row>
    <row r="287" spans="1:3" ht="13.2" hidden="1">
      <c r="A287" s="18" t="s">
        <v>484</v>
      </c>
      <c r="B287" s="5">
        <f t="shared" si="37"/>
        <v>1</v>
      </c>
      <c r="C287" s="5">
        <v>0</v>
      </c>
    </row>
    <row r="288" spans="1:3" ht="13.2" hidden="1">
      <c r="A288" s="17" t="s">
        <v>485</v>
      </c>
      <c r="B288" s="5">
        <f t="shared" si="37"/>
        <v>1</v>
      </c>
      <c r="C288" s="5">
        <v>0</v>
      </c>
    </row>
    <row r="289" spans="1:3" ht="13.2" hidden="1">
      <c r="A289" s="17" t="s">
        <v>486</v>
      </c>
      <c r="B289" s="5">
        <f t="shared" si="37"/>
        <v>1</v>
      </c>
      <c r="C289" s="5">
        <v>0</v>
      </c>
    </row>
    <row r="290" spans="1:3" ht="13.2">
      <c r="A290" s="21" t="s">
        <v>487</v>
      </c>
      <c r="B290" s="5">
        <v>1</v>
      </c>
      <c r="C290" s="5">
        <v>1</v>
      </c>
    </row>
    <row r="291" spans="1:3" ht="13.2" hidden="1">
      <c r="A291" s="17" t="s">
        <v>488</v>
      </c>
      <c r="B291" s="5">
        <f t="shared" ref="B291:B294" si="38">IF(A291=A290,0,1)</f>
        <v>1</v>
      </c>
      <c r="C291" s="5">
        <v>0</v>
      </c>
    </row>
    <row r="292" spans="1:3" ht="13.2" hidden="1">
      <c r="A292" s="17" t="s">
        <v>489</v>
      </c>
      <c r="B292" s="5">
        <f t="shared" si="38"/>
        <v>1</v>
      </c>
      <c r="C292" s="5">
        <v>0</v>
      </c>
    </row>
    <row r="293" spans="1:3" ht="13.2" hidden="1">
      <c r="A293" s="17" t="s">
        <v>490</v>
      </c>
      <c r="B293" s="5">
        <f t="shared" si="38"/>
        <v>1</v>
      </c>
      <c r="C293" s="5">
        <v>0</v>
      </c>
    </row>
    <row r="294" spans="1:3" ht="13.2" hidden="1">
      <c r="A294" s="17" t="s">
        <v>491</v>
      </c>
      <c r="B294" s="5">
        <f t="shared" si="38"/>
        <v>1</v>
      </c>
      <c r="C294" s="5">
        <v>0</v>
      </c>
    </row>
    <row r="295" spans="1:3" ht="13.2" hidden="1">
      <c r="A295" s="18" t="s">
        <v>492</v>
      </c>
      <c r="B295" s="5">
        <v>1</v>
      </c>
      <c r="C295" s="5">
        <v>0</v>
      </c>
    </row>
    <row r="296" spans="1:3" ht="13.2" hidden="1">
      <c r="A296" s="18" t="s">
        <v>493</v>
      </c>
      <c r="B296" s="5">
        <f t="shared" ref="B296:B305" si="39">IF(A296=A295,0,1)</f>
        <v>1</v>
      </c>
      <c r="C296" s="5">
        <v>0</v>
      </c>
    </row>
    <row r="297" spans="1:3" ht="13.2" hidden="1">
      <c r="A297" s="18" t="s">
        <v>494</v>
      </c>
      <c r="B297" s="5">
        <f t="shared" si="39"/>
        <v>1</v>
      </c>
      <c r="C297" s="5">
        <v>0</v>
      </c>
    </row>
    <row r="298" spans="1:3" ht="13.2" hidden="1">
      <c r="A298" s="17" t="s">
        <v>495</v>
      </c>
      <c r="B298" s="5">
        <f t="shared" si="39"/>
        <v>1</v>
      </c>
      <c r="C298" s="5">
        <v>0</v>
      </c>
    </row>
    <row r="299" spans="1:3" ht="13.2" hidden="1">
      <c r="A299" s="17" t="s">
        <v>496</v>
      </c>
      <c r="B299" s="5">
        <f t="shared" si="39"/>
        <v>1</v>
      </c>
      <c r="C299" s="5">
        <v>0</v>
      </c>
    </row>
    <row r="300" spans="1:3" ht="13.2" hidden="1">
      <c r="A300" s="17" t="s">
        <v>496</v>
      </c>
      <c r="B300" s="5">
        <f t="shared" si="39"/>
        <v>0</v>
      </c>
      <c r="C300" s="5">
        <v>0</v>
      </c>
    </row>
    <row r="301" spans="1:3" ht="13.2">
      <c r="A301" s="22" t="s">
        <v>497</v>
      </c>
      <c r="B301" s="5">
        <f t="shared" si="39"/>
        <v>1</v>
      </c>
      <c r="C301" s="5">
        <v>1</v>
      </c>
    </row>
    <row r="302" spans="1:3" ht="13.2" hidden="1">
      <c r="A302" s="17" t="s">
        <v>498</v>
      </c>
      <c r="B302" s="5">
        <f t="shared" si="39"/>
        <v>1</v>
      </c>
      <c r="C302" s="5">
        <v>0</v>
      </c>
    </row>
    <row r="303" spans="1:3" ht="13.2" hidden="1">
      <c r="A303" s="18" t="s">
        <v>499</v>
      </c>
      <c r="B303" s="5">
        <f t="shared" si="39"/>
        <v>1</v>
      </c>
      <c r="C303" s="5">
        <v>0</v>
      </c>
    </row>
    <row r="304" spans="1:3" ht="13.2" hidden="1">
      <c r="A304" s="17" t="s">
        <v>500</v>
      </c>
      <c r="B304" s="5">
        <f t="shared" si="39"/>
        <v>1</v>
      </c>
      <c r="C304" s="5">
        <v>0</v>
      </c>
    </row>
    <row r="305" spans="1:3" ht="13.2" hidden="1">
      <c r="A305" s="17" t="s">
        <v>501</v>
      </c>
      <c r="B305" s="5">
        <f t="shared" si="39"/>
        <v>1</v>
      </c>
      <c r="C305" s="5">
        <v>0</v>
      </c>
    </row>
    <row r="306" spans="1:3" ht="13.2" hidden="1">
      <c r="A306" s="19" t="s">
        <v>502</v>
      </c>
      <c r="B306" s="5">
        <v>1</v>
      </c>
      <c r="C306" s="5">
        <v>0</v>
      </c>
    </row>
    <row r="307" spans="1:3" ht="13.2" hidden="1">
      <c r="A307" s="19" t="s">
        <v>503</v>
      </c>
      <c r="B307" s="5">
        <v>1</v>
      </c>
      <c r="C307" s="5">
        <v>0</v>
      </c>
    </row>
    <row r="308" spans="1:3" ht="13.2" hidden="1">
      <c r="A308" s="17" t="s">
        <v>504</v>
      </c>
      <c r="B308" s="5">
        <f t="shared" ref="B308:B319" si="40">IF(A308=A307,0,1)</f>
        <v>1</v>
      </c>
      <c r="C308" s="5">
        <v>0</v>
      </c>
    </row>
    <row r="309" spans="1:3" ht="13.2" hidden="1">
      <c r="A309" s="17" t="s">
        <v>505</v>
      </c>
      <c r="B309" s="5">
        <f t="shared" si="40"/>
        <v>1</v>
      </c>
      <c r="C309" s="5">
        <v>0</v>
      </c>
    </row>
    <row r="310" spans="1:3" ht="13.2" hidden="1">
      <c r="A310" s="17" t="s">
        <v>506</v>
      </c>
      <c r="B310" s="5">
        <f t="shared" si="40"/>
        <v>1</v>
      </c>
      <c r="C310" s="5">
        <v>0</v>
      </c>
    </row>
    <row r="311" spans="1:3" ht="13.2" hidden="1">
      <c r="A311" s="17" t="s">
        <v>507</v>
      </c>
      <c r="B311" s="5">
        <f t="shared" si="40"/>
        <v>1</v>
      </c>
      <c r="C311" s="5">
        <v>0</v>
      </c>
    </row>
    <row r="312" spans="1:3" ht="13.2" hidden="1">
      <c r="A312" s="17" t="s">
        <v>507</v>
      </c>
      <c r="B312" s="5">
        <f t="shared" si="40"/>
        <v>0</v>
      </c>
      <c r="C312" s="5">
        <v>0</v>
      </c>
    </row>
    <row r="313" spans="1:3" ht="13.2" hidden="1">
      <c r="A313" s="17" t="s">
        <v>508</v>
      </c>
      <c r="B313" s="5">
        <f t="shared" si="40"/>
        <v>1</v>
      </c>
      <c r="C313" s="5">
        <v>0</v>
      </c>
    </row>
    <row r="314" spans="1:3" ht="13.2" hidden="1">
      <c r="A314" s="17" t="s">
        <v>509</v>
      </c>
      <c r="B314" s="5">
        <f t="shared" si="40"/>
        <v>1</v>
      </c>
      <c r="C314" s="5">
        <v>0</v>
      </c>
    </row>
    <row r="315" spans="1:3" ht="13.2" hidden="1">
      <c r="A315" s="18" t="s">
        <v>510</v>
      </c>
      <c r="B315" s="5">
        <f t="shared" si="40"/>
        <v>1</v>
      </c>
      <c r="C315" s="5">
        <v>0</v>
      </c>
    </row>
    <row r="316" spans="1:3" ht="13.2" hidden="1">
      <c r="A316" s="17" t="s">
        <v>511</v>
      </c>
      <c r="B316" s="5">
        <f t="shared" si="40"/>
        <v>1</v>
      </c>
      <c r="C316" s="5">
        <v>0</v>
      </c>
    </row>
    <row r="317" spans="1:3" ht="13.2" hidden="1">
      <c r="A317" s="18" t="s">
        <v>512</v>
      </c>
      <c r="B317" s="5">
        <f t="shared" si="40"/>
        <v>1</v>
      </c>
      <c r="C317" s="5">
        <v>0</v>
      </c>
    </row>
    <row r="318" spans="1:3" ht="13.2" hidden="1">
      <c r="A318" s="17" t="s">
        <v>513</v>
      </c>
      <c r="B318" s="5">
        <f t="shared" si="40"/>
        <v>1</v>
      </c>
      <c r="C318" s="5">
        <v>0</v>
      </c>
    </row>
    <row r="319" spans="1:3" ht="13.2" hidden="1">
      <c r="A319" s="17" t="s">
        <v>513</v>
      </c>
      <c r="B319" s="5">
        <f t="shared" si="40"/>
        <v>0</v>
      </c>
      <c r="C319" s="5">
        <v>0</v>
      </c>
    </row>
    <row r="320" spans="1:3" ht="13.2" hidden="1">
      <c r="A320" s="18" t="s">
        <v>514</v>
      </c>
      <c r="B320" s="5">
        <v>1</v>
      </c>
      <c r="C320" s="5">
        <v>0</v>
      </c>
    </row>
    <row r="321" spans="1:3" ht="13.2" hidden="1">
      <c r="A321" s="17" t="s">
        <v>515</v>
      </c>
      <c r="B321" s="5">
        <f t="shared" ref="B321:B322" si="41">IF(A321=A320,0,1)</f>
        <v>1</v>
      </c>
      <c r="C321" s="5">
        <v>0</v>
      </c>
    </row>
    <row r="322" spans="1:3" ht="13.2" hidden="1">
      <c r="A322" s="17" t="s">
        <v>515</v>
      </c>
      <c r="B322" s="5">
        <f t="shared" si="41"/>
        <v>0</v>
      </c>
      <c r="C322" s="5">
        <v>0</v>
      </c>
    </row>
    <row r="323" spans="1:3" ht="13.2" hidden="1">
      <c r="A323" s="18" t="s">
        <v>516</v>
      </c>
      <c r="B323" s="5">
        <v>1</v>
      </c>
      <c r="C323" s="5">
        <v>0</v>
      </c>
    </row>
    <row r="324" spans="1:3" ht="13.2" hidden="1">
      <c r="A324" s="17" t="s">
        <v>517</v>
      </c>
      <c r="B324" s="5">
        <f t="shared" ref="B324:B331" si="42">IF(A324=A323,0,1)</f>
        <v>1</v>
      </c>
      <c r="C324" s="5">
        <v>0</v>
      </c>
    </row>
    <row r="325" spans="1:3" ht="13.2" hidden="1">
      <c r="A325" s="17" t="s">
        <v>517</v>
      </c>
      <c r="B325" s="5">
        <f t="shared" si="42"/>
        <v>0</v>
      </c>
      <c r="C325" s="5">
        <v>0</v>
      </c>
    </row>
    <row r="326" spans="1:3" ht="13.2" hidden="1">
      <c r="A326" s="17" t="s">
        <v>518</v>
      </c>
      <c r="B326" s="5">
        <f t="shared" si="42"/>
        <v>1</v>
      </c>
      <c r="C326" s="5">
        <v>0</v>
      </c>
    </row>
    <row r="327" spans="1:3" ht="13.2" hidden="1">
      <c r="A327" s="17" t="s">
        <v>518</v>
      </c>
      <c r="B327" s="5">
        <f t="shared" si="42"/>
        <v>0</v>
      </c>
      <c r="C327" s="5">
        <v>0</v>
      </c>
    </row>
    <row r="328" spans="1:3" ht="13.2" hidden="1">
      <c r="A328" s="17" t="s">
        <v>519</v>
      </c>
      <c r="B328" s="5">
        <f t="shared" si="42"/>
        <v>1</v>
      </c>
      <c r="C328" s="5">
        <v>0</v>
      </c>
    </row>
    <row r="329" spans="1:3" ht="13.2" hidden="1">
      <c r="A329" s="17" t="s">
        <v>519</v>
      </c>
      <c r="B329" s="5">
        <f t="shared" si="42"/>
        <v>0</v>
      </c>
      <c r="C329" s="5">
        <v>0</v>
      </c>
    </row>
    <row r="330" spans="1:3" ht="13.2" hidden="1">
      <c r="A330" s="17" t="s">
        <v>520</v>
      </c>
      <c r="B330" s="5">
        <f t="shared" si="42"/>
        <v>1</v>
      </c>
      <c r="C330" s="5">
        <v>0</v>
      </c>
    </row>
    <row r="331" spans="1:3" ht="13.2" hidden="1">
      <c r="A331" s="17" t="s">
        <v>520</v>
      </c>
      <c r="B331" s="5">
        <f t="shared" si="42"/>
        <v>0</v>
      </c>
      <c r="C331" s="5">
        <v>0</v>
      </c>
    </row>
    <row r="332" spans="1:3" ht="13.2" hidden="1">
      <c r="A332" s="18" t="s">
        <v>520</v>
      </c>
      <c r="B332" s="5">
        <v>0</v>
      </c>
      <c r="C332" s="5">
        <v>0</v>
      </c>
    </row>
    <row r="333" spans="1:3" ht="13.2" hidden="1">
      <c r="A333" s="17" t="s">
        <v>521</v>
      </c>
      <c r="B333" s="5">
        <f t="shared" ref="B333:B334" si="43">IF(A333=A332,0,1)</f>
        <v>1</v>
      </c>
      <c r="C333" s="5">
        <v>0</v>
      </c>
    </row>
    <row r="334" spans="1:3" ht="13.2" hidden="1">
      <c r="A334" s="18" t="s">
        <v>522</v>
      </c>
      <c r="B334" s="5">
        <f t="shared" si="43"/>
        <v>1</v>
      </c>
      <c r="C334" s="5">
        <v>0</v>
      </c>
    </row>
    <row r="335" spans="1:3" ht="13.2" hidden="1">
      <c r="A335" s="18" t="s">
        <v>522</v>
      </c>
      <c r="B335" s="5">
        <v>0</v>
      </c>
      <c r="C335" s="5">
        <v>0</v>
      </c>
    </row>
    <row r="336" spans="1:3" ht="13.2" hidden="1">
      <c r="A336" s="19" t="s">
        <v>523</v>
      </c>
      <c r="B336" s="5">
        <v>1</v>
      </c>
      <c r="C336" s="5">
        <v>0</v>
      </c>
    </row>
    <row r="337" spans="1:3" ht="13.2" hidden="1">
      <c r="A337" s="17" t="s">
        <v>524</v>
      </c>
      <c r="B337" s="5">
        <f t="shared" ref="B337:B340" si="44">IF(A337=A336,0,1)</f>
        <v>1</v>
      </c>
      <c r="C337" s="5">
        <v>0</v>
      </c>
    </row>
    <row r="338" spans="1:3" ht="13.2" hidden="1">
      <c r="A338" s="17" t="s">
        <v>524</v>
      </c>
      <c r="B338" s="5">
        <f t="shared" si="44"/>
        <v>0</v>
      </c>
      <c r="C338" s="5">
        <v>0</v>
      </c>
    </row>
    <row r="339" spans="1:3" ht="13.2" hidden="1">
      <c r="A339" s="17" t="s">
        <v>525</v>
      </c>
      <c r="B339" s="5">
        <f t="shared" si="44"/>
        <v>1</v>
      </c>
      <c r="C339" s="5">
        <v>0</v>
      </c>
    </row>
    <row r="340" spans="1:3" ht="13.2" hidden="1">
      <c r="A340" s="18" t="s">
        <v>526</v>
      </c>
      <c r="B340" s="5">
        <f t="shared" si="44"/>
        <v>1</v>
      </c>
      <c r="C340" s="5">
        <v>0</v>
      </c>
    </row>
    <row r="341" spans="1:3" ht="13.2" hidden="1">
      <c r="A341" s="18" t="s">
        <v>527</v>
      </c>
      <c r="B341" s="5">
        <v>1</v>
      </c>
      <c r="C341" s="5">
        <v>0</v>
      </c>
    </row>
    <row r="342" spans="1:3" ht="13.2" hidden="1">
      <c r="A342" s="17" t="s">
        <v>528</v>
      </c>
      <c r="B342" s="5">
        <f t="shared" ref="B342:B344" si="45">IF(A342=A341,0,1)</f>
        <v>1</v>
      </c>
      <c r="C342" s="5">
        <v>0</v>
      </c>
    </row>
    <row r="343" spans="1:3" ht="13.2" hidden="1">
      <c r="A343" s="18" t="s">
        <v>529</v>
      </c>
      <c r="B343" s="5">
        <f t="shared" si="45"/>
        <v>1</v>
      </c>
      <c r="C343" s="5">
        <v>0</v>
      </c>
    </row>
    <row r="344" spans="1:3" ht="13.2" hidden="1">
      <c r="A344" s="17" t="s">
        <v>530</v>
      </c>
      <c r="B344" s="5">
        <f t="shared" si="45"/>
        <v>1</v>
      </c>
      <c r="C344" s="5">
        <v>0</v>
      </c>
    </row>
    <row r="345" spans="1:3" ht="13.2">
      <c r="A345" s="18" t="s">
        <v>531</v>
      </c>
      <c r="B345" s="5">
        <v>1</v>
      </c>
      <c r="C345" s="5">
        <v>1</v>
      </c>
    </row>
    <row r="346" spans="1:3" ht="13.2">
      <c r="A346" s="18" t="s">
        <v>532</v>
      </c>
      <c r="B346" s="5">
        <v>1</v>
      </c>
      <c r="C346" s="5">
        <v>1</v>
      </c>
    </row>
    <row r="347" spans="1:3" ht="13.2" hidden="1">
      <c r="A347" s="18" t="s">
        <v>531</v>
      </c>
      <c r="B347" s="5">
        <f>IF(A347=A345,0,1)</f>
        <v>0</v>
      </c>
      <c r="C347" s="5">
        <v>1</v>
      </c>
    </row>
    <row r="348" spans="1:3" ht="13.2" hidden="1">
      <c r="A348" s="17" t="s">
        <v>533</v>
      </c>
      <c r="B348" s="5">
        <f t="shared" ref="B348:B353" si="46">IF(A348=A347,0,1)</f>
        <v>1</v>
      </c>
      <c r="C348" s="5">
        <v>0</v>
      </c>
    </row>
    <row r="349" spans="1:3" ht="13.2" hidden="1">
      <c r="A349" s="17" t="s">
        <v>534</v>
      </c>
      <c r="B349" s="5">
        <f t="shared" si="46"/>
        <v>1</v>
      </c>
      <c r="C349" s="5">
        <v>0</v>
      </c>
    </row>
    <row r="350" spans="1:3" ht="13.2" hidden="1">
      <c r="A350" s="18" t="s">
        <v>535</v>
      </c>
      <c r="B350" s="5">
        <f t="shared" si="46"/>
        <v>1</v>
      </c>
      <c r="C350" s="5">
        <v>0</v>
      </c>
    </row>
    <row r="351" spans="1:3" ht="13.2" hidden="1">
      <c r="A351" s="17" t="s">
        <v>536</v>
      </c>
      <c r="B351" s="5">
        <f t="shared" si="46"/>
        <v>1</v>
      </c>
      <c r="C351" s="5">
        <v>0</v>
      </c>
    </row>
    <row r="352" spans="1:3" ht="13.2">
      <c r="A352" s="18" t="s">
        <v>537</v>
      </c>
      <c r="B352" s="5">
        <f t="shared" si="46"/>
        <v>1</v>
      </c>
      <c r="C352" s="5">
        <v>1</v>
      </c>
    </row>
    <row r="353" spans="1:3" ht="13.2" hidden="1">
      <c r="A353" s="18" t="s">
        <v>537</v>
      </c>
      <c r="B353" s="5">
        <f t="shared" si="46"/>
        <v>0</v>
      </c>
      <c r="C353" s="5">
        <v>1</v>
      </c>
    </row>
    <row r="354" spans="1:3" ht="13.2" hidden="1">
      <c r="A354" s="19" t="s">
        <v>537</v>
      </c>
      <c r="B354" s="5">
        <v>0</v>
      </c>
      <c r="C354" s="5">
        <v>1</v>
      </c>
    </row>
    <row r="355" spans="1:3" ht="13.2">
      <c r="A355" s="5" t="s">
        <v>538</v>
      </c>
      <c r="B355" s="5">
        <v>1</v>
      </c>
      <c r="C355" s="5">
        <v>1</v>
      </c>
    </row>
    <row r="356" spans="1:3" ht="13.2" hidden="1">
      <c r="A356" s="18" t="s">
        <v>538</v>
      </c>
      <c r="B356" s="5">
        <v>0</v>
      </c>
      <c r="C356" s="5">
        <v>1</v>
      </c>
    </row>
    <row r="357" spans="1:3" ht="13.2">
      <c r="A357" s="5" t="s">
        <v>539</v>
      </c>
      <c r="B357" s="5">
        <v>1</v>
      </c>
      <c r="C357" s="5">
        <v>1</v>
      </c>
    </row>
    <row r="358" spans="1:3" ht="13.2">
      <c r="A358" s="18" t="s">
        <v>540</v>
      </c>
      <c r="B358" s="5">
        <v>1</v>
      </c>
      <c r="C358" s="5">
        <v>1</v>
      </c>
    </row>
    <row r="359" spans="1:3" ht="13.2" hidden="1">
      <c r="A359" s="17" t="s">
        <v>540</v>
      </c>
      <c r="B359" s="5">
        <f>IF(A359=A358,0,1)</f>
        <v>0</v>
      </c>
      <c r="C359" s="5">
        <v>1</v>
      </c>
    </row>
    <row r="360" spans="1:3" ht="13.2">
      <c r="A360" s="18" t="s">
        <v>541</v>
      </c>
      <c r="B360" s="5">
        <v>1</v>
      </c>
      <c r="C360" s="5">
        <v>1</v>
      </c>
    </row>
    <row r="361" spans="1:3" ht="13.2">
      <c r="A361" s="17" t="s">
        <v>542</v>
      </c>
      <c r="B361" s="5">
        <f>IF(A361=A360,0,1)</f>
        <v>1</v>
      </c>
      <c r="C361" s="5">
        <v>1</v>
      </c>
    </row>
    <row r="362" spans="1:3" ht="13.2">
      <c r="A362" s="18" t="s">
        <v>543</v>
      </c>
      <c r="B362" s="5">
        <v>1</v>
      </c>
      <c r="C362" s="5">
        <v>1</v>
      </c>
    </row>
    <row r="363" spans="1:3" ht="13.2">
      <c r="A363" s="17" t="s">
        <v>544</v>
      </c>
      <c r="B363" s="5">
        <f>IF(A363=A362,0,1)</f>
        <v>1</v>
      </c>
      <c r="C363" s="5">
        <v>1</v>
      </c>
    </row>
    <row r="364" spans="1:3" ht="13.2" hidden="1">
      <c r="A364" s="18" t="s">
        <v>544</v>
      </c>
      <c r="B364" s="5">
        <v>0</v>
      </c>
      <c r="C364" s="5">
        <v>1</v>
      </c>
    </row>
    <row r="365" spans="1:3" ht="13.2" hidden="1">
      <c r="A365" s="18" t="s">
        <v>544</v>
      </c>
      <c r="B365" s="5">
        <v>0</v>
      </c>
      <c r="C365" s="5">
        <v>1</v>
      </c>
    </row>
    <row r="366" spans="1:3" ht="13.2">
      <c r="A366" s="17" t="s">
        <v>545</v>
      </c>
      <c r="B366" s="5">
        <v>1</v>
      </c>
      <c r="C366" s="5">
        <v>1</v>
      </c>
    </row>
    <row r="367" spans="1:3" ht="13.2" hidden="1">
      <c r="A367" s="23" t="s">
        <v>545</v>
      </c>
      <c r="B367" s="5">
        <f t="shared" ref="B367:B371" si="47">IF(A367=A366,0,1)</f>
        <v>0</v>
      </c>
      <c r="C367" s="5">
        <v>1</v>
      </c>
    </row>
    <row r="368" spans="1:3" ht="13.2">
      <c r="A368" s="17" t="s">
        <v>546</v>
      </c>
      <c r="B368" s="5">
        <f t="shared" si="47"/>
        <v>1</v>
      </c>
      <c r="C368" s="5">
        <v>1</v>
      </c>
    </row>
    <row r="369" spans="1:3" ht="13.2" hidden="1">
      <c r="A369" s="17" t="s">
        <v>546</v>
      </c>
      <c r="B369" s="5">
        <f t="shared" si="47"/>
        <v>0</v>
      </c>
      <c r="C369" s="5">
        <v>1</v>
      </c>
    </row>
    <row r="370" spans="1:3" ht="13.2">
      <c r="A370" s="18" t="s">
        <v>547</v>
      </c>
      <c r="B370" s="5">
        <f t="shared" si="47"/>
        <v>1</v>
      </c>
      <c r="C370" s="5">
        <v>1</v>
      </c>
    </row>
    <row r="371" spans="1:3" ht="13.2">
      <c r="A371" s="18" t="s">
        <v>548</v>
      </c>
      <c r="B371" s="5">
        <f t="shared" si="47"/>
        <v>1</v>
      </c>
      <c r="C371" s="5">
        <v>1</v>
      </c>
    </row>
    <row r="372" spans="1:3" ht="13.2" hidden="1">
      <c r="A372" s="18" t="s">
        <v>548</v>
      </c>
      <c r="B372" s="5">
        <v>0</v>
      </c>
      <c r="C372" s="5">
        <v>1</v>
      </c>
    </row>
    <row r="373" spans="1:3" ht="13.2">
      <c r="A373" s="18" t="s">
        <v>549</v>
      </c>
      <c r="B373" s="5">
        <f t="shared" ref="B373:B377" si="48">IF(A373=A372,0,1)</f>
        <v>1</v>
      </c>
      <c r="C373" s="5">
        <v>1</v>
      </c>
    </row>
    <row r="374" spans="1:3" ht="13.2">
      <c r="A374" s="18" t="s">
        <v>550</v>
      </c>
      <c r="B374" s="5">
        <f t="shared" si="48"/>
        <v>1</v>
      </c>
      <c r="C374" s="5">
        <v>1</v>
      </c>
    </row>
    <row r="375" spans="1:3" ht="13.2" hidden="1">
      <c r="A375" s="17" t="s">
        <v>551</v>
      </c>
      <c r="B375" s="5">
        <f t="shared" si="48"/>
        <v>1</v>
      </c>
      <c r="C375" s="5">
        <v>0</v>
      </c>
    </row>
    <row r="376" spans="1:3" ht="13.2" hidden="1">
      <c r="A376" s="17" t="s">
        <v>552</v>
      </c>
      <c r="B376" s="5">
        <f t="shared" si="48"/>
        <v>1</v>
      </c>
      <c r="C376" s="5">
        <v>0</v>
      </c>
    </row>
    <row r="377" spans="1:3" ht="13.2">
      <c r="A377" s="17" t="s">
        <v>553</v>
      </c>
      <c r="B377" s="5">
        <f t="shared" si="48"/>
        <v>1</v>
      </c>
      <c r="C377" s="5">
        <v>1</v>
      </c>
    </row>
    <row r="378" spans="1:3" ht="13.2" hidden="1">
      <c r="A378" s="17" t="s">
        <v>553</v>
      </c>
      <c r="B378" s="5">
        <v>0</v>
      </c>
      <c r="C378" s="5">
        <v>1</v>
      </c>
    </row>
    <row r="379" spans="1:3" ht="13.2">
      <c r="A379" s="18" t="s">
        <v>554</v>
      </c>
      <c r="B379" s="5">
        <v>1</v>
      </c>
      <c r="C379" s="5">
        <v>1</v>
      </c>
    </row>
    <row r="380" spans="1:3" ht="13.2" hidden="1">
      <c r="A380" s="17" t="s">
        <v>554</v>
      </c>
      <c r="B380" s="5">
        <v>0</v>
      </c>
      <c r="C380" s="5">
        <v>1</v>
      </c>
    </row>
    <row r="381" spans="1:3" ht="13.2" hidden="1">
      <c r="A381" s="20" t="s">
        <v>554</v>
      </c>
      <c r="B381" s="5">
        <f>IF(A381=A380,0,1)</f>
        <v>0</v>
      </c>
      <c r="C381" s="5">
        <v>1</v>
      </c>
    </row>
    <row r="382" spans="1:3" ht="13.2" hidden="1">
      <c r="A382" s="5" t="s">
        <v>554</v>
      </c>
      <c r="B382" s="5">
        <v>0</v>
      </c>
      <c r="C382" s="5">
        <v>1</v>
      </c>
    </row>
    <row r="383" spans="1:3" ht="13.2">
      <c r="A383" s="17" t="s">
        <v>555</v>
      </c>
      <c r="B383" s="5">
        <f>IF(A383=A382,0,1)</f>
        <v>1</v>
      </c>
      <c r="C383" s="5">
        <v>1</v>
      </c>
    </row>
    <row r="384" spans="1:3" ht="13.2">
      <c r="A384" s="17" t="s">
        <v>556</v>
      </c>
      <c r="B384" s="5">
        <v>1</v>
      </c>
      <c r="C384" s="5">
        <v>1</v>
      </c>
    </row>
    <row r="385" spans="1:3" ht="13.2" hidden="1">
      <c r="A385" s="17" t="s">
        <v>556</v>
      </c>
      <c r="B385" s="5">
        <f>IF(A385=A384,0,1)</f>
        <v>0</v>
      </c>
      <c r="C385" s="5">
        <v>1</v>
      </c>
    </row>
    <row r="386" spans="1:3" ht="13.2">
      <c r="A386" s="18" t="s">
        <v>557</v>
      </c>
      <c r="B386" s="5">
        <v>1</v>
      </c>
      <c r="C386" s="5">
        <v>1</v>
      </c>
    </row>
    <row r="387" spans="1:3" ht="13.2">
      <c r="A387" s="19" t="s">
        <v>558</v>
      </c>
      <c r="B387" s="5">
        <v>1</v>
      </c>
      <c r="C387" s="5">
        <v>1</v>
      </c>
    </row>
    <row r="388" spans="1:3" ht="13.2" hidden="1">
      <c r="A388" s="18" t="s">
        <v>557</v>
      </c>
      <c r="B388" s="5">
        <f t="shared" ref="B388:B389" si="49">IF(A388=A387,0,1)</f>
        <v>0</v>
      </c>
      <c r="C388" s="5">
        <v>1</v>
      </c>
    </row>
    <row r="389" spans="1:3" ht="13.2" hidden="1">
      <c r="A389" s="18" t="s">
        <v>559</v>
      </c>
      <c r="B389" s="5">
        <f t="shared" si="49"/>
        <v>1</v>
      </c>
      <c r="C389" s="5">
        <v>0</v>
      </c>
    </row>
    <row r="390" spans="1:3" ht="13.2" hidden="1">
      <c r="A390" s="18" t="s">
        <v>560</v>
      </c>
      <c r="B390" s="5">
        <v>1</v>
      </c>
      <c r="C390" s="5">
        <v>0</v>
      </c>
    </row>
    <row r="391" spans="1:3" ht="13.2" hidden="1">
      <c r="A391" s="17" t="s">
        <v>561</v>
      </c>
      <c r="B391" s="5">
        <f>IF(A391=A390,0,1)</f>
        <v>1</v>
      </c>
      <c r="C391" s="5">
        <v>0</v>
      </c>
    </row>
    <row r="392" spans="1:3" ht="13.2" hidden="1">
      <c r="A392" s="18" t="s">
        <v>562</v>
      </c>
      <c r="B392" s="5">
        <v>1</v>
      </c>
      <c r="C392" s="5">
        <v>0</v>
      </c>
    </row>
    <row r="393" spans="1:3" ht="13.2" hidden="1">
      <c r="A393" s="18" t="s">
        <v>563</v>
      </c>
      <c r="B393" s="5">
        <v>1</v>
      </c>
      <c r="C393" s="5">
        <v>0</v>
      </c>
    </row>
    <row r="394" spans="1:3" ht="13.2" hidden="1">
      <c r="A394" s="18" t="s">
        <v>564</v>
      </c>
      <c r="B394" s="5">
        <f t="shared" ref="B394:B398" si="50">IF(A394=A393,0,1)</f>
        <v>1</v>
      </c>
      <c r="C394" s="5">
        <v>0</v>
      </c>
    </row>
    <row r="395" spans="1:3" ht="13.2" hidden="1">
      <c r="A395" s="17" t="s">
        <v>565</v>
      </c>
      <c r="B395" s="5">
        <f t="shared" si="50"/>
        <v>1</v>
      </c>
      <c r="C395" s="5">
        <v>0</v>
      </c>
    </row>
    <row r="396" spans="1:3" ht="13.2" hidden="1">
      <c r="A396" s="17" t="s">
        <v>566</v>
      </c>
      <c r="B396" s="5">
        <f t="shared" si="50"/>
        <v>1</v>
      </c>
      <c r="C396" s="5">
        <v>0</v>
      </c>
    </row>
    <row r="397" spans="1:3" ht="13.2" hidden="1">
      <c r="A397" s="17" t="s">
        <v>566</v>
      </c>
      <c r="B397" s="5">
        <f t="shared" si="50"/>
        <v>0</v>
      </c>
      <c r="C397" s="5">
        <v>0</v>
      </c>
    </row>
    <row r="398" spans="1:3" ht="13.2" hidden="1">
      <c r="A398" s="18" t="s">
        <v>567</v>
      </c>
      <c r="B398" s="5">
        <f t="shared" si="50"/>
        <v>1</v>
      </c>
      <c r="C398" s="5">
        <v>0</v>
      </c>
    </row>
    <row r="399" spans="1:3" ht="13.2">
      <c r="A399" s="18" t="s">
        <v>568</v>
      </c>
      <c r="B399" s="5">
        <v>1</v>
      </c>
      <c r="C399" s="5">
        <v>1</v>
      </c>
    </row>
    <row r="400" spans="1:3" ht="13.2">
      <c r="A400" s="18" t="s">
        <v>569</v>
      </c>
      <c r="B400" s="5">
        <f t="shared" ref="B400:B403" si="51">IF(A400=A399,0,1)</f>
        <v>1</v>
      </c>
      <c r="C400" s="5">
        <v>1</v>
      </c>
    </row>
    <row r="401" spans="1:3" ht="13.2" hidden="1">
      <c r="A401" s="17" t="s">
        <v>570</v>
      </c>
      <c r="B401" s="5">
        <f t="shared" si="51"/>
        <v>1</v>
      </c>
      <c r="C401" s="5">
        <v>0</v>
      </c>
    </row>
    <row r="402" spans="1:3" ht="13.2" hidden="1">
      <c r="A402" s="17" t="s">
        <v>571</v>
      </c>
      <c r="B402" s="5">
        <f t="shared" si="51"/>
        <v>1</v>
      </c>
      <c r="C402" s="5">
        <v>0</v>
      </c>
    </row>
    <row r="403" spans="1:3" ht="13.2" hidden="1">
      <c r="A403" s="18" t="s">
        <v>572</v>
      </c>
      <c r="B403" s="5">
        <f t="shared" si="51"/>
        <v>1</v>
      </c>
      <c r="C403" s="5">
        <v>0</v>
      </c>
    </row>
    <row r="404" spans="1:3" ht="13.2" hidden="1">
      <c r="A404" s="18" t="s">
        <v>572</v>
      </c>
      <c r="B404" s="5">
        <v>0</v>
      </c>
      <c r="C404" s="5">
        <v>0</v>
      </c>
    </row>
    <row r="405" spans="1:3" ht="13.2" hidden="1">
      <c r="A405" s="17" t="s">
        <v>572</v>
      </c>
      <c r="B405" s="5">
        <f>IF(A405=A404,0,1)</f>
        <v>0</v>
      </c>
      <c r="C405" s="5">
        <v>0</v>
      </c>
    </row>
    <row r="406" spans="1:3" ht="13.2" hidden="1">
      <c r="A406" s="19" t="s">
        <v>573</v>
      </c>
      <c r="B406" s="5">
        <v>1</v>
      </c>
      <c r="C406" s="5">
        <v>0</v>
      </c>
    </row>
    <row r="407" spans="1:3" ht="13.2" hidden="1">
      <c r="A407" s="18" t="s">
        <v>574</v>
      </c>
      <c r="B407" s="5">
        <v>1</v>
      </c>
      <c r="C407" s="5">
        <v>0</v>
      </c>
    </row>
    <row r="408" spans="1:3" ht="13.2" hidden="1">
      <c r="A408" s="20" t="s">
        <v>575</v>
      </c>
      <c r="B408" s="5">
        <f t="shared" ref="B408:B412" si="52">IF(A408=A407,0,1)</f>
        <v>1</v>
      </c>
      <c r="C408" s="5">
        <v>0</v>
      </c>
    </row>
    <row r="409" spans="1:3" ht="13.2" hidden="1">
      <c r="A409" s="20" t="s">
        <v>575</v>
      </c>
      <c r="B409" s="5">
        <f t="shared" si="52"/>
        <v>0</v>
      </c>
      <c r="C409" s="5">
        <v>0</v>
      </c>
    </row>
    <row r="410" spans="1:3" ht="13.2" hidden="1">
      <c r="A410" s="17" t="s">
        <v>576</v>
      </c>
      <c r="B410" s="5">
        <f t="shared" si="52"/>
        <v>1</v>
      </c>
      <c r="C410" s="5">
        <v>0</v>
      </c>
    </row>
    <row r="411" spans="1:3" ht="13.2" hidden="1">
      <c r="A411" s="17" t="s">
        <v>577</v>
      </c>
      <c r="B411" s="5">
        <f t="shared" si="52"/>
        <v>1</v>
      </c>
      <c r="C411" s="5">
        <v>0</v>
      </c>
    </row>
    <row r="412" spans="1:3" ht="13.2" hidden="1">
      <c r="A412" s="20" t="s">
        <v>578</v>
      </c>
      <c r="B412" s="5">
        <f t="shared" si="52"/>
        <v>1</v>
      </c>
      <c r="C412" s="5">
        <v>0</v>
      </c>
    </row>
    <row r="413" spans="1:3" ht="13.2" hidden="1">
      <c r="A413" s="18" t="s">
        <v>579</v>
      </c>
      <c r="B413" s="5">
        <v>1</v>
      </c>
      <c r="C413" s="5">
        <v>0</v>
      </c>
    </row>
    <row r="414" spans="1:3" ht="13.2" hidden="1">
      <c r="A414" s="18" t="s">
        <v>580</v>
      </c>
      <c r="B414" s="5">
        <f>IF(A414=A413,0,1)</f>
        <v>1</v>
      </c>
      <c r="C414" s="5">
        <v>0</v>
      </c>
    </row>
    <row r="415" spans="1:3" ht="13.2" hidden="1">
      <c r="A415" s="19" t="s">
        <v>581</v>
      </c>
      <c r="B415" s="5">
        <v>1</v>
      </c>
      <c r="C415" s="5">
        <v>0</v>
      </c>
    </row>
    <row r="416" spans="1:3" ht="13.2" hidden="1">
      <c r="A416" s="17" t="s">
        <v>582</v>
      </c>
      <c r="B416" s="5">
        <f t="shared" ref="B416:B423" si="53">IF(A416=A415,0,1)</f>
        <v>1</v>
      </c>
      <c r="C416" s="5">
        <v>0</v>
      </c>
    </row>
    <row r="417" spans="1:3" ht="13.2" hidden="1">
      <c r="A417" s="19" t="s">
        <v>583</v>
      </c>
      <c r="B417" s="5">
        <f t="shared" si="53"/>
        <v>1</v>
      </c>
      <c r="C417" s="5">
        <v>0</v>
      </c>
    </row>
    <row r="418" spans="1:3" ht="13.2" hidden="1">
      <c r="A418" s="17" t="s">
        <v>584</v>
      </c>
      <c r="B418" s="5">
        <f t="shared" si="53"/>
        <v>1</v>
      </c>
      <c r="C418" s="5">
        <v>0</v>
      </c>
    </row>
    <row r="419" spans="1:3" ht="13.2" hidden="1">
      <c r="A419" s="20" t="s">
        <v>585</v>
      </c>
      <c r="B419" s="5">
        <f t="shared" si="53"/>
        <v>1</v>
      </c>
      <c r="C419" s="5">
        <v>0</v>
      </c>
    </row>
    <row r="420" spans="1:3" ht="13.2" hidden="1">
      <c r="A420" s="17" t="s">
        <v>586</v>
      </c>
      <c r="B420" s="5">
        <f t="shared" si="53"/>
        <v>1</v>
      </c>
      <c r="C420" s="5">
        <v>0</v>
      </c>
    </row>
    <row r="421" spans="1:3" ht="13.2" hidden="1">
      <c r="A421" s="17" t="s">
        <v>587</v>
      </c>
      <c r="B421" s="5">
        <f t="shared" si="53"/>
        <v>1</v>
      </c>
      <c r="C421" s="5">
        <v>0</v>
      </c>
    </row>
    <row r="422" spans="1:3" ht="13.2">
      <c r="A422" s="19" t="s">
        <v>588</v>
      </c>
      <c r="B422" s="5">
        <f t="shared" si="53"/>
        <v>1</v>
      </c>
      <c r="C422" s="5">
        <v>1</v>
      </c>
    </row>
    <row r="423" spans="1:3" ht="13.2" hidden="1">
      <c r="A423" s="17" t="s">
        <v>589</v>
      </c>
      <c r="B423" s="5">
        <f t="shared" si="53"/>
        <v>1</v>
      </c>
      <c r="C423" s="5">
        <v>0</v>
      </c>
    </row>
    <row r="424" spans="1:3" ht="13.2" hidden="1">
      <c r="A424" s="19" t="s">
        <v>590</v>
      </c>
      <c r="B424" s="5">
        <v>1</v>
      </c>
      <c r="C424" s="5">
        <v>0</v>
      </c>
    </row>
    <row r="425" spans="1:3" ht="13.2" hidden="1">
      <c r="A425" s="19" t="s">
        <v>591</v>
      </c>
      <c r="B425" s="5">
        <v>0</v>
      </c>
      <c r="C425" s="5">
        <v>0</v>
      </c>
    </row>
    <row r="426" spans="1:3" ht="13.2" hidden="1">
      <c r="A426" s="18" t="s">
        <v>591</v>
      </c>
      <c r="B426" s="5">
        <f t="shared" ref="B426:B428" si="54">IF(A426=A425,0,1)</f>
        <v>0</v>
      </c>
      <c r="C426" s="5">
        <v>0</v>
      </c>
    </row>
    <row r="427" spans="1:3" ht="13.2" hidden="1">
      <c r="A427" s="17" t="s">
        <v>592</v>
      </c>
      <c r="B427" s="5">
        <f t="shared" si="54"/>
        <v>1</v>
      </c>
      <c r="C427" s="5">
        <v>0</v>
      </c>
    </row>
    <row r="428" spans="1:3" ht="13.2" hidden="1">
      <c r="A428" s="20" t="s">
        <v>592</v>
      </c>
      <c r="B428" s="5">
        <f t="shared" si="54"/>
        <v>0</v>
      </c>
      <c r="C428" s="5">
        <v>0</v>
      </c>
    </row>
    <row r="429" spans="1:3" ht="13.2" hidden="1">
      <c r="A429" s="18" t="s">
        <v>593</v>
      </c>
      <c r="B429" s="5">
        <v>0</v>
      </c>
      <c r="C429" s="5">
        <v>0</v>
      </c>
    </row>
    <row r="430" spans="1:3" ht="13.2" hidden="1">
      <c r="A430" s="17" t="s">
        <v>593</v>
      </c>
      <c r="B430" s="5">
        <f t="shared" ref="B430:B431" si="55">IF(A430=A429,0,1)</f>
        <v>0</v>
      </c>
      <c r="C430" s="5">
        <v>0</v>
      </c>
    </row>
    <row r="431" spans="1:3" ht="13.2" hidden="1">
      <c r="A431" s="17" t="s">
        <v>594</v>
      </c>
      <c r="B431" s="5">
        <f t="shared" si="55"/>
        <v>1</v>
      </c>
      <c r="C431" s="5">
        <v>0</v>
      </c>
    </row>
    <row r="432" spans="1:3" ht="13.2" hidden="1">
      <c r="A432" s="18" t="s">
        <v>594</v>
      </c>
      <c r="B432" s="5">
        <v>0</v>
      </c>
      <c r="C432" s="5">
        <v>0</v>
      </c>
    </row>
    <row r="433" spans="1:3" ht="13.2" hidden="1">
      <c r="A433" s="17" t="s">
        <v>594</v>
      </c>
      <c r="B433" s="5">
        <f t="shared" ref="B433:B438" si="56">IF(A433=A432,0,1)</f>
        <v>0</v>
      </c>
      <c r="C433" s="5">
        <v>0</v>
      </c>
    </row>
    <row r="434" spans="1:3" ht="13.2" hidden="1">
      <c r="A434" s="18" t="s">
        <v>595</v>
      </c>
      <c r="B434" s="5">
        <f t="shared" si="56"/>
        <v>1</v>
      </c>
      <c r="C434" s="5">
        <v>0</v>
      </c>
    </row>
    <row r="435" spans="1:3" ht="13.2" hidden="1">
      <c r="A435" s="17" t="s">
        <v>595</v>
      </c>
      <c r="B435" s="5">
        <f t="shared" si="56"/>
        <v>0</v>
      </c>
      <c r="C435" s="5">
        <v>0</v>
      </c>
    </row>
    <row r="436" spans="1:3" ht="13.2" hidden="1">
      <c r="A436" s="17" t="s">
        <v>596</v>
      </c>
      <c r="B436" s="5">
        <f t="shared" si="56"/>
        <v>1</v>
      </c>
      <c r="C436" s="5">
        <v>0</v>
      </c>
    </row>
    <row r="437" spans="1:3" ht="13.2" hidden="1">
      <c r="A437" s="18" t="s">
        <v>597</v>
      </c>
      <c r="B437" s="5">
        <f t="shared" si="56"/>
        <v>1</v>
      </c>
      <c r="C437" s="5">
        <v>0</v>
      </c>
    </row>
    <row r="438" spans="1:3" ht="13.2" hidden="1">
      <c r="A438" s="18" t="s">
        <v>598</v>
      </c>
      <c r="B438" s="5">
        <f t="shared" si="56"/>
        <v>1</v>
      </c>
      <c r="C438" s="5">
        <v>0</v>
      </c>
    </row>
    <row r="439" spans="1:3" ht="13.2">
      <c r="A439" s="18" t="s">
        <v>599</v>
      </c>
      <c r="B439" s="5">
        <v>1</v>
      </c>
      <c r="C439" s="5">
        <v>1</v>
      </c>
    </row>
    <row r="440" spans="1:3" ht="13.2">
      <c r="A440" s="18" t="s">
        <v>600</v>
      </c>
      <c r="B440" s="5">
        <v>1</v>
      </c>
      <c r="C440" s="5">
        <v>1</v>
      </c>
    </row>
    <row r="441" spans="1:3" ht="13.2" hidden="1">
      <c r="A441" s="18" t="s">
        <v>600</v>
      </c>
      <c r="B441" s="5">
        <f>IF(A441=A440,0,1)</f>
        <v>0</v>
      </c>
      <c r="C441" s="5">
        <v>1</v>
      </c>
    </row>
    <row r="442" spans="1:3" ht="13.2" hidden="1">
      <c r="A442" s="18" t="s">
        <v>601</v>
      </c>
      <c r="B442" s="5">
        <v>0</v>
      </c>
      <c r="C442" s="5">
        <v>1</v>
      </c>
    </row>
    <row r="443" spans="1:3" ht="13.2" hidden="1">
      <c r="A443" s="17" t="s">
        <v>601</v>
      </c>
      <c r="B443" s="5">
        <f>IF(A443=A442,0,1)</f>
        <v>0</v>
      </c>
      <c r="C443" s="5">
        <v>1</v>
      </c>
    </row>
    <row r="444" spans="1:3" ht="13.2">
      <c r="A444" s="17" t="s">
        <v>601</v>
      </c>
      <c r="B444" s="5">
        <v>1</v>
      </c>
      <c r="C444" s="5">
        <v>1</v>
      </c>
    </row>
    <row r="445" spans="1:3" ht="13.2" hidden="1">
      <c r="A445" s="18" t="s">
        <v>602</v>
      </c>
      <c r="B445" s="5">
        <v>1</v>
      </c>
      <c r="C445" s="5">
        <v>0</v>
      </c>
    </row>
    <row r="446" spans="1:3" ht="13.2">
      <c r="A446" s="17" t="s">
        <v>603</v>
      </c>
      <c r="B446" s="5">
        <f t="shared" ref="B446:B447" si="57">IF(A446=A445,0,1)</f>
        <v>1</v>
      </c>
      <c r="C446" s="5">
        <v>1</v>
      </c>
    </row>
    <row r="447" spans="1:3" ht="13.2">
      <c r="A447" s="18" t="s">
        <v>604</v>
      </c>
      <c r="B447" s="5">
        <f t="shared" si="57"/>
        <v>1</v>
      </c>
      <c r="C447" s="5">
        <v>1</v>
      </c>
    </row>
    <row r="448" spans="1:3" ht="13.2">
      <c r="A448" s="18" t="s">
        <v>605</v>
      </c>
      <c r="B448" s="5">
        <v>1</v>
      </c>
      <c r="C448" s="5">
        <v>1</v>
      </c>
    </row>
    <row r="449" spans="1:3" ht="13.2" hidden="1">
      <c r="A449" s="18" t="s">
        <v>606</v>
      </c>
      <c r="B449" s="5">
        <v>1</v>
      </c>
      <c r="C449" s="5">
        <v>0</v>
      </c>
    </row>
    <row r="450" spans="1:3" ht="13.2">
      <c r="A450" s="5" t="s">
        <v>607</v>
      </c>
      <c r="B450" s="5">
        <v>1</v>
      </c>
      <c r="C450" s="5">
        <v>1</v>
      </c>
    </row>
    <row r="451" spans="1:3" ht="13.2">
      <c r="A451" s="17" t="s">
        <v>608</v>
      </c>
      <c r="B451" s="5">
        <f>IF(A451=A450,0,1)</f>
        <v>1</v>
      </c>
      <c r="C451" s="5">
        <v>1</v>
      </c>
    </row>
    <row r="452" spans="1:3" ht="13.2" hidden="1">
      <c r="A452" s="17" t="s">
        <v>608</v>
      </c>
      <c r="B452" s="5">
        <v>0</v>
      </c>
      <c r="C452" s="5">
        <v>1</v>
      </c>
    </row>
    <row r="453" spans="1:3" ht="13.2">
      <c r="A453" s="17" t="s">
        <v>609</v>
      </c>
      <c r="B453" s="5">
        <f t="shared" ref="B453:B458" si="58">IF(A453=A452,0,1)</f>
        <v>1</v>
      </c>
      <c r="C453" s="5">
        <v>1</v>
      </c>
    </row>
    <row r="454" spans="1:3" ht="13.2" hidden="1">
      <c r="A454" s="17" t="s">
        <v>610</v>
      </c>
      <c r="B454" s="5">
        <f t="shared" si="58"/>
        <v>1</v>
      </c>
      <c r="C454" s="5">
        <v>0</v>
      </c>
    </row>
    <row r="455" spans="1:3" ht="13.2" hidden="1">
      <c r="A455" s="17" t="s">
        <v>611</v>
      </c>
      <c r="B455" s="5">
        <f t="shared" si="58"/>
        <v>1</v>
      </c>
      <c r="C455" s="5">
        <v>0</v>
      </c>
    </row>
    <row r="456" spans="1:3" ht="13.2">
      <c r="A456" s="17" t="s">
        <v>612</v>
      </c>
      <c r="B456" s="5">
        <f t="shared" si="58"/>
        <v>1</v>
      </c>
      <c r="C456" s="5">
        <v>1</v>
      </c>
    </row>
    <row r="457" spans="1:3" ht="13.2">
      <c r="A457" s="17" t="s">
        <v>613</v>
      </c>
      <c r="B457" s="5">
        <f t="shared" si="58"/>
        <v>1</v>
      </c>
      <c r="C457" s="5">
        <v>1</v>
      </c>
    </row>
    <row r="458" spans="1:3" ht="13.2" hidden="1">
      <c r="A458" s="17" t="s">
        <v>614</v>
      </c>
      <c r="B458" s="5">
        <f t="shared" si="58"/>
        <v>1</v>
      </c>
      <c r="C458" s="5">
        <v>0</v>
      </c>
    </row>
    <row r="459" spans="1:3" ht="13.2" hidden="1">
      <c r="A459" s="19" t="s">
        <v>615</v>
      </c>
      <c r="B459" s="5">
        <v>0</v>
      </c>
      <c r="C459" s="5">
        <v>1</v>
      </c>
    </row>
    <row r="460" spans="1:3" ht="13.2" hidden="1">
      <c r="A460" s="17" t="s">
        <v>615</v>
      </c>
      <c r="B460" s="5">
        <f>IF(A460=A459,0,1)</f>
        <v>0</v>
      </c>
      <c r="C460" s="5">
        <v>1</v>
      </c>
    </row>
    <row r="461" spans="1:3" ht="13.2">
      <c r="A461" s="17" t="s">
        <v>615</v>
      </c>
      <c r="B461" s="5">
        <v>1</v>
      </c>
      <c r="C461" s="5">
        <v>1</v>
      </c>
    </row>
    <row r="462" spans="1:3" ht="13.2" hidden="1">
      <c r="A462" s="19" t="s">
        <v>616</v>
      </c>
      <c r="B462" s="5">
        <v>1</v>
      </c>
      <c r="C462" s="5">
        <v>0</v>
      </c>
    </row>
    <row r="463" spans="1:3" ht="13.2" hidden="1">
      <c r="A463" s="18" t="s">
        <v>617</v>
      </c>
      <c r="B463" s="5">
        <v>1</v>
      </c>
      <c r="C463" s="5">
        <v>0</v>
      </c>
    </row>
    <row r="464" spans="1:3" ht="13.2" hidden="1">
      <c r="A464" s="18" t="s">
        <v>618</v>
      </c>
      <c r="B464" s="5">
        <v>0</v>
      </c>
      <c r="C464" s="5">
        <v>0</v>
      </c>
    </row>
    <row r="465" spans="1:3" ht="13.2" hidden="1">
      <c r="A465" s="18" t="s">
        <v>618</v>
      </c>
      <c r="B465" s="5">
        <f>IF(A465=A464,0,1)</f>
        <v>0</v>
      </c>
      <c r="C465" s="5">
        <v>0</v>
      </c>
    </row>
    <row r="466" spans="1:3" ht="13.2" hidden="1">
      <c r="A466" s="19" t="s">
        <v>619</v>
      </c>
      <c r="B466" s="5">
        <v>1</v>
      </c>
      <c r="C466" s="5">
        <v>0</v>
      </c>
    </row>
    <row r="467" spans="1:3" ht="13.2" hidden="1">
      <c r="A467" s="17" t="s">
        <v>620</v>
      </c>
      <c r="B467" s="5">
        <f t="shared" ref="B467:B471" si="59">IF(A467=A466,0,1)</f>
        <v>1</v>
      </c>
      <c r="C467" s="5">
        <v>0</v>
      </c>
    </row>
    <row r="468" spans="1:3" ht="13.2" hidden="1">
      <c r="A468" s="17" t="s">
        <v>621</v>
      </c>
      <c r="B468" s="5">
        <f t="shared" si="59"/>
        <v>1</v>
      </c>
      <c r="C468" s="5">
        <v>0</v>
      </c>
    </row>
    <row r="469" spans="1:3" ht="13.2">
      <c r="A469" s="18" t="s">
        <v>622</v>
      </c>
      <c r="B469" s="5">
        <f t="shared" si="59"/>
        <v>1</v>
      </c>
      <c r="C469" s="5">
        <v>1</v>
      </c>
    </row>
    <row r="470" spans="1:3" ht="13.2" hidden="1">
      <c r="A470" s="17" t="s">
        <v>623</v>
      </c>
      <c r="B470" s="5">
        <f t="shared" si="59"/>
        <v>1</v>
      </c>
      <c r="C470" s="5">
        <v>0</v>
      </c>
    </row>
    <row r="471" spans="1:3" ht="13.2" hidden="1">
      <c r="A471" s="17" t="s">
        <v>624</v>
      </c>
      <c r="B471" s="5">
        <f t="shared" si="59"/>
        <v>1</v>
      </c>
      <c r="C471" s="5">
        <v>0</v>
      </c>
    </row>
    <row r="472" spans="1:3" ht="13.2" hidden="1">
      <c r="A472" s="18" t="s">
        <v>625</v>
      </c>
      <c r="B472" s="5">
        <v>1</v>
      </c>
      <c r="C472" s="5">
        <v>0</v>
      </c>
    </row>
    <row r="473" spans="1:3" ht="13.2" hidden="1">
      <c r="A473" s="17" t="s">
        <v>626</v>
      </c>
      <c r="B473" s="5">
        <f t="shared" ref="B473:B479" si="60">IF(A473=A472,0,1)</f>
        <v>1</v>
      </c>
      <c r="C473" s="5">
        <v>0</v>
      </c>
    </row>
    <row r="474" spans="1:3" ht="13.2" hidden="1">
      <c r="A474" s="17" t="s">
        <v>627</v>
      </c>
      <c r="B474" s="5">
        <f t="shared" si="60"/>
        <v>1</v>
      </c>
      <c r="C474" s="5">
        <v>0</v>
      </c>
    </row>
    <row r="475" spans="1:3" ht="13.2" hidden="1">
      <c r="A475" s="17" t="s">
        <v>628</v>
      </c>
      <c r="B475" s="5">
        <f t="shared" si="60"/>
        <v>1</v>
      </c>
      <c r="C475" s="5">
        <v>0</v>
      </c>
    </row>
    <row r="476" spans="1:3" ht="13.2" hidden="1">
      <c r="A476" s="17" t="s">
        <v>629</v>
      </c>
      <c r="B476" s="5">
        <f t="shared" si="60"/>
        <v>1</v>
      </c>
      <c r="C476" s="5">
        <v>0</v>
      </c>
    </row>
    <row r="477" spans="1:3" ht="13.2" hidden="1">
      <c r="A477" s="17" t="s">
        <v>630</v>
      </c>
      <c r="B477" s="5">
        <f t="shared" si="60"/>
        <v>1</v>
      </c>
      <c r="C477" s="5">
        <v>0</v>
      </c>
    </row>
    <row r="478" spans="1:3" ht="13.2">
      <c r="A478" s="17" t="s">
        <v>631</v>
      </c>
      <c r="B478" s="5">
        <f t="shared" si="60"/>
        <v>1</v>
      </c>
      <c r="C478" s="5">
        <v>1</v>
      </c>
    </row>
    <row r="479" spans="1:3" ht="13.2" hidden="1">
      <c r="A479" s="17" t="s">
        <v>631</v>
      </c>
      <c r="B479" s="5">
        <f t="shared" si="60"/>
        <v>0</v>
      </c>
      <c r="C479" s="5">
        <v>1</v>
      </c>
    </row>
    <row r="480" spans="1:3" ht="13.2" hidden="1">
      <c r="A480" s="18" t="s">
        <v>631</v>
      </c>
      <c r="B480" s="5">
        <v>0</v>
      </c>
      <c r="C480" s="5">
        <v>1</v>
      </c>
    </row>
    <row r="481" spans="1:3" ht="13.2">
      <c r="A481" s="5" t="s">
        <v>632</v>
      </c>
      <c r="B481" s="5">
        <v>1</v>
      </c>
      <c r="C481" s="5">
        <v>1</v>
      </c>
    </row>
    <row r="482" spans="1:3" ht="13.2" hidden="1">
      <c r="A482" s="17" t="s">
        <v>633</v>
      </c>
      <c r="B482" s="5">
        <v>0</v>
      </c>
      <c r="C482" s="5">
        <v>1</v>
      </c>
    </row>
    <row r="483" spans="1:3" ht="13.2" hidden="1">
      <c r="A483" s="17" t="s">
        <v>633</v>
      </c>
      <c r="B483" s="5">
        <f t="shared" ref="B483:B485" si="61">IF(A483=A482,0,1)</f>
        <v>0</v>
      </c>
      <c r="C483" s="5">
        <v>1</v>
      </c>
    </row>
    <row r="484" spans="1:3" ht="13.2">
      <c r="A484" s="18" t="s">
        <v>634</v>
      </c>
      <c r="B484" s="5">
        <f t="shared" si="61"/>
        <v>1</v>
      </c>
      <c r="C484" s="5">
        <v>1</v>
      </c>
    </row>
    <row r="485" spans="1:3" ht="13.2" hidden="1">
      <c r="A485" s="18" t="s">
        <v>634</v>
      </c>
      <c r="B485" s="5">
        <f t="shared" si="61"/>
        <v>0</v>
      </c>
      <c r="C485" s="5">
        <v>1</v>
      </c>
    </row>
    <row r="486" spans="1:3" ht="13.2" hidden="1">
      <c r="A486" s="21" t="s">
        <v>634</v>
      </c>
      <c r="B486" s="5">
        <v>0</v>
      </c>
      <c r="C486" s="5">
        <v>1</v>
      </c>
    </row>
    <row r="487" spans="1:3" ht="13.2">
      <c r="A487" s="18" t="s">
        <v>635</v>
      </c>
      <c r="B487" s="5">
        <f>IF(A487=A486,0,1)</f>
        <v>1</v>
      </c>
      <c r="C487" s="5">
        <v>1</v>
      </c>
    </row>
  </sheetData>
  <autoFilter ref="A1:Z487" xr:uid="{00000000-0009-0000-0000-000002000000}">
    <filterColumn colId="1">
      <filters>
        <filter val="1"/>
      </filters>
    </filterColumn>
    <filterColumn colId="2">
      <filters>
        <filter val="1"/>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O48"/>
  <sheetViews>
    <sheetView workbookViewId="0"/>
  </sheetViews>
  <sheetFormatPr defaultColWidth="12.6640625" defaultRowHeight="15.75" customHeight="1"/>
  <cols>
    <col min="1" max="2" width="14.6640625" customWidth="1"/>
    <col min="3" max="3" width="21.109375" customWidth="1"/>
    <col min="4" max="4" width="28.77734375" customWidth="1"/>
    <col min="5" max="5" width="23.21875" customWidth="1"/>
    <col min="6" max="6" width="17.77734375" customWidth="1"/>
    <col min="7" max="7" width="18.44140625" customWidth="1"/>
    <col min="8" max="8" width="23.33203125" customWidth="1"/>
  </cols>
  <sheetData>
    <row r="1" spans="1:15">
      <c r="A1" s="5" t="s">
        <v>234</v>
      </c>
      <c r="B1" s="5" t="s">
        <v>636</v>
      </c>
      <c r="C1" s="5" t="s">
        <v>637</v>
      </c>
      <c r="D1" s="2" t="s">
        <v>638</v>
      </c>
      <c r="E1" s="5" t="s">
        <v>639</v>
      </c>
      <c r="F1" s="5" t="s">
        <v>640</v>
      </c>
      <c r="G1" s="5" t="s">
        <v>641</v>
      </c>
      <c r="H1" s="5" t="s">
        <v>642</v>
      </c>
      <c r="I1" s="5" t="s">
        <v>643</v>
      </c>
      <c r="K1" s="5" t="s">
        <v>644</v>
      </c>
      <c r="M1" s="5" t="s">
        <v>645</v>
      </c>
      <c r="O1" s="5" t="s">
        <v>646</v>
      </c>
    </row>
    <row r="2" spans="1:15">
      <c r="A2" s="5">
        <v>210</v>
      </c>
      <c r="B2" s="5" t="s">
        <v>647</v>
      </c>
      <c r="C2" s="5">
        <v>21</v>
      </c>
      <c r="D2" s="5">
        <v>7</v>
      </c>
      <c r="E2" s="5">
        <v>18</v>
      </c>
      <c r="F2" s="5">
        <v>4</v>
      </c>
      <c r="G2" s="5">
        <f t="shared" ref="G2:G44" si="0">D2/C2</f>
        <v>0.33333333333333331</v>
      </c>
      <c r="H2" s="5">
        <f t="shared" ref="H2:H44" si="1">F2/E2</f>
        <v>0.22222222222222221</v>
      </c>
      <c r="I2" s="5">
        <f>MEDIAN(C2:C31)</f>
        <v>11</v>
      </c>
      <c r="K2" s="5">
        <f>MEDIAN(G2:G44)</f>
        <v>0.45454545454545453</v>
      </c>
      <c r="M2" s="5">
        <f>MEDIAN(G32:G44)</f>
        <v>0.42857142857142855</v>
      </c>
      <c r="O2" s="24">
        <v>1E-3</v>
      </c>
    </row>
    <row r="3" spans="1:15">
      <c r="A3" s="5">
        <v>171</v>
      </c>
      <c r="B3" s="5" t="s">
        <v>647</v>
      </c>
      <c r="C3" s="5">
        <v>11</v>
      </c>
      <c r="D3" s="5">
        <v>9</v>
      </c>
      <c r="E3" s="5">
        <v>10</v>
      </c>
      <c r="F3" s="5">
        <v>8</v>
      </c>
      <c r="G3" s="5">
        <f t="shared" si="0"/>
        <v>0.81818181818181823</v>
      </c>
      <c r="H3" s="5">
        <f t="shared" si="1"/>
        <v>0.8</v>
      </c>
      <c r="M3" s="5" t="s">
        <v>648</v>
      </c>
    </row>
    <row r="4" spans="1:15">
      <c r="A4" s="5">
        <v>54</v>
      </c>
      <c r="B4" s="5" t="s">
        <v>647</v>
      </c>
      <c r="C4" s="5">
        <v>93</v>
      </c>
      <c r="D4" s="5">
        <v>66</v>
      </c>
      <c r="E4" s="5">
        <v>71</v>
      </c>
      <c r="F4" s="5">
        <v>49</v>
      </c>
      <c r="G4" s="5">
        <f t="shared" si="0"/>
        <v>0.70967741935483875</v>
      </c>
      <c r="H4" s="5">
        <f t="shared" si="1"/>
        <v>0.6901408450704225</v>
      </c>
      <c r="I4" s="5" t="s">
        <v>649</v>
      </c>
      <c r="K4" s="5" t="s">
        <v>650</v>
      </c>
      <c r="M4" s="5">
        <f>MEDIAN(H32:H44)</f>
        <v>0.47619047619047616</v>
      </c>
      <c r="O4" s="5" t="s">
        <v>651</v>
      </c>
    </row>
    <row r="5" spans="1:15">
      <c r="A5" s="5">
        <v>173</v>
      </c>
      <c r="B5" s="5" t="s">
        <v>647</v>
      </c>
      <c r="C5" s="5">
        <v>32</v>
      </c>
      <c r="D5" s="5">
        <v>18</v>
      </c>
      <c r="E5" s="5">
        <v>17</v>
      </c>
      <c r="F5" s="5">
        <v>7</v>
      </c>
      <c r="G5" s="5">
        <f t="shared" si="0"/>
        <v>0.5625</v>
      </c>
      <c r="H5" s="5">
        <f t="shared" si="1"/>
        <v>0.41176470588235292</v>
      </c>
      <c r="I5" s="5">
        <f>MEDIAN(C32:C44)</f>
        <v>13</v>
      </c>
      <c r="K5" s="5">
        <f>MEDIAN(H2:H44)</f>
        <v>0.38461538461538464</v>
      </c>
      <c r="M5" s="5" t="s">
        <v>652</v>
      </c>
      <c r="O5" s="25">
        <v>7.0000000000000007E-2</v>
      </c>
    </row>
    <row r="6" spans="1:15">
      <c r="A6" s="5">
        <v>192</v>
      </c>
      <c r="B6" s="5" t="s">
        <v>647</v>
      </c>
      <c r="C6" s="5">
        <v>6</v>
      </c>
      <c r="D6" s="5">
        <v>3</v>
      </c>
      <c r="E6" s="5">
        <v>5</v>
      </c>
      <c r="F6" s="5">
        <v>2</v>
      </c>
      <c r="G6" s="5">
        <f t="shared" si="0"/>
        <v>0.5</v>
      </c>
      <c r="H6" s="5">
        <f t="shared" si="1"/>
        <v>0.4</v>
      </c>
      <c r="I6" s="5" t="s">
        <v>653</v>
      </c>
      <c r="M6" s="26">
        <v>0.8</v>
      </c>
    </row>
    <row r="7" spans="1:15">
      <c r="A7" s="5">
        <v>172</v>
      </c>
      <c r="B7" s="5" t="s">
        <v>647</v>
      </c>
      <c r="C7" s="5">
        <v>61</v>
      </c>
      <c r="D7" s="5">
        <v>54</v>
      </c>
      <c r="E7" s="5">
        <v>49</v>
      </c>
      <c r="F7" s="5">
        <v>44</v>
      </c>
      <c r="G7" s="5">
        <f t="shared" si="0"/>
        <v>0.88524590163934425</v>
      </c>
      <c r="H7" s="5">
        <f t="shared" si="1"/>
        <v>0.89795918367346939</v>
      </c>
      <c r="I7" s="27">
        <f>MEDIAN(C2:C31)</f>
        <v>11</v>
      </c>
      <c r="M7" s="5" t="s">
        <v>654</v>
      </c>
    </row>
    <row r="8" spans="1:15">
      <c r="A8" s="5">
        <v>194</v>
      </c>
      <c r="B8" s="5" t="s">
        <v>647</v>
      </c>
      <c r="C8" s="5">
        <v>11</v>
      </c>
      <c r="D8" s="5">
        <v>6</v>
      </c>
      <c r="E8" s="5">
        <v>8</v>
      </c>
      <c r="F8" s="5">
        <v>3</v>
      </c>
      <c r="G8" s="5">
        <f t="shared" si="0"/>
        <v>0.54545454545454541</v>
      </c>
      <c r="H8" s="5">
        <f t="shared" si="1"/>
        <v>0.375</v>
      </c>
      <c r="I8" s="5" t="s">
        <v>655</v>
      </c>
      <c r="K8" s="5" t="s">
        <v>652</v>
      </c>
      <c r="M8" s="5">
        <f>MEDIAN(G2:G31)</f>
        <v>0.5</v>
      </c>
    </row>
    <row r="9" spans="1:15">
      <c r="A9" s="5">
        <v>39</v>
      </c>
      <c r="B9" s="5" t="s">
        <v>647</v>
      </c>
      <c r="C9" s="5">
        <v>2</v>
      </c>
      <c r="D9" s="5">
        <v>1</v>
      </c>
      <c r="E9" s="5">
        <v>1</v>
      </c>
      <c r="F9" s="5">
        <v>0</v>
      </c>
      <c r="G9" s="5">
        <f t="shared" si="0"/>
        <v>0.5</v>
      </c>
      <c r="H9" s="5">
        <f t="shared" si="1"/>
        <v>0</v>
      </c>
      <c r="I9" s="5">
        <f>_xlfn.T.TEST(C2:C31,C32:C44,2,3)</f>
        <v>0.17380941266987696</v>
      </c>
      <c r="K9" s="24">
        <v>1.1169999999999999E-2</v>
      </c>
      <c r="M9" s="5" t="s">
        <v>656</v>
      </c>
    </row>
    <row r="10" spans="1:15">
      <c r="A10" s="5">
        <v>2</v>
      </c>
      <c r="B10" s="5" t="s">
        <v>647</v>
      </c>
      <c r="C10" s="5">
        <v>7</v>
      </c>
      <c r="D10" s="5">
        <v>0</v>
      </c>
      <c r="E10" s="5">
        <v>5</v>
      </c>
      <c r="F10" s="5">
        <v>0</v>
      </c>
      <c r="G10" s="5">
        <f t="shared" si="0"/>
        <v>0</v>
      </c>
      <c r="H10" s="5">
        <f t="shared" si="1"/>
        <v>0</v>
      </c>
      <c r="M10" s="5">
        <f>MEDIAN(H2:H31)</f>
        <v>0.37980769230769229</v>
      </c>
    </row>
    <row r="11" spans="1:15">
      <c r="A11" s="5">
        <v>122</v>
      </c>
      <c r="B11" s="5" t="s">
        <v>647</v>
      </c>
      <c r="C11" s="5">
        <v>21</v>
      </c>
      <c r="D11" s="5">
        <v>8</v>
      </c>
      <c r="E11" s="5">
        <v>17</v>
      </c>
      <c r="F11" s="5">
        <v>7</v>
      </c>
      <c r="G11" s="5">
        <f t="shared" si="0"/>
        <v>0.38095238095238093</v>
      </c>
      <c r="H11" s="5">
        <f t="shared" si="1"/>
        <v>0.41176470588235292</v>
      </c>
      <c r="M11" s="5" t="s">
        <v>652</v>
      </c>
    </row>
    <row r="12" spans="1:15">
      <c r="A12" s="5">
        <v>11</v>
      </c>
      <c r="B12" s="5" t="s">
        <v>647</v>
      </c>
      <c r="C12" s="5">
        <v>14</v>
      </c>
      <c r="D12" s="5">
        <v>2</v>
      </c>
      <c r="E12" s="5">
        <v>13</v>
      </c>
      <c r="F12" s="5">
        <v>1</v>
      </c>
      <c r="G12" s="5">
        <f t="shared" si="0"/>
        <v>0.14285714285714285</v>
      </c>
      <c r="H12" s="5">
        <f t="shared" si="1"/>
        <v>7.6923076923076927E-2</v>
      </c>
      <c r="M12" s="25">
        <v>7.0000000000000007E-2</v>
      </c>
    </row>
    <row r="13" spans="1:15">
      <c r="A13" s="5">
        <v>216</v>
      </c>
      <c r="B13" s="5" t="s">
        <v>647</v>
      </c>
      <c r="C13" s="5">
        <v>9</v>
      </c>
      <c r="D13" s="5">
        <v>0</v>
      </c>
      <c r="E13" s="5">
        <v>9</v>
      </c>
      <c r="F13" s="5">
        <v>0</v>
      </c>
      <c r="G13" s="5">
        <f t="shared" si="0"/>
        <v>0</v>
      </c>
      <c r="H13" s="5">
        <f t="shared" si="1"/>
        <v>0</v>
      </c>
    </row>
    <row r="14" spans="1:15">
      <c r="A14" s="5">
        <v>102</v>
      </c>
      <c r="B14" s="5" t="s">
        <v>647</v>
      </c>
      <c r="C14" s="5">
        <v>16</v>
      </c>
      <c r="D14" s="5">
        <v>5</v>
      </c>
      <c r="E14" s="5">
        <v>14</v>
      </c>
      <c r="F14" s="5">
        <v>4</v>
      </c>
      <c r="G14" s="5">
        <f t="shared" si="0"/>
        <v>0.3125</v>
      </c>
      <c r="H14" s="5">
        <f t="shared" si="1"/>
        <v>0.2857142857142857</v>
      </c>
    </row>
    <row r="15" spans="1:15">
      <c r="A15" s="5">
        <v>35</v>
      </c>
      <c r="B15" s="5" t="s">
        <v>647</v>
      </c>
      <c r="C15" s="5">
        <v>4</v>
      </c>
      <c r="D15" s="5">
        <v>1</v>
      </c>
      <c r="E15" s="5">
        <v>4</v>
      </c>
      <c r="F15" s="5">
        <v>1</v>
      </c>
      <c r="G15" s="5">
        <f t="shared" si="0"/>
        <v>0.25</v>
      </c>
      <c r="H15" s="5">
        <f t="shared" si="1"/>
        <v>0.25</v>
      </c>
    </row>
    <row r="16" spans="1:15">
      <c r="A16" s="5">
        <v>183</v>
      </c>
      <c r="B16" s="5" t="s">
        <v>647</v>
      </c>
      <c r="C16" s="5">
        <v>7</v>
      </c>
      <c r="D16" s="5">
        <v>1</v>
      </c>
      <c r="E16" s="5">
        <v>6</v>
      </c>
      <c r="F16" s="5">
        <v>0</v>
      </c>
      <c r="G16" s="5">
        <f t="shared" si="0"/>
        <v>0.14285714285714285</v>
      </c>
      <c r="H16" s="5">
        <f t="shared" si="1"/>
        <v>0</v>
      </c>
    </row>
    <row r="17" spans="1:8">
      <c r="A17" s="5">
        <v>130</v>
      </c>
      <c r="B17" s="5" t="s">
        <v>647</v>
      </c>
      <c r="C17" s="5">
        <v>44</v>
      </c>
      <c r="D17" s="5">
        <v>26</v>
      </c>
      <c r="E17" s="5">
        <v>22</v>
      </c>
      <c r="F17" s="5">
        <v>13</v>
      </c>
      <c r="G17" s="5">
        <f t="shared" si="0"/>
        <v>0.59090909090909094</v>
      </c>
      <c r="H17" s="5">
        <f t="shared" si="1"/>
        <v>0.59090909090909094</v>
      </c>
    </row>
    <row r="18" spans="1:8">
      <c r="A18" s="5">
        <v>136</v>
      </c>
      <c r="B18" s="5" t="s">
        <v>647</v>
      </c>
      <c r="C18" s="5">
        <v>10</v>
      </c>
      <c r="D18" s="5">
        <v>1</v>
      </c>
      <c r="E18" s="5">
        <v>10</v>
      </c>
      <c r="F18" s="5">
        <v>1</v>
      </c>
      <c r="G18" s="5">
        <f t="shared" si="0"/>
        <v>0.1</v>
      </c>
      <c r="H18" s="5">
        <f t="shared" si="1"/>
        <v>0.1</v>
      </c>
    </row>
    <row r="19" spans="1:8">
      <c r="A19" s="5">
        <v>87</v>
      </c>
      <c r="B19" s="5" t="s">
        <v>647</v>
      </c>
      <c r="C19">
        <v>9</v>
      </c>
      <c r="D19" s="5">
        <v>5</v>
      </c>
      <c r="E19" s="5">
        <v>7</v>
      </c>
      <c r="F19" s="5">
        <v>3</v>
      </c>
      <c r="G19" s="5">
        <f t="shared" si="0"/>
        <v>0.55555555555555558</v>
      </c>
      <c r="H19" s="5">
        <f t="shared" si="1"/>
        <v>0.42857142857142855</v>
      </c>
    </row>
    <row r="20" spans="1:8">
      <c r="A20" s="5">
        <v>111</v>
      </c>
      <c r="B20" s="5" t="s">
        <v>647</v>
      </c>
      <c r="C20">
        <v>15</v>
      </c>
      <c r="D20" s="5">
        <v>12</v>
      </c>
      <c r="E20" s="5">
        <v>9</v>
      </c>
      <c r="F20" s="5">
        <v>6</v>
      </c>
      <c r="G20" s="5">
        <f t="shared" si="0"/>
        <v>0.8</v>
      </c>
      <c r="H20" s="5">
        <f t="shared" si="1"/>
        <v>0.66666666666666663</v>
      </c>
    </row>
    <row r="21" spans="1:8">
      <c r="A21" s="5">
        <v>148</v>
      </c>
      <c r="B21" s="5" t="s">
        <v>647</v>
      </c>
      <c r="C21">
        <v>6</v>
      </c>
      <c r="D21" s="5">
        <v>2</v>
      </c>
      <c r="E21" s="5">
        <v>3</v>
      </c>
      <c r="F21" s="5">
        <v>2</v>
      </c>
      <c r="G21" s="5">
        <f t="shared" si="0"/>
        <v>0.33333333333333331</v>
      </c>
      <c r="H21" s="5">
        <f t="shared" si="1"/>
        <v>0.66666666666666663</v>
      </c>
    </row>
    <row r="22" spans="1:8">
      <c r="A22" s="5">
        <v>201</v>
      </c>
      <c r="B22" s="5" t="s">
        <v>647</v>
      </c>
      <c r="C22">
        <v>6</v>
      </c>
      <c r="D22" s="5">
        <v>5</v>
      </c>
      <c r="E22" s="5">
        <v>6</v>
      </c>
      <c r="F22" s="5">
        <v>5</v>
      </c>
      <c r="G22" s="5">
        <f t="shared" si="0"/>
        <v>0.83333333333333337</v>
      </c>
      <c r="H22" s="5">
        <f t="shared" si="1"/>
        <v>0.83333333333333337</v>
      </c>
    </row>
    <row r="23" spans="1:8">
      <c r="A23" s="5">
        <v>40</v>
      </c>
      <c r="B23" s="5" t="s">
        <v>647</v>
      </c>
      <c r="C23">
        <v>9</v>
      </c>
      <c r="D23" s="5">
        <v>3</v>
      </c>
      <c r="E23" s="5">
        <v>8</v>
      </c>
      <c r="F23" s="5">
        <v>2</v>
      </c>
      <c r="G23" s="5">
        <f t="shared" si="0"/>
        <v>0.33333333333333331</v>
      </c>
      <c r="H23" s="5">
        <f t="shared" si="1"/>
        <v>0.25</v>
      </c>
    </row>
    <row r="24" spans="1:8">
      <c r="A24" s="5">
        <v>125</v>
      </c>
      <c r="B24" s="5" t="s">
        <v>647</v>
      </c>
      <c r="C24" s="5">
        <v>3</v>
      </c>
      <c r="D24" s="5">
        <v>2</v>
      </c>
      <c r="E24" s="5">
        <v>1</v>
      </c>
      <c r="F24" s="5">
        <v>0</v>
      </c>
      <c r="G24" s="5">
        <f t="shared" si="0"/>
        <v>0.66666666666666663</v>
      </c>
      <c r="H24" s="5">
        <f t="shared" si="1"/>
        <v>0</v>
      </c>
    </row>
    <row r="25" spans="1:8">
      <c r="A25" s="5">
        <v>182</v>
      </c>
      <c r="B25" s="5" t="s">
        <v>647</v>
      </c>
      <c r="C25" s="5">
        <v>14</v>
      </c>
      <c r="D25" s="5">
        <v>4</v>
      </c>
      <c r="E25" s="5">
        <v>12</v>
      </c>
      <c r="F25" s="5">
        <v>4</v>
      </c>
      <c r="G25" s="5">
        <f t="shared" si="0"/>
        <v>0.2857142857142857</v>
      </c>
      <c r="H25" s="5">
        <f t="shared" si="1"/>
        <v>0.33333333333333331</v>
      </c>
    </row>
    <row r="26" spans="1:8">
      <c r="A26" s="5">
        <v>174</v>
      </c>
      <c r="B26" s="5" t="s">
        <v>647</v>
      </c>
      <c r="C26" s="5">
        <v>29</v>
      </c>
      <c r="D26" s="5">
        <v>10</v>
      </c>
      <c r="E26" s="5">
        <v>25</v>
      </c>
      <c r="F26" s="5">
        <v>9</v>
      </c>
      <c r="G26" s="5">
        <f t="shared" si="0"/>
        <v>0.34482758620689657</v>
      </c>
      <c r="H26" s="5">
        <f t="shared" si="1"/>
        <v>0.36</v>
      </c>
    </row>
    <row r="27" spans="1:8">
      <c r="A27" s="5">
        <v>145</v>
      </c>
      <c r="B27" s="5" t="s">
        <v>647</v>
      </c>
      <c r="C27" s="5">
        <v>2</v>
      </c>
      <c r="D27" s="5">
        <v>1</v>
      </c>
      <c r="E27" s="5">
        <v>1</v>
      </c>
      <c r="F27" s="5">
        <v>0</v>
      </c>
      <c r="G27" s="5">
        <f t="shared" si="0"/>
        <v>0.5</v>
      </c>
      <c r="H27" s="5">
        <f t="shared" si="1"/>
        <v>0</v>
      </c>
    </row>
    <row r="28" spans="1:8">
      <c r="A28" s="5">
        <v>193</v>
      </c>
      <c r="B28" s="5" t="s">
        <v>647</v>
      </c>
      <c r="C28" s="5">
        <v>27</v>
      </c>
      <c r="D28" s="5">
        <v>10</v>
      </c>
      <c r="E28" s="5">
        <v>26</v>
      </c>
      <c r="F28" s="5">
        <v>10</v>
      </c>
      <c r="G28" s="5">
        <f t="shared" si="0"/>
        <v>0.37037037037037035</v>
      </c>
      <c r="H28" s="5">
        <f t="shared" si="1"/>
        <v>0.38461538461538464</v>
      </c>
    </row>
    <row r="29" spans="1:8">
      <c r="A29" s="5">
        <v>116</v>
      </c>
      <c r="B29" s="5" t="s">
        <v>647</v>
      </c>
      <c r="C29" s="5">
        <v>12</v>
      </c>
      <c r="D29" s="5">
        <v>8</v>
      </c>
      <c r="E29" s="5">
        <v>5</v>
      </c>
      <c r="F29" s="5">
        <v>3</v>
      </c>
      <c r="G29" s="5">
        <f t="shared" si="0"/>
        <v>0.66666666666666663</v>
      </c>
      <c r="H29" s="5">
        <f t="shared" si="1"/>
        <v>0.6</v>
      </c>
    </row>
    <row r="30" spans="1:8">
      <c r="A30" s="5">
        <v>212</v>
      </c>
      <c r="B30" s="5" t="s">
        <v>647</v>
      </c>
      <c r="C30" s="5">
        <v>5</v>
      </c>
      <c r="D30" s="5">
        <v>5</v>
      </c>
      <c r="E30" s="5">
        <v>3</v>
      </c>
      <c r="F30" s="5">
        <v>3</v>
      </c>
      <c r="G30" s="5">
        <f t="shared" si="0"/>
        <v>1</v>
      </c>
      <c r="H30" s="5">
        <f t="shared" si="1"/>
        <v>1</v>
      </c>
    </row>
    <row r="31" spans="1:8">
      <c r="A31" s="5">
        <v>134</v>
      </c>
      <c r="B31" s="5" t="s">
        <v>647</v>
      </c>
      <c r="C31" s="5">
        <v>48</v>
      </c>
      <c r="D31" s="5">
        <v>47</v>
      </c>
      <c r="E31" s="5">
        <v>23</v>
      </c>
      <c r="F31" s="5">
        <v>22</v>
      </c>
      <c r="G31" s="5">
        <f t="shared" si="0"/>
        <v>0.97916666666666663</v>
      </c>
      <c r="H31" s="5">
        <f t="shared" si="1"/>
        <v>0.95652173913043481</v>
      </c>
    </row>
    <row r="32" spans="1:8">
      <c r="A32" s="5">
        <v>100</v>
      </c>
      <c r="B32" s="5" t="s">
        <v>657</v>
      </c>
      <c r="C32" s="5">
        <v>13</v>
      </c>
      <c r="D32" s="5">
        <v>8</v>
      </c>
      <c r="E32" s="5">
        <v>9</v>
      </c>
      <c r="F32" s="5">
        <v>5</v>
      </c>
      <c r="G32" s="5">
        <f t="shared" si="0"/>
        <v>0.61538461538461542</v>
      </c>
      <c r="H32" s="5">
        <f t="shared" si="1"/>
        <v>0.55555555555555558</v>
      </c>
    </row>
    <row r="33" spans="1:8">
      <c r="A33" s="5">
        <v>154</v>
      </c>
      <c r="B33" s="5" t="s">
        <v>657</v>
      </c>
      <c r="C33" s="5">
        <v>23</v>
      </c>
      <c r="D33" s="5">
        <v>11</v>
      </c>
      <c r="E33" s="5">
        <v>21</v>
      </c>
      <c r="F33" s="5">
        <v>10</v>
      </c>
      <c r="G33" s="5">
        <f t="shared" si="0"/>
        <v>0.47826086956521741</v>
      </c>
      <c r="H33" s="5">
        <f t="shared" si="1"/>
        <v>0.47619047619047616</v>
      </c>
    </row>
    <row r="34" spans="1:8">
      <c r="A34" s="5">
        <v>179</v>
      </c>
      <c r="B34" s="5" t="s">
        <v>657</v>
      </c>
      <c r="C34">
        <v>18</v>
      </c>
      <c r="D34" s="5">
        <v>4</v>
      </c>
      <c r="E34" s="5">
        <v>16</v>
      </c>
      <c r="F34" s="5">
        <v>2</v>
      </c>
      <c r="G34" s="5">
        <f t="shared" si="0"/>
        <v>0.22222222222222221</v>
      </c>
      <c r="H34" s="5">
        <f t="shared" si="1"/>
        <v>0.125</v>
      </c>
    </row>
    <row r="35" spans="1:8">
      <c r="A35" s="5">
        <v>92</v>
      </c>
      <c r="B35" s="5" t="s">
        <v>657</v>
      </c>
      <c r="C35" s="5">
        <v>11</v>
      </c>
      <c r="D35" s="5">
        <v>5</v>
      </c>
      <c r="E35" s="5">
        <v>8</v>
      </c>
      <c r="F35" s="5">
        <v>4</v>
      </c>
      <c r="G35" s="5">
        <f t="shared" si="0"/>
        <v>0.45454545454545453</v>
      </c>
      <c r="H35" s="5">
        <f t="shared" si="1"/>
        <v>0.5</v>
      </c>
    </row>
    <row r="36" spans="1:8">
      <c r="A36" s="5">
        <v>9</v>
      </c>
      <c r="B36" s="5" t="s">
        <v>657</v>
      </c>
      <c r="C36" s="5">
        <v>5</v>
      </c>
      <c r="D36" s="5">
        <v>0</v>
      </c>
      <c r="E36" s="5">
        <v>5</v>
      </c>
      <c r="F36" s="5">
        <v>0</v>
      </c>
      <c r="G36" s="5">
        <f t="shared" si="0"/>
        <v>0</v>
      </c>
      <c r="H36" s="5">
        <f t="shared" si="1"/>
        <v>0</v>
      </c>
    </row>
    <row r="37" spans="1:8">
      <c r="A37" s="5">
        <v>209</v>
      </c>
      <c r="B37" s="5" t="s">
        <v>657</v>
      </c>
      <c r="C37" s="5">
        <v>13</v>
      </c>
      <c r="D37" s="5">
        <v>4</v>
      </c>
      <c r="E37" s="5">
        <v>12</v>
      </c>
      <c r="F37" s="5">
        <v>4</v>
      </c>
      <c r="G37" s="5">
        <f t="shared" si="0"/>
        <v>0.30769230769230771</v>
      </c>
      <c r="H37" s="5">
        <f t="shared" si="1"/>
        <v>0.33333333333333331</v>
      </c>
    </row>
    <row r="38" spans="1:8">
      <c r="A38" s="5">
        <v>111</v>
      </c>
      <c r="B38" s="5" t="s">
        <v>657</v>
      </c>
      <c r="C38" s="5">
        <v>7</v>
      </c>
      <c r="D38" s="5">
        <v>3</v>
      </c>
      <c r="E38" s="5">
        <v>5</v>
      </c>
      <c r="F38" s="5">
        <v>1</v>
      </c>
      <c r="G38" s="5">
        <f t="shared" si="0"/>
        <v>0.42857142857142855</v>
      </c>
      <c r="H38" s="5">
        <f t="shared" si="1"/>
        <v>0.2</v>
      </c>
    </row>
    <row r="39" spans="1:8">
      <c r="A39" s="5">
        <v>206</v>
      </c>
      <c r="B39" s="5" t="s">
        <v>657</v>
      </c>
      <c r="C39" s="5">
        <v>2</v>
      </c>
      <c r="D39" s="5">
        <v>0</v>
      </c>
      <c r="E39" s="5">
        <v>2</v>
      </c>
      <c r="F39" s="5">
        <v>0</v>
      </c>
      <c r="G39" s="5">
        <f t="shared" si="0"/>
        <v>0</v>
      </c>
      <c r="H39" s="5">
        <f t="shared" si="1"/>
        <v>0</v>
      </c>
    </row>
    <row r="40" spans="1:8">
      <c r="A40" s="5">
        <v>80</v>
      </c>
      <c r="B40" s="5" t="s">
        <v>657</v>
      </c>
      <c r="C40" s="5">
        <v>3</v>
      </c>
      <c r="D40" s="5">
        <v>1</v>
      </c>
      <c r="E40" s="5">
        <v>2</v>
      </c>
      <c r="F40" s="5">
        <v>1</v>
      </c>
      <c r="G40" s="5">
        <f t="shared" si="0"/>
        <v>0.33333333333333331</v>
      </c>
      <c r="H40" s="5">
        <f t="shared" si="1"/>
        <v>0.5</v>
      </c>
    </row>
    <row r="41" spans="1:8">
      <c r="A41" s="5">
        <v>221</v>
      </c>
      <c r="B41" s="5" t="s">
        <v>657</v>
      </c>
      <c r="C41" s="5">
        <v>9</v>
      </c>
      <c r="D41" s="5">
        <v>2</v>
      </c>
      <c r="E41" s="5">
        <v>7</v>
      </c>
      <c r="F41" s="5">
        <v>2</v>
      </c>
      <c r="G41" s="5">
        <f t="shared" si="0"/>
        <v>0.22222222222222221</v>
      </c>
      <c r="H41" s="5">
        <f t="shared" si="1"/>
        <v>0.2857142857142857</v>
      </c>
    </row>
    <row r="42" spans="1:8">
      <c r="A42" s="5">
        <v>211</v>
      </c>
      <c r="B42" s="5" t="s">
        <v>657</v>
      </c>
      <c r="C42" s="5">
        <v>24</v>
      </c>
      <c r="D42" s="5">
        <v>13</v>
      </c>
      <c r="E42" s="5">
        <v>20</v>
      </c>
      <c r="F42" s="5">
        <v>10</v>
      </c>
      <c r="G42" s="5">
        <f t="shared" si="0"/>
        <v>0.54166666666666663</v>
      </c>
      <c r="H42" s="5">
        <f t="shared" si="1"/>
        <v>0.5</v>
      </c>
    </row>
    <row r="43" spans="1:8">
      <c r="A43" s="5">
        <v>65</v>
      </c>
      <c r="B43" s="5" t="s">
        <v>657</v>
      </c>
      <c r="C43" s="5">
        <v>23</v>
      </c>
      <c r="D43" s="5">
        <v>12</v>
      </c>
      <c r="E43" s="5">
        <v>22</v>
      </c>
      <c r="F43" s="5">
        <v>12</v>
      </c>
      <c r="G43" s="5">
        <f t="shared" si="0"/>
        <v>0.52173913043478259</v>
      </c>
      <c r="H43" s="5">
        <f t="shared" si="1"/>
        <v>0.54545454545454541</v>
      </c>
    </row>
    <row r="44" spans="1:8">
      <c r="A44" s="5">
        <v>97</v>
      </c>
      <c r="B44" s="5" t="s">
        <v>657</v>
      </c>
      <c r="C44" s="5">
        <v>13</v>
      </c>
      <c r="D44" s="5">
        <v>11</v>
      </c>
      <c r="E44" s="5">
        <v>8</v>
      </c>
      <c r="F44" s="5">
        <v>8</v>
      </c>
      <c r="G44" s="5">
        <f t="shared" si="0"/>
        <v>0.84615384615384615</v>
      </c>
      <c r="H44" s="5">
        <f t="shared" si="1"/>
        <v>1</v>
      </c>
    </row>
    <row r="45" spans="1:8">
      <c r="C45" s="5">
        <f t="shared" ref="C45:F45" si="2">SUM(C2:C44)</f>
        <v>718</v>
      </c>
      <c r="D45" s="5">
        <f t="shared" si="2"/>
        <v>396</v>
      </c>
      <c r="E45" s="5">
        <f t="shared" si="2"/>
        <v>545</v>
      </c>
      <c r="F45" s="5">
        <f t="shared" si="2"/>
        <v>272</v>
      </c>
    </row>
    <row r="46" spans="1:8">
      <c r="D46" s="5">
        <f>D45/C45</f>
        <v>0.55153203342618384</v>
      </c>
      <c r="E46" s="5">
        <f t="shared" ref="E46:F46" si="3">MEDIAN(E2:E44)</f>
        <v>9</v>
      </c>
      <c r="F46" s="5">
        <f t="shared" si="3"/>
        <v>3</v>
      </c>
    </row>
    <row r="47" spans="1:8">
      <c r="E47" s="5">
        <f t="shared" ref="E47:F47" si="4">AVERAGE(E2:E44)</f>
        <v>12.674418604651162</v>
      </c>
      <c r="F47" s="5">
        <f t="shared" si="4"/>
        <v>6.3255813953488369</v>
      </c>
    </row>
    <row r="48" spans="1:8">
      <c r="E48" s="5">
        <f t="shared" ref="E48:F48" si="5">STDEV(E2:E44)</f>
        <v>12.931543071170989</v>
      </c>
      <c r="F48" s="5">
        <f t="shared" si="5"/>
        <v>10.056319809269805</v>
      </c>
    </row>
  </sheetData>
  <conditionalFormatting sqref="A1:F980">
    <cfRule type="cellIs" dxfId="2" priority="1" operator="equal">
      <formula>"M"</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L1004"/>
  <sheetViews>
    <sheetView workbookViewId="0">
      <pane ySplit="1" topLeftCell="A2" activePane="bottomLeft" state="frozen"/>
      <selection pane="bottomLeft" activeCell="B3" sqref="B3"/>
    </sheetView>
  </sheetViews>
  <sheetFormatPr defaultColWidth="12.6640625" defaultRowHeight="15.75" customHeight="1"/>
  <cols>
    <col min="1" max="1" width="9.109375" customWidth="1"/>
    <col min="2" max="2" width="17.33203125" customWidth="1"/>
    <col min="3" max="3" width="9.21875" customWidth="1"/>
    <col min="4" max="4" width="7.88671875" customWidth="1"/>
    <col min="5" max="5" width="10" customWidth="1"/>
    <col min="6" max="6" width="13.33203125" customWidth="1"/>
    <col min="7" max="7" width="12.88671875" customWidth="1"/>
    <col min="8" max="8" width="15.21875" customWidth="1"/>
    <col min="9" max="9" width="9.33203125" customWidth="1"/>
    <col min="10" max="10" width="17" customWidth="1"/>
    <col min="11" max="11" width="19.6640625" customWidth="1"/>
    <col min="12" max="12" width="47.6640625" customWidth="1"/>
  </cols>
  <sheetData>
    <row r="1" spans="1:12">
      <c r="A1" t="s">
        <v>658</v>
      </c>
      <c r="B1" s="5" t="s">
        <v>659</v>
      </c>
      <c r="C1" s="5" t="s">
        <v>660</v>
      </c>
      <c r="D1" s="5" t="s">
        <v>661</v>
      </c>
      <c r="E1" s="5" t="s">
        <v>662</v>
      </c>
      <c r="F1" s="2" t="s">
        <v>663</v>
      </c>
      <c r="G1" s="28" t="s">
        <v>664</v>
      </c>
      <c r="H1" s="28" t="s">
        <v>665</v>
      </c>
      <c r="I1" s="28" t="s">
        <v>666</v>
      </c>
      <c r="J1" s="28" t="s">
        <v>667</v>
      </c>
      <c r="K1" s="28" t="s">
        <v>668</v>
      </c>
      <c r="L1" s="28" t="s">
        <v>669</v>
      </c>
    </row>
    <row r="2" spans="1:12">
      <c r="A2">
        <v>12</v>
      </c>
      <c r="B2" s="5" t="s">
        <v>670</v>
      </c>
      <c r="C2" s="5" t="s">
        <v>671</v>
      </c>
      <c r="D2" s="5" t="s">
        <v>672</v>
      </c>
      <c r="E2" s="5">
        <v>37</v>
      </c>
      <c r="F2" s="5">
        <v>9</v>
      </c>
      <c r="G2" s="5">
        <v>34</v>
      </c>
      <c r="H2" s="5">
        <v>8</v>
      </c>
      <c r="I2" s="5">
        <f t="shared" ref="I2:I226" si="0">F2/E2</f>
        <v>0.24324324324324326</v>
      </c>
      <c r="J2" s="5">
        <f t="shared" ref="J2:J226" si="1">H2/G2</f>
        <v>0.23529411764705882</v>
      </c>
    </row>
    <row r="3" spans="1:12">
      <c r="A3">
        <v>117</v>
      </c>
      <c r="B3" s="5" t="s">
        <v>673</v>
      </c>
      <c r="C3" s="5" t="s">
        <v>671</v>
      </c>
      <c r="D3" s="5" t="s">
        <v>672</v>
      </c>
      <c r="E3" s="5">
        <v>14</v>
      </c>
      <c r="F3" s="5">
        <v>11</v>
      </c>
      <c r="G3" s="5">
        <v>11</v>
      </c>
      <c r="H3" s="5">
        <v>10</v>
      </c>
      <c r="I3" s="5">
        <f t="shared" si="0"/>
        <v>0.7857142857142857</v>
      </c>
      <c r="J3" s="5">
        <f t="shared" si="1"/>
        <v>0.90909090909090906</v>
      </c>
    </row>
    <row r="4" spans="1:12">
      <c r="A4">
        <v>119</v>
      </c>
      <c r="B4" t="s">
        <v>674</v>
      </c>
      <c r="C4" t="s">
        <v>671</v>
      </c>
      <c r="D4" t="s">
        <v>672</v>
      </c>
      <c r="E4" s="5">
        <v>1</v>
      </c>
      <c r="F4" s="5">
        <v>0</v>
      </c>
      <c r="G4" s="5">
        <v>0</v>
      </c>
      <c r="H4" s="5">
        <v>0</v>
      </c>
      <c r="I4" s="5">
        <f t="shared" si="0"/>
        <v>0</v>
      </c>
      <c r="J4" s="5" t="e">
        <f t="shared" si="1"/>
        <v>#DIV/0!</v>
      </c>
    </row>
    <row r="5" spans="1:12">
      <c r="A5">
        <v>99</v>
      </c>
      <c r="B5" t="s">
        <v>675</v>
      </c>
      <c r="C5" t="s">
        <v>676</v>
      </c>
      <c r="D5" t="s">
        <v>672</v>
      </c>
      <c r="E5" s="5">
        <v>16</v>
      </c>
      <c r="F5" s="5">
        <v>8</v>
      </c>
      <c r="G5" s="5">
        <v>6</v>
      </c>
      <c r="H5" s="5">
        <v>2</v>
      </c>
      <c r="I5" s="5">
        <f t="shared" si="0"/>
        <v>0.5</v>
      </c>
      <c r="J5" s="5">
        <f t="shared" si="1"/>
        <v>0.33333333333333331</v>
      </c>
    </row>
    <row r="6" spans="1:12">
      <c r="A6">
        <v>168</v>
      </c>
      <c r="B6" s="5" t="s">
        <v>677</v>
      </c>
      <c r="C6" s="5" t="s">
        <v>676</v>
      </c>
      <c r="D6" s="5" t="s">
        <v>672</v>
      </c>
      <c r="E6" s="5">
        <v>93</v>
      </c>
      <c r="F6" s="5">
        <v>66</v>
      </c>
      <c r="G6" s="5">
        <v>71</v>
      </c>
      <c r="H6" s="5">
        <v>49</v>
      </c>
      <c r="I6" s="5">
        <f t="shared" si="0"/>
        <v>0.70967741935483875</v>
      </c>
      <c r="J6" s="5">
        <f t="shared" si="1"/>
        <v>0.6901408450704225</v>
      </c>
    </row>
    <row r="7" spans="1:12">
      <c r="A7">
        <v>214</v>
      </c>
      <c r="B7" s="5" t="s">
        <v>678</v>
      </c>
      <c r="C7" s="5" t="s">
        <v>676</v>
      </c>
      <c r="D7" s="5" t="s">
        <v>672</v>
      </c>
      <c r="E7" s="5">
        <v>34</v>
      </c>
      <c r="F7" s="5">
        <v>18</v>
      </c>
      <c r="G7" s="5">
        <v>25</v>
      </c>
      <c r="H7" s="5" t="s">
        <v>679</v>
      </c>
      <c r="I7" s="5">
        <f t="shared" si="0"/>
        <v>0.52941176470588236</v>
      </c>
      <c r="J7" s="5" t="e">
        <f t="shared" si="1"/>
        <v>#VALUE!</v>
      </c>
    </row>
    <row r="8" spans="1:12">
      <c r="A8">
        <v>1</v>
      </c>
      <c r="B8" s="5" t="s">
        <v>680</v>
      </c>
      <c r="C8" s="5" t="s">
        <v>681</v>
      </c>
      <c r="D8" s="5" t="s">
        <v>672</v>
      </c>
      <c r="E8" s="5">
        <v>32</v>
      </c>
      <c r="F8" s="5">
        <v>17</v>
      </c>
      <c r="G8" s="5">
        <v>28</v>
      </c>
      <c r="H8" s="5">
        <v>14</v>
      </c>
      <c r="I8" s="5">
        <f t="shared" si="0"/>
        <v>0.53125</v>
      </c>
      <c r="J8" s="5">
        <f t="shared" si="1"/>
        <v>0.5</v>
      </c>
    </row>
    <row r="9" spans="1:12">
      <c r="A9">
        <v>4</v>
      </c>
      <c r="B9" s="5" t="s">
        <v>682</v>
      </c>
      <c r="C9" s="5" t="s">
        <v>681</v>
      </c>
      <c r="D9" s="5" t="s">
        <v>683</v>
      </c>
      <c r="E9" s="5">
        <v>8</v>
      </c>
      <c r="F9" s="5">
        <v>2</v>
      </c>
      <c r="G9" s="5">
        <v>3</v>
      </c>
      <c r="H9" s="5">
        <v>0</v>
      </c>
      <c r="I9" s="5">
        <f t="shared" si="0"/>
        <v>0.25</v>
      </c>
      <c r="J9" s="5">
        <f t="shared" si="1"/>
        <v>0</v>
      </c>
    </row>
    <row r="10" spans="1:12">
      <c r="A10">
        <v>6</v>
      </c>
      <c r="B10" s="5" t="s">
        <v>684</v>
      </c>
      <c r="C10" s="5" t="s">
        <v>681</v>
      </c>
      <c r="D10" s="5" t="s">
        <v>672</v>
      </c>
      <c r="E10" s="5">
        <v>2</v>
      </c>
      <c r="F10" s="5">
        <v>1</v>
      </c>
      <c r="G10" s="5">
        <v>2</v>
      </c>
      <c r="H10" s="5">
        <v>1</v>
      </c>
      <c r="I10" s="5">
        <f t="shared" si="0"/>
        <v>0.5</v>
      </c>
      <c r="J10" s="5">
        <f t="shared" si="1"/>
        <v>0.5</v>
      </c>
      <c r="K10" s="27"/>
      <c r="L10" s="27"/>
    </row>
    <row r="11" spans="1:12">
      <c r="A11">
        <v>7</v>
      </c>
      <c r="B11" s="5" t="s">
        <v>685</v>
      </c>
      <c r="C11" s="5" t="s">
        <v>681</v>
      </c>
      <c r="D11" s="5" t="s">
        <v>672</v>
      </c>
      <c r="E11" s="5">
        <v>2</v>
      </c>
      <c r="F11" s="5">
        <v>1</v>
      </c>
      <c r="G11" s="5">
        <v>1</v>
      </c>
      <c r="H11" s="5">
        <v>0</v>
      </c>
      <c r="I11" s="5">
        <f t="shared" si="0"/>
        <v>0.5</v>
      </c>
      <c r="J11" s="5">
        <f t="shared" si="1"/>
        <v>0</v>
      </c>
    </row>
    <row r="12" spans="1:12">
      <c r="A12">
        <v>8</v>
      </c>
      <c r="B12" s="5" t="s">
        <v>686</v>
      </c>
      <c r="C12" s="5" t="s">
        <v>681</v>
      </c>
      <c r="D12" s="5" t="s">
        <v>672</v>
      </c>
      <c r="E12" s="5">
        <v>1</v>
      </c>
      <c r="F12" s="5">
        <v>1</v>
      </c>
      <c r="G12" s="5">
        <v>0</v>
      </c>
      <c r="H12" s="5">
        <v>0</v>
      </c>
      <c r="I12" s="5">
        <f t="shared" si="0"/>
        <v>1</v>
      </c>
      <c r="J12" s="5" t="e">
        <f t="shared" si="1"/>
        <v>#DIV/0!</v>
      </c>
    </row>
    <row r="13" spans="1:12">
      <c r="A13">
        <v>10</v>
      </c>
      <c r="B13" s="5" t="s">
        <v>687</v>
      </c>
      <c r="C13" s="5" t="s">
        <v>681</v>
      </c>
      <c r="D13" s="5" t="s">
        <v>672</v>
      </c>
      <c r="E13" s="5">
        <v>10</v>
      </c>
      <c r="F13" s="5">
        <v>3</v>
      </c>
      <c r="G13" s="5">
        <v>7</v>
      </c>
      <c r="H13" s="5">
        <v>2</v>
      </c>
      <c r="I13" s="5">
        <f t="shared" si="0"/>
        <v>0.3</v>
      </c>
      <c r="J13" s="5">
        <f t="shared" si="1"/>
        <v>0.2857142857142857</v>
      </c>
    </row>
    <row r="14" spans="1:12">
      <c r="A14">
        <v>11</v>
      </c>
      <c r="B14" s="5" t="s">
        <v>688</v>
      </c>
      <c r="C14" s="5" t="s">
        <v>681</v>
      </c>
      <c r="D14" s="5" t="s">
        <v>672</v>
      </c>
      <c r="E14" s="5">
        <v>14</v>
      </c>
      <c r="F14" s="5">
        <v>1</v>
      </c>
      <c r="G14" s="5">
        <v>13</v>
      </c>
      <c r="H14" s="5">
        <v>1</v>
      </c>
      <c r="I14" s="5">
        <f t="shared" si="0"/>
        <v>7.1428571428571425E-2</v>
      </c>
      <c r="J14" s="5">
        <f t="shared" si="1"/>
        <v>7.6923076923076927E-2</v>
      </c>
    </row>
    <row r="15" spans="1:12">
      <c r="A15">
        <v>13</v>
      </c>
      <c r="B15" s="5" t="s">
        <v>689</v>
      </c>
      <c r="C15" s="5" t="s">
        <v>681</v>
      </c>
      <c r="D15" s="5" t="s">
        <v>672</v>
      </c>
      <c r="E15" s="5">
        <v>4</v>
      </c>
      <c r="F15" s="5">
        <v>0</v>
      </c>
      <c r="G15" s="5">
        <v>3</v>
      </c>
      <c r="H15" s="5">
        <v>0</v>
      </c>
      <c r="I15" s="5">
        <f t="shared" si="0"/>
        <v>0</v>
      </c>
      <c r="J15" s="5">
        <f t="shared" si="1"/>
        <v>0</v>
      </c>
    </row>
    <row r="16" spans="1:12">
      <c r="A16">
        <v>14</v>
      </c>
      <c r="B16" s="5" t="s">
        <v>690</v>
      </c>
      <c r="C16" s="5" t="s">
        <v>681</v>
      </c>
      <c r="D16" s="5" t="s">
        <v>672</v>
      </c>
      <c r="E16" s="5">
        <v>21</v>
      </c>
      <c r="F16" s="5">
        <v>17</v>
      </c>
      <c r="G16" s="5">
        <v>11</v>
      </c>
      <c r="H16" s="5">
        <v>8</v>
      </c>
      <c r="I16" s="5">
        <f t="shared" si="0"/>
        <v>0.80952380952380953</v>
      </c>
      <c r="J16" s="5">
        <f t="shared" si="1"/>
        <v>0.72727272727272729</v>
      </c>
    </row>
    <row r="17" spans="1:10">
      <c r="A17">
        <v>15</v>
      </c>
      <c r="B17" s="5" t="s">
        <v>691</v>
      </c>
      <c r="C17" s="5" t="s">
        <v>681</v>
      </c>
      <c r="D17" s="5" t="s">
        <v>672</v>
      </c>
      <c r="E17" s="5">
        <v>9</v>
      </c>
      <c r="F17" s="5">
        <v>5</v>
      </c>
      <c r="G17" s="5">
        <v>5</v>
      </c>
      <c r="H17" s="5">
        <v>3</v>
      </c>
      <c r="I17" s="5">
        <f t="shared" si="0"/>
        <v>0.55555555555555558</v>
      </c>
      <c r="J17" s="5">
        <f t="shared" si="1"/>
        <v>0.6</v>
      </c>
    </row>
    <row r="18" spans="1:10">
      <c r="A18">
        <v>16</v>
      </c>
      <c r="B18" s="5" t="s">
        <v>692</v>
      </c>
      <c r="C18" s="5" t="s">
        <v>681</v>
      </c>
      <c r="D18" s="5" t="s">
        <v>672</v>
      </c>
      <c r="E18" s="5">
        <v>10</v>
      </c>
      <c r="F18" s="5">
        <v>5</v>
      </c>
      <c r="G18" s="5">
        <v>6</v>
      </c>
      <c r="H18" s="5">
        <v>3</v>
      </c>
      <c r="I18" s="5">
        <f t="shared" si="0"/>
        <v>0.5</v>
      </c>
      <c r="J18" s="5">
        <f t="shared" si="1"/>
        <v>0.5</v>
      </c>
    </row>
    <row r="19" spans="1:10">
      <c r="A19">
        <v>17</v>
      </c>
      <c r="B19" s="5" t="s">
        <v>693</v>
      </c>
      <c r="C19" s="5" t="s">
        <v>681</v>
      </c>
      <c r="D19" s="5" t="s">
        <v>672</v>
      </c>
      <c r="E19" s="5">
        <v>14</v>
      </c>
      <c r="F19" s="5">
        <v>12</v>
      </c>
      <c r="G19" s="5">
        <v>9</v>
      </c>
      <c r="H19" s="5">
        <v>7</v>
      </c>
      <c r="I19" s="5">
        <f t="shared" si="0"/>
        <v>0.8571428571428571</v>
      </c>
      <c r="J19" s="5">
        <f t="shared" si="1"/>
        <v>0.77777777777777779</v>
      </c>
    </row>
    <row r="20" spans="1:10">
      <c r="A20">
        <v>18</v>
      </c>
      <c r="B20" s="5" t="s">
        <v>694</v>
      </c>
      <c r="C20" s="5" t="s">
        <v>681</v>
      </c>
      <c r="D20" s="5" t="s">
        <v>672</v>
      </c>
      <c r="E20">
        <v>18</v>
      </c>
      <c r="F20" s="5">
        <v>5</v>
      </c>
      <c r="G20" s="5">
        <v>17</v>
      </c>
      <c r="H20" s="5">
        <v>5</v>
      </c>
      <c r="I20" s="5">
        <f t="shared" si="0"/>
        <v>0.27777777777777779</v>
      </c>
      <c r="J20" s="5">
        <f t="shared" si="1"/>
        <v>0.29411764705882354</v>
      </c>
    </row>
    <row r="21" spans="1:10">
      <c r="A21">
        <v>19</v>
      </c>
      <c r="B21" s="5" t="s">
        <v>695</v>
      </c>
      <c r="C21" s="5" t="s">
        <v>681</v>
      </c>
      <c r="D21" s="5" t="s">
        <v>672</v>
      </c>
      <c r="E21">
        <v>8</v>
      </c>
      <c r="F21" s="5">
        <v>5</v>
      </c>
      <c r="G21" s="5">
        <v>7</v>
      </c>
      <c r="H21" s="5">
        <v>5</v>
      </c>
      <c r="I21" s="5">
        <f t="shared" si="0"/>
        <v>0.625</v>
      </c>
      <c r="J21" s="5">
        <f t="shared" si="1"/>
        <v>0.7142857142857143</v>
      </c>
    </row>
    <row r="22" spans="1:10">
      <c r="A22">
        <v>20</v>
      </c>
      <c r="B22" s="5" t="s">
        <v>696</v>
      </c>
      <c r="C22" s="5" t="s">
        <v>681</v>
      </c>
      <c r="D22" s="5" t="s">
        <v>683</v>
      </c>
      <c r="E22">
        <v>6</v>
      </c>
      <c r="F22" s="5">
        <v>5</v>
      </c>
      <c r="G22" s="5">
        <v>5</v>
      </c>
      <c r="H22" s="5">
        <v>5</v>
      </c>
      <c r="I22" s="5">
        <f t="shared" si="0"/>
        <v>0.83333333333333337</v>
      </c>
      <c r="J22" s="5">
        <f t="shared" si="1"/>
        <v>1</v>
      </c>
    </row>
    <row r="23" spans="1:10">
      <c r="A23">
        <v>21</v>
      </c>
      <c r="B23" s="5" t="s">
        <v>697</v>
      </c>
      <c r="C23" s="5" t="s">
        <v>681</v>
      </c>
      <c r="D23" s="5" t="s">
        <v>683</v>
      </c>
      <c r="E23">
        <v>5</v>
      </c>
      <c r="F23" s="5">
        <v>1</v>
      </c>
      <c r="G23" s="5">
        <v>2</v>
      </c>
      <c r="H23" s="5">
        <v>1</v>
      </c>
      <c r="I23" s="5">
        <f t="shared" si="0"/>
        <v>0.2</v>
      </c>
      <c r="J23" s="5">
        <f t="shared" si="1"/>
        <v>0.5</v>
      </c>
    </row>
    <row r="24" spans="1:10">
      <c r="A24">
        <v>23</v>
      </c>
      <c r="B24" s="5" t="s">
        <v>698</v>
      </c>
      <c r="C24" s="5" t="s">
        <v>681</v>
      </c>
      <c r="D24" s="5" t="s">
        <v>683</v>
      </c>
      <c r="E24" s="5">
        <v>3</v>
      </c>
      <c r="F24" s="5">
        <v>1</v>
      </c>
      <c r="G24" s="5">
        <v>3</v>
      </c>
      <c r="H24" s="5">
        <v>1</v>
      </c>
      <c r="I24" s="5">
        <f t="shared" si="0"/>
        <v>0.33333333333333331</v>
      </c>
      <c r="J24" s="5">
        <f t="shared" si="1"/>
        <v>0.33333333333333331</v>
      </c>
    </row>
    <row r="25" spans="1:10">
      <c r="A25">
        <v>24</v>
      </c>
      <c r="B25" s="5" t="s">
        <v>699</v>
      </c>
      <c r="C25" s="5" t="s">
        <v>681</v>
      </c>
      <c r="D25" s="5" t="s">
        <v>672</v>
      </c>
      <c r="E25" s="5">
        <v>11</v>
      </c>
      <c r="F25" s="5">
        <v>8</v>
      </c>
      <c r="G25" s="5">
        <v>8</v>
      </c>
      <c r="H25" s="5">
        <v>5</v>
      </c>
      <c r="I25" s="5">
        <f t="shared" si="0"/>
        <v>0.72727272727272729</v>
      </c>
      <c r="J25" s="5">
        <f t="shared" si="1"/>
        <v>0.625</v>
      </c>
    </row>
    <row r="26" spans="1:10">
      <c r="A26">
        <v>25</v>
      </c>
      <c r="B26" s="5" t="s">
        <v>700</v>
      </c>
      <c r="C26" s="5" t="s">
        <v>681</v>
      </c>
      <c r="D26" s="5" t="s">
        <v>672</v>
      </c>
      <c r="E26" s="5">
        <v>4</v>
      </c>
      <c r="F26" s="5">
        <v>4</v>
      </c>
      <c r="G26" s="5">
        <v>4</v>
      </c>
      <c r="H26" s="5">
        <v>4</v>
      </c>
      <c r="I26" s="5">
        <f t="shared" si="0"/>
        <v>1</v>
      </c>
      <c r="J26" s="5">
        <f t="shared" si="1"/>
        <v>1</v>
      </c>
    </row>
    <row r="27" spans="1:10">
      <c r="A27" s="16">
        <v>26</v>
      </c>
      <c r="B27" s="15" t="s">
        <v>701</v>
      </c>
      <c r="C27" s="15" t="s">
        <v>681</v>
      </c>
      <c r="D27" s="15" t="s">
        <v>683</v>
      </c>
      <c r="E27" s="5">
        <v>0</v>
      </c>
      <c r="F27" s="5">
        <v>0</v>
      </c>
      <c r="G27" s="5">
        <v>0</v>
      </c>
      <c r="H27" s="5">
        <v>0</v>
      </c>
      <c r="I27" s="5" t="e">
        <f t="shared" si="0"/>
        <v>#DIV/0!</v>
      </c>
      <c r="J27" s="5" t="e">
        <f t="shared" si="1"/>
        <v>#DIV/0!</v>
      </c>
    </row>
    <row r="28" spans="1:10">
      <c r="A28">
        <v>28</v>
      </c>
      <c r="B28" s="5" t="s">
        <v>702</v>
      </c>
      <c r="C28" s="5" t="s">
        <v>681</v>
      </c>
      <c r="D28" s="5" t="s">
        <v>672</v>
      </c>
      <c r="E28" s="5">
        <v>6</v>
      </c>
      <c r="F28" s="5">
        <v>1</v>
      </c>
      <c r="G28" s="5">
        <v>6</v>
      </c>
      <c r="H28" s="5">
        <v>1</v>
      </c>
      <c r="I28" s="5">
        <f t="shared" si="0"/>
        <v>0.16666666666666666</v>
      </c>
      <c r="J28" s="5">
        <f t="shared" si="1"/>
        <v>0.16666666666666666</v>
      </c>
    </row>
    <row r="29" spans="1:10">
      <c r="A29">
        <v>29</v>
      </c>
      <c r="B29" s="5" t="s">
        <v>703</v>
      </c>
      <c r="C29" s="5" t="s">
        <v>681</v>
      </c>
      <c r="D29" s="5" t="s">
        <v>672</v>
      </c>
      <c r="E29" s="5">
        <v>10</v>
      </c>
      <c r="F29" s="5">
        <v>9</v>
      </c>
      <c r="G29" s="5">
        <v>5</v>
      </c>
      <c r="H29" s="5">
        <v>4</v>
      </c>
      <c r="I29" s="5">
        <f t="shared" si="0"/>
        <v>0.9</v>
      </c>
      <c r="J29" s="5">
        <f t="shared" si="1"/>
        <v>0.8</v>
      </c>
    </row>
    <row r="30" spans="1:10">
      <c r="A30">
        <v>30</v>
      </c>
      <c r="B30" s="5" t="s">
        <v>704</v>
      </c>
      <c r="C30" s="5" t="s">
        <v>681</v>
      </c>
      <c r="D30" s="5" t="s">
        <v>672</v>
      </c>
      <c r="E30" s="5">
        <v>7</v>
      </c>
      <c r="F30" s="5">
        <v>3</v>
      </c>
      <c r="G30" s="5">
        <v>6</v>
      </c>
      <c r="H30" s="5">
        <v>3</v>
      </c>
      <c r="I30" s="5">
        <f t="shared" si="0"/>
        <v>0.42857142857142855</v>
      </c>
      <c r="J30" s="5">
        <f t="shared" si="1"/>
        <v>0.5</v>
      </c>
    </row>
    <row r="31" spans="1:10">
      <c r="A31">
        <v>31</v>
      </c>
      <c r="B31" s="5" t="s">
        <v>705</v>
      </c>
      <c r="C31" s="5" t="s">
        <v>681</v>
      </c>
      <c r="D31" s="5" t="s">
        <v>672</v>
      </c>
      <c r="E31" s="5">
        <v>17</v>
      </c>
      <c r="F31" s="5">
        <v>6</v>
      </c>
      <c r="G31" s="5">
        <v>12</v>
      </c>
      <c r="H31" s="5">
        <v>4</v>
      </c>
      <c r="I31" s="5">
        <f t="shared" si="0"/>
        <v>0.35294117647058826</v>
      </c>
      <c r="J31" s="5">
        <f t="shared" si="1"/>
        <v>0.33333333333333331</v>
      </c>
    </row>
    <row r="32" spans="1:10">
      <c r="A32">
        <v>32</v>
      </c>
      <c r="B32" s="5" t="s">
        <v>706</v>
      </c>
      <c r="C32" s="5" t="s">
        <v>681</v>
      </c>
      <c r="D32" s="5" t="s">
        <v>683</v>
      </c>
      <c r="E32" s="5">
        <v>10</v>
      </c>
      <c r="F32" s="5">
        <v>6</v>
      </c>
      <c r="G32" s="5">
        <v>9</v>
      </c>
      <c r="H32" s="5">
        <v>5</v>
      </c>
      <c r="I32" s="5">
        <f t="shared" si="0"/>
        <v>0.6</v>
      </c>
      <c r="J32" s="5">
        <f t="shared" si="1"/>
        <v>0.55555555555555558</v>
      </c>
    </row>
    <row r="33" spans="1:10">
      <c r="A33">
        <v>33</v>
      </c>
      <c r="B33" s="5" t="s">
        <v>707</v>
      </c>
      <c r="C33" s="5" t="s">
        <v>681</v>
      </c>
      <c r="D33" s="5" t="s">
        <v>672</v>
      </c>
      <c r="E33">
        <v>32</v>
      </c>
      <c r="F33" s="5">
        <v>17</v>
      </c>
      <c r="G33" s="5">
        <v>16</v>
      </c>
      <c r="H33" s="5">
        <v>5</v>
      </c>
      <c r="I33" s="5">
        <f t="shared" si="0"/>
        <v>0.53125</v>
      </c>
      <c r="J33" s="5">
        <f t="shared" si="1"/>
        <v>0.3125</v>
      </c>
    </row>
    <row r="34" spans="1:10">
      <c r="A34">
        <v>34</v>
      </c>
      <c r="B34" s="5" t="s">
        <v>708</v>
      </c>
      <c r="C34" s="5" t="s">
        <v>681</v>
      </c>
      <c r="D34" s="5" t="s">
        <v>672</v>
      </c>
      <c r="E34" s="5">
        <v>22</v>
      </c>
      <c r="F34" s="5">
        <v>12</v>
      </c>
      <c r="G34" s="5">
        <v>9</v>
      </c>
      <c r="H34" s="5">
        <v>4</v>
      </c>
      <c r="I34" s="5">
        <f t="shared" si="0"/>
        <v>0.54545454545454541</v>
      </c>
      <c r="J34" s="5">
        <f t="shared" si="1"/>
        <v>0.44444444444444442</v>
      </c>
    </row>
    <row r="35" spans="1:10">
      <c r="A35">
        <v>35</v>
      </c>
      <c r="B35" s="5" t="s">
        <v>709</v>
      </c>
      <c r="C35" s="5" t="s">
        <v>681</v>
      </c>
      <c r="D35" s="5" t="s">
        <v>672</v>
      </c>
      <c r="E35" s="5">
        <v>2</v>
      </c>
      <c r="F35" s="5">
        <v>1</v>
      </c>
      <c r="G35" s="5">
        <v>1</v>
      </c>
      <c r="H35" s="5">
        <v>0</v>
      </c>
      <c r="I35" s="5">
        <f t="shared" si="0"/>
        <v>0.5</v>
      </c>
      <c r="J35" s="5">
        <f t="shared" si="1"/>
        <v>0</v>
      </c>
    </row>
    <row r="36" spans="1:10">
      <c r="A36">
        <v>36</v>
      </c>
      <c r="B36" s="5" t="s">
        <v>254</v>
      </c>
      <c r="C36" s="5" t="s">
        <v>681</v>
      </c>
      <c r="D36" s="5" t="s">
        <v>672</v>
      </c>
      <c r="E36" s="5">
        <v>10</v>
      </c>
      <c r="F36" s="5">
        <v>2</v>
      </c>
      <c r="G36" s="5">
        <v>7</v>
      </c>
      <c r="H36" s="5">
        <v>0</v>
      </c>
      <c r="I36" s="5">
        <f t="shared" si="0"/>
        <v>0.2</v>
      </c>
      <c r="J36" s="5">
        <f t="shared" si="1"/>
        <v>0</v>
      </c>
    </row>
    <row r="37" spans="1:10">
      <c r="A37">
        <v>37</v>
      </c>
      <c r="B37" s="5" t="s">
        <v>710</v>
      </c>
      <c r="C37" s="5" t="s">
        <v>681</v>
      </c>
      <c r="D37" s="5" t="s">
        <v>672</v>
      </c>
      <c r="E37" s="5">
        <v>5</v>
      </c>
      <c r="F37" s="5">
        <v>3</v>
      </c>
      <c r="G37" s="5">
        <v>1</v>
      </c>
      <c r="H37" s="5">
        <v>0</v>
      </c>
      <c r="I37" s="5">
        <f t="shared" si="0"/>
        <v>0.6</v>
      </c>
      <c r="J37" s="5">
        <f t="shared" si="1"/>
        <v>0</v>
      </c>
    </row>
    <row r="38" spans="1:10">
      <c r="A38">
        <v>38</v>
      </c>
      <c r="B38" s="5" t="s">
        <v>711</v>
      </c>
      <c r="C38" s="5" t="s">
        <v>681</v>
      </c>
      <c r="D38" s="5" t="s">
        <v>672</v>
      </c>
      <c r="E38" s="5">
        <v>10</v>
      </c>
      <c r="F38" s="5">
        <v>7</v>
      </c>
      <c r="G38" s="5">
        <v>8</v>
      </c>
      <c r="H38" s="5">
        <v>7</v>
      </c>
      <c r="I38" s="5">
        <f t="shared" si="0"/>
        <v>0.7</v>
      </c>
      <c r="J38" s="5">
        <f t="shared" si="1"/>
        <v>0.875</v>
      </c>
    </row>
    <row r="39" spans="1:10">
      <c r="A39">
        <v>39</v>
      </c>
      <c r="B39" s="5" t="s">
        <v>712</v>
      </c>
      <c r="C39" s="5" t="s">
        <v>681</v>
      </c>
      <c r="D39" s="5" t="s">
        <v>672</v>
      </c>
      <c r="E39" s="5">
        <v>49</v>
      </c>
      <c r="F39" s="5">
        <v>37</v>
      </c>
      <c r="G39" s="5">
        <v>29</v>
      </c>
      <c r="H39" s="5">
        <v>21</v>
      </c>
      <c r="I39" s="5">
        <f t="shared" si="0"/>
        <v>0.75510204081632648</v>
      </c>
      <c r="J39" s="5">
        <f t="shared" si="1"/>
        <v>0.72413793103448276</v>
      </c>
    </row>
    <row r="40" spans="1:10">
      <c r="A40">
        <v>40</v>
      </c>
      <c r="B40" s="5" t="s">
        <v>713</v>
      </c>
      <c r="C40" s="5" t="s">
        <v>681</v>
      </c>
      <c r="D40" s="5" t="s">
        <v>683</v>
      </c>
      <c r="E40" s="5">
        <v>10</v>
      </c>
      <c r="F40" s="5">
        <v>3</v>
      </c>
      <c r="G40" s="5">
        <v>7</v>
      </c>
      <c r="H40" s="5">
        <v>1</v>
      </c>
      <c r="I40" s="5">
        <f t="shared" si="0"/>
        <v>0.3</v>
      </c>
      <c r="J40" s="5">
        <f t="shared" si="1"/>
        <v>0.14285714285714285</v>
      </c>
    </row>
    <row r="41" spans="1:10">
      <c r="A41">
        <v>41</v>
      </c>
      <c r="B41" s="5" t="s">
        <v>714</v>
      </c>
      <c r="C41" s="5" t="s">
        <v>681</v>
      </c>
      <c r="D41" s="5" t="s">
        <v>672</v>
      </c>
      <c r="E41" s="5">
        <v>24</v>
      </c>
      <c r="F41" s="5">
        <v>3</v>
      </c>
      <c r="G41" s="5">
        <v>16</v>
      </c>
      <c r="H41" s="5">
        <v>0</v>
      </c>
      <c r="I41" s="5">
        <f t="shared" si="0"/>
        <v>0.125</v>
      </c>
      <c r="J41" s="5">
        <f t="shared" si="1"/>
        <v>0</v>
      </c>
    </row>
    <row r="42" spans="1:10">
      <c r="A42">
        <v>42</v>
      </c>
      <c r="B42" s="5" t="s">
        <v>715</v>
      </c>
      <c r="C42" s="5" t="s">
        <v>681</v>
      </c>
      <c r="D42" s="5" t="s">
        <v>672</v>
      </c>
      <c r="E42" s="5">
        <v>8</v>
      </c>
      <c r="F42" s="5">
        <v>4</v>
      </c>
      <c r="G42" s="5">
        <v>5</v>
      </c>
      <c r="H42" s="5">
        <v>2</v>
      </c>
      <c r="I42" s="5">
        <f t="shared" si="0"/>
        <v>0.5</v>
      </c>
      <c r="J42" s="5">
        <f t="shared" si="1"/>
        <v>0.4</v>
      </c>
    </row>
    <row r="43" spans="1:10">
      <c r="A43">
        <v>43</v>
      </c>
      <c r="B43" s="5" t="s">
        <v>716</v>
      </c>
      <c r="C43" s="5" t="s">
        <v>681</v>
      </c>
      <c r="D43" s="5" t="s">
        <v>672</v>
      </c>
      <c r="E43" s="5">
        <v>10</v>
      </c>
      <c r="F43" s="5">
        <v>2</v>
      </c>
      <c r="G43" s="5">
        <v>9</v>
      </c>
      <c r="H43" s="5">
        <v>2</v>
      </c>
      <c r="I43" s="5">
        <f t="shared" si="0"/>
        <v>0.2</v>
      </c>
      <c r="J43" s="5">
        <f t="shared" si="1"/>
        <v>0.22222222222222221</v>
      </c>
    </row>
    <row r="44" spans="1:10">
      <c r="A44">
        <v>45</v>
      </c>
      <c r="B44" s="5" t="s">
        <v>717</v>
      </c>
      <c r="C44" s="5" t="s">
        <v>681</v>
      </c>
      <c r="D44" s="5" t="s">
        <v>683</v>
      </c>
      <c r="E44" s="5">
        <v>8</v>
      </c>
      <c r="F44" s="5">
        <v>5</v>
      </c>
      <c r="G44" s="5">
        <v>8</v>
      </c>
      <c r="H44" s="5">
        <v>5</v>
      </c>
      <c r="I44" s="5">
        <f t="shared" si="0"/>
        <v>0.625</v>
      </c>
      <c r="J44" s="5">
        <f t="shared" si="1"/>
        <v>0.625</v>
      </c>
    </row>
    <row r="45" spans="1:10">
      <c r="A45">
        <v>46</v>
      </c>
      <c r="B45" s="5" t="s">
        <v>718</v>
      </c>
      <c r="C45" s="5" t="s">
        <v>681</v>
      </c>
      <c r="D45" s="5" t="s">
        <v>672</v>
      </c>
      <c r="E45" s="5">
        <v>4</v>
      </c>
      <c r="F45" s="5">
        <v>1</v>
      </c>
      <c r="G45" s="5">
        <v>4</v>
      </c>
      <c r="H45" s="5">
        <v>1</v>
      </c>
      <c r="I45" s="5">
        <f t="shared" si="0"/>
        <v>0.25</v>
      </c>
      <c r="J45" s="5">
        <f t="shared" si="1"/>
        <v>0.25</v>
      </c>
    </row>
    <row r="46" spans="1:10">
      <c r="A46">
        <v>47</v>
      </c>
      <c r="B46" s="5" t="s">
        <v>719</v>
      </c>
      <c r="C46" s="5" t="s">
        <v>681</v>
      </c>
      <c r="D46" s="5" t="s">
        <v>672</v>
      </c>
      <c r="E46" s="5">
        <v>50</v>
      </c>
      <c r="F46" s="5">
        <v>28</v>
      </c>
      <c r="G46" s="5">
        <v>45</v>
      </c>
      <c r="H46" s="5">
        <v>24</v>
      </c>
      <c r="I46" s="5">
        <f t="shared" si="0"/>
        <v>0.56000000000000005</v>
      </c>
      <c r="J46" s="5">
        <f t="shared" si="1"/>
        <v>0.53333333333333333</v>
      </c>
    </row>
    <row r="47" spans="1:10">
      <c r="A47">
        <v>49</v>
      </c>
      <c r="B47" s="5" t="s">
        <v>720</v>
      </c>
      <c r="C47" s="5" t="s">
        <v>681</v>
      </c>
      <c r="D47" s="5" t="s">
        <v>683</v>
      </c>
      <c r="E47" s="5">
        <v>9</v>
      </c>
      <c r="F47" s="5">
        <v>3</v>
      </c>
      <c r="G47" s="5">
        <v>3</v>
      </c>
      <c r="H47" s="5">
        <v>1</v>
      </c>
      <c r="I47" s="5">
        <f t="shared" si="0"/>
        <v>0.33333333333333331</v>
      </c>
      <c r="J47" s="5">
        <f t="shared" si="1"/>
        <v>0.33333333333333331</v>
      </c>
    </row>
    <row r="48" spans="1:10">
      <c r="A48">
        <v>51</v>
      </c>
      <c r="B48" s="5" t="s">
        <v>721</v>
      </c>
      <c r="C48" s="5" t="s">
        <v>681</v>
      </c>
      <c r="D48" s="5" t="s">
        <v>672</v>
      </c>
      <c r="E48" s="5">
        <v>10</v>
      </c>
      <c r="F48" s="5">
        <v>8</v>
      </c>
      <c r="G48" s="5">
        <v>6</v>
      </c>
      <c r="H48" s="5">
        <v>5</v>
      </c>
      <c r="I48" s="5">
        <f t="shared" si="0"/>
        <v>0.8</v>
      </c>
      <c r="J48" s="5">
        <f t="shared" si="1"/>
        <v>0.83333333333333337</v>
      </c>
    </row>
    <row r="49" spans="1:10">
      <c r="A49">
        <v>52</v>
      </c>
      <c r="B49" s="5" t="s">
        <v>722</v>
      </c>
      <c r="C49" s="5" t="s">
        <v>681</v>
      </c>
      <c r="D49" s="5" t="s">
        <v>672</v>
      </c>
      <c r="E49" s="5">
        <v>24</v>
      </c>
      <c r="F49" s="5">
        <v>7</v>
      </c>
      <c r="G49" s="5">
        <v>23</v>
      </c>
      <c r="H49" s="5">
        <v>6</v>
      </c>
      <c r="I49" s="5">
        <f t="shared" si="0"/>
        <v>0.29166666666666669</v>
      </c>
      <c r="J49" s="5">
        <f t="shared" si="1"/>
        <v>0.2608695652173913</v>
      </c>
    </row>
    <row r="50" spans="1:10">
      <c r="A50">
        <v>53</v>
      </c>
      <c r="B50" s="5" t="s">
        <v>723</v>
      </c>
      <c r="C50" s="5" t="s">
        <v>681</v>
      </c>
      <c r="D50" s="5" t="s">
        <v>672</v>
      </c>
      <c r="E50" s="5">
        <v>9</v>
      </c>
      <c r="F50" s="5">
        <v>3</v>
      </c>
      <c r="G50" s="5">
        <v>9</v>
      </c>
      <c r="H50" s="5">
        <v>3</v>
      </c>
      <c r="I50" s="5">
        <f t="shared" si="0"/>
        <v>0.33333333333333331</v>
      </c>
      <c r="J50" s="5">
        <f t="shared" si="1"/>
        <v>0.33333333333333331</v>
      </c>
    </row>
    <row r="51" spans="1:10">
      <c r="A51">
        <v>54</v>
      </c>
      <c r="B51" s="5" t="s">
        <v>724</v>
      </c>
      <c r="C51" s="5" t="s">
        <v>681</v>
      </c>
      <c r="D51" s="5" t="s">
        <v>683</v>
      </c>
      <c r="E51" s="5">
        <v>17</v>
      </c>
      <c r="F51" s="5">
        <v>8</v>
      </c>
      <c r="G51" s="5">
        <v>15</v>
      </c>
      <c r="H51" s="5">
        <v>7</v>
      </c>
      <c r="I51" s="5">
        <f t="shared" si="0"/>
        <v>0.47058823529411764</v>
      </c>
      <c r="J51" s="5">
        <f t="shared" si="1"/>
        <v>0.46666666666666667</v>
      </c>
    </row>
    <row r="52" spans="1:10">
      <c r="A52">
        <v>56</v>
      </c>
      <c r="B52" s="5" t="s">
        <v>725</v>
      </c>
      <c r="C52" s="5" t="s">
        <v>681</v>
      </c>
      <c r="D52" s="5" t="s">
        <v>672</v>
      </c>
      <c r="E52" s="5">
        <v>32</v>
      </c>
      <c r="F52" s="5">
        <v>26</v>
      </c>
      <c r="G52" s="5">
        <v>20</v>
      </c>
      <c r="H52" s="5">
        <v>17</v>
      </c>
      <c r="I52" s="5">
        <f t="shared" si="0"/>
        <v>0.8125</v>
      </c>
      <c r="J52" s="5">
        <f t="shared" si="1"/>
        <v>0.85</v>
      </c>
    </row>
    <row r="53" spans="1:10">
      <c r="A53">
        <v>57</v>
      </c>
      <c r="B53" s="5" t="s">
        <v>726</v>
      </c>
      <c r="C53" s="5" t="s">
        <v>681</v>
      </c>
      <c r="D53" s="5" t="s">
        <v>683</v>
      </c>
      <c r="E53" s="5">
        <v>4</v>
      </c>
      <c r="F53" s="5">
        <v>0</v>
      </c>
      <c r="G53" s="5">
        <v>4</v>
      </c>
      <c r="H53" s="5">
        <v>0</v>
      </c>
      <c r="I53" s="5">
        <f t="shared" si="0"/>
        <v>0</v>
      </c>
      <c r="J53" s="5">
        <f t="shared" si="1"/>
        <v>0</v>
      </c>
    </row>
    <row r="54" spans="1:10">
      <c r="A54">
        <v>61</v>
      </c>
      <c r="B54" s="5" t="s">
        <v>727</v>
      </c>
      <c r="C54" s="5" t="s">
        <v>681</v>
      </c>
      <c r="D54" s="5" t="s">
        <v>683</v>
      </c>
      <c r="E54" s="5">
        <v>23</v>
      </c>
      <c r="F54" s="5">
        <v>12</v>
      </c>
      <c r="G54" s="5">
        <v>22</v>
      </c>
      <c r="H54" s="5">
        <v>12</v>
      </c>
      <c r="I54" s="5">
        <f t="shared" si="0"/>
        <v>0.52173913043478259</v>
      </c>
      <c r="J54" s="5">
        <f t="shared" si="1"/>
        <v>0.54545454545454541</v>
      </c>
    </row>
    <row r="55" spans="1:10">
      <c r="A55">
        <v>63</v>
      </c>
      <c r="B55" s="5" t="s">
        <v>728</v>
      </c>
      <c r="C55" s="5" t="s">
        <v>681</v>
      </c>
      <c r="D55" s="5" t="s">
        <v>672</v>
      </c>
      <c r="E55" s="5">
        <v>37</v>
      </c>
      <c r="F55" s="5">
        <v>20</v>
      </c>
      <c r="G55" s="5">
        <v>30</v>
      </c>
      <c r="H55" s="5">
        <v>25</v>
      </c>
      <c r="I55" s="5">
        <f t="shared" si="0"/>
        <v>0.54054054054054057</v>
      </c>
      <c r="J55" s="5">
        <f t="shared" si="1"/>
        <v>0.83333333333333337</v>
      </c>
    </row>
    <row r="56" spans="1:10">
      <c r="A56">
        <v>65</v>
      </c>
      <c r="B56" s="5" t="s">
        <v>729</v>
      </c>
      <c r="C56" s="5" t="s">
        <v>681</v>
      </c>
      <c r="D56" s="5" t="s">
        <v>672</v>
      </c>
      <c r="E56" s="5">
        <v>9</v>
      </c>
      <c r="F56" s="5">
        <v>3</v>
      </c>
      <c r="G56" s="5">
        <v>9</v>
      </c>
      <c r="H56" s="5">
        <v>3</v>
      </c>
      <c r="I56" s="5">
        <f t="shared" si="0"/>
        <v>0.33333333333333331</v>
      </c>
      <c r="J56" s="5">
        <f t="shared" si="1"/>
        <v>0.33333333333333331</v>
      </c>
    </row>
    <row r="57" spans="1:10">
      <c r="A57">
        <v>66</v>
      </c>
      <c r="B57" s="5" t="s">
        <v>730</v>
      </c>
      <c r="C57" s="5" t="s">
        <v>681</v>
      </c>
      <c r="D57" s="5" t="s">
        <v>683</v>
      </c>
      <c r="E57" s="5">
        <v>13</v>
      </c>
      <c r="F57" s="5">
        <v>8</v>
      </c>
      <c r="G57" s="5">
        <v>8</v>
      </c>
      <c r="H57" s="5">
        <v>5</v>
      </c>
      <c r="I57" s="5">
        <f t="shared" si="0"/>
        <v>0.61538461538461542</v>
      </c>
      <c r="J57" s="5">
        <f t="shared" si="1"/>
        <v>0.625</v>
      </c>
    </row>
    <row r="58" spans="1:10">
      <c r="A58">
        <v>67</v>
      </c>
      <c r="B58" s="5" t="s">
        <v>731</v>
      </c>
      <c r="C58" s="5" t="s">
        <v>681</v>
      </c>
      <c r="D58" s="5" t="s">
        <v>672</v>
      </c>
      <c r="E58" s="5">
        <v>17</v>
      </c>
      <c r="F58" s="5">
        <v>4</v>
      </c>
      <c r="G58" s="5">
        <v>17</v>
      </c>
      <c r="H58" s="5">
        <v>4</v>
      </c>
      <c r="I58" s="5">
        <f t="shared" si="0"/>
        <v>0.23529411764705882</v>
      </c>
      <c r="J58" s="5">
        <f t="shared" si="1"/>
        <v>0.23529411764705882</v>
      </c>
    </row>
    <row r="59" spans="1:10">
      <c r="A59">
        <v>68</v>
      </c>
      <c r="B59" s="5" t="s">
        <v>732</v>
      </c>
      <c r="C59" s="5" t="s">
        <v>681</v>
      </c>
      <c r="D59" s="5" t="s">
        <v>683</v>
      </c>
      <c r="E59" s="5">
        <v>9</v>
      </c>
      <c r="F59" s="5">
        <v>6</v>
      </c>
      <c r="G59" s="5">
        <v>4</v>
      </c>
      <c r="H59" s="5">
        <v>1</v>
      </c>
      <c r="I59" s="5">
        <f t="shared" si="0"/>
        <v>0.66666666666666663</v>
      </c>
      <c r="J59" s="5">
        <f t="shared" si="1"/>
        <v>0.25</v>
      </c>
    </row>
    <row r="60" spans="1:10">
      <c r="A60" s="16">
        <v>69</v>
      </c>
      <c r="B60" s="15" t="s">
        <v>733</v>
      </c>
      <c r="C60" s="15" t="s">
        <v>681</v>
      </c>
      <c r="D60" s="15" t="s">
        <v>683</v>
      </c>
      <c r="E60" s="5">
        <v>0</v>
      </c>
      <c r="F60" s="5">
        <v>0</v>
      </c>
      <c r="G60" s="5">
        <v>0</v>
      </c>
      <c r="H60" s="5">
        <v>0</v>
      </c>
      <c r="I60" s="5" t="e">
        <f t="shared" si="0"/>
        <v>#DIV/0!</v>
      </c>
      <c r="J60" s="5" t="e">
        <f t="shared" si="1"/>
        <v>#DIV/0!</v>
      </c>
    </row>
    <row r="61" spans="1:10">
      <c r="A61">
        <v>70</v>
      </c>
      <c r="B61" s="5" t="s">
        <v>734</v>
      </c>
      <c r="C61" s="5" t="s">
        <v>681</v>
      </c>
      <c r="D61" s="5" t="s">
        <v>672</v>
      </c>
      <c r="E61" s="5">
        <v>10</v>
      </c>
      <c r="F61" s="5">
        <v>8</v>
      </c>
      <c r="G61" s="5">
        <v>6</v>
      </c>
      <c r="H61" s="5">
        <v>5</v>
      </c>
      <c r="I61" s="5">
        <f t="shared" si="0"/>
        <v>0.8</v>
      </c>
      <c r="J61" s="5">
        <f t="shared" si="1"/>
        <v>0.83333333333333337</v>
      </c>
    </row>
    <row r="62" spans="1:10">
      <c r="A62" s="16">
        <v>71</v>
      </c>
      <c r="B62" s="15" t="s">
        <v>735</v>
      </c>
      <c r="C62" s="15" t="s">
        <v>681</v>
      </c>
      <c r="D62" s="15" t="s">
        <v>672</v>
      </c>
      <c r="E62" s="5">
        <v>0</v>
      </c>
      <c r="F62" s="5">
        <v>0</v>
      </c>
      <c r="G62" s="5">
        <v>0</v>
      </c>
      <c r="H62" s="5">
        <v>0</v>
      </c>
      <c r="I62" s="5" t="e">
        <f t="shared" si="0"/>
        <v>#DIV/0!</v>
      </c>
      <c r="J62" s="5" t="e">
        <f t="shared" si="1"/>
        <v>#DIV/0!</v>
      </c>
    </row>
    <row r="63" spans="1:10">
      <c r="A63">
        <v>72</v>
      </c>
      <c r="B63" s="5" t="s">
        <v>736</v>
      </c>
      <c r="C63" s="5" t="s">
        <v>681</v>
      </c>
      <c r="D63" s="5" t="s">
        <v>683</v>
      </c>
      <c r="E63" s="5">
        <v>7</v>
      </c>
      <c r="F63" s="5">
        <v>2</v>
      </c>
      <c r="G63" s="5">
        <v>3</v>
      </c>
      <c r="H63" s="5">
        <v>1</v>
      </c>
      <c r="I63" s="5">
        <f t="shared" si="0"/>
        <v>0.2857142857142857</v>
      </c>
      <c r="J63" s="5">
        <f t="shared" si="1"/>
        <v>0.33333333333333331</v>
      </c>
    </row>
    <row r="64" spans="1:10">
      <c r="A64">
        <v>73</v>
      </c>
      <c r="B64" s="5" t="s">
        <v>737</v>
      </c>
      <c r="C64" s="5" t="s">
        <v>681</v>
      </c>
      <c r="D64" s="5" t="s">
        <v>683</v>
      </c>
      <c r="E64" s="5">
        <v>3</v>
      </c>
      <c r="F64" s="5">
        <v>2</v>
      </c>
      <c r="G64" s="5">
        <v>3</v>
      </c>
      <c r="H64" s="5">
        <v>2</v>
      </c>
      <c r="I64" s="5">
        <f t="shared" si="0"/>
        <v>0.66666666666666663</v>
      </c>
      <c r="J64" s="5">
        <f t="shared" si="1"/>
        <v>0.66666666666666663</v>
      </c>
    </row>
    <row r="65" spans="1:10">
      <c r="A65">
        <v>74</v>
      </c>
      <c r="B65" s="5" t="s">
        <v>738</v>
      </c>
      <c r="C65" s="5" t="s">
        <v>681</v>
      </c>
      <c r="D65" s="5" t="s">
        <v>672</v>
      </c>
      <c r="E65" s="5">
        <v>9</v>
      </c>
      <c r="F65" s="5">
        <v>2</v>
      </c>
      <c r="G65" s="5">
        <v>5</v>
      </c>
      <c r="H65" s="5">
        <v>2</v>
      </c>
      <c r="I65" s="5">
        <f t="shared" si="0"/>
        <v>0.22222222222222221</v>
      </c>
      <c r="J65" s="5">
        <f t="shared" si="1"/>
        <v>0.4</v>
      </c>
    </row>
    <row r="66" spans="1:10">
      <c r="A66">
        <v>76</v>
      </c>
      <c r="B66" s="5" t="s">
        <v>739</v>
      </c>
      <c r="C66" s="5" t="s">
        <v>681</v>
      </c>
      <c r="D66" s="5" t="s">
        <v>683</v>
      </c>
      <c r="E66" s="5">
        <v>3</v>
      </c>
      <c r="F66" s="5">
        <v>2</v>
      </c>
      <c r="G66" s="5">
        <v>2</v>
      </c>
      <c r="H66" s="5">
        <v>1</v>
      </c>
      <c r="I66" s="5">
        <f t="shared" si="0"/>
        <v>0.66666666666666663</v>
      </c>
      <c r="J66" s="5">
        <f t="shared" si="1"/>
        <v>0.5</v>
      </c>
    </row>
    <row r="67" spans="1:10">
      <c r="A67">
        <v>77</v>
      </c>
      <c r="B67" s="5" t="s">
        <v>740</v>
      </c>
      <c r="C67" s="5" t="s">
        <v>681</v>
      </c>
      <c r="D67" s="5" t="s">
        <v>672</v>
      </c>
      <c r="E67" s="5">
        <v>5</v>
      </c>
      <c r="F67" s="5">
        <v>3</v>
      </c>
      <c r="G67" s="5">
        <v>4</v>
      </c>
      <c r="H67" s="5">
        <v>2</v>
      </c>
      <c r="I67" s="5">
        <f t="shared" si="0"/>
        <v>0.6</v>
      </c>
      <c r="J67" s="5">
        <f t="shared" si="1"/>
        <v>0.5</v>
      </c>
    </row>
    <row r="68" spans="1:10">
      <c r="A68" s="16">
        <v>78</v>
      </c>
      <c r="B68" s="15" t="s">
        <v>741</v>
      </c>
      <c r="C68" s="15" t="s">
        <v>681</v>
      </c>
      <c r="D68" s="15" t="s">
        <v>672</v>
      </c>
      <c r="E68" s="5">
        <v>0</v>
      </c>
      <c r="F68" s="5">
        <v>0</v>
      </c>
      <c r="G68" s="5">
        <v>0</v>
      </c>
      <c r="H68" s="5">
        <v>0</v>
      </c>
      <c r="I68" s="5" t="e">
        <f t="shared" si="0"/>
        <v>#DIV/0!</v>
      </c>
      <c r="J68" s="5" t="e">
        <f t="shared" si="1"/>
        <v>#DIV/0!</v>
      </c>
    </row>
    <row r="69" spans="1:10">
      <c r="A69">
        <v>79</v>
      </c>
      <c r="B69" s="5" t="s">
        <v>742</v>
      </c>
      <c r="C69" s="5" t="s">
        <v>681</v>
      </c>
      <c r="D69" s="5" t="s">
        <v>672</v>
      </c>
      <c r="E69" s="5">
        <v>4</v>
      </c>
      <c r="F69" s="5">
        <v>0</v>
      </c>
      <c r="G69" s="5">
        <v>3</v>
      </c>
      <c r="H69" s="5">
        <v>0</v>
      </c>
      <c r="I69" s="5">
        <f t="shared" si="0"/>
        <v>0</v>
      </c>
      <c r="J69" s="5">
        <f t="shared" si="1"/>
        <v>0</v>
      </c>
    </row>
    <row r="70" spans="1:10">
      <c r="A70" s="16">
        <v>80</v>
      </c>
      <c r="B70" s="15" t="s">
        <v>743</v>
      </c>
      <c r="C70" s="15" t="s">
        <v>681</v>
      </c>
      <c r="D70" s="15" t="s">
        <v>683</v>
      </c>
      <c r="E70" s="5">
        <v>0</v>
      </c>
      <c r="F70" s="5">
        <v>0</v>
      </c>
      <c r="G70" s="5">
        <v>0</v>
      </c>
      <c r="H70" s="5">
        <v>0</v>
      </c>
      <c r="I70" s="5" t="e">
        <f t="shared" si="0"/>
        <v>#DIV/0!</v>
      </c>
      <c r="J70" s="5" t="e">
        <f t="shared" si="1"/>
        <v>#DIV/0!</v>
      </c>
    </row>
    <row r="71" spans="1:10">
      <c r="A71">
        <v>81</v>
      </c>
      <c r="B71" s="5" t="s">
        <v>744</v>
      </c>
      <c r="C71" s="5" t="s">
        <v>681</v>
      </c>
      <c r="D71" s="5" t="s">
        <v>672</v>
      </c>
      <c r="E71" s="5">
        <v>13</v>
      </c>
      <c r="F71" s="5">
        <v>3</v>
      </c>
      <c r="G71" s="5">
        <v>5</v>
      </c>
      <c r="H71" s="5">
        <v>0</v>
      </c>
      <c r="I71" s="5">
        <f t="shared" si="0"/>
        <v>0.23076923076923078</v>
      </c>
      <c r="J71" s="5">
        <f t="shared" si="1"/>
        <v>0</v>
      </c>
    </row>
    <row r="72" spans="1:10">
      <c r="A72">
        <v>83</v>
      </c>
      <c r="B72" s="5" t="s">
        <v>248</v>
      </c>
      <c r="C72" s="5" t="s">
        <v>681</v>
      </c>
      <c r="D72" s="5" t="s">
        <v>672</v>
      </c>
      <c r="E72" s="5">
        <v>9</v>
      </c>
      <c r="F72" s="5">
        <v>6</v>
      </c>
      <c r="G72" s="5">
        <v>7</v>
      </c>
      <c r="H72" s="5">
        <v>4</v>
      </c>
      <c r="I72" s="5">
        <f t="shared" si="0"/>
        <v>0.66666666666666663</v>
      </c>
      <c r="J72" s="5">
        <f t="shared" si="1"/>
        <v>0.5714285714285714</v>
      </c>
    </row>
    <row r="73" spans="1:10">
      <c r="A73">
        <v>84</v>
      </c>
      <c r="B73" s="5" t="s">
        <v>745</v>
      </c>
      <c r="C73" s="5" t="s">
        <v>681</v>
      </c>
      <c r="D73" s="5" t="s">
        <v>672</v>
      </c>
      <c r="E73" s="5">
        <v>5</v>
      </c>
      <c r="F73" s="5">
        <v>0</v>
      </c>
      <c r="G73" s="5">
        <v>4</v>
      </c>
      <c r="H73" s="5">
        <v>0</v>
      </c>
      <c r="I73" s="5">
        <f t="shared" si="0"/>
        <v>0</v>
      </c>
      <c r="J73" s="5">
        <f t="shared" si="1"/>
        <v>0</v>
      </c>
    </row>
    <row r="74" spans="1:10">
      <c r="A74">
        <v>85</v>
      </c>
      <c r="B74" s="5" t="s">
        <v>746</v>
      </c>
      <c r="C74" s="5" t="s">
        <v>681</v>
      </c>
      <c r="D74" s="5" t="s">
        <v>683</v>
      </c>
      <c r="E74" s="5">
        <v>10</v>
      </c>
      <c r="F74" s="5">
        <v>2</v>
      </c>
      <c r="G74" s="5">
        <v>9</v>
      </c>
      <c r="H74" s="5">
        <v>1</v>
      </c>
      <c r="I74" s="5">
        <f t="shared" si="0"/>
        <v>0.2</v>
      </c>
      <c r="J74" s="5">
        <f t="shared" si="1"/>
        <v>0.1111111111111111</v>
      </c>
    </row>
    <row r="75" spans="1:10">
      <c r="A75">
        <v>86</v>
      </c>
      <c r="B75" s="5" t="s">
        <v>747</v>
      </c>
      <c r="C75" s="5" t="s">
        <v>681</v>
      </c>
      <c r="D75" s="5" t="s">
        <v>683</v>
      </c>
      <c r="E75" s="5">
        <v>9</v>
      </c>
      <c r="F75" s="5">
        <v>7</v>
      </c>
      <c r="G75" s="5">
        <v>8</v>
      </c>
      <c r="H75" s="5">
        <v>6</v>
      </c>
      <c r="I75" s="5">
        <f t="shared" si="0"/>
        <v>0.77777777777777779</v>
      </c>
      <c r="J75" s="5">
        <f t="shared" si="1"/>
        <v>0.75</v>
      </c>
    </row>
    <row r="76" spans="1:10">
      <c r="A76">
        <v>88</v>
      </c>
      <c r="B76" s="29" t="s">
        <v>748</v>
      </c>
      <c r="C76" s="29" t="s">
        <v>681</v>
      </c>
      <c r="D76" s="29" t="s">
        <v>683</v>
      </c>
      <c r="E76" s="5">
        <v>0</v>
      </c>
      <c r="F76" s="5">
        <v>0</v>
      </c>
      <c r="G76" s="5">
        <v>0</v>
      </c>
      <c r="H76" s="5">
        <v>0</v>
      </c>
      <c r="I76" s="5" t="e">
        <f t="shared" si="0"/>
        <v>#DIV/0!</v>
      </c>
      <c r="J76" s="5" t="e">
        <f t="shared" si="1"/>
        <v>#DIV/0!</v>
      </c>
    </row>
    <row r="77" spans="1:10">
      <c r="A77">
        <v>90</v>
      </c>
      <c r="B77" s="5" t="s">
        <v>749</v>
      </c>
      <c r="C77" s="5" t="s">
        <v>681</v>
      </c>
      <c r="D77" s="5" t="s">
        <v>672</v>
      </c>
      <c r="E77" s="5">
        <v>11</v>
      </c>
      <c r="F77" s="5">
        <v>7</v>
      </c>
      <c r="G77" s="5">
        <v>7</v>
      </c>
      <c r="H77" s="5">
        <v>2</v>
      </c>
      <c r="I77" s="5">
        <f t="shared" si="0"/>
        <v>0.63636363636363635</v>
      </c>
      <c r="J77" s="5">
        <f t="shared" si="1"/>
        <v>0.2857142857142857</v>
      </c>
    </row>
    <row r="78" spans="1:10">
      <c r="A78">
        <v>91</v>
      </c>
      <c r="B78" s="5" t="s">
        <v>750</v>
      </c>
      <c r="C78" s="5" t="s">
        <v>681</v>
      </c>
      <c r="D78" s="5" t="s">
        <v>683</v>
      </c>
      <c r="E78" s="5">
        <v>12</v>
      </c>
      <c r="F78" s="5">
        <v>6</v>
      </c>
      <c r="G78" s="5">
        <v>7</v>
      </c>
      <c r="H78" s="5">
        <v>2</v>
      </c>
      <c r="I78" s="5">
        <f t="shared" si="0"/>
        <v>0.5</v>
      </c>
      <c r="J78" s="5">
        <f t="shared" si="1"/>
        <v>0.2857142857142857</v>
      </c>
    </row>
    <row r="79" spans="1:10">
      <c r="A79">
        <v>92</v>
      </c>
      <c r="B79" t="s">
        <v>751</v>
      </c>
      <c r="C79" t="s">
        <v>681</v>
      </c>
      <c r="D79" t="s">
        <v>672</v>
      </c>
      <c r="E79" s="5">
        <v>2</v>
      </c>
      <c r="F79" s="5">
        <v>0</v>
      </c>
      <c r="G79" s="5">
        <v>1</v>
      </c>
      <c r="H79" s="5">
        <v>0</v>
      </c>
      <c r="I79" s="5">
        <f t="shared" si="0"/>
        <v>0</v>
      </c>
      <c r="J79" s="5">
        <f t="shared" si="1"/>
        <v>0</v>
      </c>
    </row>
    <row r="80" spans="1:10">
      <c r="A80">
        <v>93</v>
      </c>
      <c r="B80" s="5" t="s">
        <v>752</v>
      </c>
      <c r="C80" s="5" t="s">
        <v>681</v>
      </c>
      <c r="D80" s="5" t="s">
        <v>672</v>
      </c>
      <c r="E80" s="5">
        <v>7</v>
      </c>
      <c r="F80" s="5">
        <v>3</v>
      </c>
      <c r="G80" s="5">
        <v>5</v>
      </c>
      <c r="H80" s="5">
        <v>1</v>
      </c>
      <c r="I80" s="5">
        <f t="shared" si="0"/>
        <v>0.42857142857142855</v>
      </c>
      <c r="J80" s="5">
        <f t="shared" si="1"/>
        <v>0.2</v>
      </c>
    </row>
    <row r="81" spans="1:10">
      <c r="A81">
        <v>94</v>
      </c>
      <c r="B81" s="5" t="s">
        <v>753</v>
      </c>
      <c r="C81" s="5" t="s">
        <v>681</v>
      </c>
      <c r="D81" s="5" t="s">
        <v>672</v>
      </c>
      <c r="E81" s="5">
        <v>5</v>
      </c>
      <c r="F81" s="5">
        <v>3</v>
      </c>
      <c r="G81" s="5">
        <v>2</v>
      </c>
      <c r="H81" s="5">
        <v>1</v>
      </c>
      <c r="I81" s="5">
        <f t="shared" si="0"/>
        <v>0.6</v>
      </c>
      <c r="J81" s="5">
        <f t="shared" si="1"/>
        <v>0.5</v>
      </c>
    </row>
    <row r="82" spans="1:10">
      <c r="A82">
        <v>95</v>
      </c>
      <c r="B82" t="s">
        <v>754</v>
      </c>
      <c r="C82" t="s">
        <v>681</v>
      </c>
      <c r="D82" t="s">
        <v>672</v>
      </c>
      <c r="E82" s="5">
        <v>15</v>
      </c>
      <c r="F82" s="5">
        <v>11</v>
      </c>
      <c r="G82" s="5">
        <v>3</v>
      </c>
      <c r="H82" s="5">
        <v>0</v>
      </c>
      <c r="I82" s="5">
        <f t="shared" si="0"/>
        <v>0.73333333333333328</v>
      </c>
      <c r="J82" s="5">
        <f t="shared" si="1"/>
        <v>0</v>
      </c>
    </row>
    <row r="83" spans="1:10">
      <c r="A83">
        <v>96</v>
      </c>
      <c r="B83" s="5" t="s">
        <v>755</v>
      </c>
      <c r="C83" s="5" t="s">
        <v>681</v>
      </c>
      <c r="D83" s="5" t="s">
        <v>683</v>
      </c>
      <c r="E83" s="5">
        <v>13</v>
      </c>
      <c r="F83" s="5">
        <v>11</v>
      </c>
      <c r="G83" s="5">
        <v>7</v>
      </c>
      <c r="H83" s="5">
        <v>7</v>
      </c>
      <c r="I83" s="5">
        <f t="shared" si="0"/>
        <v>0.84615384615384615</v>
      </c>
      <c r="J83" s="5">
        <f t="shared" si="1"/>
        <v>1</v>
      </c>
    </row>
    <row r="84" spans="1:10">
      <c r="A84">
        <v>97</v>
      </c>
      <c r="B84" t="s">
        <v>756</v>
      </c>
      <c r="C84" t="s">
        <v>681</v>
      </c>
      <c r="D84" t="s">
        <v>672</v>
      </c>
      <c r="E84" s="5">
        <v>35</v>
      </c>
      <c r="F84" s="5">
        <v>22</v>
      </c>
      <c r="G84" s="5">
        <v>20</v>
      </c>
      <c r="H84" s="5">
        <v>14</v>
      </c>
      <c r="I84" s="5">
        <f t="shared" si="0"/>
        <v>0.62857142857142856</v>
      </c>
      <c r="J84" s="5">
        <f t="shared" si="1"/>
        <v>0.7</v>
      </c>
    </row>
    <row r="85" spans="1:10">
      <c r="A85">
        <v>98</v>
      </c>
      <c r="B85" s="5" t="s">
        <v>757</v>
      </c>
      <c r="C85" s="5" t="s">
        <v>681</v>
      </c>
      <c r="D85" s="5" t="s">
        <v>672</v>
      </c>
      <c r="E85" s="5">
        <v>16</v>
      </c>
      <c r="F85" s="5">
        <v>5</v>
      </c>
      <c r="G85" s="5">
        <v>14</v>
      </c>
      <c r="H85" s="5">
        <v>4</v>
      </c>
      <c r="I85" s="5">
        <f t="shared" si="0"/>
        <v>0.3125</v>
      </c>
      <c r="J85" s="5">
        <f t="shared" si="1"/>
        <v>0.2857142857142857</v>
      </c>
    </row>
    <row r="86" spans="1:10">
      <c r="A86">
        <v>100</v>
      </c>
      <c r="B86" s="5" t="s">
        <v>758</v>
      </c>
      <c r="C86" s="5" t="s">
        <v>681</v>
      </c>
      <c r="D86" s="5" t="s">
        <v>672</v>
      </c>
      <c r="E86" s="5">
        <v>2</v>
      </c>
      <c r="F86" s="5">
        <v>1</v>
      </c>
      <c r="G86" s="5">
        <v>2</v>
      </c>
      <c r="H86" s="5">
        <v>1</v>
      </c>
      <c r="I86" s="5">
        <f t="shared" si="0"/>
        <v>0.5</v>
      </c>
      <c r="J86" s="5">
        <f t="shared" si="1"/>
        <v>0.5</v>
      </c>
    </row>
    <row r="87" spans="1:10">
      <c r="A87">
        <v>101</v>
      </c>
      <c r="B87" s="5" t="s">
        <v>759</v>
      </c>
      <c r="C87" s="5" t="s">
        <v>681</v>
      </c>
      <c r="D87" s="5" t="s">
        <v>672</v>
      </c>
      <c r="E87" s="5">
        <v>18</v>
      </c>
      <c r="F87" s="5">
        <v>12</v>
      </c>
      <c r="G87" s="5">
        <v>10</v>
      </c>
      <c r="H87" s="5">
        <v>5</v>
      </c>
      <c r="I87" s="5">
        <f t="shared" si="0"/>
        <v>0.66666666666666663</v>
      </c>
      <c r="J87" s="5">
        <f t="shared" si="1"/>
        <v>0.5</v>
      </c>
    </row>
    <row r="88" spans="1:10">
      <c r="A88">
        <v>102</v>
      </c>
      <c r="B88" t="s">
        <v>760</v>
      </c>
      <c r="C88" t="s">
        <v>681</v>
      </c>
      <c r="D88" t="s">
        <v>683</v>
      </c>
      <c r="E88" s="5">
        <v>1</v>
      </c>
      <c r="F88" s="5">
        <v>0</v>
      </c>
      <c r="G88" s="5">
        <v>1</v>
      </c>
      <c r="H88" s="5">
        <v>0</v>
      </c>
      <c r="I88" s="5">
        <f t="shared" si="0"/>
        <v>0</v>
      </c>
      <c r="J88" s="5">
        <f t="shared" si="1"/>
        <v>0</v>
      </c>
    </row>
    <row r="89" spans="1:10">
      <c r="A89">
        <v>103</v>
      </c>
      <c r="B89" s="5" t="s">
        <v>761</v>
      </c>
      <c r="C89" s="5" t="s">
        <v>681</v>
      </c>
      <c r="D89" s="5" t="s">
        <v>672</v>
      </c>
      <c r="E89" s="5">
        <v>15</v>
      </c>
      <c r="F89" s="5">
        <v>7</v>
      </c>
      <c r="G89" s="5">
        <v>14</v>
      </c>
      <c r="H89" s="5">
        <v>5</v>
      </c>
      <c r="I89" s="5">
        <f t="shared" si="0"/>
        <v>0.46666666666666667</v>
      </c>
      <c r="J89" s="5">
        <f t="shared" si="1"/>
        <v>0.35714285714285715</v>
      </c>
    </row>
    <row r="90" spans="1:10">
      <c r="A90">
        <v>104</v>
      </c>
      <c r="B90" s="5" t="s">
        <v>762</v>
      </c>
      <c r="C90" s="5" t="s">
        <v>681</v>
      </c>
      <c r="D90" s="5" t="s">
        <v>672</v>
      </c>
      <c r="E90" s="5">
        <v>6</v>
      </c>
      <c r="F90" s="5">
        <v>1</v>
      </c>
      <c r="G90" s="5">
        <v>6</v>
      </c>
      <c r="H90" s="5">
        <v>1</v>
      </c>
      <c r="I90" s="5">
        <f t="shared" si="0"/>
        <v>0.16666666666666666</v>
      </c>
      <c r="J90" s="5">
        <f t="shared" si="1"/>
        <v>0.16666666666666666</v>
      </c>
    </row>
    <row r="91" spans="1:10">
      <c r="A91">
        <v>105</v>
      </c>
      <c r="B91" s="5" t="s">
        <v>763</v>
      </c>
      <c r="C91" s="5" t="s">
        <v>681</v>
      </c>
      <c r="D91" s="5" t="s">
        <v>672</v>
      </c>
      <c r="E91" s="5">
        <v>16</v>
      </c>
      <c r="F91" s="5">
        <v>5</v>
      </c>
      <c r="G91" s="5">
        <v>12</v>
      </c>
      <c r="H91" s="5">
        <v>5</v>
      </c>
      <c r="I91" s="5">
        <f t="shared" si="0"/>
        <v>0.3125</v>
      </c>
      <c r="J91" s="5">
        <f t="shared" si="1"/>
        <v>0.41666666666666669</v>
      </c>
    </row>
    <row r="92" spans="1:10">
      <c r="A92">
        <v>107</v>
      </c>
      <c r="B92" s="5" t="s">
        <v>764</v>
      </c>
      <c r="C92" s="5" t="s">
        <v>681</v>
      </c>
      <c r="D92" s="5" t="s">
        <v>683</v>
      </c>
      <c r="E92" s="5">
        <v>7</v>
      </c>
      <c r="F92" s="5">
        <v>3</v>
      </c>
      <c r="G92" s="5">
        <v>4</v>
      </c>
      <c r="H92" s="5">
        <v>0</v>
      </c>
      <c r="I92" s="5">
        <f t="shared" si="0"/>
        <v>0.42857142857142855</v>
      </c>
      <c r="J92" s="5">
        <f t="shared" si="1"/>
        <v>0</v>
      </c>
    </row>
    <row r="93" spans="1:10">
      <c r="A93">
        <v>109</v>
      </c>
      <c r="B93" t="s">
        <v>765</v>
      </c>
      <c r="C93" t="s">
        <v>681</v>
      </c>
      <c r="D93" t="s">
        <v>672</v>
      </c>
      <c r="E93" s="5">
        <v>16</v>
      </c>
      <c r="F93" s="5">
        <v>0</v>
      </c>
      <c r="G93" s="5">
        <v>11</v>
      </c>
      <c r="H93" s="5">
        <v>0</v>
      </c>
      <c r="I93" s="5">
        <f t="shared" si="0"/>
        <v>0</v>
      </c>
      <c r="J93" s="5">
        <f t="shared" si="1"/>
        <v>0</v>
      </c>
    </row>
    <row r="94" spans="1:10">
      <c r="A94">
        <v>110</v>
      </c>
      <c r="B94" s="5" t="s">
        <v>249</v>
      </c>
      <c r="C94" s="5" t="s">
        <v>681</v>
      </c>
      <c r="D94" s="5" t="s">
        <v>672</v>
      </c>
      <c r="E94" s="5">
        <v>15</v>
      </c>
      <c r="F94" s="5">
        <v>12</v>
      </c>
      <c r="G94" s="5">
        <v>6</v>
      </c>
      <c r="H94" s="5">
        <v>4</v>
      </c>
      <c r="I94" s="5">
        <f t="shared" si="0"/>
        <v>0.8</v>
      </c>
      <c r="J94" s="5">
        <f t="shared" si="1"/>
        <v>0.66666666666666663</v>
      </c>
    </row>
    <row r="95" spans="1:10">
      <c r="A95">
        <v>111</v>
      </c>
      <c r="B95" t="s">
        <v>766</v>
      </c>
      <c r="C95" t="s">
        <v>681</v>
      </c>
      <c r="D95" t="s">
        <v>683</v>
      </c>
      <c r="E95" s="5">
        <v>11</v>
      </c>
      <c r="F95" s="5">
        <v>4</v>
      </c>
      <c r="G95" s="5">
        <v>9</v>
      </c>
      <c r="H95" s="5">
        <v>4</v>
      </c>
      <c r="I95" s="5">
        <f t="shared" si="0"/>
        <v>0.36363636363636365</v>
      </c>
      <c r="J95" s="5">
        <f t="shared" si="1"/>
        <v>0.44444444444444442</v>
      </c>
    </row>
    <row r="96" spans="1:10">
      <c r="A96">
        <v>113</v>
      </c>
      <c r="B96" t="s">
        <v>767</v>
      </c>
      <c r="C96" t="s">
        <v>681</v>
      </c>
      <c r="D96" t="s">
        <v>683</v>
      </c>
      <c r="E96" s="5">
        <v>20</v>
      </c>
      <c r="F96" s="5">
        <v>10</v>
      </c>
      <c r="G96" s="5">
        <v>19</v>
      </c>
      <c r="H96" s="5">
        <v>10</v>
      </c>
      <c r="I96" s="5">
        <f t="shared" si="0"/>
        <v>0.5</v>
      </c>
      <c r="J96" s="5">
        <f t="shared" si="1"/>
        <v>0.52631578947368418</v>
      </c>
    </row>
    <row r="97" spans="1:10">
      <c r="A97">
        <v>115</v>
      </c>
      <c r="B97" t="s">
        <v>768</v>
      </c>
      <c r="C97" t="s">
        <v>681</v>
      </c>
      <c r="D97" t="s">
        <v>672</v>
      </c>
      <c r="E97" s="5">
        <v>56</v>
      </c>
      <c r="F97" s="5">
        <v>26</v>
      </c>
      <c r="G97" s="5">
        <v>44</v>
      </c>
      <c r="H97" s="5">
        <v>21</v>
      </c>
      <c r="I97" s="5">
        <f t="shared" si="0"/>
        <v>0.4642857142857143</v>
      </c>
      <c r="J97" s="5">
        <f t="shared" si="1"/>
        <v>0.47727272727272729</v>
      </c>
    </row>
    <row r="98" spans="1:10">
      <c r="A98">
        <v>116</v>
      </c>
      <c r="B98" t="s">
        <v>769</v>
      </c>
      <c r="C98" t="s">
        <v>681</v>
      </c>
      <c r="D98" t="s">
        <v>672</v>
      </c>
      <c r="E98" s="5">
        <v>12</v>
      </c>
      <c r="F98" s="5">
        <v>1</v>
      </c>
      <c r="G98" s="5">
        <v>11</v>
      </c>
      <c r="H98" s="5">
        <v>1</v>
      </c>
      <c r="I98" s="5">
        <f t="shared" si="0"/>
        <v>8.3333333333333329E-2</v>
      </c>
      <c r="J98" s="5">
        <f t="shared" si="1"/>
        <v>9.0909090909090912E-2</v>
      </c>
    </row>
    <row r="99" spans="1:10">
      <c r="A99">
        <v>118</v>
      </c>
      <c r="B99" s="5" t="s">
        <v>770</v>
      </c>
      <c r="C99" s="5" t="s">
        <v>681</v>
      </c>
      <c r="D99" s="5" t="s">
        <v>672</v>
      </c>
      <c r="E99" s="5">
        <v>21</v>
      </c>
      <c r="F99" s="5">
        <v>6</v>
      </c>
      <c r="G99" s="5">
        <v>12</v>
      </c>
      <c r="H99" s="5">
        <v>4</v>
      </c>
      <c r="I99" s="5">
        <f t="shared" si="0"/>
        <v>0.2857142857142857</v>
      </c>
      <c r="J99" s="5">
        <f t="shared" si="1"/>
        <v>0.33333333333333331</v>
      </c>
    </row>
    <row r="100" spans="1:10">
      <c r="A100">
        <v>120</v>
      </c>
      <c r="B100" s="5" t="s">
        <v>771</v>
      </c>
      <c r="C100" s="5" t="s">
        <v>681</v>
      </c>
      <c r="D100" s="5" t="s">
        <v>672</v>
      </c>
      <c r="E100" s="5">
        <v>4</v>
      </c>
      <c r="F100" s="5">
        <v>1</v>
      </c>
      <c r="G100" s="5">
        <v>3</v>
      </c>
      <c r="H100" s="5">
        <v>0</v>
      </c>
      <c r="I100" s="5">
        <f t="shared" si="0"/>
        <v>0.25</v>
      </c>
      <c r="J100" s="5">
        <f t="shared" si="1"/>
        <v>0</v>
      </c>
    </row>
    <row r="101" spans="1:10">
      <c r="A101">
        <v>121</v>
      </c>
      <c r="B101" s="5" t="s">
        <v>772</v>
      </c>
      <c r="C101" s="5" t="s">
        <v>681</v>
      </c>
      <c r="D101" s="5" t="s">
        <v>672</v>
      </c>
      <c r="E101" s="5">
        <v>7</v>
      </c>
      <c r="F101" s="5">
        <v>2</v>
      </c>
      <c r="G101" s="5">
        <v>3</v>
      </c>
      <c r="H101" s="5">
        <v>0</v>
      </c>
      <c r="I101" s="5">
        <f t="shared" si="0"/>
        <v>0.2857142857142857</v>
      </c>
      <c r="J101" s="5">
        <f t="shared" si="1"/>
        <v>0</v>
      </c>
    </row>
    <row r="102" spans="1:10">
      <c r="A102">
        <v>122</v>
      </c>
      <c r="B102" s="5" t="s">
        <v>773</v>
      </c>
      <c r="C102" s="5" t="s">
        <v>681</v>
      </c>
      <c r="D102" s="5" t="s">
        <v>672</v>
      </c>
      <c r="E102" s="5">
        <v>13</v>
      </c>
      <c r="F102" s="5">
        <v>1</v>
      </c>
      <c r="G102" s="5">
        <v>12</v>
      </c>
      <c r="H102" s="5">
        <v>1</v>
      </c>
      <c r="I102" s="5">
        <f t="shared" si="0"/>
        <v>7.6923076923076927E-2</v>
      </c>
      <c r="J102" s="5">
        <f t="shared" si="1"/>
        <v>8.3333333333333329E-2</v>
      </c>
    </row>
    <row r="103" spans="1:10">
      <c r="A103">
        <v>123</v>
      </c>
      <c r="B103" s="5" t="s">
        <v>774</v>
      </c>
      <c r="C103" s="5" t="s">
        <v>681</v>
      </c>
      <c r="D103" s="5" t="s">
        <v>683</v>
      </c>
      <c r="E103" s="5">
        <v>7</v>
      </c>
      <c r="F103" s="5">
        <v>7</v>
      </c>
      <c r="G103" s="5">
        <v>3</v>
      </c>
      <c r="H103" s="5">
        <v>3</v>
      </c>
      <c r="I103" s="5">
        <f t="shared" si="0"/>
        <v>1</v>
      </c>
      <c r="J103" s="5">
        <f t="shared" si="1"/>
        <v>1</v>
      </c>
    </row>
    <row r="104" spans="1:10">
      <c r="A104">
        <v>125</v>
      </c>
      <c r="B104" s="5" t="s">
        <v>775</v>
      </c>
      <c r="C104" s="5" t="s">
        <v>681</v>
      </c>
      <c r="D104" s="5" t="s">
        <v>683</v>
      </c>
      <c r="E104" s="5">
        <v>3</v>
      </c>
      <c r="F104" s="5">
        <v>3</v>
      </c>
      <c r="G104" s="5">
        <v>2</v>
      </c>
      <c r="H104" s="5">
        <v>2</v>
      </c>
      <c r="I104" s="5">
        <f t="shared" si="0"/>
        <v>1</v>
      </c>
      <c r="J104" s="5">
        <f t="shared" si="1"/>
        <v>1</v>
      </c>
    </row>
    <row r="105" spans="1:10">
      <c r="A105">
        <v>126</v>
      </c>
      <c r="B105" s="5" t="s">
        <v>776</v>
      </c>
      <c r="C105" s="5" t="s">
        <v>681</v>
      </c>
      <c r="D105" s="5" t="s">
        <v>672</v>
      </c>
      <c r="E105" s="5">
        <v>44</v>
      </c>
      <c r="F105" s="5">
        <v>27</v>
      </c>
      <c r="G105" s="5">
        <v>20</v>
      </c>
      <c r="H105" s="5">
        <v>13</v>
      </c>
      <c r="I105" s="5">
        <f t="shared" si="0"/>
        <v>0.61363636363636365</v>
      </c>
      <c r="J105" s="5">
        <f t="shared" si="1"/>
        <v>0.65</v>
      </c>
    </row>
    <row r="106" spans="1:10">
      <c r="A106">
        <v>129</v>
      </c>
      <c r="B106" s="5" t="s">
        <v>777</v>
      </c>
      <c r="C106" s="5" t="s">
        <v>681</v>
      </c>
      <c r="D106" s="5" t="s">
        <v>683</v>
      </c>
      <c r="E106" s="5">
        <v>19</v>
      </c>
      <c r="F106" s="5">
        <v>17</v>
      </c>
      <c r="G106" s="5">
        <v>16</v>
      </c>
      <c r="H106" s="5">
        <v>14</v>
      </c>
      <c r="I106" s="5">
        <f t="shared" si="0"/>
        <v>0.89473684210526316</v>
      </c>
      <c r="J106" s="5">
        <f t="shared" si="1"/>
        <v>0.875</v>
      </c>
    </row>
    <row r="107" spans="1:10">
      <c r="A107">
        <v>130</v>
      </c>
      <c r="B107" s="5" t="s">
        <v>778</v>
      </c>
      <c r="C107" s="5" t="s">
        <v>681</v>
      </c>
      <c r="D107" s="5" t="s">
        <v>672</v>
      </c>
      <c r="E107" s="5">
        <v>48</v>
      </c>
      <c r="F107" s="5">
        <v>47</v>
      </c>
      <c r="G107" s="5">
        <v>22</v>
      </c>
      <c r="H107" s="5">
        <v>21</v>
      </c>
      <c r="I107" s="5">
        <f t="shared" si="0"/>
        <v>0.97916666666666663</v>
      </c>
      <c r="J107" s="5">
        <f t="shared" si="1"/>
        <v>0.95454545454545459</v>
      </c>
    </row>
    <row r="108" spans="1:10">
      <c r="A108">
        <v>131</v>
      </c>
      <c r="B108" s="5" t="s">
        <v>779</v>
      </c>
      <c r="C108" s="5" t="s">
        <v>681</v>
      </c>
      <c r="D108" s="5" t="s">
        <v>672</v>
      </c>
      <c r="E108" s="5">
        <v>17</v>
      </c>
      <c r="F108" s="5">
        <v>9</v>
      </c>
      <c r="G108" s="5">
        <v>16</v>
      </c>
      <c r="H108" s="5">
        <v>9</v>
      </c>
      <c r="I108" s="5">
        <f t="shared" si="0"/>
        <v>0.52941176470588236</v>
      </c>
      <c r="J108" s="5">
        <f t="shared" si="1"/>
        <v>0.5625</v>
      </c>
    </row>
    <row r="109" spans="1:10">
      <c r="A109">
        <v>132</v>
      </c>
      <c r="B109" s="5" t="s">
        <v>780</v>
      </c>
      <c r="C109" s="5" t="s">
        <v>681</v>
      </c>
      <c r="D109" s="5" t="s">
        <v>672</v>
      </c>
      <c r="E109" s="5">
        <v>12</v>
      </c>
      <c r="F109" s="5">
        <v>1</v>
      </c>
      <c r="G109" s="5">
        <v>10</v>
      </c>
      <c r="H109" s="5">
        <v>1</v>
      </c>
      <c r="I109" s="5">
        <f t="shared" si="0"/>
        <v>8.3333333333333329E-2</v>
      </c>
      <c r="J109" s="5">
        <f t="shared" si="1"/>
        <v>0.1</v>
      </c>
    </row>
    <row r="110" spans="1:10">
      <c r="A110" s="16">
        <v>133</v>
      </c>
      <c r="B110" s="15" t="s">
        <v>781</v>
      </c>
      <c r="C110" s="15" t="s">
        <v>681</v>
      </c>
      <c r="D110" s="15" t="s">
        <v>672</v>
      </c>
      <c r="E110" s="5">
        <v>0</v>
      </c>
      <c r="F110" s="5">
        <v>0</v>
      </c>
      <c r="G110" s="5">
        <v>0</v>
      </c>
      <c r="H110" s="5">
        <v>0</v>
      </c>
      <c r="I110" s="5" t="e">
        <f t="shared" si="0"/>
        <v>#DIV/0!</v>
      </c>
      <c r="J110" s="5" t="e">
        <f t="shared" si="1"/>
        <v>#DIV/0!</v>
      </c>
    </row>
    <row r="111" spans="1:10">
      <c r="A111">
        <v>137</v>
      </c>
      <c r="B111" s="5" t="s">
        <v>782</v>
      </c>
      <c r="C111" s="5" t="s">
        <v>681</v>
      </c>
      <c r="D111" s="5" t="s">
        <v>672</v>
      </c>
      <c r="E111" s="5">
        <v>19</v>
      </c>
      <c r="F111" s="5">
        <v>3</v>
      </c>
      <c r="G111" s="5">
        <v>16</v>
      </c>
      <c r="H111" s="5">
        <v>2</v>
      </c>
      <c r="I111" s="5">
        <f t="shared" si="0"/>
        <v>0.15789473684210525</v>
      </c>
      <c r="J111" s="5">
        <f t="shared" si="1"/>
        <v>0.125</v>
      </c>
    </row>
    <row r="112" spans="1:10">
      <c r="A112">
        <v>138</v>
      </c>
      <c r="B112" s="5" t="s">
        <v>783</v>
      </c>
      <c r="C112" s="5" t="s">
        <v>681</v>
      </c>
      <c r="D112" s="5" t="s">
        <v>683</v>
      </c>
      <c r="E112" s="5">
        <v>2</v>
      </c>
      <c r="F112" s="5">
        <v>0</v>
      </c>
      <c r="G112" s="5">
        <v>2</v>
      </c>
      <c r="H112" s="5">
        <v>0</v>
      </c>
      <c r="I112" s="5">
        <f t="shared" si="0"/>
        <v>0</v>
      </c>
      <c r="J112" s="5">
        <f t="shared" si="1"/>
        <v>0</v>
      </c>
    </row>
    <row r="113" spans="1:10">
      <c r="A113" s="16">
        <v>139</v>
      </c>
      <c r="B113" s="15" t="s">
        <v>784</v>
      </c>
      <c r="C113" s="15" t="s">
        <v>681</v>
      </c>
      <c r="D113" s="15" t="s">
        <v>672</v>
      </c>
      <c r="E113" s="5">
        <v>0</v>
      </c>
      <c r="F113" s="5">
        <v>0</v>
      </c>
      <c r="G113" s="5">
        <v>0</v>
      </c>
      <c r="H113" s="5">
        <v>0</v>
      </c>
      <c r="I113" s="5" t="e">
        <f t="shared" si="0"/>
        <v>#DIV/0!</v>
      </c>
      <c r="J113" s="5" t="e">
        <f t="shared" si="1"/>
        <v>#DIV/0!</v>
      </c>
    </row>
    <row r="114" spans="1:10">
      <c r="A114">
        <v>140</v>
      </c>
      <c r="B114" s="5" t="s">
        <v>785</v>
      </c>
      <c r="C114" s="5" t="s">
        <v>681</v>
      </c>
      <c r="D114" s="5" t="s">
        <v>672</v>
      </c>
      <c r="E114" s="5">
        <v>3</v>
      </c>
      <c r="F114" s="5">
        <v>3</v>
      </c>
      <c r="G114" s="5">
        <v>1</v>
      </c>
      <c r="H114" s="5">
        <v>1</v>
      </c>
      <c r="I114" s="5">
        <f t="shared" si="0"/>
        <v>1</v>
      </c>
      <c r="J114" s="5">
        <f t="shared" si="1"/>
        <v>1</v>
      </c>
    </row>
    <row r="115" spans="1:10">
      <c r="A115">
        <v>141</v>
      </c>
      <c r="B115" s="5" t="s">
        <v>786</v>
      </c>
      <c r="C115" s="5" t="s">
        <v>681</v>
      </c>
      <c r="D115" s="5" t="s">
        <v>672</v>
      </c>
      <c r="E115" s="5">
        <v>2</v>
      </c>
      <c r="F115" s="5">
        <v>1</v>
      </c>
      <c r="G115" s="5">
        <v>1</v>
      </c>
      <c r="H115" s="5">
        <v>0</v>
      </c>
      <c r="I115" s="5">
        <f t="shared" si="0"/>
        <v>0.5</v>
      </c>
      <c r="J115" s="5">
        <f t="shared" si="1"/>
        <v>0</v>
      </c>
    </row>
    <row r="116" spans="1:10">
      <c r="A116">
        <v>142</v>
      </c>
      <c r="B116" s="5" t="s">
        <v>787</v>
      </c>
      <c r="C116" s="5" t="s">
        <v>681</v>
      </c>
      <c r="D116" s="5" t="s">
        <v>672</v>
      </c>
      <c r="E116" s="5">
        <v>21</v>
      </c>
      <c r="F116" s="5">
        <v>12</v>
      </c>
      <c r="G116" s="5">
        <v>17</v>
      </c>
      <c r="H116" s="5">
        <v>9</v>
      </c>
      <c r="I116" s="5">
        <f t="shared" si="0"/>
        <v>0.5714285714285714</v>
      </c>
      <c r="J116" s="5">
        <f t="shared" si="1"/>
        <v>0.52941176470588236</v>
      </c>
    </row>
    <row r="117" spans="1:10">
      <c r="A117">
        <v>143</v>
      </c>
      <c r="B117" s="5" t="s">
        <v>788</v>
      </c>
      <c r="C117" s="5" t="s">
        <v>681</v>
      </c>
      <c r="D117" s="5" t="s">
        <v>672</v>
      </c>
      <c r="E117" s="5">
        <v>5</v>
      </c>
      <c r="F117" s="5">
        <v>0</v>
      </c>
      <c r="G117" s="5">
        <v>4</v>
      </c>
      <c r="H117" s="5">
        <v>0</v>
      </c>
      <c r="I117" s="5">
        <f t="shared" si="0"/>
        <v>0</v>
      </c>
      <c r="J117" s="5">
        <f t="shared" si="1"/>
        <v>0</v>
      </c>
    </row>
    <row r="118" spans="1:10">
      <c r="A118">
        <v>144</v>
      </c>
      <c r="B118" s="5" t="s">
        <v>252</v>
      </c>
      <c r="C118" s="5" t="s">
        <v>681</v>
      </c>
      <c r="D118" s="5" t="s">
        <v>672</v>
      </c>
      <c r="E118" s="5">
        <v>6</v>
      </c>
      <c r="F118" s="5">
        <v>3</v>
      </c>
      <c r="G118" s="5">
        <v>4</v>
      </c>
      <c r="H118" s="5">
        <v>3</v>
      </c>
      <c r="I118" s="5">
        <f t="shared" si="0"/>
        <v>0.5</v>
      </c>
      <c r="J118" s="5">
        <f t="shared" si="1"/>
        <v>0.75</v>
      </c>
    </row>
    <row r="119" spans="1:10">
      <c r="A119" s="16">
        <v>145</v>
      </c>
      <c r="B119" s="15" t="s">
        <v>789</v>
      </c>
      <c r="C119" s="15" t="s">
        <v>681</v>
      </c>
      <c r="D119" s="15" t="s">
        <v>672</v>
      </c>
      <c r="E119" s="5">
        <v>0</v>
      </c>
      <c r="F119" s="5">
        <v>0</v>
      </c>
      <c r="G119" s="5">
        <v>0</v>
      </c>
      <c r="H119" s="5">
        <v>0</v>
      </c>
      <c r="I119" s="5" t="e">
        <f t="shared" si="0"/>
        <v>#DIV/0!</v>
      </c>
      <c r="J119" s="5" t="e">
        <f t="shared" si="1"/>
        <v>#DIV/0!</v>
      </c>
    </row>
    <row r="120" spans="1:10">
      <c r="A120">
        <v>146</v>
      </c>
      <c r="B120" s="5" t="s">
        <v>790</v>
      </c>
      <c r="C120" s="5" t="s">
        <v>681</v>
      </c>
      <c r="D120" s="5" t="s">
        <v>672</v>
      </c>
      <c r="E120" s="5">
        <v>9</v>
      </c>
      <c r="F120" s="5">
        <v>7</v>
      </c>
      <c r="G120" s="5">
        <v>6</v>
      </c>
      <c r="H120" s="5">
        <v>5</v>
      </c>
      <c r="I120" s="5">
        <f t="shared" si="0"/>
        <v>0.77777777777777779</v>
      </c>
      <c r="J120" s="5">
        <f t="shared" si="1"/>
        <v>0.83333333333333337</v>
      </c>
    </row>
    <row r="121" spans="1:10">
      <c r="A121">
        <v>147</v>
      </c>
      <c r="B121" s="5" t="s">
        <v>791</v>
      </c>
      <c r="C121" s="5" t="s">
        <v>681</v>
      </c>
      <c r="D121" s="5" t="s">
        <v>672</v>
      </c>
      <c r="E121" s="5">
        <v>96</v>
      </c>
      <c r="F121" s="5">
        <v>76</v>
      </c>
      <c r="G121" s="5">
        <v>51</v>
      </c>
      <c r="H121" s="5">
        <v>37</v>
      </c>
      <c r="I121" s="5">
        <f t="shared" si="0"/>
        <v>0.79166666666666663</v>
      </c>
      <c r="J121" s="5">
        <f t="shared" si="1"/>
        <v>0.72549019607843135</v>
      </c>
    </row>
    <row r="122" spans="1:10">
      <c r="A122">
        <v>148</v>
      </c>
      <c r="B122" s="5" t="s">
        <v>792</v>
      </c>
      <c r="C122" s="5" t="s">
        <v>681</v>
      </c>
      <c r="D122" s="5" t="s">
        <v>683</v>
      </c>
      <c r="E122" s="5">
        <v>6</v>
      </c>
      <c r="F122" s="5">
        <v>2</v>
      </c>
      <c r="G122" s="5">
        <v>1</v>
      </c>
      <c r="H122" s="5">
        <v>0</v>
      </c>
      <c r="I122" s="5">
        <f t="shared" si="0"/>
        <v>0.33333333333333331</v>
      </c>
      <c r="J122" s="5">
        <f t="shared" si="1"/>
        <v>0</v>
      </c>
    </row>
    <row r="123" spans="1:10">
      <c r="A123">
        <v>149</v>
      </c>
      <c r="B123" s="5" t="s">
        <v>793</v>
      </c>
      <c r="C123" s="5" t="s">
        <v>681</v>
      </c>
      <c r="D123" s="5" t="s">
        <v>672</v>
      </c>
      <c r="E123" s="5">
        <v>5</v>
      </c>
      <c r="F123" s="5">
        <v>0</v>
      </c>
      <c r="G123" s="5">
        <v>4</v>
      </c>
      <c r="H123" s="5">
        <v>0</v>
      </c>
      <c r="I123" s="5">
        <f t="shared" si="0"/>
        <v>0</v>
      </c>
      <c r="J123" s="5">
        <f t="shared" si="1"/>
        <v>0</v>
      </c>
    </row>
    <row r="124" spans="1:10">
      <c r="A124">
        <v>150</v>
      </c>
      <c r="B124" s="5" t="s">
        <v>794</v>
      </c>
      <c r="C124" s="5" t="s">
        <v>681</v>
      </c>
      <c r="D124" s="5" t="s">
        <v>683</v>
      </c>
      <c r="E124" s="5">
        <v>23</v>
      </c>
      <c r="F124" s="5">
        <v>12</v>
      </c>
      <c r="G124" s="5">
        <v>20</v>
      </c>
      <c r="H124" s="5">
        <v>11</v>
      </c>
      <c r="I124" s="5">
        <f t="shared" si="0"/>
        <v>0.52173913043478259</v>
      </c>
      <c r="J124" s="5">
        <f t="shared" si="1"/>
        <v>0.55000000000000004</v>
      </c>
    </row>
    <row r="125" spans="1:10">
      <c r="A125">
        <v>151</v>
      </c>
      <c r="B125" s="5" t="s">
        <v>795</v>
      </c>
      <c r="C125" s="5" t="s">
        <v>681</v>
      </c>
      <c r="D125" s="5" t="s">
        <v>672</v>
      </c>
      <c r="E125" s="5">
        <v>2</v>
      </c>
      <c r="F125" s="5">
        <v>0</v>
      </c>
      <c r="G125" s="5">
        <v>0</v>
      </c>
      <c r="H125" s="5">
        <v>0</v>
      </c>
      <c r="I125" s="5">
        <f t="shared" si="0"/>
        <v>0</v>
      </c>
      <c r="J125" s="5" t="e">
        <f t="shared" si="1"/>
        <v>#DIV/0!</v>
      </c>
    </row>
    <row r="126" spans="1:10">
      <c r="A126">
        <v>152</v>
      </c>
      <c r="B126" s="5" t="s">
        <v>796</v>
      </c>
      <c r="C126" s="5" t="s">
        <v>681</v>
      </c>
      <c r="D126" s="5" t="s">
        <v>672</v>
      </c>
      <c r="E126" s="5">
        <v>28</v>
      </c>
      <c r="F126" s="5">
        <v>23</v>
      </c>
      <c r="G126" s="5">
        <v>19</v>
      </c>
      <c r="H126" s="5">
        <v>15</v>
      </c>
      <c r="I126" s="5">
        <f t="shared" si="0"/>
        <v>0.8214285714285714</v>
      </c>
      <c r="J126" s="5">
        <f t="shared" si="1"/>
        <v>0.78947368421052633</v>
      </c>
    </row>
    <row r="127" spans="1:10">
      <c r="A127">
        <v>153</v>
      </c>
      <c r="B127" s="5" t="s">
        <v>797</v>
      </c>
      <c r="C127" s="5" t="s">
        <v>681</v>
      </c>
      <c r="D127" s="5" t="s">
        <v>683</v>
      </c>
      <c r="E127" s="5">
        <v>2</v>
      </c>
      <c r="F127" s="5">
        <v>1</v>
      </c>
      <c r="G127" s="5">
        <v>2</v>
      </c>
      <c r="H127" s="5">
        <v>1</v>
      </c>
      <c r="I127" s="5">
        <f t="shared" si="0"/>
        <v>0.5</v>
      </c>
      <c r="J127" s="5">
        <f t="shared" si="1"/>
        <v>0.5</v>
      </c>
    </row>
    <row r="128" spans="1:10">
      <c r="A128">
        <v>154</v>
      </c>
      <c r="B128" s="5" t="s">
        <v>798</v>
      </c>
      <c r="C128" s="5" t="s">
        <v>681</v>
      </c>
      <c r="D128" s="5" t="s">
        <v>672</v>
      </c>
      <c r="E128" s="5">
        <v>8</v>
      </c>
      <c r="F128" s="5">
        <v>5</v>
      </c>
      <c r="G128" s="5">
        <v>6</v>
      </c>
      <c r="H128" s="5">
        <v>4</v>
      </c>
      <c r="I128" s="5">
        <f t="shared" si="0"/>
        <v>0.625</v>
      </c>
      <c r="J128" s="5">
        <f t="shared" si="1"/>
        <v>0.66666666666666663</v>
      </c>
    </row>
    <row r="129" spans="1:10">
      <c r="A129">
        <v>155</v>
      </c>
      <c r="B129" s="5" t="s">
        <v>799</v>
      </c>
      <c r="C129" s="5" t="s">
        <v>681</v>
      </c>
      <c r="D129" s="5" t="s">
        <v>683</v>
      </c>
      <c r="E129" s="5">
        <v>32</v>
      </c>
      <c r="F129" s="5">
        <v>23</v>
      </c>
      <c r="G129" s="5">
        <v>26</v>
      </c>
      <c r="H129" s="5">
        <v>16</v>
      </c>
      <c r="I129" s="5">
        <f t="shared" si="0"/>
        <v>0.71875</v>
      </c>
      <c r="J129" s="5">
        <f t="shared" si="1"/>
        <v>0.61538461538461542</v>
      </c>
    </row>
    <row r="130" spans="1:10">
      <c r="A130">
        <v>156</v>
      </c>
      <c r="B130" s="5" t="s">
        <v>800</v>
      </c>
      <c r="C130" s="5" t="s">
        <v>681</v>
      </c>
      <c r="D130" s="5" t="s">
        <v>683</v>
      </c>
      <c r="E130" s="5">
        <v>2</v>
      </c>
      <c r="F130" s="5">
        <v>1</v>
      </c>
      <c r="G130" s="5">
        <v>2</v>
      </c>
      <c r="H130" s="5">
        <v>1</v>
      </c>
      <c r="I130" s="5">
        <f t="shared" si="0"/>
        <v>0.5</v>
      </c>
      <c r="J130" s="5">
        <f t="shared" si="1"/>
        <v>0.5</v>
      </c>
    </row>
    <row r="131" spans="1:10">
      <c r="A131">
        <v>157</v>
      </c>
      <c r="B131" s="5" t="s">
        <v>801</v>
      </c>
      <c r="C131" s="5" t="s">
        <v>681</v>
      </c>
      <c r="D131" s="5" t="s">
        <v>672</v>
      </c>
      <c r="E131" s="5">
        <v>2</v>
      </c>
      <c r="F131" s="5">
        <v>1</v>
      </c>
      <c r="G131" s="5">
        <v>2</v>
      </c>
      <c r="H131" s="5">
        <v>1</v>
      </c>
      <c r="I131" s="5">
        <f t="shared" si="0"/>
        <v>0.5</v>
      </c>
      <c r="J131" s="5">
        <f t="shared" si="1"/>
        <v>0.5</v>
      </c>
    </row>
    <row r="132" spans="1:10">
      <c r="A132">
        <v>158</v>
      </c>
      <c r="B132" s="5" t="s">
        <v>802</v>
      </c>
      <c r="C132" s="5" t="s">
        <v>681</v>
      </c>
      <c r="D132" s="5" t="s">
        <v>672</v>
      </c>
      <c r="E132" s="5">
        <v>6</v>
      </c>
      <c r="F132" s="5">
        <v>2</v>
      </c>
      <c r="G132" s="5">
        <v>5</v>
      </c>
      <c r="H132" s="5">
        <v>1</v>
      </c>
      <c r="I132" s="5">
        <f t="shared" si="0"/>
        <v>0.33333333333333331</v>
      </c>
      <c r="J132" s="5">
        <f t="shared" si="1"/>
        <v>0.2</v>
      </c>
    </row>
    <row r="133" spans="1:10">
      <c r="A133">
        <v>159</v>
      </c>
      <c r="B133" s="5" t="s">
        <v>803</v>
      </c>
      <c r="C133" s="5" t="s">
        <v>681</v>
      </c>
      <c r="D133" s="5" t="s">
        <v>683</v>
      </c>
      <c r="E133" s="5">
        <v>9</v>
      </c>
      <c r="F133" s="5">
        <v>5</v>
      </c>
      <c r="G133" s="5">
        <v>7</v>
      </c>
      <c r="H133" s="5">
        <v>4</v>
      </c>
      <c r="I133" s="5">
        <f t="shared" si="0"/>
        <v>0.55555555555555558</v>
      </c>
      <c r="J133" s="5">
        <f t="shared" si="1"/>
        <v>0.5714285714285714</v>
      </c>
    </row>
    <row r="134" spans="1:10">
      <c r="A134">
        <v>160</v>
      </c>
      <c r="B134" s="5" t="s">
        <v>804</v>
      </c>
      <c r="C134" s="5" t="s">
        <v>681</v>
      </c>
      <c r="D134" s="5" t="s">
        <v>672</v>
      </c>
      <c r="E134" s="5">
        <v>16</v>
      </c>
      <c r="F134" s="5">
        <v>3</v>
      </c>
      <c r="G134" s="5">
        <v>16</v>
      </c>
      <c r="H134" s="5">
        <v>3</v>
      </c>
      <c r="I134" s="5">
        <f t="shared" si="0"/>
        <v>0.1875</v>
      </c>
      <c r="J134" s="5">
        <f t="shared" si="1"/>
        <v>0.1875</v>
      </c>
    </row>
    <row r="135" spans="1:10">
      <c r="A135">
        <v>161</v>
      </c>
      <c r="B135" s="5" t="s">
        <v>805</v>
      </c>
      <c r="C135" s="5" t="s">
        <v>681</v>
      </c>
      <c r="D135" s="5" t="s">
        <v>683</v>
      </c>
      <c r="E135" s="5">
        <v>2</v>
      </c>
      <c r="F135" s="5">
        <v>0</v>
      </c>
      <c r="G135" s="5">
        <v>1</v>
      </c>
      <c r="H135" s="5">
        <v>0</v>
      </c>
      <c r="I135" s="5">
        <f t="shared" si="0"/>
        <v>0</v>
      </c>
      <c r="J135" s="5">
        <f t="shared" si="1"/>
        <v>0</v>
      </c>
    </row>
    <row r="136" spans="1:10">
      <c r="A136">
        <v>162</v>
      </c>
      <c r="B136" s="5" t="s">
        <v>806</v>
      </c>
      <c r="C136" s="5" t="s">
        <v>681</v>
      </c>
      <c r="D136" s="5" t="s">
        <v>672</v>
      </c>
      <c r="E136" s="5">
        <v>41</v>
      </c>
      <c r="F136" s="5">
        <v>30</v>
      </c>
      <c r="G136" s="5">
        <v>34</v>
      </c>
      <c r="H136" s="5">
        <v>28</v>
      </c>
      <c r="I136" s="5">
        <f t="shared" si="0"/>
        <v>0.73170731707317072</v>
      </c>
      <c r="J136" s="5">
        <f t="shared" si="1"/>
        <v>0.82352941176470584</v>
      </c>
    </row>
    <row r="137" spans="1:10">
      <c r="A137">
        <v>163</v>
      </c>
      <c r="B137" s="5" t="s">
        <v>807</v>
      </c>
      <c r="C137" s="5" t="s">
        <v>681</v>
      </c>
      <c r="D137" s="5" t="s">
        <v>672</v>
      </c>
      <c r="E137" s="5">
        <v>13</v>
      </c>
      <c r="F137" s="5">
        <v>5</v>
      </c>
      <c r="G137" s="5">
        <v>11</v>
      </c>
      <c r="H137" s="5">
        <v>5</v>
      </c>
      <c r="I137" s="5">
        <f t="shared" si="0"/>
        <v>0.38461538461538464</v>
      </c>
      <c r="J137" s="5">
        <f t="shared" si="1"/>
        <v>0.45454545454545453</v>
      </c>
    </row>
    <row r="138" spans="1:10">
      <c r="A138">
        <v>164</v>
      </c>
      <c r="B138" s="5" t="s">
        <v>808</v>
      </c>
      <c r="C138" s="5" t="s">
        <v>681</v>
      </c>
      <c r="D138" s="5" t="s">
        <v>683</v>
      </c>
      <c r="E138" s="5">
        <v>3</v>
      </c>
      <c r="F138" s="5">
        <v>1</v>
      </c>
      <c r="G138" s="5">
        <v>1</v>
      </c>
      <c r="H138" s="5">
        <v>1</v>
      </c>
      <c r="I138" s="5">
        <f t="shared" si="0"/>
        <v>0.33333333333333331</v>
      </c>
      <c r="J138" s="5">
        <f t="shared" si="1"/>
        <v>1</v>
      </c>
    </row>
    <row r="139" spans="1:10">
      <c r="A139">
        <v>166</v>
      </c>
      <c r="B139" s="5" t="s">
        <v>809</v>
      </c>
      <c r="C139" s="5" t="s">
        <v>681</v>
      </c>
      <c r="D139" s="5" t="s">
        <v>683</v>
      </c>
      <c r="E139" s="5">
        <v>7</v>
      </c>
      <c r="F139" s="5">
        <v>4</v>
      </c>
      <c r="G139" s="5">
        <v>4</v>
      </c>
      <c r="H139" s="5">
        <v>2</v>
      </c>
      <c r="I139" s="5">
        <f t="shared" si="0"/>
        <v>0.5714285714285714</v>
      </c>
      <c r="J139" s="5">
        <f t="shared" si="1"/>
        <v>0.5</v>
      </c>
    </row>
    <row r="140" spans="1:10">
      <c r="A140">
        <v>167</v>
      </c>
      <c r="B140" s="5" t="s">
        <v>810</v>
      </c>
      <c r="C140" s="5" t="s">
        <v>681</v>
      </c>
      <c r="D140" s="5" t="s">
        <v>672</v>
      </c>
      <c r="E140" s="5">
        <v>11</v>
      </c>
      <c r="F140" s="5">
        <v>8</v>
      </c>
      <c r="G140" s="5">
        <v>10</v>
      </c>
      <c r="H140" s="5">
        <v>7</v>
      </c>
      <c r="I140" s="5">
        <f t="shared" si="0"/>
        <v>0.72727272727272729</v>
      </c>
      <c r="J140" s="5">
        <f t="shared" si="1"/>
        <v>0.7</v>
      </c>
    </row>
    <row r="141" spans="1:10">
      <c r="A141">
        <v>169</v>
      </c>
      <c r="B141" s="5" t="s">
        <v>811</v>
      </c>
      <c r="C141" s="5" t="s">
        <v>681</v>
      </c>
      <c r="D141" s="5" t="s">
        <v>672</v>
      </c>
      <c r="E141" s="5">
        <v>31</v>
      </c>
      <c r="F141" s="5">
        <v>19</v>
      </c>
      <c r="G141" s="5">
        <v>17</v>
      </c>
      <c r="H141" s="5">
        <v>8</v>
      </c>
      <c r="I141" s="5">
        <f t="shared" si="0"/>
        <v>0.61290322580645162</v>
      </c>
      <c r="J141" s="5">
        <f t="shared" si="1"/>
        <v>0.47058823529411764</v>
      </c>
    </row>
    <row r="142" spans="1:10">
      <c r="A142">
        <v>172</v>
      </c>
      <c r="B142" s="5" t="s">
        <v>812</v>
      </c>
      <c r="C142" s="5" t="s">
        <v>681</v>
      </c>
      <c r="D142" s="5" t="s">
        <v>683</v>
      </c>
      <c r="E142" s="5">
        <v>10</v>
      </c>
      <c r="F142" s="5">
        <v>5</v>
      </c>
      <c r="G142" s="5">
        <v>8</v>
      </c>
      <c r="H142" s="5">
        <v>5</v>
      </c>
      <c r="I142" s="5">
        <f t="shared" si="0"/>
        <v>0.5</v>
      </c>
      <c r="J142" s="5">
        <f t="shared" si="1"/>
        <v>0.625</v>
      </c>
    </row>
    <row r="143" spans="1:10">
      <c r="A143">
        <v>173</v>
      </c>
      <c r="B143" s="5" t="s">
        <v>813</v>
      </c>
      <c r="C143" s="5" t="s">
        <v>681</v>
      </c>
      <c r="D143" s="5" t="s">
        <v>672</v>
      </c>
      <c r="E143" s="5">
        <v>12</v>
      </c>
      <c r="F143" s="5">
        <v>6</v>
      </c>
      <c r="G143" s="5">
        <v>8</v>
      </c>
      <c r="H143" s="5">
        <v>3</v>
      </c>
      <c r="I143" s="5">
        <f t="shared" si="0"/>
        <v>0.5</v>
      </c>
      <c r="J143" s="5">
        <f t="shared" si="1"/>
        <v>0.375</v>
      </c>
    </row>
    <row r="144" spans="1:10">
      <c r="A144">
        <v>175</v>
      </c>
      <c r="B144" s="5" t="s">
        <v>245</v>
      </c>
      <c r="C144" s="5" t="s">
        <v>681</v>
      </c>
      <c r="D144" s="5" t="s">
        <v>683</v>
      </c>
      <c r="E144" s="5">
        <v>18</v>
      </c>
      <c r="F144" s="5">
        <v>3</v>
      </c>
      <c r="G144" s="5">
        <v>15</v>
      </c>
      <c r="H144" s="5">
        <v>2</v>
      </c>
      <c r="I144" s="5">
        <f t="shared" si="0"/>
        <v>0.16666666666666666</v>
      </c>
      <c r="J144" s="5">
        <f t="shared" si="1"/>
        <v>0.13333333333333333</v>
      </c>
    </row>
    <row r="145" spans="1:10">
      <c r="A145">
        <v>176</v>
      </c>
      <c r="B145" s="5" t="s">
        <v>814</v>
      </c>
      <c r="C145" s="5" t="s">
        <v>681</v>
      </c>
      <c r="D145" s="5" t="s">
        <v>672</v>
      </c>
      <c r="E145" s="5">
        <v>21</v>
      </c>
      <c r="F145" s="5">
        <v>14</v>
      </c>
      <c r="G145" s="5">
        <v>11</v>
      </c>
      <c r="H145" s="5">
        <v>6</v>
      </c>
      <c r="I145" s="5">
        <f t="shared" si="0"/>
        <v>0.66666666666666663</v>
      </c>
      <c r="J145" s="5">
        <f t="shared" si="1"/>
        <v>0.54545454545454541</v>
      </c>
    </row>
    <row r="146" spans="1:10">
      <c r="A146">
        <v>177</v>
      </c>
      <c r="B146" s="5" t="s">
        <v>815</v>
      </c>
      <c r="C146" s="5" t="s">
        <v>681</v>
      </c>
      <c r="D146" s="5" t="s">
        <v>672</v>
      </c>
      <c r="E146" s="5">
        <v>35</v>
      </c>
      <c r="F146" s="5">
        <v>25</v>
      </c>
      <c r="G146" s="5">
        <v>27</v>
      </c>
      <c r="H146" s="5">
        <v>23</v>
      </c>
      <c r="I146" s="5">
        <f t="shared" si="0"/>
        <v>0.7142857142857143</v>
      </c>
      <c r="J146" s="5">
        <f t="shared" si="1"/>
        <v>0.85185185185185186</v>
      </c>
    </row>
    <row r="147" spans="1:10">
      <c r="A147">
        <v>178</v>
      </c>
      <c r="B147" s="5" t="s">
        <v>816</v>
      </c>
      <c r="C147" s="5" t="s">
        <v>681</v>
      </c>
      <c r="D147" s="5" t="s">
        <v>672</v>
      </c>
      <c r="E147" s="5">
        <v>15</v>
      </c>
      <c r="F147" s="5">
        <v>3</v>
      </c>
      <c r="G147" s="5">
        <v>13</v>
      </c>
      <c r="H147" s="5">
        <v>3</v>
      </c>
      <c r="I147" s="5">
        <f t="shared" si="0"/>
        <v>0.2</v>
      </c>
      <c r="J147" s="5">
        <f t="shared" si="1"/>
        <v>0.23076923076923078</v>
      </c>
    </row>
    <row r="148" spans="1:10">
      <c r="A148">
        <v>179</v>
      </c>
      <c r="B148" s="5" t="s">
        <v>817</v>
      </c>
      <c r="C148" s="5" t="s">
        <v>681</v>
      </c>
      <c r="D148" s="5" t="s">
        <v>672</v>
      </c>
      <c r="E148" s="5">
        <v>7</v>
      </c>
      <c r="F148" s="5">
        <v>1</v>
      </c>
      <c r="G148" s="5">
        <v>6</v>
      </c>
      <c r="H148" s="5">
        <v>0</v>
      </c>
      <c r="I148" s="5">
        <f t="shared" si="0"/>
        <v>0.14285714285714285</v>
      </c>
      <c r="J148" s="5">
        <f t="shared" si="1"/>
        <v>0</v>
      </c>
    </row>
    <row r="149" spans="1:10">
      <c r="A149">
        <v>180</v>
      </c>
      <c r="B149" s="5" t="s">
        <v>818</v>
      </c>
      <c r="C149" s="5" t="s">
        <v>681</v>
      </c>
      <c r="D149" s="5" t="s">
        <v>683</v>
      </c>
      <c r="E149" s="5">
        <v>2</v>
      </c>
      <c r="F149" s="5">
        <v>1</v>
      </c>
      <c r="G149" s="5">
        <v>1</v>
      </c>
      <c r="H149" s="5">
        <v>0</v>
      </c>
      <c r="I149" s="5">
        <f t="shared" si="0"/>
        <v>0.5</v>
      </c>
      <c r="J149" s="5">
        <f t="shared" si="1"/>
        <v>0</v>
      </c>
    </row>
    <row r="150" spans="1:10">
      <c r="A150">
        <v>181</v>
      </c>
      <c r="B150" s="5" t="s">
        <v>819</v>
      </c>
      <c r="C150" s="5" t="s">
        <v>681</v>
      </c>
      <c r="D150" s="5" t="s">
        <v>672</v>
      </c>
      <c r="E150" s="5">
        <v>14</v>
      </c>
      <c r="F150" s="5">
        <v>12</v>
      </c>
      <c r="G150" s="5">
        <v>8</v>
      </c>
      <c r="H150" s="5">
        <v>7</v>
      </c>
      <c r="I150" s="5">
        <f t="shared" si="0"/>
        <v>0.8571428571428571</v>
      </c>
      <c r="J150" s="5">
        <f t="shared" si="1"/>
        <v>0.875</v>
      </c>
    </row>
    <row r="151" spans="1:10">
      <c r="A151">
        <v>183</v>
      </c>
      <c r="B151" s="5" t="s">
        <v>820</v>
      </c>
      <c r="C151" s="5" t="s">
        <v>681</v>
      </c>
      <c r="D151" s="5" t="s">
        <v>672</v>
      </c>
      <c r="E151" s="5">
        <v>1</v>
      </c>
      <c r="F151" s="5">
        <v>1</v>
      </c>
      <c r="G151" s="5">
        <v>1</v>
      </c>
      <c r="H151" s="5">
        <v>1</v>
      </c>
      <c r="I151" s="5">
        <f t="shared" si="0"/>
        <v>1</v>
      </c>
      <c r="J151" s="5">
        <f t="shared" si="1"/>
        <v>1</v>
      </c>
    </row>
    <row r="152" spans="1:10">
      <c r="A152">
        <v>185</v>
      </c>
      <c r="B152" s="5" t="s">
        <v>821</v>
      </c>
      <c r="C152" s="5" t="s">
        <v>681</v>
      </c>
      <c r="D152" s="5" t="s">
        <v>683</v>
      </c>
      <c r="E152" s="5">
        <v>2</v>
      </c>
      <c r="F152" s="5">
        <v>1</v>
      </c>
      <c r="G152" s="5">
        <v>0</v>
      </c>
      <c r="H152" s="5">
        <v>0</v>
      </c>
      <c r="I152" s="5">
        <f t="shared" si="0"/>
        <v>0.5</v>
      </c>
      <c r="J152" s="5" t="e">
        <f t="shared" si="1"/>
        <v>#DIV/0!</v>
      </c>
    </row>
    <row r="153" spans="1:10">
      <c r="A153">
        <v>186</v>
      </c>
      <c r="B153" s="5" t="s">
        <v>822</v>
      </c>
      <c r="C153" s="5" t="s">
        <v>681</v>
      </c>
      <c r="D153" s="5" t="s">
        <v>683</v>
      </c>
      <c r="E153" s="5">
        <v>3</v>
      </c>
      <c r="F153" s="5">
        <v>1</v>
      </c>
      <c r="G153" s="5">
        <v>3</v>
      </c>
      <c r="H153" s="5">
        <v>1</v>
      </c>
      <c r="I153" s="5">
        <f t="shared" si="0"/>
        <v>0.33333333333333331</v>
      </c>
      <c r="J153" s="5">
        <f t="shared" si="1"/>
        <v>0.33333333333333331</v>
      </c>
    </row>
    <row r="154" spans="1:10">
      <c r="A154">
        <v>188</v>
      </c>
      <c r="B154" s="5" t="s">
        <v>823</v>
      </c>
      <c r="C154" s="5" t="s">
        <v>681</v>
      </c>
      <c r="D154" s="5" t="s">
        <v>672</v>
      </c>
      <c r="E154" s="5">
        <v>6</v>
      </c>
      <c r="F154" s="5">
        <v>3</v>
      </c>
      <c r="G154" s="5">
        <v>5</v>
      </c>
      <c r="H154" s="5">
        <v>2</v>
      </c>
      <c r="I154" s="5">
        <f t="shared" si="0"/>
        <v>0.5</v>
      </c>
      <c r="J154" s="5">
        <f t="shared" si="1"/>
        <v>0.4</v>
      </c>
    </row>
    <row r="155" spans="1:10">
      <c r="A155">
        <v>191</v>
      </c>
      <c r="B155" s="5" t="s">
        <v>824</v>
      </c>
      <c r="C155" s="5" t="s">
        <v>681</v>
      </c>
      <c r="D155" s="5" t="s">
        <v>672</v>
      </c>
      <c r="E155" s="5">
        <v>4</v>
      </c>
      <c r="F155" s="5">
        <v>2</v>
      </c>
      <c r="G155" s="5">
        <v>4</v>
      </c>
      <c r="H155" s="5">
        <v>2</v>
      </c>
      <c r="I155" s="5">
        <f t="shared" si="0"/>
        <v>0.5</v>
      </c>
      <c r="J155" s="5">
        <f t="shared" si="1"/>
        <v>0.5</v>
      </c>
    </row>
    <row r="156" spans="1:10">
      <c r="A156">
        <v>192</v>
      </c>
      <c r="B156" s="5" t="s">
        <v>825</v>
      </c>
      <c r="C156" s="5" t="s">
        <v>681</v>
      </c>
      <c r="D156" s="5" t="s">
        <v>672</v>
      </c>
      <c r="E156" s="5">
        <v>11</v>
      </c>
      <c r="F156" s="5">
        <v>3</v>
      </c>
      <c r="G156" s="5">
        <v>8</v>
      </c>
      <c r="H156" s="5">
        <v>2</v>
      </c>
      <c r="I156" s="5">
        <f t="shared" si="0"/>
        <v>0.27272727272727271</v>
      </c>
      <c r="J156" s="5">
        <f t="shared" si="1"/>
        <v>0.25</v>
      </c>
    </row>
    <row r="157" spans="1:10">
      <c r="A157">
        <v>193</v>
      </c>
      <c r="B157" s="5" t="s">
        <v>826</v>
      </c>
      <c r="C157" s="5" t="s">
        <v>681</v>
      </c>
      <c r="D157" s="5" t="s">
        <v>672</v>
      </c>
      <c r="E157" s="5">
        <v>6</v>
      </c>
      <c r="F157" s="5">
        <v>4</v>
      </c>
      <c r="G157" s="5">
        <v>3</v>
      </c>
      <c r="H157" s="5">
        <v>2</v>
      </c>
      <c r="I157" s="5">
        <f t="shared" si="0"/>
        <v>0.66666666666666663</v>
      </c>
      <c r="J157" s="5">
        <f t="shared" si="1"/>
        <v>0.66666666666666663</v>
      </c>
    </row>
    <row r="158" spans="1:10">
      <c r="A158">
        <v>194</v>
      </c>
      <c r="B158" s="5" t="s">
        <v>827</v>
      </c>
      <c r="C158" s="5" t="s">
        <v>681</v>
      </c>
      <c r="D158" s="5" t="s">
        <v>672</v>
      </c>
      <c r="E158" s="5">
        <v>6</v>
      </c>
      <c r="F158" s="5">
        <v>3</v>
      </c>
      <c r="G158" s="5">
        <v>4</v>
      </c>
      <c r="H158" s="5">
        <v>1</v>
      </c>
      <c r="I158" s="5">
        <f t="shared" si="0"/>
        <v>0.5</v>
      </c>
      <c r="J158" s="5">
        <f t="shared" si="1"/>
        <v>0.25</v>
      </c>
    </row>
    <row r="159" spans="1:10">
      <c r="A159">
        <v>195</v>
      </c>
      <c r="B159" s="5" t="s">
        <v>828</v>
      </c>
      <c r="C159" s="5" t="s">
        <v>681</v>
      </c>
      <c r="D159" s="5" t="s">
        <v>672</v>
      </c>
      <c r="E159" s="5">
        <v>49</v>
      </c>
      <c r="F159" s="5">
        <v>18</v>
      </c>
      <c r="G159" s="5">
        <v>32</v>
      </c>
      <c r="H159" s="5">
        <v>6</v>
      </c>
      <c r="I159" s="5">
        <f t="shared" si="0"/>
        <v>0.36734693877551022</v>
      </c>
      <c r="J159" s="5">
        <f t="shared" si="1"/>
        <v>0.1875</v>
      </c>
    </row>
    <row r="160" spans="1:10">
      <c r="A160">
        <v>196</v>
      </c>
      <c r="B160" s="5" t="s">
        <v>829</v>
      </c>
      <c r="C160" s="5" t="s">
        <v>681</v>
      </c>
      <c r="D160" s="5" t="s">
        <v>672</v>
      </c>
      <c r="E160" s="5">
        <v>21</v>
      </c>
      <c r="F160" s="5">
        <v>16</v>
      </c>
      <c r="G160" s="5">
        <v>12</v>
      </c>
      <c r="H160" s="5">
        <v>10</v>
      </c>
      <c r="I160" s="5">
        <f t="shared" si="0"/>
        <v>0.76190476190476186</v>
      </c>
      <c r="J160" s="5">
        <f t="shared" si="1"/>
        <v>0.83333333333333337</v>
      </c>
    </row>
    <row r="161" spans="1:10">
      <c r="A161">
        <v>197</v>
      </c>
      <c r="B161" s="5" t="s">
        <v>253</v>
      </c>
      <c r="C161" s="5" t="s">
        <v>681</v>
      </c>
      <c r="D161" s="5" t="s">
        <v>672</v>
      </c>
      <c r="E161" s="5">
        <v>6</v>
      </c>
      <c r="F161" s="5">
        <v>5</v>
      </c>
      <c r="G161" s="5">
        <v>6</v>
      </c>
      <c r="H161" s="5">
        <v>5</v>
      </c>
      <c r="I161" s="5">
        <f t="shared" si="0"/>
        <v>0.83333333333333337</v>
      </c>
      <c r="J161" s="5">
        <f t="shared" si="1"/>
        <v>0.83333333333333337</v>
      </c>
    </row>
    <row r="162" spans="1:10">
      <c r="A162" s="16">
        <v>198</v>
      </c>
      <c r="B162" s="15" t="s">
        <v>830</v>
      </c>
      <c r="C162" s="15" t="s">
        <v>681</v>
      </c>
      <c r="D162" s="15" t="s">
        <v>683</v>
      </c>
      <c r="E162" s="5">
        <v>0</v>
      </c>
      <c r="F162" s="5">
        <v>0</v>
      </c>
      <c r="G162" s="5">
        <v>0</v>
      </c>
      <c r="H162" s="5">
        <v>0</v>
      </c>
      <c r="I162" s="5" t="e">
        <f t="shared" si="0"/>
        <v>#DIV/0!</v>
      </c>
      <c r="J162" s="5" t="e">
        <f t="shared" si="1"/>
        <v>#DIV/0!</v>
      </c>
    </row>
    <row r="163" spans="1:10">
      <c r="A163" s="16">
        <v>199</v>
      </c>
      <c r="B163" s="15" t="s">
        <v>831</v>
      </c>
      <c r="C163" s="15" t="s">
        <v>681</v>
      </c>
      <c r="D163" s="15" t="s">
        <v>683</v>
      </c>
      <c r="E163" s="5">
        <v>0</v>
      </c>
      <c r="F163" s="5">
        <v>0</v>
      </c>
      <c r="G163" s="5">
        <v>0</v>
      </c>
      <c r="H163" s="5">
        <v>0</v>
      </c>
      <c r="I163" s="5" t="e">
        <f t="shared" si="0"/>
        <v>#DIV/0!</v>
      </c>
      <c r="J163" s="5" t="e">
        <f t="shared" si="1"/>
        <v>#DIV/0!</v>
      </c>
    </row>
    <row r="164" spans="1:10">
      <c r="A164" s="16">
        <v>200</v>
      </c>
      <c r="B164" s="15" t="s">
        <v>832</v>
      </c>
      <c r="C164" s="15" t="s">
        <v>681</v>
      </c>
      <c r="D164" s="15" t="s">
        <v>683</v>
      </c>
      <c r="E164" s="5">
        <v>0</v>
      </c>
      <c r="F164" s="5">
        <v>0</v>
      </c>
      <c r="G164" s="5">
        <v>0</v>
      </c>
      <c r="H164" s="5">
        <v>0</v>
      </c>
      <c r="I164" s="5" t="e">
        <f t="shared" si="0"/>
        <v>#DIV/0!</v>
      </c>
      <c r="J164" s="5" t="e">
        <f t="shared" si="1"/>
        <v>#DIV/0!</v>
      </c>
    </row>
    <row r="165" spans="1:10">
      <c r="A165" s="16">
        <v>201</v>
      </c>
      <c r="B165" s="15" t="s">
        <v>833</v>
      </c>
      <c r="C165" s="15" t="s">
        <v>681</v>
      </c>
      <c r="D165" s="15" t="s">
        <v>672</v>
      </c>
      <c r="E165" s="5">
        <v>0</v>
      </c>
      <c r="F165" s="5">
        <v>0</v>
      </c>
      <c r="G165" s="5">
        <v>0</v>
      </c>
      <c r="H165" s="5">
        <v>0</v>
      </c>
      <c r="I165" s="5" t="e">
        <f t="shared" si="0"/>
        <v>#DIV/0!</v>
      </c>
      <c r="J165" s="5" t="e">
        <f t="shared" si="1"/>
        <v>#DIV/0!</v>
      </c>
    </row>
    <row r="166" spans="1:10">
      <c r="A166">
        <v>202</v>
      </c>
      <c r="B166" s="5" t="s">
        <v>834</v>
      </c>
      <c r="C166" s="5" t="s">
        <v>681</v>
      </c>
      <c r="D166" s="5" t="s">
        <v>683</v>
      </c>
      <c r="E166" s="5">
        <v>2</v>
      </c>
      <c r="F166" s="5">
        <v>0</v>
      </c>
      <c r="G166" s="5">
        <v>2</v>
      </c>
      <c r="H166" s="5">
        <v>0</v>
      </c>
      <c r="I166" s="5">
        <f t="shared" si="0"/>
        <v>0</v>
      </c>
      <c r="J166" s="5">
        <f t="shared" si="1"/>
        <v>0</v>
      </c>
    </row>
    <row r="167" spans="1:10">
      <c r="A167">
        <v>203</v>
      </c>
      <c r="B167" s="5" t="s">
        <v>835</v>
      </c>
      <c r="C167" s="5" t="s">
        <v>681</v>
      </c>
      <c r="D167" s="5" t="s">
        <v>672</v>
      </c>
      <c r="E167" s="5">
        <v>6</v>
      </c>
      <c r="F167" s="5">
        <v>3</v>
      </c>
      <c r="G167" s="5">
        <v>3</v>
      </c>
      <c r="H167" s="5">
        <v>2</v>
      </c>
      <c r="I167" s="5">
        <f t="shared" si="0"/>
        <v>0.5</v>
      </c>
      <c r="J167" s="5">
        <f t="shared" si="1"/>
        <v>0.66666666666666663</v>
      </c>
    </row>
    <row r="168" spans="1:10">
      <c r="A168">
        <v>205</v>
      </c>
      <c r="B168" s="5" t="s">
        <v>836</v>
      </c>
      <c r="C168" s="5" t="s">
        <v>681</v>
      </c>
      <c r="D168" s="5" t="s">
        <v>683</v>
      </c>
      <c r="E168" s="5">
        <v>13</v>
      </c>
      <c r="F168" s="5">
        <v>4</v>
      </c>
      <c r="G168" s="5">
        <v>13</v>
      </c>
      <c r="H168" s="5">
        <v>4</v>
      </c>
      <c r="I168" s="5">
        <f t="shared" si="0"/>
        <v>0.30769230769230771</v>
      </c>
      <c r="J168" s="5">
        <f t="shared" si="1"/>
        <v>0.30769230769230771</v>
      </c>
    </row>
    <row r="169" spans="1:10">
      <c r="A169">
        <v>208</v>
      </c>
      <c r="B169" s="5" t="s">
        <v>837</v>
      </c>
      <c r="C169" s="5" t="s">
        <v>681</v>
      </c>
      <c r="D169" s="5" t="s">
        <v>672</v>
      </c>
      <c r="E169" s="5">
        <v>5</v>
      </c>
      <c r="F169" s="5">
        <v>5</v>
      </c>
      <c r="G169" s="5">
        <v>3</v>
      </c>
      <c r="H169" s="5">
        <v>3</v>
      </c>
      <c r="I169" s="5">
        <f t="shared" si="0"/>
        <v>1</v>
      </c>
      <c r="J169" s="5">
        <f t="shared" si="1"/>
        <v>1</v>
      </c>
    </row>
    <row r="170" spans="1:10">
      <c r="A170">
        <v>211</v>
      </c>
      <c r="B170" s="5" t="s">
        <v>838</v>
      </c>
      <c r="C170" s="5" t="s">
        <v>681</v>
      </c>
      <c r="D170" s="5" t="s">
        <v>672</v>
      </c>
      <c r="E170" s="5">
        <v>11</v>
      </c>
      <c r="F170" s="5">
        <v>1</v>
      </c>
      <c r="G170" s="5">
        <v>7</v>
      </c>
      <c r="H170" s="5">
        <v>1</v>
      </c>
      <c r="I170" s="5">
        <f t="shared" si="0"/>
        <v>9.0909090909090912E-2</v>
      </c>
      <c r="J170" s="5">
        <f t="shared" si="1"/>
        <v>0.14285714285714285</v>
      </c>
    </row>
    <row r="171" spans="1:10">
      <c r="A171">
        <v>213</v>
      </c>
      <c r="B171" s="5" t="s">
        <v>839</v>
      </c>
      <c r="C171" s="5" t="s">
        <v>681</v>
      </c>
      <c r="D171" s="5" t="s">
        <v>683</v>
      </c>
      <c r="E171" s="5">
        <v>1</v>
      </c>
      <c r="F171" s="5">
        <v>1</v>
      </c>
      <c r="G171" s="5">
        <v>1</v>
      </c>
      <c r="H171" s="5">
        <v>1</v>
      </c>
      <c r="I171" s="5">
        <f t="shared" si="0"/>
        <v>1</v>
      </c>
      <c r="J171" s="5">
        <f t="shared" si="1"/>
        <v>1</v>
      </c>
    </row>
    <row r="172" spans="1:10">
      <c r="A172">
        <v>215</v>
      </c>
      <c r="B172" s="5" t="s">
        <v>840</v>
      </c>
      <c r="C172" s="5" t="s">
        <v>681</v>
      </c>
      <c r="D172" s="5" t="s">
        <v>672</v>
      </c>
      <c r="E172" s="5">
        <v>6</v>
      </c>
      <c r="F172" s="5">
        <v>2</v>
      </c>
      <c r="G172" s="5">
        <v>5</v>
      </c>
      <c r="H172" s="5">
        <v>1</v>
      </c>
      <c r="I172" s="5">
        <f t="shared" si="0"/>
        <v>0.33333333333333331</v>
      </c>
      <c r="J172" s="5">
        <f t="shared" si="1"/>
        <v>0.2</v>
      </c>
    </row>
    <row r="173" spans="1:10">
      <c r="A173" s="16">
        <v>216</v>
      </c>
      <c r="B173" s="15" t="s">
        <v>841</v>
      </c>
      <c r="C173" s="15" t="s">
        <v>681</v>
      </c>
      <c r="D173" s="15" t="s">
        <v>672</v>
      </c>
      <c r="E173" s="5">
        <v>0</v>
      </c>
      <c r="F173" s="5">
        <v>0</v>
      </c>
      <c r="G173" s="5">
        <v>0</v>
      </c>
      <c r="H173" s="5">
        <v>0</v>
      </c>
      <c r="I173" s="5" t="e">
        <f t="shared" si="0"/>
        <v>#DIV/0!</v>
      </c>
      <c r="J173" s="5" t="e">
        <f t="shared" si="1"/>
        <v>#DIV/0!</v>
      </c>
    </row>
    <row r="174" spans="1:10">
      <c r="A174" s="16">
        <v>217</v>
      </c>
      <c r="B174" s="15" t="s">
        <v>842</v>
      </c>
      <c r="C174" s="15" t="s">
        <v>681</v>
      </c>
      <c r="D174" s="15" t="s">
        <v>672</v>
      </c>
      <c r="E174" s="5">
        <v>0</v>
      </c>
      <c r="F174" s="5">
        <v>0</v>
      </c>
      <c r="G174" s="5">
        <v>0</v>
      </c>
      <c r="H174" s="5">
        <v>0</v>
      </c>
      <c r="I174" s="5" t="e">
        <f t="shared" si="0"/>
        <v>#DIV/0!</v>
      </c>
      <c r="J174" s="5" t="e">
        <f t="shared" si="1"/>
        <v>#DIV/0!</v>
      </c>
    </row>
    <row r="175" spans="1:10">
      <c r="A175">
        <v>218</v>
      </c>
      <c r="B175" s="5" t="s">
        <v>843</v>
      </c>
      <c r="C175" s="5" t="s">
        <v>681</v>
      </c>
      <c r="D175" s="5" t="s">
        <v>683</v>
      </c>
      <c r="E175" s="5">
        <v>32</v>
      </c>
      <c r="F175" s="5">
        <v>28</v>
      </c>
      <c r="G175" s="5">
        <v>30</v>
      </c>
      <c r="H175" s="5">
        <v>27</v>
      </c>
      <c r="I175" s="5">
        <f t="shared" si="0"/>
        <v>0.875</v>
      </c>
      <c r="J175" s="5">
        <f t="shared" si="1"/>
        <v>0.9</v>
      </c>
    </row>
    <row r="176" spans="1:10">
      <c r="A176">
        <v>219</v>
      </c>
      <c r="B176" s="5" t="s">
        <v>844</v>
      </c>
      <c r="C176" s="5" t="s">
        <v>681</v>
      </c>
      <c r="D176" s="5" t="s">
        <v>683</v>
      </c>
      <c r="E176" s="5">
        <v>8</v>
      </c>
      <c r="F176" s="5">
        <v>3</v>
      </c>
      <c r="G176" s="5">
        <v>5</v>
      </c>
      <c r="H176" s="5">
        <v>2</v>
      </c>
      <c r="I176" s="5">
        <f t="shared" si="0"/>
        <v>0.375</v>
      </c>
      <c r="J176" s="5">
        <f t="shared" si="1"/>
        <v>0.4</v>
      </c>
    </row>
    <row r="177" spans="1:10">
      <c r="A177">
        <v>220</v>
      </c>
      <c r="B177" s="5" t="s">
        <v>845</v>
      </c>
      <c r="C177" s="5" t="s">
        <v>681</v>
      </c>
      <c r="D177" s="5" t="s">
        <v>672</v>
      </c>
      <c r="E177" s="5">
        <v>1</v>
      </c>
      <c r="F177" s="5">
        <v>0</v>
      </c>
      <c r="G177" s="5">
        <v>1</v>
      </c>
      <c r="H177" s="5">
        <v>0</v>
      </c>
      <c r="I177" s="5">
        <f t="shared" si="0"/>
        <v>0</v>
      </c>
      <c r="J177" s="5">
        <f t="shared" si="1"/>
        <v>0</v>
      </c>
    </row>
    <row r="178" spans="1:10">
      <c r="A178">
        <v>221</v>
      </c>
      <c r="B178" s="5" t="s">
        <v>846</v>
      </c>
      <c r="C178" s="5" t="s">
        <v>681</v>
      </c>
      <c r="D178" s="5" t="s">
        <v>683</v>
      </c>
      <c r="E178" s="5">
        <v>3</v>
      </c>
      <c r="F178" s="5">
        <v>0</v>
      </c>
      <c r="G178" s="5">
        <v>3</v>
      </c>
      <c r="H178" s="5">
        <v>0</v>
      </c>
      <c r="I178" s="5">
        <f t="shared" si="0"/>
        <v>0</v>
      </c>
      <c r="J178" s="5">
        <f t="shared" si="1"/>
        <v>0</v>
      </c>
    </row>
    <row r="179" spans="1:10">
      <c r="A179">
        <v>222</v>
      </c>
      <c r="B179" s="5" t="s">
        <v>847</v>
      </c>
      <c r="C179" s="5" t="s">
        <v>681</v>
      </c>
      <c r="D179" s="5" t="s">
        <v>683</v>
      </c>
      <c r="E179" s="5">
        <v>3</v>
      </c>
      <c r="F179" s="5">
        <v>1</v>
      </c>
      <c r="G179" s="5">
        <v>3</v>
      </c>
      <c r="H179" s="5">
        <v>1</v>
      </c>
      <c r="I179" s="5">
        <f t="shared" si="0"/>
        <v>0.33333333333333331</v>
      </c>
      <c r="J179" s="5">
        <f t="shared" si="1"/>
        <v>0.33333333333333331</v>
      </c>
    </row>
    <row r="180" spans="1:10">
      <c r="A180">
        <v>223</v>
      </c>
      <c r="B180" s="5" t="s">
        <v>848</v>
      </c>
      <c r="C180" s="5" t="s">
        <v>681</v>
      </c>
      <c r="D180" s="5" t="s">
        <v>672</v>
      </c>
      <c r="E180" s="5">
        <v>2</v>
      </c>
      <c r="F180" s="5">
        <v>1</v>
      </c>
      <c r="G180" s="5">
        <v>2</v>
      </c>
      <c r="H180" s="5">
        <v>1</v>
      </c>
      <c r="I180" s="5">
        <f t="shared" si="0"/>
        <v>0.5</v>
      </c>
      <c r="J180" s="5">
        <f t="shared" si="1"/>
        <v>0.5</v>
      </c>
    </row>
    <row r="181" spans="1:10">
      <c r="A181">
        <v>224</v>
      </c>
      <c r="B181" s="5" t="s">
        <v>849</v>
      </c>
      <c r="C181" s="5" t="s">
        <v>681</v>
      </c>
      <c r="D181" s="5" t="s">
        <v>672</v>
      </c>
      <c r="E181" s="5">
        <v>28</v>
      </c>
      <c r="F181" s="5">
        <v>4</v>
      </c>
      <c r="G181" s="5">
        <v>22</v>
      </c>
      <c r="H181" s="5">
        <v>2</v>
      </c>
      <c r="I181" s="5">
        <f t="shared" si="0"/>
        <v>0.14285714285714285</v>
      </c>
      <c r="J181" s="5">
        <f t="shared" si="1"/>
        <v>9.0909090909090912E-2</v>
      </c>
    </row>
    <row r="182" spans="1:10">
      <c r="A182">
        <v>225</v>
      </c>
      <c r="B182" s="5" t="s">
        <v>850</v>
      </c>
      <c r="C182" s="5" t="s">
        <v>681</v>
      </c>
      <c r="D182" s="5" t="s">
        <v>683</v>
      </c>
      <c r="E182" s="5">
        <v>9</v>
      </c>
      <c r="F182" s="5">
        <v>2</v>
      </c>
      <c r="G182" s="5">
        <v>7</v>
      </c>
      <c r="H182" s="5">
        <v>2</v>
      </c>
      <c r="I182" s="5">
        <f t="shared" si="0"/>
        <v>0.22222222222222221</v>
      </c>
      <c r="J182" s="5">
        <f t="shared" si="1"/>
        <v>0.2857142857142857</v>
      </c>
    </row>
    <row r="183" spans="1:10">
      <c r="A183">
        <v>165</v>
      </c>
      <c r="B183" s="5" t="s">
        <v>851</v>
      </c>
      <c r="C183" s="5" t="s">
        <v>681</v>
      </c>
      <c r="D183" s="5" t="s">
        <v>672</v>
      </c>
      <c r="E183" s="5">
        <v>1</v>
      </c>
      <c r="F183" s="5">
        <v>0</v>
      </c>
      <c r="G183" s="5">
        <v>1</v>
      </c>
      <c r="H183" s="5">
        <v>0</v>
      </c>
      <c r="I183" s="5">
        <f t="shared" si="0"/>
        <v>0</v>
      </c>
      <c r="J183" s="5">
        <f t="shared" si="1"/>
        <v>0</v>
      </c>
    </row>
    <row r="184" spans="1:10">
      <c r="A184">
        <v>182</v>
      </c>
      <c r="B184" s="5" t="s">
        <v>852</v>
      </c>
      <c r="C184" s="5" t="s">
        <v>681</v>
      </c>
      <c r="D184" s="5" t="s">
        <v>672</v>
      </c>
      <c r="E184" s="5">
        <v>6</v>
      </c>
      <c r="F184" s="5">
        <v>3</v>
      </c>
      <c r="G184" s="5">
        <v>2</v>
      </c>
      <c r="H184" s="5">
        <v>0</v>
      </c>
      <c r="I184" s="5">
        <f t="shared" si="0"/>
        <v>0.5</v>
      </c>
      <c r="J184" s="5">
        <f t="shared" si="1"/>
        <v>0</v>
      </c>
    </row>
    <row r="185" spans="1:10">
      <c r="A185">
        <v>2</v>
      </c>
      <c r="B185" s="5" t="s">
        <v>853</v>
      </c>
      <c r="C185" s="5" t="s">
        <v>854</v>
      </c>
      <c r="D185" s="5" t="s">
        <v>672</v>
      </c>
      <c r="E185" s="5">
        <v>7</v>
      </c>
      <c r="F185" s="5">
        <v>0</v>
      </c>
      <c r="G185" s="5">
        <v>5</v>
      </c>
      <c r="H185" s="5">
        <v>0</v>
      </c>
      <c r="I185" s="5">
        <f t="shared" si="0"/>
        <v>0</v>
      </c>
      <c r="J185" s="5">
        <f t="shared" si="1"/>
        <v>0</v>
      </c>
    </row>
    <row r="186" spans="1:10">
      <c r="A186">
        <v>87</v>
      </c>
      <c r="B186" s="5" t="s">
        <v>855</v>
      </c>
      <c r="C186" s="5" t="s">
        <v>854</v>
      </c>
      <c r="D186" s="5" t="s">
        <v>672</v>
      </c>
      <c r="E186" s="5">
        <v>17</v>
      </c>
      <c r="F186" s="5">
        <v>4</v>
      </c>
      <c r="G186" s="5">
        <v>10</v>
      </c>
      <c r="H186" s="5">
        <v>2</v>
      </c>
      <c r="I186" s="5">
        <f t="shared" si="0"/>
        <v>0.23529411764705882</v>
      </c>
      <c r="J186" s="5">
        <f t="shared" si="1"/>
        <v>0.2</v>
      </c>
    </row>
    <row r="187" spans="1:10">
      <c r="A187">
        <v>114</v>
      </c>
      <c r="B187" s="29" t="s">
        <v>856</v>
      </c>
      <c r="C187" s="29" t="s">
        <v>854</v>
      </c>
      <c r="D187" s="29" t="s">
        <v>672</v>
      </c>
      <c r="E187" s="5">
        <v>19</v>
      </c>
      <c r="F187" s="5">
        <v>4</v>
      </c>
      <c r="G187" s="5">
        <v>14</v>
      </c>
      <c r="H187" s="5">
        <v>3</v>
      </c>
      <c r="I187" s="5">
        <f t="shared" si="0"/>
        <v>0.21052631578947367</v>
      </c>
      <c r="J187" s="5">
        <f t="shared" si="1"/>
        <v>0.21428571428571427</v>
      </c>
    </row>
    <row r="188" spans="1:10">
      <c r="A188" s="16">
        <v>27</v>
      </c>
      <c r="B188" s="15" t="s">
        <v>857</v>
      </c>
      <c r="C188" s="15" t="s">
        <v>858</v>
      </c>
      <c r="D188" s="15" t="s">
        <v>672</v>
      </c>
      <c r="E188" s="5">
        <v>0</v>
      </c>
      <c r="F188" s="5">
        <v>0</v>
      </c>
      <c r="G188" s="5">
        <v>0</v>
      </c>
      <c r="H188" s="5">
        <v>0</v>
      </c>
      <c r="I188" s="5" t="e">
        <f t="shared" si="0"/>
        <v>#DIV/0!</v>
      </c>
      <c r="J188" s="5" t="e">
        <f t="shared" si="1"/>
        <v>#DIV/0!</v>
      </c>
    </row>
    <row r="189" spans="1:10">
      <c r="A189">
        <v>112</v>
      </c>
      <c r="B189" s="5" t="s">
        <v>859</v>
      </c>
      <c r="C189" s="5" t="s">
        <v>860</v>
      </c>
      <c r="D189" s="5" t="s">
        <v>672</v>
      </c>
      <c r="E189" s="5">
        <v>13</v>
      </c>
      <c r="F189" s="5">
        <v>7</v>
      </c>
      <c r="G189" s="5">
        <v>6</v>
      </c>
      <c r="H189" s="5">
        <v>2</v>
      </c>
      <c r="I189" s="5">
        <f t="shared" si="0"/>
        <v>0.53846153846153844</v>
      </c>
      <c r="J189" s="5">
        <f t="shared" si="1"/>
        <v>0.33333333333333331</v>
      </c>
    </row>
    <row r="190" spans="1:10">
      <c r="A190">
        <v>5</v>
      </c>
      <c r="B190" s="5" t="s">
        <v>861</v>
      </c>
      <c r="C190" s="5" t="s">
        <v>862</v>
      </c>
      <c r="D190" s="5" t="s">
        <v>672</v>
      </c>
      <c r="E190" s="5">
        <v>1</v>
      </c>
      <c r="F190" s="5">
        <v>1</v>
      </c>
      <c r="G190" s="5">
        <v>0</v>
      </c>
      <c r="H190" s="5">
        <v>0</v>
      </c>
      <c r="I190" s="5">
        <f t="shared" si="0"/>
        <v>1</v>
      </c>
      <c r="J190" s="5" t="e">
        <f t="shared" si="1"/>
        <v>#DIV/0!</v>
      </c>
    </row>
    <row r="191" spans="1:10">
      <c r="A191">
        <v>189</v>
      </c>
      <c r="B191" s="5" t="s">
        <v>863</v>
      </c>
      <c r="C191" s="5" t="s">
        <v>862</v>
      </c>
      <c r="D191" s="5" t="s">
        <v>672</v>
      </c>
      <c r="E191" s="5">
        <v>26</v>
      </c>
      <c r="F191" s="5">
        <v>10</v>
      </c>
      <c r="G191" s="5">
        <v>25</v>
      </c>
      <c r="H191" s="5">
        <v>10</v>
      </c>
      <c r="I191" s="5">
        <f t="shared" si="0"/>
        <v>0.38461538461538464</v>
      </c>
      <c r="J191" s="5">
        <f t="shared" si="1"/>
        <v>0.4</v>
      </c>
    </row>
    <row r="192" spans="1:10">
      <c r="A192">
        <v>207</v>
      </c>
      <c r="B192" s="5" t="s">
        <v>864</v>
      </c>
      <c r="C192" s="5" t="s">
        <v>862</v>
      </c>
      <c r="D192" s="5" t="s">
        <v>683</v>
      </c>
      <c r="E192" s="5">
        <v>24</v>
      </c>
      <c r="F192" s="5">
        <v>14</v>
      </c>
      <c r="G192" s="5">
        <v>20</v>
      </c>
      <c r="H192" s="5">
        <v>11</v>
      </c>
      <c r="I192" s="5">
        <f t="shared" si="0"/>
        <v>0.58333333333333337</v>
      </c>
      <c r="J192" s="5">
        <f t="shared" si="1"/>
        <v>0.55000000000000004</v>
      </c>
    </row>
    <row r="193" spans="1:10">
      <c r="A193">
        <v>44</v>
      </c>
      <c r="B193" s="5" t="s">
        <v>865</v>
      </c>
      <c r="C193" s="5" t="s">
        <v>866</v>
      </c>
      <c r="D193" s="5" t="s">
        <v>683</v>
      </c>
      <c r="E193" s="5">
        <v>17</v>
      </c>
      <c r="F193" s="5">
        <v>12</v>
      </c>
      <c r="G193" s="5">
        <v>14</v>
      </c>
      <c r="H193" s="5">
        <v>8</v>
      </c>
      <c r="I193" s="5">
        <f t="shared" si="0"/>
        <v>0.70588235294117652</v>
      </c>
      <c r="J193" s="5">
        <f t="shared" si="1"/>
        <v>0.5714285714285714</v>
      </c>
    </row>
    <row r="194" spans="1:10">
      <c r="A194">
        <v>124</v>
      </c>
      <c r="B194" s="5" t="s">
        <v>867</v>
      </c>
      <c r="C194" s="5" t="s">
        <v>866</v>
      </c>
      <c r="D194" s="5" t="s">
        <v>672</v>
      </c>
      <c r="E194" s="5">
        <v>11</v>
      </c>
      <c r="F194" s="5">
        <v>5</v>
      </c>
      <c r="G194" s="5">
        <v>7</v>
      </c>
      <c r="H194" s="5">
        <v>3</v>
      </c>
      <c r="I194" s="5">
        <f t="shared" si="0"/>
        <v>0.45454545454545453</v>
      </c>
      <c r="J194" s="5">
        <f t="shared" si="1"/>
        <v>0.42857142857142855</v>
      </c>
    </row>
    <row r="195" spans="1:10">
      <c r="A195">
        <v>128</v>
      </c>
      <c r="B195" s="5" t="s">
        <v>868</v>
      </c>
      <c r="C195" s="5" t="s">
        <v>866</v>
      </c>
      <c r="D195" s="5" t="s">
        <v>672</v>
      </c>
      <c r="E195" s="5">
        <v>50</v>
      </c>
      <c r="F195" s="5">
        <v>36</v>
      </c>
      <c r="G195" s="5">
        <v>34</v>
      </c>
      <c r="H195" s="5">
        <v>29</v>
      </c>
      <c r="I195" s="5">
        <f t="shared" si="0"/>
        <v>0.72</v>
      </c>
      <c r="J195" s="5">
        <f t="shared" si="1"/>
        <v>0.8529411764705882</v>
      </c>
    </row>
    <row r="196" spans="1:10">
      <c r="A196">
        <v>134</v>
      </c>
      <c r="B196" s="5" t="s">
        <v>869</v>
      </c>
      <c r="C196" s="5" t="s">
        <v>866</v>
      </c>
      <c r="D196" s="5" t="s">
        <v>683</v>
      </c>
      <c r="E196" s="5">
        <v>30</v>
      </c>
      <c r="F196" s="5">
        <v>19</v>
      </c>
      <c r="G196" s="5">
        <v>21</v>
      </c>
      <c r="H196" s="5">
        <v>12</v>
      </c>
      <c r="I196" s="5">
        <f t="shared" si="0"/>
        <v>0.6333333333333333</v>
      </c>
      <c r="J196" s="5">
        <f t="shared" si="1"/>
        <v>0.5714285714285714</v>
      </c>
    </row>
    <row r="197" spans="1:10">
      <c r="A197">
        <v>174</v>
      </c>
      <c r="B197" s="5" t="s">
        <v>870</v>
      </c>
      <c r="C197" s="5" t="s">
        <v>866</v>
      </c>
      <c r="D197" s="5" t="s">
        <v>672</v>
      </c>
      <c r="E197" s="5">
        <v>1</v>
      </c>
      <c r="F197" s="5">
        <v>0</v>
      </c>
      <c r="G197" s="5">
        <v>1</v>
      </c>
      <c r="H197" s="5">
        <v>0</v>
      </c>
      <c r="I197" s="5">
        <f t="shared" si="0"/>
        <v>0</v>
      </c>
      <c r="J197" s="5">
        <f t="shared" si="1"/>
        <v>0</v>
      </c>
    </row>
    <row r="198" spans="1:10">
      <c r="A198">
        <v>184</v>
      </c>
      <c r="B198" s="5" t="s">
        <v>871</v>
      </c>
      <c r="C198" s="5" t="s">
        <v>866</v>
      </c>
      <c r="D198" s="5" t="s">
        <v>672</v>
      </c>
      <c r="E198" s="5">
        <v>6</v>
      </c>
      <c r="F198" s="5">
        <v>0</v>
      </c>
      <c r="G198" s="5">
        <v>6</v>
      </c>
      <c r="H198" s="5">
        <v>0</v>
      </c>
      <c r="I198" s="5">
        <f t="shared" si="0"/>
        <v>0</v>
      </c>
      <c r="J198" s="5">
        <f t="shared" si="1"/>
        <v>0</v>
      </c>
    </row>
    <row r="199" spans="1:10">
      <c r="A199">
        <v>204</v>
      </c>
      <c r="B199" s="5" t="s">
        <v>872</v>
      </c>
      <c r="C199" s="5" t="s">
        <v>866</v>
      </c>
      <c r="D199" s="5" t="s">
        <v>672</v>
      </c>
      <c r="E199" s="5">
        <v>55</v>
      </c>
      <c r="F199" s="5">
        <v>30</v>
      </c>
      <c r="G199" s="5">
        <v>31</v>
      </c>
      <c r="H199" s="5">
        <v>14</v>
      </c>
      <c r="I199" s="5">
        <f t="shared" si="0"/>
        <v>0.54545454545454541</v>
      </c>
      <c r="J199" s="5">
        <f t="shared" si="1"/>
        <v>0.45161290322580644</v>
      </c>
    </row>
    <row r="200" spans="1:10">
      <c r="A200">
        <v>135</v>
      </c>
      <c r="B200" s="5" t="s">
        <v>873</v>
      </c>
      <c r="C200" s="5" t="s">
        <v>874</v>
      </c>
      <c r="D200" s="5" t="s">
        <v>683</v>
      </c>
      <c r="E200" s="5">
        <v>1</v>
      </c>
      <c r="F200" s="5">
        <v>0</v>
      </c>
      <c r="G200" s="5">
        <v>1</v>
      </c>
      <c r="H200" s="5">
        <v>0</v>
      </c>
      <c r="I200" s="5">
        <f t="shared" si="0"/>
        <v>0</v>
      </c>
      <c r="J200" s="5">
        <f t="shared" si="1"/>
        <v>0</v>
      </c>
    </row>
    <row r="201" spans="1:10">
      <c r="A201">
        <v>136</v>
      </c>
      <c r="B201" s="5" t="s">
        <v>875</v>
      </c>
      <c r="C201" s="5" t="s">
        <v>874</v>
      </c>
      <c r="D201" s="5" t="s">
        <v>672</v>
      </c>
      <c r="E201" s="5">
        <v>8</v>
      </c>
      <c r="F201" s="5">
        <v>3</v>
      </c>
      <c r="G201" s="5">
        <v>2</v>
      </c>
      <c r="H201" s="5">
        <v>0</v>
      </c>
      <c r="I201" s="5">
        <f t="shared" si="0"/>
        <v>0.375</v>
      </c>
      <c r="J201" s="5">
        <f t="shared" si="1"/>
        <v>0</v>
      </c>
    </row>
    <row r="202" spans="1:10">
      <c r="A202">
        <v>3</v>
      </c>
      <c r="B202" s="5" t="s">
        <v>876</v>
      </c>
      <c r="C202" s="5" t="s">
        <v>877</v>
      </c>
      <c r="D202" s="5" t="s">
        <v>672</v>
      </c>
      <c r="E202" s="5">
        <v>11</v>
      </c>
      <c r="F202" s="5">
        <v>1</v>
      </c>
      <c r="G202" s="5">
        <v>9</v>
      </c>
      <c r="H202" s="5">
        <v>1</v>
      </c>
      <c r="I202" s="5">
        <f t="shared" si="0"/>
        <v>9.0909090909090912E-2</v>
      </c>
      <c r="J202" s="5">
        <f t="shared" si="1"/>
        <v>0.1111111111111111</v>
      </c>
    </row>
    <row r="203" spans="1:10">
      <c r="A203">
        <v>9</v>
      </c>
      <c r="B203" s="5" t="s">
        <v>878</v>
      </c>
      <c r="C203" s="5" t="s">
        <v>877</v>
      </c>
      <c r="D203" s="5" t="s">
        <v>683</v>
      </c>
      <c r="E203" s="5">
        <v>5</v>
      </c>
      <c r="F203" s="5">
        <v>0</v>
      </c>
      <c r="G203" s="5">
        <v>4</v>
      </c>
      <c r="H203" s="5">
        <v>0</v>
      </c>
      <c r="I203" s="5">
        <f t="shared" si="0"/>
        <v>0</v>
      </c>
      <c r="J203" s="5">
        <f t="shared" si="1"/>
        <v>0</v>
      </c>
    </row>
    <row r="204" spans="1:10">
      <c r="A204">
        <v>48</v>
      </c>
      <c r="B204" s="5" t="s">
        <v>879</v>
      </c>
      <c r="C204" s="5" t="s">
        <v>877</v>
      </c>
      <c r="D204" s="5" t="s">
        <v>683</v>
      </c>
      <c r="E204" s="5">
        <v>22</v>
      </c>
      <c r="F204" s="5">
        <v>2</v>
      </c>
      <c r="G204" s="5">
        <v>18</v>
      </c>
      <c r="H204" s="5">
        <v>2</v>
      </c>
      <c r="I204" s="5">
        <f t="shared" si="0"/>
        <v>9.0909090909090912E-2</v>
      </c>
      <c r="J204" s="5">
        <f t="shared" si="1"/>
        <v>0.1111111111111111</v>
      </c>
    </row>
    <row r="205" spans="1:10">
      <c r="A205">
        <v>50</v>
      </c>
      <c r="B205" s="5" t="s">
        <v>880</v>
      </c>
      <c r="C205" s="5" t="s">
        <v>877</v>
      </c>
      <c r="D205" s="5" t="s">
        <v>672</v>
      </c>
      <c r="E205" s="5">
        <v>97</v>
      </c>
      <c r="F205" s="5">
        <v>72</v>
      </c>
      <c r="G205" s="5">
        <v>72</v>
      </c>
      <c r="H205" s="5">
        <v>54</v>
      </c>
      <c r="I205" s="5">
        <f t="shared" si="0"/>
        <v>0.74226804123711343</v>
      </c>
      <c r="J205" s="5">
        <f t="shared" si="1"/>
        <v>0.75</v>
      </c>
    </row>
    <row r="206" spans="1:10">
      <c r="A206">
        <v>55</v>
      </c>
      <c r="B206" s="5" t="s">
        <v>881</v>
      </c>
      <c r="C206" s="5" t="s">
        <v>877</v>
      </c>
      <c r="D206" s="5" t="s">
        <v>672</v>
      </c>
      <c r="E206" s="5">
        <v>27</v>
      </c>
      <c r="F206" s="5">
        <v>7</v>
      </c>
      <c r="G206" s="5">
        <v>24</v>
      </c>
      <c r="H206" s="5">
        <v>6</v>
      </c>
      <c r="I206" s="5">
        <f t="shared" si="0"/>
        <v>0.25925925925925924</v>
      </c>
      <c r="J206" s="5">
        <f t="shared" si="1"/>
        <v>0.25</v>
      </c>
    </row>
    <row r="207" spans="1:10">
      <c r="A207">
        <v>58</v>
      </c>
      <c r="B207" s="5" t="s">
        <v>882</v>
      </c>
      <c r="C207" s="5" t="s">
        <v>877</v>
      </c>
      <c r="D207" s="5" t="s">
        <v>683</v>
      </c>
      <c r="E207" s="5">
        <v>16</v>
      </c>
      <c r="F207" s="5">
        <v>5</v>
      </c>
      <c r="G207" s="5">
        <v>14</v>
      </c>
      <c r="H207" s="5">
        <v>5</v>
      </c>
      <c r="I207" s="5">
        <f t="shared" si="0"/>
        <v>0.3125</v>
      </c>
      <c r="J207" s="5">
        <f t="shared" si="1"/>
        <v>0.35714285714285715</v>
      </c>
    </row>
    <row r="208" spans="1:10">
      <c r="A208">
        <v>59</v>
      </c>
      <c r="B208" s="5" t="s">
        <v>883</v>
      </c>
      <c r="C208" s="5" t="s">
        <v>877</v>
      </c>
      <c r="D208" s="5" t="s">
        <v>672</v>
      </c>
      <c r="E208" s="5">
        <v>15</v>
      </c>
      <c r="F208" s="5">
        <v>6</v>
      </c>
      <c r="G208" s="5">
        <v>13</v>
      </c>
      <c r="H208" s="5">
        <v>4</v>
      </c>
      <c r="I208" s="5">
        <f t="shared" si="0"/>
        <v>0.4</v>
      </c>
      <c r="J208" s="5">
        <f t="shared" si="1"/>
        <v>0.30769230769230771</v>
      </c>
    </row>
    <row r="209" spans="1:10">
      <c r="A209">
        <v>60</v>
      </c>
      <c r="B209" s="5" t="s">
        <v>884</v>
      </c>
      <c r="C209" s="5" t="s">
        <v>877</v>
      </c>
      <c r="D209" s="5" t="s">
        <v>672</v>
      </c>
      <c r="E209" s="5">
        <v>20</v>
      </c>
      <c r="F209" s="5">
        <v>7</v>
      </c>
      <c r="G209" s="5">
        <v>14</v>
      </c>
      <c r="H209" s="5">
        <v>3</v>
      </c>
      <c r="I209" s="5">
        <f t="shared" si="0"/>
        <v>0.35</v>
      </c>
      <c r="J209" s="5">
        <f t="shared" si="1"/>
        <v>0.21428571428571427</v>
      </c>
    </row>
    <row r="210" spans="1:10">
      <c r="A210">
        <v>62</v>
      </c>
      <c r="B210" s="5" t="s">
        <v>885</v>
      </c>
      <c r="C210" s="5" t="s">
        <v>877</v>
      </c>
      <c r="D210" s="5" t="s">
        <v>683</v>
      </c>
      <c r="E210" s="5">
        <v>11</v>
      </c>
      <c r="F210" s="5">
        <v>1</v>
      </c>
      <c r="G210" s="5">
        <v>9</v>
      </c>
      <c r="H210" s="5">
        <v>1</v>
      </c>
      <c r="I210" s="5">
        <f t="shared" si="0"/>
        <v>9.0909090909090912E-2</v>
      </c>
      <c r="J210" s="5">
        <f t="shared" si="1"/>
        <v>0.1111111111111111</v>
      </c>
    </row>
    <row r="211" spans="1:10">
      <c r="A211">
        <v>64</v>
      </c>
      <c r="B211" s="5" t="s">
        <v>886</v>
      </c>
      <c r="C211" s="5" t="s">
        <v>877</v>
      </c>
      <c r="D211" s="5" t="s">
        <v>672</v>
      </c>
      <c r="E211" s="5">
        <v>10</v>
      </c>
      <c r="F211" s="5">
        <v>2</v>
      </c>
      <c r="G211" s="5">
        <v>9</v>
      </c>
      <c r="H211" s="5">
        <v>2</v>
      </c>
      <c r="I211" s="5">
        <f t="shared" si="0"/>
        <v>0.2</v>
      </c>
      <c r="J211" s="5">
        <f t="shared" si="1"/>
        <v>0.22222222222222221</v>
      </c>
    </row>
    <row r="212" spans="1:10">
      <c r="A212">
        <v>75</v>
      </c>
      <c r="B212" s="5" t="s">
        <v>887</v>
      </c>
      <c r="C212" s="5" t="s">
        <v>877</v>
      </c>
      <c r="D212" s="5" t="s">
        <v>672</v>
      </c>
      <c r="E212" s="5">
        <v>18</v>
      </c>
      <c r="F212" s="5">
        <v>2</v>
      </c>
      <c r="G212" s="5">
        <v>15</v>
      </c>
      <c r="H212" s="5">
        <v>1</v>
      </c>
      <c r="I212" s="5">
        <f t="shared" si="0"/>
        <v>0.1111111111111111</v>
      </c>
      <c r="J212" s="5">
        <f t="shared" si="1"/>
        <v>6.6666666666666666E-2</v>
      </c>
    </row>
    <row r="213" spans="1:10">
      <c r="A213">
        <v>82</v>
      </c>
      <c r="B213" s="5" t="s">
        <v>888</v>
      </c>
      <c r="C213" s="5" t="s">
        <v>877</v>
      </c>
      <c r="D213" s="5" t="s">
        <v>672</v>
      </c>
      <c r="E213" s="5">
        <v>5</v>
      </c>
      <c r="F213" s="5">
        <v>0</v>
      </c>
      <c r="G213" s="5">
        <v>4</v>
      </c>
      <c r="H213" s="5">
        <v>0</v>
      </c>
      <c r="I213" s="5">
        <f t="shared" si="0"/>
        <v>0</v>
      </c>
      <c r="J213" s="5">
        <f t="shared" si="1"/>
        <v>0</v>
      </c>
    </row>
    <row r="214" spans="1:10">
      <c r="A214">
        <v>89</v>
      </c>
      <c r="B214" s="29" t="s">
        <v>889</v>
      </c>
      <c r="C214" s="5" t="s">
        <v>877</v>
      </c>
      <c r="D214" s="29" t="s">
        <v>672</v>
      </c>
      <c r="E214" s="5">
        <v>11</v>
      </c>
      <c r="F214" s="5">
        <v>1</v>
      </c>
      <c r="G214" s="5">
        <v>11</v>
      </c>
      <c r="H214" s="5">
        <v>1</v>
      </c>
      <c r="I214" s="5">
        <f t="shared" si="0"/>
        <v>9.0909090909090912E-2</v>
      </c>
      <c r="J214" s="5">
        <f t="shared" si="1"/>
        <v>9.0909090909090912E-2</v>
      </c>
    </row>
    <row r="215" spans="1:10">
      <c r="A215">
        <v>106</v>
      </c>
      <c r="B215" s="30" t="s">
        <v>890</v>
      </c>
      <c r="C215" s="5" t="s">
        <v>877</v>
      </c>
      <c r="D215" s="30" t="s">
        <v>672</v>
      </c>
      <c r="E215" s="5">
        <v>7</v>
      </c>
      <c r="F215" s="5">
        <v>2</v>
      </c>
      <c r="G215" s="5">
        <v>7</v>
      </c>
      <c r="H215" s="5">
        <v>2</v>
      </c>
      <c r="I215" s="5">
        <f t="shared" si="0"/>
        <v>0.2857142857142857</v>
      </c>
      <c r="J215" s="5">
        <f t="shared" si="1"/>
        <v>0.2857142857142857</v>
      </c>
    </row>
    <row r="216" spans="1:10">
      <c r="A216">
        <v>108</v>
      </c>
      <c r="B216" s="5" t="s">
        <v>891</v>
      </c>
      <c r="C216" s="5" t="s">
        <v>877</v>
      </c>
      <c r="D216" s="5" t="s">
        <v>672</v>
      </c>
      <c r="E216" s="5">
        <v>14</v>
      </c>
      <c r="F216" s="5">
        <v>1</v>
      </c>
      <c r="G216" s="5">
        <v>12</v>
      </c>
      <c r="H216" s="5">
        <v>1</v>
      </c>
      <c r="I216" s="5">
        <f t="shared" si="0"/>
        <v>7.1428571428571425E-2</v>
      </c>
      <c r="J216" s="5">
        <f t="shared" si="1"/>
        <v>8.3333333333333329E-2</v>
      </c>
    </row>
    <row r="217" spans="1:10">
      <c r="A217">
        <v>127</v>
      </c>
      <c r="B217" s="5" t="s">
        <v>892</v>
      </c>
      <c r="C217" s="5" t="s">
        <v>877</v>
      </c>
      <c r="D217" s="5" t="s">
        <v>672</v>
      </c>
      <c r="E217" s="5">
        <v>3</v>
      </c>
      <c r="F217" s="5">
        <v>0</v>
      </c>
      <c r="G217" s="5">
        <v>2</v>
      </c>
      <c r="H217" s="5">
        <v>0</v>
      </c>
      <c r="I217" s="5">
        <f t="shared" si="0"/>
        <v>0</v>
      </c>
      <c r="J217" s="5">
        <f t="shared" si="1"/>
        <v>0</v>
      </c>
    </row>
    <row r="218" spans="1:10">
      <c r="A218">
        <v>170</v>
      </c>
      <c r="B218" s="5" t="s">
        <v>893</v>
      </c>
      <c r="C218" s="5" t="s">
        <v>877</v>
      </c>
      <c r="D218" s="5" t="s">
        <v>672</v>
      </c>
      <c r="E218" s="5">
        <v>28</v>
      </c>
      <c r="F218" s="5">
        <v>7</v>
      </c>
      <c r="G218" s="5">
        <v>25</v>
      </c>
      <c r="H218" s="5">
        <v>6</v>
      </c>
      <c r="I218" s="5">
        <f t="shared" si="0"/>
        <v>0.25</v>
      </c>
      <c r="J218" s="5">
        <f t="shared" si="1"/>
        <v>0.24</v>
      </c>
    </row>
    <row r="219" spans="1:10">
      <c r="A219">
        <v>171</v>
      </c>
      <c r="B219" s="5" t="s">
        <v>894</v>
      </c>
      <c r="C219" s="5" t="s">
        <v>877</v>
      </c>
      <c r="D219" s="5" t="s">
        <v>683</v>
      </c>
      <c r="E219" s="5">
        <v>9</v>
      </c>
      <c r="F219" s="5">
        <v>2</v>
      </c>
      <c r="G219" s="5">
        <v>9</v>
      </c>
      <c r="H219" s="5">
        <v>2</v>
      </c>
      <c r="I219" s="5">
        <f t="shared" si="0"/>
        <v>0.22222222222222221</v>
      </c>
      <c r="J219" s="5">
        <f t="shared" si="1"/>
        <v>0.22222222222222221</v>
      </c>
    </row>
    <row r="220" spans="1:10">
      <c r="A220">
        <v>187</v>
      </c>
      <c r="B220" s="5" t="s">
        <v>895</v>
      </c>
      <c r="C220" s="5" t="s">
        <v>877</v>
      </c>
      <c r="D220" s="5" t="s">
        <v>672</v>
      </c>
      <c r="E220" s="5">
        <v>6</v>
      </c>
      <c r="F220" s="5">
        <v>2</v>
      </c>
      <c r="G220" s="5">
        <v>6</v>
      </c>
      <c r="H220" s="5">
        <v>2</v>
      </c>
      <c r="I220" s="5">
        <f t="shared" si="0"/>
        <v>0.33333333333333331</v>
      </c>
      <c r="J220" s="5">
        <f t="shared" si="1"/>
        <v>0.33333333333333331</v>
      </c>
    </row>
    <row r="221" spans="1:10">
      <c r="A221">
        <v>190</v>
      </c>
      <c r="B221" s="5" t="s">
        <v>896</v>
      </c>
      <c r="C221" s="5" t="s">
        <v>877</v>
      </c>
      <c r="D221" s="5" t="s">
        <v>683</v>
      </c>
      <c r="E221" s="5">
        <v>19</v>
      </c>
      <c r="F221" s="5">
        <v>2</v>
      </c>
      <c r="G221" s="5">
        <v>18</v>
      </c>
      <c r="H221" s="5">
        <v>1</v>
      </c>
      <c r="I221" s="5">
        <f t="shared" si="0"/>
        <v>0.10526315789473684</v>
      </c>
      <c r="J221" s="5">
        <f t="shared" si="1"/>
        <v>5.5555555555555552E-2</v>
      </c>
    </row>
    <row r="222" spans="1:10">
      <c r="A222">
        <v>206</v>
      </c>
      <c r="B222" s="5" t="s">
        <v>897</v>
      </c>
      <c r="C222" s="5" t="s">
        <v>877</v>
      </c>
      <c r="D222" s="5" t="s">
        <v>672</v>
      </c>
      <c r="E222" s="5">
        <v>22</v>
      </c>
      <c r="F222" s="5">
        <v>7</v>
      </c>
      <c r="G222" s="5">
        <v>18</v>
      </c>
      <c r="H222" s="5">
        <v>3</v>
      </c>
      <c r="I222" s="5">
        <f t="shared" si="0"/>
        <v>0.31818181818181818</v>
      </c>
      <c r="J222" s="5">
        <f t="shared" si="1"/>
        <v>0.16666666666666666</v>
      </c>
    </row>
    <row r="223" spans="1:10">
      <c r="A223">
        <v>209</v>
      </c>
      <c r="B223" s="5" t="s">
        <v>898</v>
      </c>
      <c r="C223" s="5" t="s">
        <v>877</v>
      </c>
      <c r="D223" s="5" t="s">
        <v>672</v>
      </c>
      <c r="E223" s="5">
        <v>21</v>
      </c>
      <c r="F223" s="5">
        <v>3</v>
      </c>
      <c r="G223" s="5">
        <v>19</v>
      </c>
      <c r="H223" s="5">
        <v>3</v>
      </c>
      <c r="I223" s="5">
        <f t="shared" si="0"/>
        <v>0.14285714285714285</v>
      </c>
      <c r="J223" s="5">
        <f t="shared" si="1"/>
        <v>0.15789473684210525</v>
      </c>
    </row>
    <row r="224" spans="1:10">
      <c r="A224">
        <v>210</v>
      </c>
      <c r="B224" s="5" t="s">
        <v>899</v>
      </c>
      <c r="C224" s="5" t="s">
        <v>877</v>
      </c>
      <c r="D224" s="5" t="s">
        <v>672</v>
      </c>
      <c r="E224" s="5">
        <v>58</v>
      </c>
      <c r="F224" s="5">
        <v>8</v>
      </c>
      <c r="G224" s="5">
        <v>48</v>
      </c>
      <c r="H224" s="5">
        <v>7</v>
      </c>
      <c r="I224" s="5">
        <f t="shared" si="0"/>
        <v>0.13793103448275862</v>
      </c>
      <c r="J224" s="5">
        <f t="shared" si="1"/>
        <v>0.14583333333333334</v>
      </c>
    </row>
    <row r="225" spans="1:10">
      <c r="A225">
        <v>212</v>
      </c>
      <c r="B225" s="5" t="s">
        <v>900</v>
      </c>
      <c r="C225" s="5" t="s">
        <v>877</v>
      </c>
      <c r="D225" s="5" t="s">
        <v>672</v>
      </c>
      <c r="E225" s="5">
        <v>9</v>
      </c>
      <c r="F225" s="5">
        <v>0</v>
      </c>
      <c r="G225" s="5">
        <v>9</v>
      </c>
      <c r="H225" s="5">
        <v>0</v>
      </c>
      <c r="I225" s="5">
        <f t="shared" si="0"/>
        <v>0</v>
      </c>
      <c r="J225" s="5">
        <f t="shared" si="1"/>
        <v>0</v>
      </c>
    </row>
    <row r="226" spans="1:10">
      <c r="A226">
        <v>22</v>
      </c>
      <c r="B226" s="5" t="s">
        <v>901</v>
      </c>
      <c r="C226" s="5" t="s">
        <v>877</v>
      </c>
      <c r="D226" s="5" t="s">
        <v>672</v>
      </c>
      <c r="E226">
        <v>19</v>
      </c>
      <c r="F226" s="5">
        <v>1</v>
      </c>
      <c r="G226" s="5">
        <v>19</v>
      </c>
      <c r="H226" s="5">
        <v>1</v>
      </c>
      <c r="I226" s="5">
        <f t="shared" si="0"/>
        <v>5.2631578947368418E-2</v>
      </c>
      <c r="J226" s="5">
        <f t="shared" si="1"/>
        <v>5.2631578947368418E-2</v>
      </c>
    </row>
    <row r="227" spans="1:10">
      <c r="E227" s="5">
        <f>AVERAGE(E2:E226)</f>
        <v>13.528888888888888</v>
      </c>
    </row>
    <row r="228" spans="1:10">
      <c r="A228" s="31"/>
    </row>
    <row r="230" spans="1:10">
      <c r="A230" s="32" t="s">
        <v>902</v>
      </c>
    </row>
    <row r="231" spans="1:10"/>
    <row r="232" spans="1:10"/>
    <row r="233" spans="1:10"/>
    <row r="234" spans="1:10"/>
    <row r="235" spans="1:10"/>
    <row r="236" spans="1:10"/>
    <row r="237" spans="1:10"/>
    <row r="238" spans="1:10"/>
    <row r="239" spans="1:10"/>
    <row r="240" spans="1:1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sheetData>
  <conditionalFormatting sqref="B1:D88 E1:H1004 B121:D1004">
    <cfRule type="cellIs" dxfId="1" priority="1" operator="equal">
      <formula>"M"</formula>
    </cfRule>
  </conditionalFormatting>
  <hyperlinks>
    <hyperlink ref="A230" location="MDvOtherPreERAS!A1" display="MD vs Other Degrees Pubs &lt;ERAS" xr:uid="{00000000-0004-0000-0400-000000000000}"/>
  </hyperlinks>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E303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640625" defaultRowHeight="15.75" customHeight="1"/>
  <cols>
    <col min="1" max="1" width="14.33203125" customWidth="1"/>
    <col min="2" max="2" width="17.6640625" customWidth="1"/>
    <col min="3" max="3" width="10.77734375" customWidth="1"/>
    <col min="4" max="4" width="6.6640625" customWidth="1"/>
    <col min="5" max="5" width="66.6640625" customWidth="1"/>
    <col min="6" max="6" width="16.6640625" customWidth="1"/>
    <col min="7" max="7" width="24.6640625" customWidth="1"/>
    <col min="8" max="8" width="12.77734375" customWidth="1"/>
    <col min="9" max="9" width="9.33203125" customWidth="1"/>
    <col min="10" max="10" width="5.88671875" customWidth="1"/>
    <col min="11" max="11" width="35.44140625" customWidth="1"/>
  </cols>
  <sheetData>
    <row r="1" spans="1:11" ht="13.2">
      <c r="A1" t="s">
        <v>903</v>
      </c>
      <c r="B1" t="s">
        <v>904</v>
      </c>
      <c r="C1" t="s">
        <v>905</v>
      </c>
      <c r="D1" t="s">
        <v>906</v>
      </c>
      <c r="E1" t="s">
        <v>907</v>
      </c>
      <c r="F1" t="s">
        <v>908</v>
      </c>
      <c r="G1" s="33" t="s">
        <v>264</v>
      </c>
      <c r="H1" t="s">
        <v>909</v>
      </c>
      <c r="I1" t="s">
        <v>910</v>
      </c>
      <c r="J1" t="s">
        <v>911</v>
      </c>
      <c r="K1" t="s">
        <v>912</v>
      </c>
    </row>
    <row r="2" spans="1:11" ht="13.2">
      <c r="A2">
        <v>2</v>
      </c>
      <c r="B2" t="s">
        <v>853</v>
      </c>
      <c r="C2">
        <v>4</v>
      </c>
      <c r="D2">
        <v>6</v>
      </c>
      <c r="E2" t="s">
        <v>913</v>
      </c>
      <c r="F2">
        <v>36054899</v>
      </c>
      <c r="G2" s="33" t="s">
        <v>420</v>
      </c>
      <c r="H2">
        <f>VLOOKUP(G2,'Journals '!A:C,3)</f>
        <v>0</v>
      </c>
      <c r="I2" t="str">
        <f t="shared" ref="I2:I256" si="0">IF(H2=1,1," ")</f>
        <v xml:space="preserve"> </v>
      </c>
      <c r="J2">
        <v>2022</v>
      </c>
      <c r="K2" t="s">
        <v>914</v>
      </c>
    </row>
    <row r="3" spans="1:11" ht="13.2">
      <c r="A3">
        <v>2</v>
      </c>
      <c r="B3" t="s">
        <v>853</v>
      </c>
      <c r="C3">
        <v>1</v>
      </c>
      <c r="D3">
        <v>5</v>
      </c>
      <c r="E3" t="s">
        <v>915</v>
      </c>
      <c r="F3">
        <v>36043003</v>
      </c>
      <c r="G3" s="33" t="s">
        <v>354</v>
      </c>
      <c r="H3">
        <f>VLOOKUP(G3,'Journals '!A:C,3)</f>
        <v>0</v>
      </c>
      <c r="I3" t="str">
        <f t="shared" si="0"/>
        <v xml:space="preserve"> </v>
      </c>
      <c r="J3">
        <v>2022</v>
      </c>
      <c r="K3" t="s">
        <v>916</v>
      </c>
    </row>
    <row r="4" spans="1:11" ht="13.2">
      <c r="A4">
        <v>2</v>
      </c>
      <c r="B4" t="s">
        <v>853</v>
      </c>
      <c r="C4">
        <v>2</v>
      </c>
      <c r="D4">
        <v>6</v>
      </c>
      <c r="E4" t="s">
        <v>917</v>
      </c>
      <c r="F4">
        <v>35228918</v>
      </c>
      <c r="G4" s="33" t="s">
        <v>354</v>
      </c>
      <c r="H4">
        <f>VLOOKUP(G4,'Journals '!A:C,3)</f>
        <v>0</v>
      </c>
      <c r="I4" t="str">
        <f t="shared" si="0"/>
        <v xml:space="preserve"> </v>
      </c>
      <c r="J4">
        <v>2022</v>
      </c>
      <c r="K4" t="s">
        <v>916</v>
      </c>
    </row>
    <row r="5" spans="1:11" ht="13.2">
      <c r="A5">
        <v>2</v>
      </c>
      <c r="B5" t="s">
        <v>853</v>
      </c>
      <c r="C5">
        <v>1</v>
      </c>
      <c r="D5">
        <v>7</v>
      </c>
      <c r="E5" t="s">
        <v>918</v>
      </c>
      <c r="F5">
        <v>36740474</v>
      </c>
      <c r="G5" s="33" t="s">
        <v>408</v>
      </c>
      <c r="H5">
        <f>VLOOKUP(G5,'Journals '!A:C,3)</f>
        <v>0</v>
      </c>
      <c r="I5" t="str">
        <f t="shared" si="0"/>
        <v xml:space="preserve"> </v>
      </c>
      <c r="J5">
        <v>2023</v>
      </c>
      <c r="K5" t="s">
        <v>919</v>
      </c>
    </row>
    <row r="6" spans="1:11" ht="13.2">
      <c r="A6">
        <v>2</v>
      </c>
      <c r="B6" t="s">
        <v>853</v>
      </c>
      <c r="C6">
        <v>1</v>
      </c>
      <c r="D6">
        <v>6</v>
      </c>
      <c r="E6" t="s">
        <v>920</v>
      </c>
      <c r="F6">
        <v>35451871</v>
      </c>
      <c r="G6" s="33" t="s">
        <v>284</v>
      </c>
      <c r="H6">
        <f>VLOOKUP(G6,'Journals '!A:C,3)</f>
        <v>0</v>
      </c>
      <c r="I6" t="str">
        <f t="shared" si="0"/>
        <v xml:space="preserve"> </v>
      </c>
      <c r="J6">
        <v>2023</v>
      </c>
      <c r="K6" t="s">
        <v>921</v>
      </c>
    </row>
    <row r="7" spans="1:11" ht="13.2">
      <c r="A7">
        <v>2</v>
      </c>
      <c r="B7" t="s">
        <v>853</v>
      </c>
      <c r="C7">
        <v>1</v>
      </c>
      <c r="D7">
        <v>10</v>
      </c>
      <c r="E7" t="s">
        <v>922</v>
      </c>
      <c r="F7">
        <v>30172365</v>
      </c>
      <c r="G7" s="33" t="s">
        <v>281</v>
      </c>
      <c r="H7">
        <f>VLOOKUP(G7,'Journals '!A:C,3)</f>
        <v>0</v>
      </c>
      <c r="I7" t="str">
        <f t="shared" si="0"/>
        <v xml:space="preserve"> </v>
      </c>
      <c r="J7">
        <v>2018</v>
      </c>
      <c r="K7" t="s">
        <v>923</v>
      </c>
    </row>
    <row r="8" spans="1:11" ht="13.2">
      <c r="A8">
        <v>2</v>
      </c>
      <c r="B8" t="s">
        <v>853</v>
      </c>
      <c r="C8">
        <v>1</v>
      </c>
      <c r="D8">
        <v>9</v>
      </c>
      <c r="E8" t="s">
        <v>924</v>
      </c>
      <c r="F8">
        <v>28807511</v>
      </c>
      <c r="G8" s="33" t="s">
        <v>409</v>
      </c>
      <c r="H8">
        <f>VLOOKUP(G8,'Journals '!A:C,3)</f>
        <v>0</v>
      </c>
      <c r="I8" t="str">
        <f t="shared" si="0"/>
        <v xml:space="preserve"> </v>
      </c>
      <c r="J8">
        <v>2017</v>
      </c>
      <c r="K8" t="s">
        <v>925</v>
      </c>
    </row>
    <row r="9" spans="1:11" ht="13.2">
      <c r="A9">
        <v>3</v>
      </c>
      <c r="B9" s="34" t="s">
        <v>926</v>
      </c>
      <c r="C9">
        <v>1</v>
      </c>
      <c r="D9">
        <v>16</v>
      </c>
      <c r="E9" s="29" t="s">
        <v>927</v>
      </c>
      <c r="F9" s="29">
        <v>34210797</v>
      </c>
      <c r="G9" s="35" t="s">
        <v>578</v>
      </c>
      <c r="H9">
        <f>VLOOKUP(G9,'Journals '!A:C,3)</f>
        <v>0</v>
      </c>
      <c r="I9" t="str">
        <f t="shared" si="0"/>
        <v xml:space="preserve"> </v>
      </c>
      <c r="J9">
        <v>2021</v>
      </c>
      <c r="K9" s="29" t="s">
        <v>928</v>
      </c>
    </row>
    <row r="10" spans="1:11" ht="13.2">
      <c r="A10">
        <v>3</v>
      </c>
      <c r="B10" s="34" t="s">
        <v>929</v>
      </c>
      <c r="C10">
        <v>4</v>
      </c>
      <c r="D10">
        <v>5</v>
      </c>
      <c r="E10" s="29" t="s">
        <v>930</v>
      </c>
      <c r="F10" s="29">
        <v>36359735</v>
      </c>
      <c r="G10" s="35" t="s">
        <v>334</v>
      </c>
      <c r="H10">
        <f>VLOOKUP(G10,'Journals '!A:C,3)</f>
        <v>0</v>
      </c>
      <c r="I10" t="str">
        <f t="shared" si="0"/>
        <v xml:space="preserve"> </v>
      </c>
      <c r="J10">
        <v>2022</v>
      </c>
      <c r="K10" s="20" t="s">
        <v>931</v>
      </c>
    </row>
    <row r="11" spans="1:11" ht="13.2">
      <c r="A11">
        <v>3</v>
      </c>
      <c r="B11" s="34" t="s">
        <v>876</v>
      </c>
      <c r="C11">
        <v>5</v>
      </c>
      <c r="D11">
        <v>9</v>
      </c>
      <c r="E11" s="29" t="s">
        <v>932</v>
      </c>
      <c r="F11" s="29">
        <v>27074679</v>
      </c>
      <c r="G11" s="35" t="s">
        <v>312</v>
      </c>
      <c r="H11">
        <f>VLOOKUP(G11,'Journals '!A:C,3)</f>
        <v>0</v>
      </c>
      <c r="I11" t="str">
        <f t="shared" si="0"/>
        <v xml:space="preserve"> </v>
      </c>
      <c r="J11">
        <v>2016</v>
      </c>
      <c r="K11" s="20" t="s">
        <v>933</v>
      </c>
    </row>
    <row r="12" spans="1:11" ht="13.2">
      <c r="A12">
        <v>3</v>
      </c>
      <c r="B12" s="34" t="s">
        <v>929</v>
      </c>
      <c r="C12">
        <v>2</v>
      </c>
      <c r="D12">
        <v>17</v>
      </c>
      <c r="E12" s="29" t="s">
        <v>934</v>
      </c>
      <c r="F12" s="29">
        <v>37280306</v>
      </c>
      <c r="G12" s="35" t="s">
        <v>592</v>
      </c>
      <c r="H12">
        <f>VLOOKUP(G12,'Journals '!A:C,3)</f>
        <v>0</v>
      </c>
      <c r="I12" t="str">
        <f t="shared" si="0"/>
        <v xml:space="preserve"> </v>
      </c>
      <c r="J12">
        <v>2023</v>
      </c>
      <c r="K12" s="20" t="s">
        <v>931</v>
      </c>
    </row>
    <row r="13" spans="1:11" ht="13.2">
      <c r="A13">
        <v>3</v>
      </c>
      <c r="B13" s="36" t="s">
        <v>876</v>
      </c>
      <c r="C13">
        <v>8</v>
      </c>
      <c r="D13">
        <v>13</v>
      </c>
      <c r="E13" t="s">
        <v>935</v>
      </c>
      <c r="F13" s="29">
        <v>33372226</v>
      </c>
      <c r="G13" s="35" t="s">
        <v>554</v>
      </c>
      <c r="H13">
        <f>VLOOKUP(G13,'Journals '!A:C,3)</f>
        <v>1</v>
      </c>
      <c r="I13">
        <f t="shared" si="0"/>
        <v>1</v>
      </c>
      <c r="J13">
        <v>2021</v>
      </c>
      <c r="K13" s="20" t="s">
        <v>936</v>
      </c>
    </row>
    <row r="14" spans="1:11" ht="13.2">
      <c r="A14">
        <v>3</v>
      </c>
      <c r="B14" s="36" t="s">
        <v>876</v>
      </c>
      <c r="C14">
        <v>2</v>
      </c>
      <c r="D14">
        <v>9</v>
      </c>
      <c r="E14" s="29" t="s">
        <v>937</v>
      </c>
      <c r="F14" s="29">
        <v>37546871</v>
      </c>
      <c r="G14" s="35" t="s">
        <v>585</v>
      </c>
      <c r="H14">
        <f>VLOOKUP(G14,'Journals '!A:C,3)</f>
        <v>0</v>
      </c>
      <c r="I14" t="str">
        <f t="shared" si="0"/>
        <v xml:space="preserve"> </v>
      </c>
      <c r="J14" s="29">
        <v>2023</v>
      </c>
      <c r="K14" t="s">
        <v>938</v>
      </c>
    </row>
    <row r="15" spans="1:11" ht="13.2">
      <c r="A15">
        <v>3</v>
      </c>
      <c r="B15" s="36" t="s">
        <v>876</v>
      </c>
      <c r="C15">
        <v>2</v>
      </c>
      <c r="D15">
        <v>10</v>
      </c>
      <c r="E15" s="34" t="s">
        <v>939</v>
      </c>
      <c r="F15" s="29">
        <v>34813603</v>
      </c>
      <c r="G15" s="35" t="s">
        <v>575</v>
      </c>
      <c r="H15">
        <f>VLOOKUP(G15,'Journals '!A:C,3)</f>
        <v>0</v>
      </c>
      <c r="I15" t="str">
        <f t="shared" si="0"/>
        <v xml:space="preserve"> </v>
      </c>
      <c r="J15">
        <v>2021</v>
      </c>
      <c r="K15" t="s">
        <v>940</v>
      </c>
    </row>
    <row r="16" spans="1:11" ht="13.2">
      <c r="A16">
        <v>3</v>
      </c>
      <c r="B16" s="34" t="s">
        <v>929</v>
      </c>
      <c r="C16">
        <v>1</v>
      </c>
      <c r="D16">
        <v>10</v>
      </c>
      <c r="E16" s="34" t="s">
        <v>941</v>
      </c>
      <c r="F16" s="29">
        <v>33819286</v>
      </c>
      <c r="G16" s="35" t="s">
        <v>575</v>
      </c>
      <c r="H16">
        <f>VLOOKUP(G16,'Journals '!A:C,3)</f>
        <v>0</v>
      </c>
      <c r="I16" t="str">
        <f t="shared" si="0"/>
        <v xml:space="preserve"> </v>
      </c>
      <c r="J16">
        <v>2021</v>
      </c>
      <c r="K16" s="20" t="s">
        <v>931</v>
      </c>
    </row>
    <row r="17" spans="1:11" ht="13.2">
      <c r="A17">
        <v>3</v>
      </c>
      <c r="B17" s="34" t="s">
        <v>929</v>
      </c>
      <c r="C17">
        <v>4</v>
      </c>
      <c r="D17">
        <v>7</v>
      </c>
      <c r="E17" s="34" t="s">
        <v>942</v>
      </c>
      <c r="F17" s="29">
        <v>32312245</v>
      </c>
      <c r="G17" s="35" t="s">
        <v>317</v>
      </c>
      <c r="H17">
        <f>VLOOKUP(G17,'Journals '!A:C,3)</f>
        <v>0</v>
      </c>
      <c r="I17" t="str">
        <f t="shared" si="0"/>
        <v xml:space="preserve"> </v>
      </c>
      <c r="J17">
        <v>2020</v>
      </c>
      <c r="K17" s="20" t="s">
        <v>943</v>
      </c>
    </row>
    <row r="18" spans="1:11" ht="13.2">
      <c r="A18">
        <v>3</v>
      </c>
      <c r="B18" s="34" t="s">
        <v>929</v>
      </c>
      <c r="C18">
        <v>3</v>
      </c>
      <c r="D18">
        <v>6</v>
      </c>
      <c r="E18" t="s">
        <v>944</v>
      </c>
      <c r="F18" s="29">
        <v>25216125</v>
      </c>
      <c r="G18" s="35" t="s">
        <v>418</v>
      </c>
      <c r="H18">
        <f>VLOOKUP(G18,'Journals '!A:C,3)</f>
        <v>0</v>
      </c>
      <c r="I18" t="str">
        <f t="shared" si="0"/>
        <v xml:space="preserve"> </v>
      </c>
      <c r="J18">
        <v>2014</v>
      </c>
      <c r="K18" s="20" t="s">
        <v>945</v>
      </c>
    </row>
    <row r="19" spans="1:11" ht="13.2">
      <c r="A19">
        <v>3</v>
      </c>
      <c r="B19" s="34" t="s">
        <v>929</v>
      </c>
      <c r="C19">
        <v>3</v>
      </c>
      <c r="D19">
        <v>8</v>
      </c>
      <c r="E19" t="s">
        <v>946</v>
      </c>
      <c r="F19" s="29">
        <v>26151729</v>
      </c>
      <c r="G19" s="35" t="s">
        <v>417</v>
      </c>
      <c r="H19">
        <f>VLOOKUP(G19,'Journals '!A:C,3)</f>
        <v>0</v>
      </c>
      <c r="I19" t="str">
        <f t="shared" si="0"/>
        <v xml:space="preserve"> </v>
      </c>
      <c r="J19">
        <v>2015</v>
      </c>
      <c r="K19" s="20" t="s">
        <v>947</v>
      </c>
    </row>
    <row r="20" spans="1:11" ht="13.2">
      <c r="A20">
        <v>9</v>
      </c>
      <c r="B20" t="s">
        <v>878</v>
      </c>
      <c r="C20">
        <v>5</v>
      </c>
      <c r="D20">
        <v>6</v>
      </c>
      <c r="E20" t="s">
        <v>948</v>
      </c>
      <c r="F20">
        <v>36170812</v>
      </c>
      <c r="G20" s="33" t="s">
        <v>332</v>
      </c>
      <c r="H20">
        <f>VLOOKUP(G20,'Journals '!A:C,3)</f>
        <v>0</v>
      </c>
      <c r="I20" t="str">
        <f t="shared" si="0"/>
        <v xml:space="preserve"> </v>
      </c>
      <c r="J20">
        <v>2022</v>
      </c>
      <c r="K20" t="s">
        <v>949</v>
      </c>
    </row>
    <row r="21" spans="1:11" ht="13.2">
      <c r="A21">
        <v>9</v>
      </c>
      <c r="B21" t="s">
        <v>878</v>
      </c>
      <c r="C21">
        <v>4</v>
      </c>
      <c r="D21">
        <v>6</v>
      </c>
      <c r="E21" t="s">
        <v>950</v>
      </c>
      <c r="F21">
        <v>33535047</v>
      </c>
      <c r="G21" s="33" t="s">
        <v>332</v>
      </c>
      <c r="H21">
        <f>VLOOKUP(G21,'Journals '!A:C,3)</f>
        <v>0</v>
      </c>
      <c r="I21" t="str">
        <f t="shared" si="0"/>
        <v xml:space="preserve"> </v>
      </c>
      <c r="J21">
        <v>2021</v>
      </c>
      <c r="K21" t="s">
        <v>949</v>
      </c>
    </row>
    <row r="22" spans="1:11" ht="13.2">
      <c r="A22">
        <v>9</v>
      </c>
      <c r="B22" t="s">
        <v>878</v>
      </c>
      <c r="C22">
        <v>1</v>
      </c>
      <c r="D22">
        <v>6</v>
      </c>
      <c r="E22" t="s">
        <v>951</v>
      </c>
      <c r="F22">
        <v>31189574</v>
      </c>
      <c r="G22" s="33" t="s">
        <v>472</v>
      </c>
      <c r="H22">
        <f>VLOOKUP(G22,'Journals '!A:C,3)</f>
        <v>0</v>
      </c>
      <c r="I22" t="str">
        <f t="shared" si="0"/>
        <v xml:space="preserve"> </v>
      </c>
      <c r="J22">
        <v>2019</v>
      </c>
      <c r="K22" t="s">
        <v>949</v>
      </c>
    </row>
    <row r="23" spans="1:11" ht="13.2">
      <c r="A23">
        <v>9</v>
      </c>
      <c r="B23" t="s">
        <v>878</v>
      </c>
      <c r="C23">
        <v>3</v>
      </c>
      <c r="D23">
        <v>4</v>
      </c>
      <c r="E23" t="s">
        <v>952</v>
      </c>
      <c r="F23">
        <v>31167135</v>
      </c>
      <c r="G23" s="33" t="s">
        <v>332</v>
      </c>
      <c r="H23">
        <f>VLOOKUP(G23,'Journals '!A:C,3)</f>
        <v>0</v>
      </c>
      <c r="I23" t="str">
        <f t="shared" si="0"/>
        <v xml:space="preserve"> </v>
      </c>
      <c r="J23">
        <v>2019</v>
      </c>
      <c r="K23" t="s">
        <v>949</v>
      </c>
    </row>
    <row r="24" spans="1:11" ht="13.2">
      <c r="A24">
        <v>9</v>
      </c>
      <c r="B24" t="s">
        <v>878</v>
      </c>
      <c r="C24">
        <v>1</v>
      </c>
      <c r="D24">
        <v>6</v>
      </c>
      <c r="E24" t="s">
        <v>953</v>
      </c>
      <c r="F24">
        <v>29196762</v>
      </c>
      <c r="G24" s="33" t="s">
        <v>495</v>
      </c>
      <c r="H24">
        <f>VLOOKUP(G24,'Journals '!A:C,3)</f>
        <v>0</v>
      </c>
      <c r="I24" t="str">
        <f t="shared" si="0"/>
        <v xml:space="preserve"> </v>
      </c>
      <c r="J24">
        <v>2017</v>
      </c>
      <c r="K24" t="s">
        <v>954</v>
      </c>
    </row>
    <row r="25" spans="1:11" ht="13.2">
      <c r="A25">
        <v>11</v>
      </c>
      <c r="B25" t="s">
        <v>688</v>
      </c>
      <c r="C25">
        <v>2</v>
      </c>
      <c r="D25">
        <v>3</v>
      </c>
      <c r="E25" t="s">
        <v>955</v>
      </c>
      <c r="F25">
        <v>32269574</v>
      </c>
      <c r="G25" s="33" t="s">
        <v>378</v>
      </c>
      <c r="H25">
        <f>VLOOKUP(G25,'Journals '!A:C,3)</f>
        <v>0</v>
      </c>
      <c r="I25" t="str">
        <f t="shared" si="0"/>
        <v xml:space="preserve"> </v>
      </c>
      <c r="J25">
        <v>2020</v>
      </c>
      <c r="K25" t="s">
        <v>956</v>
      </c>
    </row>
    <row r="26" spans="1:11" ht="13.2">
      <c r="A26">
        <v>11</v>
      </c>
      <c r="B26" t="s">
        <v>688</v>
      </c>
      <c r="C26">
        <v>2</v>
      </c>
      <c r="D26">
        <v>8</v>
      </c>
      <c r="E26" t="s">
        <v>957</v>
      </c>
      <c r="F26">
        <v>32034274</v>
      </c>
      <c r="G26" s="33" t="s">
        <v>517</v>
      </c>
      <c r="H26">
        <f>VLOOKUP(G26,'Journals '!A:C,3)</f>
        <v>0</v>
      </c>
      <c r="I26" t="str">
        <f t="shared" si="0"/>
        <v xml:space="preserve"> </v>
      </c>
      <c r="J26">
        <v>2020</v>
      </c>
      <c r="K26" t="s">
        <v>958</v>
      </c>
    </row>
    <row r="27" spans="1:11" ht="13.2">
      <c r="A27">
        <v>11</v>
      </c>
      <c r="B27" t="s">
        <v>688</v>
      </c>
      <c r="C27">
        <v>4</v>
      </c>
      <c r="D27">
        <v>11</v>
      </c>
      <c r="E27" t="s">
        <v>959</v>
      </c>
      <c r="F27">
        <v>30221439</v>
      </c>
      <c r="G27" s="33" t="s">
        <v>331</v>
      </c>
      <c r="H27">
        <f>VLOOKUP(G27,'Journals '!A:C,3)</f>
        <v>0</v>
      </c>
      <c r="I27" t="str">
        <f t="shared" si="0"/>
        <v xml:space="preserve"> </v>
      </c>
      <c r="J27">
        <v>2019</v>
      </c>
      <c r="K27" t="s">
        <v>960</v>
      </c>
    </row>
    <row r="28" spans="1:11" ht="13.2">
      <c r="A28">
        <v>11</v>
      </c>
      <c r="B28" t="s">
        <v>688</v>
      </c>
      <c r="C28">
        <v>2</v>
      </c>
      <c r="D28">
        <v>7</v>
      </c>
      <c r="E28" t="s">
        <v>961</v>
      </c>
      <c r="F28">
        <v>30037776</v>
      </c>
      <c r="G28" s="33" t="s">
        <v>518</v>
      </c>
      <c r="H28">
        <f>VLOOKUP(G28,'Journals '!A:C,3)</f>
        <v>0</v>
      </c>
      <c r="I28" t="str">
        <f t="shared" si="0"/>
        <v xml:space="preserve"> </v>
      </c>
      <c r="J28">
        <v>2018</v>
      </c>
      <c r="K28" t="s">
        <v>962</v>
      </c>
    </row>
    <row r="29" spans="1:11" ht="13.2">
      <c r="A29">
        <v>11</v>
      </c>
      <c r="B29" t="s">
        <v>688</v>
      </c>
      <c r="C29">
        <v>1</v>
      </c>
      <c r="D29">
        <v>11</v>
      </c>
      <c r="E29" t="s">
        <v>963</v>
      </c>
      <c r="F29">
        <v>36152871</v>
      </c>
      <c r="G29" s="33" t="s">
        <v>629</v>
      </c>
      <c r="H29">
        <f>VLOOKUP(G29,'Journals '!A:C,3)</f>
        <v>0</v>
      </c>
      <c r="I29" t="str">
        <f t="shared" si="0"/>
        <v xml:space="preserve"> </v>
      </c>
      <c r="J29">
        <v>2023</v>
      </c>
      <c r="K29" t="s">
        <v>964</v>
      </c>
    </row>
    <row r="30" spans="1:11" ht="13.2">
      <c r="A30">
        <v>11</v>
      </c>
      <c r="B30" t="s">
        <v>688</v>
      </c>
      <c r="C30">
        <v>3</v>
      </c>
      <c r="D30">
        <v>10</v>
      </c>
      <c r="E30" t="s">
        <v>965</v>
      </c>
      <c r="F30">
        <v>30187971</v>
      </c>
      <c r="G30" s="33" t="s">
        <v>552</v>
      </c>
      <c r="H30">
        <f>VLOOKUP(G30,'Journals '!A:C,3)</f>
        <v>0</v>
      </c>
      <c r="I30" t="str">
        <f t="shared" si="0"/>
        <v xml:space="preserve"> </v>
      </c>
      <c r="J30">
        <v>2018</v>
      </c>
      <c r="K30" t="s">
        <v>966</v>
      </c>
    </row>
    <row r="31" spans="1:11" ht="13.2">
      <c r="A31">
        <v>11</v>
      </c>
      <c r="B31" t="s">
        <v>688</v>
      </c>
      <c r="C31">
        <v>2</v>
      </c>
      <c r="D31">
        <v>5</v>
      </c>
      <c r="E31" t="s">
        <v>967</v>
      </c>
      <c r="F31">
        <v>34087464</v>
      </c>
      <c r="G31" s="33" t="s">
        <v>631</v>
      </c>
      <c r="H31">
        <f>VLOOKUP(G31,'Journals '!A:C,3)</f>
        <v>1</v>
      </c>
      <c r="I31">
        <f t="shared" si="0"/>
        <v>1</v>
      </c>
      <c r="J31">
        <v>2021</v>
      </c>
      <c r="K31" t="s">
        <v>968</v>
      </c>
    </row>
    <row r="32" spans="1:11" ht="13.2">
      <c r="A32">
        <v>11</v>
      </c>
      <c r="B32" t="s">
        <v>688</v>
      </c>
      <c r="C32">
        <v>3</v>
      </c>
      <c r="D32">
        <v>7</v>
      </c>
      <c r="E32" t="s">
        <v>969</v>
      </c>
      <c r="F32">
        <v>30391523</v>
      </c>
      <c r="G32" s="33" t="s">
        <v>374</v>
      </c>
      <c r="H32">
        <f>VLOOKUP(G32,'Journals '!A:C,3)</f>
        <v>0</v>
      </c>
      <c r="I32" t="str">
        <f t="shared" si="0"/>
        <v xml:space="preserve"> </v>
      </c>
      <c r="J32">
        <v>2019</v>
      </c>
      <c r="K32" t="s">
        <v>970</v>
      </c>
    </row>
    <row r="33" spans="1:11" ht="13.2">
      <c r="A33">
        <v>11</v>
      </c>
      <c r="B33" t="s">
        <v>688</v>
      </c>
      <c r="C33">
        <v>8</v>
      </c>
      <c r="D33">
        <v>10</v>
      </c>
      <c r="E33" t="s">
        <v>971</v>
      </c>
      <c r="F33">
        <v>25287927</v>
      </c>
      <c r="G33" s="33" t="s">
        <v>406</v>
      </c>
      <c r="H33">
        <f>VLOOKUP(G33,'Journals '!A:C,3)</f>
        <v>0</v>
      </c>
      <c r="I33" t="str">
        <f t="shared" si="0"/>
        <v xml:space="preserve"> </v>
      </c>
      <c r="J33">
        <v>2014</v>
      </c>
      <c r="K33" t="s">
        <v>972</v>
      </c>
    </row>
    <row r="34" spans="1:11" ht="13.2">
      <c r="A34">
        <v>11</v>
      </c>
      <c r="B34" t="s">
        <v>688</v>
      </c>
      <c r="C34">
        <v>4</v>
      </c>
      <c r="D34">
        <v>11</v>
      </c>
      <c r="E34" t="s">
        <v>973</v>
      </c>
      <c r="F34">
        <v>26555707</v>
      </c>
      <c r="G34" s="33" t="s">
        <v>517</v>
      </c>
      <c r="H34">
        <f>VLOOKUP(G34,'Journals '!A:C,3)</f>
        <v>0</v>
      </c>
      <c r="I34" t="str">
        <f t="shared" si="0"/>
        <v xml:space="preserve"> </v>
      </c>
      <c r="J34">
        <v>2016</v>
      </c>
      <c r="K34" t="s">
        <v>974</v>
      </c>
    </row>
    <row r="35" spans="1:11" ht="13.2">
      <c r="A35">
        <v>11</v>
      </c>
      <c r="B35" t="s">
        <v>688</v>
      </c>
      <c r="C35">
        <v>1</v>
      </c>
      <c r="D35">
        <v>7</v>
      </c>
      <c r="E35" t="s">
        <v>975</v>
      </c>
      <c r="F35">
        <v>31173931</v>
      </c>
      <c r="G35" s="33" t="s">
        <v>518</v>
      </c>
      <c r="H35">
        <f>VLOOKUP(G35,'Journals '!A:C,3)</f>
        <v>0</v>
      </c>
      <c r="I35" t="str">
        <f t="shared" si="0"/>
        <v xml:space="preserve"> </v>
      </c>
      <c r="J35">
        <v>2019</v>
      </c>
      <c r="K35" t="s">
        <v>976</v>
      </c>
    </row>
    <row r="36" spans="1:11" ht="13.2">
      <c r="A36">
        <v>11</v>
      </c>
      <c r="B36" t="s">
        <v>688</v>
      </c>
      <c r="C36">
        <v>1</v>
      </c>
      <c r="D36">
        <v>7</v>
      </c>
      <c r="E36" t="s">
        <v>977</v>
      </c>
      <c r="F36">
        <v>26776147</v>
      </c>
      <c r="G36" s="33" t="s">
        <v>272</v>
      </c>
      <c r="H36">
        <f>VLOOKUP(G36,'Journals '!A:C,3)</f>
        <v>0</v>
      </c>
      <c r="I36" t="str">
        <f t="shared" si="0"/>
        <v xml:space="preserve"> </v>
      </c>
      <c r="J36">
        <v>2016</v>
      </c>
      <c r="K36" t="s">
        <v>970</v>
      </c>
    </row>
    <row r="37" spans="1:11" ht="13.2">
      <c r="A37">
        <v>11</v>
      </c>
      <c r="B37" t="s">
        <v>688</v>
      </c>
      <c r="C37">
        <v>2</v>
      </c>
      <c r="D37">
        <v>7</v>
      </c>
      <c r="E37" s="37" t="s">
        <v>978</v>
      </c>
      <c r="F37">
        <v>30401879</v>
      </c>
      <c r="G37" s="33" t="s">
        <v>592</v>
      </c>
      <c r="H37">
        <f>VLOOKUP(G37,'Journals '!A:C,3)</f>
        <v>0</v>
      </c>
      <c r="I37" t="str">
        <f t="shared" si="0"/>
        <v xml:space="preserve"> </v>
      </c>
      <c r="J37">
        <v>2018</v>
      </c>
      <c r="K37" t="s">
        <v>979</v>
      </c>
    </row>
    <row r="38" spans="1:11" ht="13.2">
      <c r="A38">
        <v>11</v>
      </c>
      <c r="B38" t="s">
        <v>688</v>
      </c>
      <c r="C38">
        <v>1</v>
      </c>
      <c r="D38">
        <v>6</v>
      </c>
      <c r="E38" t="s">
        <v>980</v>
      </c>
      <c r="F38">
        <v>27609775</v>
      </c>
      <c r="G38" s="33" t="s">
        <v>518</v>
      </c>
      <c r="H38">
        <f>VLOOKUP(G38,'Journals '!A:C,3)</f>
        <v>0</v>
      </c>
      <c r="I38" t="str">
        <f t="shared" si="0"/>
        <v xml:space="preserve"> </v>
      </c>
      <c r="J38">
        <v>2017</v>
      </c>
      <c r="K38" t="s">
        <v>981</v>
      </c>
    </row>
    <row r="39" spans="1:11" ht="13.2">
      <c r="A39">
        <v>13</v>
      </c>
      <c r="B39" t="s">
        <v>982</v>
      </c>
      <c r="C39">
        <v>2</v>
      </c>
      <c r="D39">
        <v>8</v>
      </c>
      <c r="E39" s="37" t="s">
        <v>983</v>
      </c>
      <c r="F39" s="37">
        <v>36818482</v>
      </c>
      <c r="G39" s="33" t="s">
        <v>290</v>
      </c>
      <c r="H39">
        <f>VLOOKUP(G39,'Journals '!A:C,3)</f>
        <v>0</v>
      </c>
      <c r="I39" t="str">
        <f t="shared" si="0"/>
        <v xml:space="preserve"> </v>
      </c>
      <c r="J39">
        <v>2022</v>
      </c>
      <c r="K39" s="37" t="s">
        <v>984</v>
      </c>
    </row>
    <row r="40" spans="1:11" ht="13.2">
      <c r="A40">
        <v>13</v>
      </c>
      <c r="B40" t="s">
        <v>982</v>
      </c>
      <c r="C40">
        <v>3</v>
      </c>
      <c r="D40">
        <v>9</v>
      </c>
      <c r="E40" s="37" t="s">
        <v>985</v>
      </c>
      <c r="F40" s="37">
        <v>35910244</v>
      </c>
      <c r="G40" s="33" t="s">
        <v>402</v>
      </c>
      <c r="H40">
        <f>VLOOKUP(G40,'Journals '!A:C,3)</f>
        <v>0</v>
      </c>
      <c r="I40" t="str">
        <f t="shared" si="0"/>
        <v xml:space="preserve"> </v>
      </c>
      <c r="J40">
        <v>2022</v>
      </c>
      <c r="K40" s="37" t="s">
        <v>986</v>
      </c>
    </row>
    <row r="41" spans="1:11" ht="13.2">
      <c r="A41">
        <v>13</v>
      </c>
      <c r="B41" t="s">
        <v>689</v>
      </c>
      <c r="C41">
        <v>4</v>
      </c>
      <c r="D41">
        <v>7</v>
      </c>
      <c r="E41" s="37" t="s">
        <v>987</v>
      </c>
      <c r="F41" s="37">
        <v>35936804</v>
      </c>
      <c r="G41" s="33" t="s">
        <v>561</v>
      </c>
      <c r="H41">
        <f>VLOOKUP(G41,'Journals '!A:C,3)</f>
        <v>0</v>
      </c>
      <c r="I41" t="str">
        <f t="shared" si="0"/>
        <v xml:space="preserve"> </v>
      </c>
      <c r="J41">
        <v>2022</v>
      </c>
      <c r="K41" s="37" t="s">
        <v>988</v>
      </c>
    </row>
    <row r="42" spans="1:11" ht="13.2">
      <c r="A42">
        <v>13</v>
      </c>
      <c r="B42" t="s">
        <v>982</v>
      </c>
      <c r="C42">
        <v>1</v>
      </c>
      <c r="D42">
        <v>3</v>
      </c>
      <c r="E42" s="37" t="s">
        <v>989</v>
      </c>
      <c r="F42" s="37">
        <v>35774915</v>
      </c>
      <c r="G42" s="33" t="s">
        <v>402</v>
      </c>
      <c r="H42">
        <f>VLOOKUP(G42,'Journals '!A:C,3)</f>
        <v>0</v>
      </c>
      <c r="I42" t="str">
        <f t="shared" si="0"/>
        <v xml:space="preserve"> </v>
      </c>
      <c r="J42">
        <v>2022</v>
      </c>
      <c r="K42" s="37" t="s">
        <v>990</v>
      </c>
    </row>
    <row r="43" spans="1:11" ht="13.2" hidden="1">
      <c r="A43">
        <v>39</v>
      </c>
      <c r="B43" t="s">
        <v>709</v>
      </c>
      <c r="C43">
        <v>1</v>
      </c>
      <c r="D43">
        <v>3</v>
      </c>
      <c r="E43" t="s">
        <v>991</v>
      </c>
      <c r="F43">
        <v>36731774</v>
      </c>
      <c r="G43" s="33" t="s">
        <v>631</v>
      </c>
      <c r="H43">
        <f>VLOOKUP(G43,'Journals '!A:C,3)</f>
        <v>1</v>
      </c>
      <c r="I43">
        <f t="shared" si="0"/>
        <v>1</v>
      </c>
      <c r="J43">
        <v>2023</v>
      </c>
      <c r="K43" t="s">
        <v>992</v>
      </c>
    </row>
    <row r="44" spans="1:11" ht="13.2" hidden="1">
      <c r="A44">
        <v>39</v>
      </c>
      <c r="B44" t="s">
        <v>709</v>
      </c>
      <c r="C44">
        <v>3</v>
      </c>
      <c r="D44">
        <v>4</v>
      </c>
      <c r="E44" t="s">
        <v>993</v>
      </c>
      <c r="F44">
        <v>35070528</v>
      </c>
      <c r="G44" s="33" t="s">
        <v>354</v>
      </c>
      <c r="H44">
        <f>VLOOKUP(G44,'Journals '!A:C,3)</f>
        <v>0</v>
      </c>
      <c r="I44" t="str">
        <f t="shared" si="0"/>
        <v xml:space="preserve"> </v>
      </c>
      <c r="J44">
        <v>2021</v>
      </c>
      <c r="K44" t="s">
        <v>994</v>
      </c>
    </row>
    <row r="45" spans="1:11" ht="13.2">
      <c r="A45">
        <v>36</v>
      </c>
      <c r="B45" t="s">
        <v>254</v>
      </c>
      <c r="C45">
        <v>1</v>
      </c>
      <c r="D45">
        <v>4</v>
      </c>
      <c r="E45" s="5" t="s">
        <v>995</v>
      </c>
      <c r="F45" s="5">
        <v>36566981</v>
      </c>
      <c r="G45" s="33" t="s">
        <v>633</v>
      </c>
      <c r="H45">
        <f>VLOOKUP(G45,'Journals '!A:C,3)</f>
        <v>1</v>
      </c>
      <c r="I45">
        <f t="shared" si="0"/>
        <v>1</v>
      </c>
      <c r="J45">
        <v>2023</v>
      </c>
      <c r="K45" t="s">
        <v>996</v>
      </c>
    </row>
    <row r="46" spans="1:11" ht="13.2">
      <c r="A46">
        <v>36</v>
      </c>
      <c r="B46" t="s">
        <v>254</v>
      </c>
      <c r="C46">
        <v>2</v>
      </c>
      <c r="D46">
        <v>5</v>
      </c>
      <c r="E46" t="s">
        <v>997</v>
      </c>
      <c r="F46">
        <v>36506000</v>
      </c>
      <c r="G46" s="33" t="s">
        <v>628</v>
      </c>
      <c r="H46">
        <f>VLOOKUP(G46,'Journals '!A:C,3)</f>
        <v>0</v>
      </c>
      <c r="I46" t="str">
        <f t="shared" si="0"/>
        <v xml:space="preserve"> </v>
      </c>
      <c r="J46">
        <v>2022</v>
      </c>
      <c r="K46" t="s">
        <v>998</v>
      </c>
    </row>
    <row r="47" spans="1:11" ht="13.2">
      <c r="A47">
        <v>36</v>
      </c>
      <c r="B47" t="s">
        <v>254</v>
      </c>
      <c r="C47">
        <v>2</v>
      </c>
      <c r="D47">
        <v>3</v>
      </c>
      <c r="E47" t="s">
        <v>999</v>
      </c>
      <c r="F47">
        <v>35130393</v>
      </c>
      <c r="G47" s="33" t="s">
        <v>358</v>
      </c>
      <c r="H47">
        <f>VLOOKUP(G47,'Journals '!A:C,3)</f>
        <v>0</v>
      </c>
      <c r="I47" t="str">
        <f t="shared" si="0"/>
        <v xml:space="preserve"> </v>
      </c>
      <c r="J47">
        <v>2021</v>
      </c>
      <c r="K47" t="s">
        <v>998</v>
      </c>
    </row>
    <row r="48" spans="1:11" ht="13.2">
      <c r="A48">
        <v>36</v>
      </c>
      <c r="B48" t="s">
        <v>254</v>
      </c>
      <c r="C48">
        <v>3</v>
      </c>
      <c r="D48">
        <v>9</v>
      </c>
      <c r="E48" t="s">
        <v>1000</v>
      </c>
      <c r="F48">
        <v>35669884</v>
      </c>
      <c r="G48" s="33" t="s">
        <v>379</v>
      </c>
      <c r="H48">
        <f>VLOOKUP(G48,'Journals '!A:C,3)</f>
        <v>0</v>
      </c>
      <c r="I48" t="str">
        <f t="shared" si="0"/>
        <v xml:space="preserve"> </v>
      </c>
      <c r="J48">
        <v>2022</v>
      </c>
      <c r="K48" t="s">
        <v>998</v>
      </c>
    </row>
    <row r="49" spans="1:11" ht="13.2">
      <c r="A49">
        <v>36</v>
      </c>
      <c r="B49" t="s">
        <v>254</v>
      </c>
      <c r="C49">
        <v>2</v>
      </c>
      <c r="D49">
        <v>4</v>
      </c>
      <c r="E49" t="s">
        <v>1001</v>
      </c>
      <c r="F49">
        <v>34378409</v>
      </c>
      <c r="G49" s="33" t="s">
        <v>285</v>
      </c>
      <c r="H49">
        <f>VLOOKUP(G49,'Journals '!A:C,3)</f>
        <v>0</v>
      </c>
      <c r="I49" t="str">
        <f t="shared" si="0"/>
        <v xml:space="preserve"> </v>
      </c>
      <c r="J49">
        <v>2021</v>
      </c>
      <c r="K49" t="s">
        <v>998</v>
      </c>
    </row>
    <row r="50" spans="1:11" ht="13.2">
      <c r="A50">
        <v>36</v>
      </c>
      <c r="B50" t="s">
        <v>254</v>
      </c>
      <c r="C50">
        <v>3</v>
      </c>
      <c r="D50">
        <v>5</v>
      </c>
      <c r="E50" t="s">
        <v>1002</v>
      </c>
      <c r="F50">
        <v>31560915</v>
      </c>
      <c r="G50" s="33" t="s">
        <v>630</v>
      </c>
      <c r="H50">
        <f>VLOOKUP(G50,'Journals '!A:C,3)</f>
        <v>0</v>
      </c>
      <c r="I50" t="str">
        <f t="shared" si="0"/>
        <v xml:space="preserve"> </v>
      </c>
      <c r="J50">
        <v>2019</v>
      </c>
      <c r="K50" t="s">
        <v>998</v>
      </c>
    </row>
    <row r="51" spans="1:11" ht="13.2">
      <c r="A51">
        <v>36</v>
      </c>
      <c r="B51" t="s">
        <v>254</v>
      </c>
      <c r="C51">
        <v>2</v>
      </c>
      <c r="D51">
        <v>8</v>
      </c>
      <c r="E51" s="5" t="s">
        <v>1003</v>
      </c>
      <c r="F51">
        <v>33906728</v>
      </c>
      <c r="G51" s="33" t="s">
        <v>283</v>
      </c>
      <c r="H51">
        <f>VLOOKUP(G51,'Journals '!A:C,3)</f>
        <v>0</v>
      </c>
      <c r="I51" t="str">
        <f t="shared" si="0"/>
        <v xml:space="preserve"> </v>
      </c>
      <c r="J51">
        <v>2019</v>
      </c>
      <c r="K51" t="s">
        <v>998</v>
      </c>
    </row>
    <row r="52" spans="1:11" ht="13.2">
      <c r="A52">
        <v>36</v>
      </c>
      <c r="B52" t="s">
        <v>254</v>
      </c>
      <c r="C52">
        <v>1</v>
      </c>
      <c r="D52">
        <v>3</v>
      </c>
      <c r="E52" t="s">
        <v>1004</v>
      </c>
      <c r="F52">
        <v>35076408</v>
      </c>
      <c r="G52" s="33" t="s">
        <v>421</v>
      </c>
      <c r="H52">
        <f>VLOOKUP(G52,'Journals '!A:C,3)</f>
        <v>0</v>
      </c>
      <c r="I52" t="str">
        <f t="shared" si="0"/>
        <v xml:space="preserve"> </v>
      </c>
      <c r="J52">
        <v>2022</v>
      </c>
      <c r="K52" t="s">
        <v>998</v>
      </c>
    </row>
    <row r="53" spans="1:11" ht="13.2">
      <c r="A53">
        <v>36</v>
      </c>
      <c r="B53" t="s">
        <v>254</v>
      </c>
      <c r="C53">
        <v>1</v>
      </c>
      <c r="D53">
        <v>10</v>
      </c>
      <c r="E53" t="s">
        <v>1005</v>
      </c>
      <c r="F53">
        <v>35108555</v>
      </c>
      <c r="G53" s="33" t="s">
        <v>293</v>
      </c>
      <c r="H53">
        <f>VLOOKUP(G53,'Journals '!A:C,3)</f>
        <v>0</v>
      </c>
      <c r="I53" t="str">
        <f t="shared" si="0"/>
        <v xml:space="preserve"> </v>
      </c>
      <c r="J53">
        <v>2022</v>
      </c>
      <c r="K53" t="s">
        <v>1006</v>
      </c>
    </row>
    <row r="54" spans="1:11" ht="13.2">
      <c r="A54">
        <v>50</v>
      </c>
      <c r="B54" s="38" t="s">
        <v>880</v>
      </c>
      <c r="C54" s="39">
        <v>5</v>
      </c>
      <c r="D54" s="39">
        <v>8</v>
      </c>
      <c r="E54" s="38" t="s">
        <v>1007</v>
      </c>
      <c r="F54" s="39">
        <v>35928330</v>
      </c>
      <c r="G54" s="40" t="s">
        <v>615</v>
      </c>
      <c r="H54">
        <f>VLOOKUP(G54,'Journals '!A:C,3)</f>
        <v>1</v>
      </c>
      <c r="I54">
        <f t="shared" si="0"/>
        <v>1</v>
      </c>
      <c r="J54" s="39">
        <v>2022</v>
      </c>
      <c r="K54" s="38" t="s">
        <v>1008</v>
      </c>
    </row>
    <row r="55" spans="1:11" ht="13.2">
      <c r="A55">
        <v>50</v>
      </c>
      <c r="B55" s="38" t="s">
        <v>880</v>
      </c>
      <c r="C55" s="39">
        <v>5</v>
      </c>
      <c r="D55" s="39">
        <v>8</v>
      </c>
      <c r="E55" s="38" t="s">
        <v>1009</v>
      </c>
      <c r="F55" s="39">
        <v>37429377</v>
      </c>
      <c r="G55" s="40" t="s">
        <v>634</v>
      </c>
      <c r="H55">
        <f>VLOOKUP(G55,'Journals '!A:C,3)</f>
        <v>1</v>
      </c>
      <c r="I55">
        <f t="shared" si="0"/>
        <v>1</v>
      </c>
      <c r="J55" s="39">
        <v>2023</v>
      </c>
      <c r="K55" s="38" t="s">
        <v>1010</v>
      </c>
    </row>
    <row r="56" spans="1:11" ht="13.2">
      <c r="A56">
        <v>50</v>
      </c>
      <c r="B56" s="38" t="s">
        <v>880</v>
      </c>
      <c r="C56" s="39">
        <v>2</v>
      </c>
      <c r="D56" s="39">
        <v>9</v>
      </c>
      <c r="E56" s="38" t="s">
        <v>1011</v>
      </c>
      <c r="F56" s="39">
        <v>32841796</v>
      </c>
      <c r="G56" s="40" t="s">
        <v>634</v>
      </c>
      <c r="H56">
        <f>VLOOKUP(G56,'Journals '!A:C,3)</f>
        <v>1</v>
      </c>
      <c r="I56">
        <f t="shared" si="0"/>
        <v>1</v>
      </c>
      <c r="J56" s="39">
        <v>2020</v>
      </c>
      <c r="K56" s="38" t="s">
        <v>1012</v>
      </c>
    </row>
    <row r="57" spans="1:11" ht="13.2">
      <c r="A57">
        <v>50</v>
      </c>
      <c r="B57" s="38" t="s">
        <v>880</v>
      </c>
      <c r="C57" s="39">
        <v>6</v>
      </c>
      <c r="D57" s="39">
        <v>9</v>
      </c>
      <c r="E57" s="38" t="s">
        <v>1013</v>
      </c>
      <c r="F57" s="39">
        <v>36128120</v>
      </c>
      <c r="G57" s="40" t="s">
        <v>615</v>
      </c>
      <c r="H57">
        <f>VLOOKUP(G57,'Journals '!A:C,3)</f>
        <v>1</v>
      </c>
      <c r="I57">
        <f t="shared" si="0"/>
        <v>1</v>
      </c>
      <c r="J57" s="39">
        <v>2022</v>
      </c>
      <c r="K57" s="38" t="s">
        <v>1014</v>
      </c>
    </row>
    <row r="58" spans="1:11" ht="13.2">
      <c r="A58">
        <v>50</v>
      </c>
      <c r="B58" s="38" t="s">
        <v>880</v>
      </c>
      <c r="C58" s="39">
        <v>2</v>
      </c>
      <c r="D58" s="39">
        <v>5</v>
      </c>
      <c r="E58" s="38" t="s">
        <v>1015</v>
      </c>
      <c r="F58" s="39">
        <v>36128164</v>
      </c>
      <c r="G58" s="40" t="s">
        <v>615</v>
      </c>
      <c r="H58">
        <f>VLOOKUP(G58,'Journals '!A:C,3)</f>
        <v>1</v>
      </c>
      <c r="I58">
        <f t="shared" si="0"/>
        <v>1</v>
      </c>
      <c r="J58" s="39">
        <v>2022</v>
      </c>
      <c r="K58" s="38" t="s">
        <v>1016</v>
      </c>
    </row>
    <row r="59" spans="1:11" ht="13.2">
      <c r="A59">
        <v>50</v>
      </c>
      <c r="B59" s="38" t="s">
        <v>880</v>
      </c>
      <c r="C59" s="39">
        <v>2</v>
      </c>
      <c r="D59" s="39">
        <v>9</v>
      </c>
      <c r="E59" s="38" t="s">
        <v>1017</v>
      </c>
      <c r="F59" s="39">
        <v>33043791</v>
      </c>
      <c r="G59" s="40" t="s">
        <v>535</v>
      </c>
      <c r="H59">
        <f>VLOOKUP(G59,'Journals '!A:C,3)</f>
        <v>0</v>
      </c>
      <c r="I59" t="str">
        <f t="shared" si="0"/>
        <v xml:space="preserve"> </v>
      </c>
      <c r="J59" s="39">
        <v>2020</v>
      </c>
      <c r="K59" s="38" t="s">
        <v>1018</v>
      </c>
    </row>
    <row r="60" spans="1:11" ht="13.2">
      <c r="A60">
        <v>50</v>
      </c>
      <c r="B60" s="38" t="s">
        <v>880</v>
      </c>
      <c r="C60" s="39">
        <v>6</v>
      </c>
      <c r="D60" s="39">
        <v>7</v>
      </c>
      <c r="E60" s="38" t="s">
        <v>1019</v>
      </c>
      <c r="F60" s="39">
        <v>35779753</v>
      </c>
      <c r="G60" s="40" t="s">
        <v>634</v>
      </c>
      <c r="H60">
        <f>VLOOKUP(G60,'Journals '!A:C,3)</f>
        <v>1</v>
      </c>
      <c r="I60">
        <f t="shared" si="0"/>
        <v>1</v>
      </c>
      <c r="J60" s="39">
        <v>2022</v>
      </c>
      <c r="K60" s="38" t="s">
        <v>1020</v>
      </c>
    </row>
    <row r="61" spans="1:11" ht="13.2">
      <c r="A61">
        <v>50</v>
      </c>
      <c r="B61" s="38" t="s">
        <v>880</v>
      </c>
      <c r="C61" s="39">
        <v>2</v>
      </c>
      <c r="D61" s="39">
        <v>12</v>
      </c>
      <c r="E61" s="38" t="s">
        <v>1021</v>
      </c>
      <c r="F61" s="39">
        <v>35065405</v>
      </c>
      <c r="G61" s="40" t="s">
        <v>454</v>
      </c>
      <c r="H61">
        <f>VLOOKUP(G61,'Journals '!A:C,3)</f>
        <v>0</v>
      </c>
      <c r="I61" t="str">
        <f t="shared" si="0"/>
        <v xml:space="preserve"> </v>
      </c>
      <c r="J61" s="39">
        <v>2022</v>
      </c>
      <c r="K61" s="38" t="s">
        <v>1022</v>
      </c>
    </row>
    <row r="62" spans="1:11" ht="13.2">
      <c r="A62">
        <v>50</v>
      </c>
      <c r="B62" s="38" t="s">
        <v>880</v>
      </c>
      <c r="C62" s="39">
        <v>5</v>
      </c>
      <c r="D62" s="39">
        <v>8</v>
      </c>
      <c r="E62" s="38" t="s">
        <v>1023</v>
      </c>
      <c r="F62" s="39">
        <v>32935424</v>
      </c>
      <c r="G62" s="40" t="s">
        <v>494</v>
      </c>
      <c r="H62">
        <f>VLOOKUP(G62,'Journals '!A:C,3)</f>
        <v>0</v>
      </c>
      <c r="I62" t="str">
        <f t="shared" si="0"/>
        <v xml:space="preserve"> </v>
      </c>
      <c r="J62" s="39">
        <v>2020</v>
      </c>
      <c r="K62" s="38" t="s">
        <v>1024</v>
      </c>
    </row>
    <row r="63" spans="1:11" ht="13.2">
      <c r="A63" s="39">
        <v>50</v>
      </c>
      <c r="B63" s="38" t="s">
        <v>880</v>
      </c>
      <c r="C63" s="39">
        <v>8</v>
      </c>
      <c r="D63" s="39">
        <v>15</v>
      </c>
      <c r="E63" s="38" t="s">
        <v>1025</v>
      </c>
      <c r="F63" s="39">
        <v>35840520</v>
      </c>
      <c r="G63" s="40" t="s">
        <v>531</v>
      </c>
      <c r="H63">
        <f>VLOOKUP(G63,'Journals '!A:C,3)</f>
        <v>0</v>
      </c>
      <c r="I63" t="str">
        <f t="shared" si="0"/>
        <v xml:space="preserve"> </v>
      </c>
      <c r="J63" s="39">
        <v>2023</v>
      </c>
      <c r="K63" s="38" t="s">
        <v>1026</v>
      </c>
    </row>
    <row r="64" spans="1:11" ht="13.2">
      <c r="A64" s="39">
        <v>50</v>
      </c>
      <c r="B64" s="38" t="s">
        <v>880</v>
      </c>
      <c r="C64" s="39">
        <v>6</v>
      </c>
      <c r="D64" s="39">
        <v>9</v>
      </c>
      <c r="E64" s="38" t="s">
        <v>1027</v>
      </c>
      <c r="F64" s="39">
        <v>37008561</v>
      </c>
      <c r="G64" s="40" t="s">
        <v>635</v>
      </c>
      <c r="H64">
        <f>VLOOKUP(G64,'Journals '!A:C,3)</f>
        <v>1</v>
      </c>
      <c r="I64">
        <f t="shared" si="0"/>
        <v>1</v>
      </c>
      <c r="J64" s="39">
        <v>2023</v>
      </c>
      <c r="K64" s="38" t="s">
        <v>1028</v>
      </c>
    </row>
    <row r="65" spans="1:11" ht="13.2">
      <c r="A65" s="39">
        <v>50</v>
      </c>
      <c r="B65" s="38" t="s">
        <v>880</v>
      </c>
      <c r="C65" s="39">
        <v>2</v>
      </c>
      <c r="D65" s="39">
        <v>7</v>
      </c>
      <c r="E65" s="38" t="s">
        <v>1029</v>
      </c>
      <c r="F65" s="39">
        <v>33276331</v>
      </c>
      <c r="G65" s="40" t="s">
        <v>1030</v>
      </c>
      <c r="H65">
        <f>VLOOKUP(G65,'Journals '!A:C,3)</f>
        <v>1</v>
      </c>
      <c r="I65">
        <f t="shared" si="0"/>
        <v>1</v>
      </c>
      <c r="J65" s="39">
        <v>2020</v>
      </c>
      <c r="K65" s="38" t="s">
        <v>1031</v>
      </c>
    </row>
    <row r="66" spans="1:11" ht="13.2">
      <c r="A66" s="39">
        <v>50</v>
      </c>
      <c r="B66" s="38" t="s">
        <v>880</v>
      </c>
      <c r="C66" s="39">
        <v>3</v>
      </c>
      <c r="D66" s="39">
        <v>13</v>
      </c>
      <c r="E66" s="38" t="s">
        <v>1032</v>
      </c>
      <c r="F66" s="39">
        <v>33212273</v>
      </c>
      <c r="G66" s="40" t="s">
        <v>634</v>
      </c>
      <c r="H66">
        <f>VLOOKUP(G66,'Journals '!A:C,3)</f>
        <v>1</v>
      </c>
      <c r="I66">
        <f t="shared" si="0"/>
        <v>1</v>
      </c>
      <c r="J66" s="39">
        <v>2021</v>
      </c>
      <c r="K66" s="38" t="s">
        <v>1012</v>
      </c>
    </row>
    <row r="67" spans="1:11" ht="13.2">
      <c r="A67" s="39">
        <v>50</v>
      </c>
      <c r="B67" s="38" t="s">
        <v>880</v>
      </c>
      <c r="C67" s="39">
        <v>1</v>
      </c>
      <c r="D67" s="39">
        <v>12</v>
      </c>
      <c r="E67" s="38" t="s">
        <v>1033</v>
      </c>
      <c r="F67" s="39">
        <v>36084429</v>
      </c>
      <c r="G67" s="40" t="s">
        <v>345</v>
      </c>
      <c r="H67">
        <f>VLOOKUP(G67,'Journals '!A:C,3)</f>
        <v>1</v>
      </c>
      <c r="I67">
        <f t="shared" si="0"/>
        <v>1</v>
      </c>
      <c r="J67" s="39">
        <v>2022</v>
      </c>
      <c r="K67" s="38" t="s">
        <v>1034</v>
      </c>
    </row>
    <row r="68" spans="1:11" ht="13.2">
      <c r="A68" s="39">
        <v>50</v>
      </c>
      <c r="B68" s="38" t="s">
        <v>880</v>
      </c>
      <c r="C68" s="39">
        <v>7</v>
      </c>
      <c r="D68" s="39">
        <v>10</v>
      </c>
      <c r="E68" s="38" t="s">
        <v>1035</v>
      </c>
      <c r="F68" s="39">
        <v>35490889</v>
      </c>
      <c r="G68" s="40" t="s">
        <v>634</v>
      </c>
      <c r="H68">
        <f>VLOOKUP(G68,'Journals '!A:C,3)</f>
        <v>1</v>
      </c>
      <c r="I68">
        <f t="shared" si="0"/>
        <v>1</v>
      </c>
      <c r="J68" s="39">
        <v>2022</v>
      </c>
      <c r="K68" s="38" t="s">
        <v>1036</v>
      </c>
    </row>
    <row r="69" spans="1:11" ht="13.2">
      <c r="A69" s="39">
        <v>50</v>
      </c>
      <c r="B69" s="38" t="s">
        <v>880</v>
      </c>
      <c r="C69" s="39">
        <v>9</v>
      </c>
      <c r="D69" s="39">
        <v>11</v>
      </c>
      <c r="E69" s="38" t="s">
        <v>1037</v>
      </c>
      <c r="F69" s="39">
        <v>36198512</v>
      </c>
      <c r="G69" s="40" t="s">
        <v>531</v>
      </c>
      <c r="H69">
        <f>VLOOKUP(G69,'Journals '!A:C,3)</f>
        <v>0</v>
      </c>
      <c r="I69" t="str">
        <f t="shared" si="0"/>
        <v xml:space="preserve"> </v>
      </c>
      <c r="J69" s="39">
        <v>2023</v>
      </c>
      <c r="K69" s="38" t="s">
        <v>1038</v>
      </c>
    </row>
    <row r="70" spans="1:11" ht="13.2">
      <c r="A70" s="39">
        <v>50</v>
      </c>
      <c r="B70" s="38" t="s">
        <v>880</v>
      </c>
      <c r="C70" s="39">
        <v>6</v>
      </c>
      <c r="D70" s="39">
        <v>15</v>
      </c>
      <c r="E70" s="38" t="s">
        <v>1039</v>
      </c>
      <c r="F70" s="39">
        <v>34613526</v>
      </c>
      <c r="G70" s="40" t="s">
        <v>550</v>
      </c>
      <c r="H70">
        <f>VLOOKUP(G70,'Journals '!A:C,3)</f>
        <v>1</v>
      </c>
      <c r="I70">
        <f t="shared" si="0"/>
        <v>1</v>
      </c>
      <c r="J70" s="39">
        <v>2022</v>
      </c>
      <c r="K70" s="38" t="s">
        <v>1040</v>
      </c>
    </row>
    <row r="71" spans="1:11" ht="13.2">
      <c r="A71" s="39">
        <v>50</v>
      </c>
      <c r="B71" s="38" t="s">
        <v>880</v>
      </c>
      <c r="C71" s="39">
        <v>10</v>
      </c>
      <c r="D71" s="39">
        <v>19</v>
      </c>
      <c r="E71" s="38" t="s">
        <v>1041</v>
      </c>
      <c r="F71" s="39">
        <v>33926498</v>
      </c>
      <c r="G71" s="40" t="s">
        <v>567</v>
      </c>
      <c r="H71">
        <f>VLOOKUP(G71,'Journals '!A:C,3)</f>
        <v>0</v>
      </c>
      <c r="I71" t="str">
        <f t="shared" si="0"/>
        <v xml:space="preserve"> </v>
      </c>
      <c r="J71" s="39">
        <v>2021</v>
      </c>
      <c r="K71" s="38" t="s">
        <v>1042</v>
      </c>
    </row>
    <row r="72" spans="1:11" ht="13.2">
      <c r="A72" s="39">
        <v>50</v>
      </c>
      <c r="B72" s="38" t="s">
        <v>880</v>
      </c>
      <c r="C72" s="39">
        <v>2</v>
      </c>
      <c r="D72" s="39">
        <v>4</v>
      </c>
      <c r="E72" s="38" t="s">
        <v>1043</v>
      </c>
      <c r="F72" s="39">
        <v>34212122</v>
      </c>
      <c r="G72" s="40" t="s">
        <v>564</v>
      </c>
      <c r="H72">
        <f>VLOOKUP(G72,'Journals '!A:C,3)</f>
        <v>0</v>
      </c>
      <c r="I72" t="str">
        <f t="shared" si="0"/>
        <v xml:space="preserve"> </v>
      </c>
      <c r="J72" s="39">
        <v>2021</v>
      </c>
      <c r="K72" s="38" t="s">
        <v>1044</v>
      </c>
    </row>
    <row r="73" spans="1:11" ht="13.2">
      <c r="A73" s="39">
        <v>50</v>
      </c>
      <c r="B73" s="38" t="s">
        <v>880</v>
      </c>
      <c r="C73" s="39">
        <v>4</v>
      </c>
      <c r="D73" s="39">
        <v>8</v>
      </c>
      <c r="E73" s="38" t="s">
        <v>1045</v>
      </c>
      <c r="F73" s="39">
        <v>35779759</v>
      </c>
      <c r="G73" s="40" t="s">
        <v>634</v>
      </c>
      <c r="H73">
        <f>VLOOKUP(G73,'Journals '!A:C,3)</f>
        <v>1</v>
      </c>
      <c r="I73">
        <f t="shared" si="0"/>
        <v>1</v>
      </c>
      <c r="J73" s="39">
        <v>2022</v>
      </c>
      <c r="K73" s="38" t="s">
        <v>1046</v>
      </c>
    </row>
    <row r="74" spans="1:11" ht="13.2">
      <c r="A74" s="39">
        <v>50</v>
      </c>
      <c r="B74" s="38" t="s">
        <v>880</v>
      </c>
      <c r="C74" s="39">
        <v>6</v>
      </c>
      <c r="D74" s="39">
        <v>12</v>
      </c>
      <c r="E74" s="38" t="s">
        <v>1047</v>
      </c>
      <c r="F74" s="39">
        <v>35961665</v>
      </c>
      <c r="G74" s="40" t="s">
        <v>465</v>
      </c>
      <c r="H74">
        <f>VLOOKUP(G74,'Journals '!A:C,3)</f>
        <v>1</v>
      </c>
      <c r="I74">
        <f t="shared" si="0"/>
        <v>1</v>
      </c>
      <c r="J74" s="39">
        <v>2022</v>
      </c>
      <c r="K74" s="38" t="s">
        <v>1048</v>
      </c>
    </row>
    <row r="75" spans="1:11" ht="13.2">
      <c r="A75" s="39">
        <v>50</v>
      </c>
      <c r="B75" s="38" t="s">
        <v>880</v>
      </c>
      <c r="C75" s="39">
        <v>3</v>
      </c>
      <c r="D75" s="39">
        <v>6</v>
      </c>
      <c r="E75" s="38" t="s">
        <v>1049</v>
      </c>
      <c r="F75" s="39">
        <v>34249562</v>
      </c>
      <c r="G75" s="40" t="s">
        <v>354</v>
      </c>
      <c r="H75">
        <f>VLOOKUP(G75,'Journals '!A:C,3)</f>
        <v>0</v>
      </c>
      <c r="I75" t="str">
        <f t="shared" si="0"/>
        <v xml:space="preserve"> </v>
      </c>
      <c r="J75" s="39">
        <v>2021</v>
      </c>
      <c r="K75" s="38" t="s">
        <v>1050</v>
      </c>
    </row>
    <row r="76" spans="1:11" ht="13.2">
      <c r="A76" s="39">
        <v>50</v>
      </c>
      <c r="B76" s="38" t="s">
        <v>880</v>
      </c>
      <c r="C76" s="39">
        <v>1</v>
      </c>
      <c r="D76" s="39">
        <v>5</v>
      </c>
      <c r="E76" s="38" t="s">
        <v>1051</v>
      </c>
      <c r="F76" s="39">
        <v>35499631</v>
      </c>
      <c r="G76" s="40" t="s">
        <v>529</v>
      </c>
      <c r="H76">
        <f>VLOOKUP(G76,'Journals '!A:C,3)</f>
        <v>0</v>
      </c>
      <c r="I76" t="str">
        <f t="shared" si="0"/>
        <v xml:space="preserve"> </v>
      </c>
      <c r="J76" s="39">
        <v>2022</v>
      </c>
      <c r="K76" s="38" t="s">
        <v>1038</v>
      </c>
    </row>
    <row r="77" spans="1:11" ht="13.2">
      <c r="A77" s="39">
        <v>50</v>
      </c>
      <c r="B77" s="38" t="s">
        <v>880</v>
      </c>
      <c r="C77" s="39">
        <v>1</v>
      </c>
      <c r="D77" s="39">
        <v>5</v>
      </c>
      <c r="E77" s="38" t="s">
        <v>1052</v>
      </c>
      <c r="F77" s="39">
        <v>33360952</v>
      </c>
      <c r="G77" s="40" t="s">
        <v>345</v>
      </c>
      <c r="H77">
        <f>VLOOKUP(G77,'Journals '!A:C,3)</f>
        <v>1</v>
      </c>
      <c r="I77">
        <f t="shared" si="0"/>
        <v>1</v>
      </c>
      <c r="J77" s="39">
        <v>2021</v>
      </c>
      <c r="K77" s="38" t="s">
        <v>1053</v>
      </c>
    </row>
    <row r="78" spans="1:11" ht="13.2">
      <c r="A78" s="39">
        <v>50</v>
      </c>
      <c r="B78" s="38" t="s">
        <v>880</v>
      </c>
      <c r="C78" s="39">
        <v>1</v>
      </c>
      <c r="D78" s="39">
        <v>10</v>
      </c>
      <c r="E78" s="38" t="s">
        <v>1054</v>
      </c>
      <c r="F78" s="39">
        <v>33678007</v>
      </c>
      <c r="G78" s="40" t="s">
        <v>483</v>
      </c>
      <c r="H78">
        <f>VLOOKUP(G78,'Journals '!A:C,3)</f>
        <v>1</v>
      </c>
      <c r="I78">
        <f t="shared" si="0"/>
        <v>1</v>
      </c>
      <c r="J78" s="39">
        <v>2022</v>
      </c>
      <c r="K78" s="38" t="s">
        <v>1055</v>
      </c>
    </row>
    <row r="79" spans="1:11" ht="13.2">
      <c r="A79" s="39">
        <v>50</v>
      </c>
      <c r="B79" s="38" t="s">
        <v>880</v>
      </c>
      <c r="C79" s="39">
        <v>3</v>
      </c>
      <c r="D79" s="39">
        <v>6</v>
      </c>
      <c r="E79" s="38" t="s">
        <v>1056</v>
      </c>
      <c r="F79" s="39">
        <v>36756923</v>
      </c>
      <c r="G79" s="40" t="s">
        <v>481</v>
      </c>
      <c r="H79">
        <f>VLOOKUP(G79,'Journals '!A:C,3)</f>
        <v>1</v>
      </c>
      <c r="I79">
        <f t="shared" si="0"/>
        <v>1</v>
      </c>
      <c r="J79" s="39">
        <v>2023</v>
      </c>
      <c r="K79" s="38" t="s">
        <v>1057</v>
      </c>
    </row>
    <row r="80" spans="1:11" ht="13.2">
      <c r="A80" s="39">
        <v>50</v>
      </c>
      <c r="B80" s="38" t="s">
        <v>880</v>
      </c>
      <c r="C80" s="39">
        <v>2</v>
      </c>
      <c r="D80" s="39">
        <v>6</v>
      </c>
      <c r="E80" s="38" t="s">
        <v>1058</v>
      </c>
      <c r="F80" s="39">
        <v>34689232</v>
      </c>
      <c r="G80" s="40" t="s">
        <v>373</v>
      </c>
      <c r="H80">
        <f>VLOOKUP(G80,'Journals '!A:C,3)</f>
        <v>1</v>
      </c>
      <c r="I80">
        <f t="shared" si="0"/>
        <v>1</v>
      </c>
      <c r="J80" s="39">
        <v>2022</v>
      </c>
      <c r="K80" s="38" t="s">
        <v>1059</v>
      </c>
    </row>
    <row r="81" spans="1:31" ht="13.2">
      <c r="A81" s="39">
        <v>50</v>
      </c>
      <c r="B81" s="38" t="s">
        <v>880</v>
      </c>
      <c r="C81" s="39">
        <v>4</v>
      </c>
      <c r="D81" s="39">
        <v>4</v>
      </c>
      <c r="E81" s="38" t="s">
        <v>1060</v>
      </c>
      <c r="F81" s="39">
        <v>36255183</v>
      </c>
      <c r="G81" s="40" t="s">
        <v>544</v>
      </c>
      <c r="H81">
        <f>VLOOKUP(G81,'Journals '!A:C,3)</f>
        <v>1</v>
      </c>
      <c r="I81">
        <f t="shared" si="0"/>
        <v>1</v>
      </c>
      <c r="J81" s="39">
        <v>2022</v>
      </c>
      <c r="K81" s="38" t="s">
        <v>1061</v>
      </c>
    </row>
    <row r="82" spans="1:31" ht="13.2">
      <c r="A82" s="39">
        <v>50</v>
      </c>
      <c r="B82" s="38" t="s">
        <v>880</v>
      </c>
      <c r="C82" s="39">
        <v>1</v>
      </c>
      <c r="D82" s="39">
        <v>10</v>
      </c>
      <c r="E82" s="38" t="s">
        <v>1062</v>
      </c>
      <c r="F82" s="39">
        <v>34198255</v>
      </c>
      <c r="G82" s="40" t="s">
        <v>548</v>
      </c>
      <c r="H82">
        <f>VLOOKUP(G82,'Journals '!A:C,3)</f>
        <v>1</v>
      </c>
      <c r="I82">
        <f t="shared" si="0"/>
        <v>1</v>
      </c>
      <c r="J82" s="39">
        <v>2021</v>
      </c>
      <c r="K82" s="38" t="s">
        <v>1063</v>
      </c>
    </row>
    <row r="83" spans="1:31" ht="13.2">
      <c r="A83" s="39">
        <v>50</v>
      </c>
      <c r="B83" s="38" t="s">
        <v>880</v>
      </c>
      <c r="C83" s="39">
        <v>7</v>
      </c>
      <c r="D83" s="39">
        <v>10</v>
      </c>
      <c r="E83" s="38" t="s">
        <v>1064</v>
      </c>
      <c r="F83" s="39">
        <v>35610197</v>
      </c>
      <c r="G83" s="40" t="s">
        <v>298</v>
      </c>
      <c r="H83">
        <f>VLOOKUP(G83,'Journals '!A:C,3)</f>
        <v>0</v>
      </c>
      <c r="I83" t="str">
        <f t="shared" si="0"/>
        <v xml:space="preserve"> </v>
      </c>
      <c r="J83" s="39">
        <v>2022</v>
      </c>
      <c r="K83" s="38" t="s">
        <v>1065</v>
      </c>
    </row>
    <row r="84" spans="1:31" ht="13.2">
      <c r="A84" s="39">
        <v>50</v>
      </c>
      <c r="B84" s="38" t="s">
        <v>880</v>
      </c>
      <c r="C84" s="39">
        <v>2</v>
      </c>
      <c r="D84" s="39">
        <v>8</v>
      </c>
      <c r="E84" s="38" t="s">
        <v>1066</v>
      </c>
      <c r="F84" s="39">
        <v>35278933</v>
      </c>
      <c r="G84" s="40" t="s">
        <v>454</v>
      </c>
      <c r="H84">
        <f>VLOOKUP(G84,'Journals '!A:C,3)</f>
        <v>0</v>
      </c>
      <c r="I84" t="str">
        <f t="shared" si="0"/>
        <v xml:space="preserve"> </v>
      </c>
      <c r="J84" s="39">
        <v>2022</v>
      </c>
      <c r="K84" s="38" t="s">
        <v>1067</v>
      </c>
    </row>
    <row r="85" spans="1:31" ht="13.2">
      <c r="A85" s="39">
        <v>50</v>
      </c>
      <c r="B85" s="38" t="s">
        <v>880</v>
      </c>
      <c r="C85" s="39">
        <v>2</v>
      </c>
      <c r="D85" s="39">
        <v>11</v>
      </c>
      <c r="E85" s="38" t="s">
        <v>1068</v>
      </c>
      <c r="F85" s="39">
        <v>33246250</v>
      </c>
      <c r="G85" s="40" t="s">
        <v>345</v>
      </c>
      <c r="H85">
        <f>VLOOKUP(G85,'Journals '!A:C,3)</f>
        <v>1</v>
      </c>
      <c r="I85">
        <f t="shared" si="0"/>
        <v>1</v>
      </c>
      <c r="J85" s="39">
        <v>2021</v>
      </c>
      <c r="K85" s="38" t="s">
        <v>1069</v>
      </c>
    </row>
    <row r="86" spans="1:31" ht="13.2">
      <c r="A86" s="39">
        <v>50</v>
      </c>
      <c r="B86" s="38" t="s">
        <v>880</v>
      </c>
      <c r="C86" s="39">
        <v>6</v>
      </c>
      <c r="D86" s="39">
        <v>10</v>
      </c>
      <c r="E86" s="38" t="s">
        <v>1070</v>
      </c>
      <c r="F86" s="39">
        <v>34763394</v>
      </c>
      <c r="G86" s="40" t="s">
        <v>481</v>
      </c>
      <c r="H86">
        <f>VLOOKUP(G86,'Journals '!A:C,3)</f>
        <v>1</v>
      </c>
      <c r="I86">
        <f t="shared" si="0"/>
        <v>1</v>
      </c>
      <c r="J86" s="39">
        <v>2023</v>
      </c>
      <c r="K86" s="38" t="s">
        <v>1071</v>
      </c>
    </row>
    <row r="87" spans="1:31" ht="13.2">
      <c r="A87" s="39">
        <v>50</v>
      </c>
      <c r="B87" s="38" t="s">
        <v>880</v>
      </c>
      <c r="C87" s="39">
        <v>7</v>
      </c>
      <c r="D87" s="39">
        <v>14</v>
      </c>
      <c r="E87" s="38" t="s">
        <v>1072</v>
      </c>
      <c r="F87" s="39">
        <v>34995825</v>
      </c>
      <c r="G87" s="40" t="s">
        <v>634</v>
      </c>
      <c r="H87">
        <f>VLOOKUP(G87,'Journals '!A:C,3)</f>
        <v>1</v>
      </c>
      <c r="I87">
        <f t="shared" si="0"/>
        <v>1</v>
      </c>
      <c r="J87" s="39">
        <v>2022</v>
      </c>
      <c r="K87" s="38" t="s">
        <v>1073</v>
      </c>
    </row>
    <row r="88" spans="1:31" ht="13.2">
      <c r="A88" s="39">
        <v>50</v>
      </c>
      <c r="B88" s="38" t="s">
        <v>880</v>
      </c>
      <c r="C88" s="39">
        <v>4</v>
      </c>
      <c r="D88" s="39">
        <v>14</v>
      </c>
      <c r="E88" s="38" t="s">
        <v>1074</v>
      </c>
      <c r="F88" s="39">
        <v>33253954</v>
      </c>
      <c r="G88" s="40" t="s">
        <v>634</v>
      </c>
      <c r="H88">
        <f>VLOOKUP(G88,'Journals '!A:C,3)</f>
        <v>1</v>
      </c>
      <c r="I88">
        <f t="shared" si="0"/>
        <v>1</v>
      </c>
      <c r="J88" s="39">
        <v>2021</v>
      </c>
      <c r="K88" s="38" t="s">
        <v>1012</v>
      </c>
    </row>
    <row r="89" spans="1:31" ht="13.2">
      <c r="A89" s="39">
        <v>50</v>
      </c>
      <c r="B89" s="38" t="s">
        <v>880</v>
      </c>
      <c r="C89" s="39">
        <v>3</v>
      </c>
      <c r="D89" s="39">
        <v>5</v>
      </c>
      <c r="E89" s="38" t="s">
        <v>1075</v>
      </c>
      <c r="F89" s="39">
        <v>37320886</v>
      </c>
      <c r="G89" s="40" t="s">
        <v>345</v>
      </c>
      <c r="H89">
        <f>VLOOKUP(G89,'Journals '!A:C,3)</f>
        <v>1</v>
      </c>
      <c r="I89">
        <f t="shared" si="0"/>
        <v>1</v>
      </c>
      <c r="J89" s="39">
        <v>2023</v>
      </c>
      <c r="K89" s="38" t="s">
        <v>1076</v>
      </c>
    </row>
    <row r="90" spans="1:31" ht="13.2">
      <c r="A90" s="39">
        <v>50</v>
      </c>
      <c r="B90" s="38" t="s">
        <v>880</v>
      </c>
      <c r="C90" s="39">
        <v>2</v>
      </c>
      <c r="D90" s="39">
        <v>6</v>
      </c>
      <c r="E90" s="38" t="s">
        <v>1077</v>
      </c>
      <c r="F90" s="39">
        <v>34155943</v>
      </c>
      <c r="G90" s="40" t="s">
        <v>398</v>
      </c>
      <c r="H90">
        <f>VLOOKUP(G90,'Journals '!A:C,3)</f>
        <v>1</v>
      </c>
      <c r="I90">
        <f t="shared" si="0"/>
        <v>1</v>
      </c>
      <c r="J90" s="39">
        <v>2023</v>
      </c>
      <c r="K90" s="38" t="s">
        <v>1078</v>
      </c>
    </row>
    <row r="91" spans="1:31" ht="13.2">
      <c r="A91" s="39">
        <v>50</v>
      </c>
      <c r="B91" s="38" t="s">
        <v>880</v>
      </c>
      <c r="C91" s="39">
        <v>4</v>
      </c>
      <c r="D91" s="39">
        <v>7</v>
      </c>
      <c r="E91" s="38" t="s">
        <v>1079</v>
      </c>
      <c r="F91" s="39">
        <v>36911086</v>
      </c>
      <c r="G91" s="40" t="s">
        <v>467</v>
      </c>
      <c r="H91">
        <f>VLOOKUP(G91,'Journals '!A:C,3)</f>
        <v>1</v>
      </c>
      <c r="I91">
        <f t="shared" si="0"/>
        <v>1</v>
      </c>
      <c r="J91" s="39">
        <v>2022</v>
      </c>
      <c r="K91" s="38" t="s">
        <v>1080</v>
      </c>
    </row>
    <row r="92" spans="1:31" ht="13.2">
      <c r="A92" s="39">
        <v>50</v>
      </c>
      <c r="B92" s="38" t="s">
        <v>880</v>
      </c>
      <c r="C92" s="39">
        <v>1</v>
      </c>
      <c r="D92" s="39">
        <v>11</v>
      </c>
      <c r="E92" s="38" t="s">
        <v>1081</v>
      </c>
      <c r="F92" s="39">
        <v>36396055</v>
      </c>
      <c r="G92" s="40" t="s">
        <v>634</v>
      </c>
      <c r="H92">
        <f>VLOOKUP(G92,'Journals '!A:C,3)</f>
        <v>1</v>
      </c>
      <c r="I92">
        <f t="shared" si="0"/>
        <v>1</v>
      </c>
      <c r="J92" s="39">
        <v>2023</v>
      </c>
      <c r="K92" s="38" t="s">
        <v>1044</v>
      </c>
    </row>
    <row r="93" spans="1:31" ht="13.2">
      <c r="A93" s="39">
        <v>50</v>
      </c>
      <c r="B93" s="38" t="s">
        <v>880</v>
      </c>
      <c r="C93" s="39">
        <v>1</v>
      </c>
      <c r="D93" s="39">
        <v>10</v>
      </c>
      <c r="E93" s="38" t="s">
        <v>1082</v>
      </c>
      <c r="F93" s="39">
        <v>33986450</v>
      </c>
      <c r="G93" s="40" t="s">
        <v>595</v>
      </c>
      <c r="H93">
        <f>VLOOKUP(G93,'Journals '!A:C,3)</f>
        <v>0</v>
      </c>
      <c r="I93" t="str">
        <f t="shared" si="0"/>
        <v xml:space="preserve"> </v>
      </c>
      <c r="J93" s="39">
        <v>2021</v>
      </c>
      <c r="K93" s="38" t="s">
        <v>1083</v>
      </c>
    </row>
    <row r="94" spans="1:31" ht="13.2">
      <c r="A94" s="39">
        <v>50</v>
      </c>
      <c r="B94" s="38" t="s">
        <v>880</v>
      </c>
      <c r="C94" s="39">
        <v>1</v>
      </c>
      <c r="D94" s="39">
        <v>3</v>
      </c>
      <c r="E94" s="38" t="s">
        <v>1084</v>
      </c>
      <c r="F94" s="39">
        <v>35073998</v>
      </c>
      <c r="G94" s="40" t="s">
        <v>315</v>
      </c>
      <c r="H94">
        <f>VLOOKUP(G94,'Journals '!A:C,3)</f>
        <v>0</v>
      </c>
      <c r="I94" t="str">
        <f t="shared" si="0"/>
        <v xml:space="preserve"> </v>
      </c>
      <c r="J94" s="39">
        <v>2022</v>
      </c>
      <c r="K94" s="38" t="s">
        <v>1085</v>
      </c>
    </row>
    <row r="95" spans="1:31" ht="13.2">
      <c r="A95" s="39">
        <v>50</v>
      </c>
      <c r="B95" s="38" t="s">
        <v>880</v>
      </c>
      <c r="C95" s="39">
        <v>8</v>
      </c>
      <c r="D95" s="39">
        <v>10</v>
      </c>
      <c r="E95" s="38" t="s">
        <v>1086</v>
      </c>
      <c r="F95" s="39">
        <v>37141940</v>
      </c>
      <c r="G95" s="40" t="s">
        <v>634</v>
      </c>
      <c r="H95">
        <f>VLOOKUP(G95,'Journals '!A:C,3)</f>
        <v>1</v>
      </c>
      <c r="I95">
        <f t="shared" si="0"/>
        <v>1</v>
      </c>
      <c r="J95" s="39">
        <v>2023</v>
      </c>
      <c r="K95" s="38" t="s">
        <v>1087</v>
      </c>
      <c r="L95" s="38"/>
      <c r="M95" s="38"/>
      <c r="N95" s="38"/>
      <c r="O95" s="38"/>
      <c r="P95" s="38"/>
      <c r="Q95" s="38"/>
      <c r="R95" s="38"/>
      <c r="S95" s="38"/>
      <c r="T95" s="38"/>
      <c r="U95" s="38"/>
      <c r="V95" s="38"/>
      <c r="W95" s="38"/>
      <c r="X95" s="38"/>
      <c r="Y95" s="38"/>
      <c r="Z95" s="38"/>
      <c r="AA95" s="38"/>
      <c r="AB95" s="38"/>
      <c r="AC95" s="38"/>
      <c r="AD95" s="38"/>
      <c r="AE95" s="38"/>
    </row>
    <row r="96" spans="1:31" ht="13.2">
      <c r="A96" s="39">
        <v>50</v>
      </c>
      <c r="B96" s="38" t="s">
        <v>880</v>
      </c>
      <c r="C96" s="39">
        <v>2</v>
      </c>
      <c r="D96" s="39">
        <v>6</v>
      </c>
      <c r="E96" s="38" t="s">
        <v>1088</v>
      </c>
      <c r="F96" s="39">
        <v>34321394</v>
      </c>
      <c r="G96" s="40" t="s">
        <v>349</v>
      </c>
      <c r="H96">
        <f>VLOOKUP(G96,'Journals '!A:C,3)</f>
        <v>1</v>
      </c>
      <c r="I96">
        <f t="shared" si="0"/>
        <v>1</v>
      </c>
      <c r="J96" s="39">
        <v>2021</v>
      </c>
      <c r="K96" s="38" t="s">
        <v>1089</v>
      </c>
      <c r="L96" s="38"/>
      <c r="M96" s="38"/>
      <c r="N96" s="38"/>
      <c r="O96" s="38"/>
      <c r="P96" s="38"/>
      <c r="Q96" s="38"/>
      <c r="R96" s="38"/>
      <c r="S96" s="38"/>
      <c r="T96" s="38"/>
      <c r="U96" s="38"/>
      <c r="V96" s="38"/>
      <c r="W96" s="38"/>
      <c r="X96" s="38"/>
      <c r="Y96" s="38"/>
      <c r="Z96" s="38"/>
      <c r="AA96" s="38"/>
      <c r="AB96" s="38"/>
      <c r="AC96" s="38"/>
      <c r="AD96" s="38"/>
      <c r="AE96" s="38"/>
    </row>
    <row r="97" spans="1:31" ht="13.2">
      <c r="A97" s="39">
        <v>50</v>
      </c>
      <c r="B97" s="38" t="s">
        <v>880</v>
      </c>
      <c r="C97" s="39">
        <v>2</v>
      </c>
      <c r="D97" s="39">
        <v>7</v>
      </c>
      <c r="E97" s="38" t="s">
        <v>1090</v>
      </c>
      <c r="F97" s="39">
        <v>35552820</v>
      </c>
      <c r="G97" s="40" t="s">
        <v>373</v>
      </c>
      <c r="H97">
        <f>VLOOKUP(G97,'Journals '!A:C,3)</f>
        <v>1</v>
      </c>
      <c r="I97">
        <f t="shared" si="0"/>
        <v>1</v>
      </c>
      <c r="J97" s="39">
        <v>2022</v>
      </c>
      <c r="K97" s="38" t="s">
        <v>1091</v>
      </c>
      <c r="L97" s="38"/>
      <c r="M97" s="38"/>
      <c r="N97" s="38"/>
      <c r="O97" s="38"/>
      <c r="P97" s="38"/>
      <c r="Q97" s="38"/>
      <c r="R97" s="38"/>
      <c r="S97" s="38"/>
      <c r="T97" s="38"/>
      <c r="U97" s="38"/>
      <c r="V97" s="38"/>
      <c r="W97" s="38"/>
      <c r="X97" s="38"/>
      <c r="Y97" s="38"/>
      <c r="Z97" s="38"/>
      <c r="AA97" s="38"/>
      <c r="AB97" s="38"/>
      <c r="AC97" s="38"/>
      <c r="AD97" s="38"/>
      <c r="AE97" s="38"/>
    </row>
    <row r="98" spans="1:31" ht="13.2">
      <c r="A98" s="39">
        <v>50</v>
      </c>
      <c r="B98" s="38" t="s">
        <v>880</v>
      </c>
      <c r="C98" s="39">
        <v>2</v>
      </c>
      <c r="D98" s="39">
        <v>7</v>
      </c>
      <c r="E98" s="38" t="s">
        <v>1092</v>
      </c>
      <c r="F98" s="39">
        <v>33819951</v>
      </c>
      <c r="G98" s="40" t="s">
        <v>537</v>
      </c>
      <c r="H98">
        <f>VLOOKUP(G98,'Journals '!A:C,3)</f>
        <v>1</v>
      </c>
      <c r="I98">
        <f t="shared" si="0"/>
        <v>1</v>
      </c>
      <c r="J98" s="39">
        <v>2021</v>
      </c>
      <c r="K98" s="38" t="s">
        <v>1093</v>
      </c>
      <c r="L98" s="38"/>
      <c r="M98" s="38"/>
      <c r="N98" s="38"/>
      <c r="O98" s="38"/>
      <c r="P98" s="38"/>
      <c r="Q98" s="38"/>
      <c r="R98" s="38"/>
      <c r="S98" s="38"/>
      <c r="T98" s="38"/>
      <c r="U98" s="38"/>
      <c r="V98" s="38"/>
      <c r="W98" s="38"/>
      <c r="X98" s="38"/>
      <c r="Y98" s="38"/>
      <c r="Z98" s="38"/>
      <c r="AA98" s="38"/>
      <c r="AB98" s="38"/>
      <c r="AC98" s="38"/>
      <c r="AD98" s="38"/>
      <c r="AE98" s="38"/>
    </row>
    <row r="99" spans="1:31" ht="13.2">
      <c r="A99" s="39">
        <v>50</v>
      </c>
      <c r="B99" s="38" t="s">
        <v>880</v>
      </c>
      <c r="C99" s="39">
        <v>2</v>
      </c>
      <c r="D99" s="39">
        <v>7</v>
      </c>
      <c r="E99" s="38" t="s">
        <v>1094</v>
      </c>
      <c r="F99" s="39">
        <v>34848345</v>
      </c>
      <c r="G99" s="40" t="s">
        <v>604</v>
      </c>
      <c r="H99">
        <f>VLOOKUP(G99,'Journals '!A:C,3)</f>
        <v>1</v>
      </c>
      <c r="I99">
        <f t="shared" si="0"/>
        <v>1</v>
      </c>
      <c r="J99" s="39">
        <v>2023</v>
      </c>
      <c r="K99" s="38" t="s">
        <v>1095</v>
      </c>
      <c r="L99" s="38"/>
      <c r="M99" s="38"/>
      <c r="N99" s="38"/>
      <c r="O99" s="38"/>
      <c r="P99" s="38"/>
      <c r="Q99" s="38"/>
      <c r="R99" s="38"/>
      <c r="S99" s="38"/>
      <c r="T99" s="38"/>
      <c r="U99" s="38"/>
      <c r="V99" s="38"/>
      <c r="W99" s="38"/>
      <c r="X99" s="38"/>
      <c r="Y99" s="38"/>
      <c r="Z99" s="38"/>
      <c r="AA99" s="38"/>
      <c r="AB99" s="38"/>
      <c r="AC99" s="38"/>
      <c r="AD99" s="38"/>
      <c r="AE99" s="38"/>
    </row>
    <row r="100" spans="1:31" ht="13.2">
      <c r="A100" s="39">
        <v>50</v>
      </c>
      <c r="B100" s="38" t="s">
        <v>880</v>
      </c>
      <c r="C100" s="39">
        <v>1</v>
      </c>
      <c r="D100" s="39">
        <v>5</v>
      </c>
      <c r="E100" s="38" t="s">
        <v>1096</v>
      </c>
      <c r="F100" s="39">
        <v>32088373</v>
      </c>
      <c r="G100" s="40" t="s">
        <v>634</v>
      </c>
      <c r="H100">
        <f>VLOOKUP(G100,'Journals '!A:C,3)</f>
        <v>1</v>
      </c>
      <c r="I100">
        <f t="shared" si="0"/>
        <v>1</v>
      </c>
      <c r="J100" s="39">
        <v>2020</v>
      </c>
      <c r="K100" s="38" t="s">
        <v>1097</v>
      </c>
      <c r="L100" s="38"/>
      <c r="M100" s="38"/>
      <c r="N100" s="38"/>
      <c r="O100" s="38"/>
      <c r="P100" s="38"/>
      <c r="Q100" s="38"/>
      <c r="R100" s="38"/>
      <c r="S100" s="38"/>
      <c r="T100" s="38"/>
      <c r="U100" s="38"/>
      <c r="V100" s="38"/>
      <c r="W100" s="38"/>
      <c r="X100" s="38"/>
      <c r="Y100" s="38"/>
      <c r="Z100" s="38"/>
      <c r="AA100" s="38"/>
      <c r="AB100" s="38"/>
      <c r="AC100" s="38"/>
      <c r="AD100" s="38"/>
      <c r="AE100" s="38"/>
    </row>
    <row r="101" spans="1:31" ht="13.2">
      <c r="A101" s="39">
        <v>50</v>
      </c>
      <c r="B101" s="38" t="s">
        <v>880</v>
      </c>
      <c r="C101" s="39">
        <v>6</v>
      </c>
      <c r="D101" s="39">
        <v>13</v>
      </c>
      <c r="E101" s="38" t="s">
        <v>1098</v>
      </c>
      <c r="F101" s="39">
        <v>35000325</v>
      </c>
      <c r="G101" s="40" t="s">
        <v>537</v>
      </c>
      <c r="H101">
        <f>VLOOKUP(G101,'Journals '!A:C,3)</f>
        <v>1</v>
      </c>
      <c r="I101">
        <f t="shared" si="0"/>
        <v>1</v>
      </c>
      <c r="J101" s="39">
        <v>2021</v>
      </c>
      <c r="K101" s="38" t="s">
        <v>1099</v>
      </c>
      <c r="L101" s="38"/>
      <c r="M101" s="38"/>
      <c r="N101" s="38"/>
      <c r="O101" s="38"/>
      <c r="P101" s="38"/>
      <c r="Q101" s="38"/>
      <c r="R101" s="38"/>
      <c r="S101" s="38"/>
      <c r="T101" s="38"/>
      <c r="U101" s="38"/>
      <c r="V101" s="38"/>
      <c r="W101" s="38"/>
      <c r="X101" s="38"/>
      <c r="Y101" s="38"/>
      <c r="Z101" s="38"/>
      <c r="AA101" s="38"/>
      <c r="AB101" s="38"/>
      <c r="AC101" s="38"/>
      <c r="AD101" s="38"/>
      <c r="AE101" s="38"/>
    </row>
    <row r="102" spans="1:31" ht="13.2">
      <c r="A102" s="39">
        <v>50</v>
      </c>
      <c r="B102" s="38" t="s">
        <v>880</v>
      </c>
      <c r="C102" s="39">
        <v>1</v>
      </c>
      <c r="D102" s="39">
        <v>8</v>
      </c>
      <c r="E102" s="38" t="s">
        <v>1100</v>
      </c>
      <c r="F102" s="39">
        <v>33813581</v>
      </c>
      <c r="G102" s="40" t="s">
        <v>600</v>
      </c>
      <c r="H102">
        <f>VLOOKUP(G102,'Journals '!A:C,3)</f>
        <v>1</v>
      </c>
      <c r="I102">
        <f t="shared" si="0"/>
        <v>1</v>
      </c>
      <c r="J102" s="39">
        <v>2021</v>
      </c>
      <c r="K102" s="38" t="s">
        <v>1101</v>
      </c>
      <c r="L102" s="38"/>
      <c r="M102" s="38"/>
      <c r="N102" s="38"/>
      <c r="O102" s="38"/>
      <c r="P102" s="38"/>
      <c r="Q102" s="38"/>
      <c r="R102" s="38"/>
      <c r="S102" s="38"/>
      <c r="T102" s="38"/>
      <c r="U102" s="38"/>
      <c r="V102" s="38"/>
      <c r="W102" s="38"/>
      <c r="X102" s="38"/>
      <c r="Y102" s="38"/>
      <c r="Z102" s="38"/>
      <c r="AA102" s="38"/>
      <c r="AB102" s="38"/>
      <c r="AC102" s="38"/>
      <c r="AD102" s="38"/>
      <c r="AE102" s="38"/>
    </row>
    <row r="103" spans="1:31" ht="13.2">
      <c r="A103" s="39">
        <v>50</v>
      </c>
      <c r="B103" s="38" t="s">
        <v>880</v>
      </c>
      <c r="C103" s="39">
        <v>2</v>
      </c>
      <c r="D103" s="39">
        <v>11</v>
      </c>
      <c r="E103" s="38" t="s">
        <v>1102</v>
      </c>
      <c r="F103" s="39">
        <v>33962375</v>
      </c>
      <c r="G103" s="40" t="s">
        <v>473</v>
      </c>
      <c r="H103">
        <f>VLOOKUP(G103,'Journals '!A:C,3)</f>
        <v>1</v>
      </c>
      <c r="I103">
        <f t="shared" si="0"/>
        <v>1</v>
      </c>
      <c r="J103" s="39">
        <v>2021</v>
      </c>
      <c r="K103" s="38" t="s">
        <v>1103</v>
      </c>
      <c r="L103" s="38"/>
      <c r="M103" s="38"/>
      <c r="N103" s="38"/>
      <c r="O103" s="38"/>
      <c r="P103" s="38"/>
      <c r="Q103" s="38"/>
      <c r="R103" s="38"/>
      <c r="S103" s="38"/>
      <c r="T103" s="38"/>
      <c r="U103" s="38"/>
      <c r="V103" s="38"/>
      <c r="W103" s="38"/>
      <c r="X103" s="38"/>
      <c r="Y103" s="38"/>
      <c r="Z103" s="38"/>
      <c r="AA103" s="38"/>
      <c r="AB103" s="38"/>
      <c r="AC103" s="38"/>
      <c r="AD103" s="38"/>
      <c r="AE103" s="38"/>
    </row>
    <row r="104" spans="1:31" ht="13.2">
      <c r="A104" s="39">
        <v>50</v>
      </c>
      <c r="B104" s="38" t="s">
        <v>880</v>
      </c>
      <c r="C104" s="39">
        <v>1</v>
      </c>
      <c r="D104" s="39">
        <v>7</v>
      </c>
      <c r="E104" s="38" t="s">
        <v>1104</v>
      </c>
      <c r="F104" s="39">
        <v>34635738</v>
      </c>
      <c r="G104" s="40" t="s">
        <v>595</v>
      </c>
      <c r="H104">
        <f>VLOOKUP(G104,'Journals '!A:C,3)</f>
        <v>0</v>
      </c>
      <c r="I104" t="str">
        <f t="shared" si="0"/>
        <v xml:space="preserve"> </v>
      </c>
      <c r="J104" s="39">
        <v>2021</v>
      </c>
      <c r="K104" s="38" t="s">
        <v>1105</v>
      </c>
      <c r="L104" s="38"/>
      <c r="M104" s="38"/>
      <c r="N104" s="38"/>
      <c r="O104" s="38"/>
      <c r="P104" s="38"/>
      <c r="Q104" s="38"/>
      <c r="R104" s="38"/>
      <c r="S104" s="38"/>
      <c r="T104" s="38"/>
      <c r="U104" s="38"/>
      <c r="V104" s="38"/>
      <c r="W104" s="38"/>
      <c r="X104" s="38"/>
      <c r="Y104" s="38"/>
      <c r="Z104" s="38"/>
      <c r="AA104" s="38"/>
      <c r="AB104" s="38"/>
      <c r="AC104" s="38"/>
      <c r="AD104" s="38"/>
      <c r="AE104" s="38"/>
    </row>
    <row r="105" spans="1:31" ht="13.2">
      <c r="A105" s="39">
        <v>50</v>
      </c>
      <c r="B105" s="38" t="s">
        <v>880</v>
      </c>
      <c r="C105" s="39">
        <v>1</v>
      </c>
      <c r="D105" s="39">
        <v>10</v>
      </c>
      <c r="E105" s="38" t="s">
        <v>1106</v>
      </c>
      <c r="F105" s="39">
        <v>35535825</v>
      </c>
      <c r="G105" s="40" t="s">
        <v>548</v>
      </c>
      <c r="H105">
        <f>VLOOKUP(G105,'Journals '!A:C,3)</f>
        <v>1</v>
      </c>
      <c r="I105">
        <f t="shared" si="0"/>
        <v>1</v>
      </c>
      <c r="J105" s="39">
        <v>2022</v>
      </c>
      <c r="K105" s="38" t="s">
        <v>1107</v>
      </c>
      <c r="L105" s="38"/>
      <c r="M105" s="38"/>
      <c r="N105" s="38"/>
      <c r="O105" s="38"/>
      <c r="P105" s="38"/>
      <c r="Q105" s="38"/>
      <c r="R105" s="38"/>
      <c r="S105" s="38"/>
      <c r="T105" s="38"/>
      <c r="U105" s="38"/>
      <c r="V105" s="38"/>
      <c r="W105" s="38"/>
      <c r="X105" s="38"/>
      <c r="Y105" s="38"/>
      <c r="Z105" s="38"/>
      <c r="AA105" s="38"/>
      <c r="AB105" s="38"/>
      <c r="AC105" s="38"/>
      <c r="AD105" s="38"/>
      <c r="AE105" s="38"/>
    </row>
    <row r="106" spans="1:31" ht="13.2">
      <c r="A106" s="39">
        <v>50</v>
      </c>
      <c r="B106" s="38" t="s">
        <v>880</v>
      </c>
      <c r="C106" s="39">
        <v>1</v>
      </c>
      <c r="D106" s="39">
        <v>7</v>
      </c>
      <c r="E106" s="38" t="s">
        <v>1108</v>
      </c>
      <c r="F106" s="39">
        <v>32534499</v>
      </c>
      <c r="G106" s="40" t="s">
        <v>473</v>
      </c>
      <c r="H106">
        <f>VLOOKUP(G106,'Journals '!A:C,3)</f>
        <v>1</v>
      </c>
      <c r="I106">
        <f t="shared" si="0"/>
        <v>1</v>
      </c>
      <c r="J106" s="39">
        <v>2020</v>
      </c>
      <c r="K106" s="38" t="s">
        <v>1109</v>
      </c>
      <c r="L106" s="38"/>
      <c r="M106" s="38"/>
      <c r="N106" s="38"/>
      <c r="O106" s="38"/>
      <c r="P106" s="38"/>
      <c r="Q106" s="38"/>
      <c r="R106" s="38"/>
      <c r="S106" s="38"/>
      <c r="T106" s="38"/>
      <c r="U106" s="38"/>
      <c r="V106" s="38"/>
      <c r="W106" s="38"/>
      <c r="X106" s="38"/>
      <c r="Y106" s="38"/>
      <c r="Z106" s="38"/>
      <c r="AA106" s="38"/>
      <c r="AB106" s="38"/>
      <c r="AC106" s="38"/>
      <c r="AD106" s="38"/>
      <c r="AE106" s="38"/>
    </row>
    <row r="107" spans="1:31" ht="13.2">
      <c r="A107" s="39">
        <v>50</v>
      </c>
      <c r="B107" s="38" t="s">
        <v>880</v>
      </c>
      <c r="C107" s="39">
        <v>1</v>
      </c>
      <c r="D107" s="39">
        <v>9</v>
      </c>
      <c r="E107" s="38" t="s">
        <v>1110</v>
      </c>
      <c r="F107" s="39">
        <v>37664228</v>
      </c>
      <c r="G107" s="40" t="s">
        <v>295</v>
      </c>
      <c r="H107">
        <f>VLOOKUP(G107,'Journals '!A:C,3)</f>
        <v>0</v>
      </c>
      <c r="I107" t="str">
        <f t="shared" si="0"/>
        <v xml:space="preserve"> </v>
      </c>
      <c r="J107" s="39">
        <v>2023</v>
      </c>
      <c r="K107" s="38" t="s">
        <v>1111</v>
      </c>
      <c r="L107" s="38"/>
      <c r="M107" s="38"/>
      <c r="N107" s="38"/>
      <c r="O107" s="38"/>
      <c r="P107" s="38"/>
      <c r="Q107" s="38"/>
      <c r="R107" s="38"/>
      <c r="S107" s="38"/>
      <c r="T107" s="38"/>
      <c r="U107" s="38"/>
      <c r="V107" s="38"/>
      <c r="W107" s="38"/>
      <c r="X107" s="38"/>
      <c r="Y107" s="38"/>
      <c r="Z107" s="38"/>
      <c r="AA107" s="38"/>
      <c r="AB107" s="38"/>
      <c r="AC107" s="38"/>
      <c r="AD107" s="38"/>
      <c r="AE107" s="38"/>
    </row>
    <row r="108" spans="1:31" ht="13.2">
      <c r="A108" s="39">
        <v>50</v>
      </c>
      <c r="B108" s="38" t="s">
        <v>880</v>
      </c>
      <c r="C108" s="39">
        <v>1</v>
      </c>
      <c r="D108" s="39">
        <v>2</v>
      </c>
      <c r="E108" s="38" t="s">
        <v>1112</v>
      </c>
      <c r="F108" s="39">
        <v>32689671</v>
      </c>
      <c r="G108" s="40" t="s">
        <v>634</v>
      </c>
      <c r="H108">
        <f>VLOOKUP(G108,'Journals '!A:C,3)</f>
        <v>1</v>
      </c>
      <c r="I108">
        <f t="shared" si="0"/>
        <v>1</v>
      </c>
      <c r="J108" s="39">
        <v>2020</v>
      </c>
      <c r="K108" s="38" t="s">
        <v>1113</v>
      </c>
      <c r="L108" s="38"/>
      <c r="M108" s="38"/>
      <c r="N108" s="38"/>
      <c r="O108" s="38"/>
      <c r="P108" s="38"/>
      <c r="Q108" s="38"/>
      <c r="R108" s="38"/>
      <c r="S108" s="38"/>
      <c r="T108" s="38"/>
      <c r="U108" s="38"/>
      <c r="V108" s="38"/>
      <c r="W108" s="38"/>
      <c r="X108" s="38"/>
      <c r="Y108" s="38"/>
      <c r="Z108" s="38"/>
      <c r="AA108" s="38"/>
      <c r="AB108" s="38"/>
      <c r="AC108" s="38"/>
      <c r="AD108" s="38"/>
      <c r="AE108" s="38"/>
    </row>
    <row r="109" spans="1:31" ht="13.2">
      <c r="A109" s="39">
        <v>50</v>
      </c>
      <c r="B109" s="38" t="s">
        <v>880</v>
      </c>
      <c r="C109" s="39">
        <v>4</v>
      </c>
      <c r="D109" s="39">
        <v>4</v>
      </c>
      <c r="E109" s="38" t="s">
        <v>1114</v>
      </c>
      <c r="F109" s="39">
        <v>36724523</v>
      </c>
      <c r="G109" s="40" t="s">
        <v>548</v>
      </c>
      <c r="H109">
        <f>VLOOKUP(G109,'Journals '!A:C,3)</f>
        <v>1</v>
      </c>
      <c r="I109">
        <f t="shared" si="0"/>
        <v>1</v>
      </c>
      <c r="J109" s="39">
        <v>2023</v>
      </c>
      <c r="K109" s="38" t="s">
        <v>1115</v>
      </c>
      <c r="L109" s="38"/>
      <c r="M109" s="38"/>
      <c r="N109" s="38"/>
      <c r="O109" s="38"/>
      <c r="P109" s="38"/>
      <c r="Q109" s="38"/>
      <c r="R109" s="38"/>
      <c r="S109" s="38"/>
      <c r="T109" s="38"/>
      <c r="U109" s="38"/>
      <c r="V109" s="38"/>
      <c r="W109" s="38"/>
      <c r="X109" s="38"/>
      <c r="Y109" s="38"/>
      <c r="Z109" s="38"/>
      <c r="AA109" s="38"/>
      <c r="AB109" s="38"/>
      <c r="AC109" s="38"/>
      <c r="AD109" s="38"/>
      <c r="AE109" s="38"/>
    </row>
    <row r="110" spans="1:31" ht="13.2">
      <c r="A110" s="39">
        <v>50</v>
      </c>
      <c r="B110" s="38" t="s">
        <v>880</v>
      </c>
      <c r="C110" s="39">
        <v>4</v>
      </c>
      <c r="D110" s="39">
        <v>10</v>
      </c>
      <c r="E110" s="38" t="s">
        <v>1116</v>
      </c>
      <c r="F110" s="39">
        <v>36063642</v>
      </c>
      <c r="G110" s="40" t="s">
        <v>345</v>
      </c>
      <c r="H110">
        <f>VLOOKUP(G110,'Journals '!A:C,3)</f>
        <v>1</v>
      </c>
      <c r="I110">
        <f t="shared" si="0"/>
        <v>1</v>
      </c>
      <c r="J110" s="39">
        <v>2022</v>
      </c>
      <c r="K110" s="38" t="s">
        <v>1117</v>
      </c>
      <c r="L110" s="38"/>
      <c r="M110" s="38"/>
      <c r="N110" s="38"/>
      <c r="O110" s="38"/>
      <c r="P110" s="38"/>
      <c r="Q110" s="38"/>
      <c r="R110" s="38"/>
      <c r="S110" s="38"/>
      <c r="T110" s="38"/>
      <c r="U110" s="38"/>
      <c r="V110" s="38"/>
      <c r="W110" s="38"/>
      <c r="X110" s="38"/>
      <c r="Y110" s="38"/>
      <c r="Z110" s="38"/>
      <c r="AA110" s="38"/>
      <c r="AB110" s="38"/>
      <c r="AC110" s="38"/>
      <c r="AD110" s="38"/>
      <c r="AE110" s="38"/>
    </row>
    <row r="111" spans="1:31" ht="13.2">
      <c r="A111" s="39">
        <v>50</v>
      </c>
      <c r="B111" s="38" t="s">
        <v>880</v>
      </c>
      <c r="C111" s="39">
        <v>4</v>
      </c>
      <c r="D111" s="39">
        <v>10</v>
      </c>
      <c r="E111" s="38" t="s">
        <v>1118</v>
      </c>
      <c r="F111" s="39">
        <v>37486864</v>
      </c>
      <c r="G111" s="40" t="s">
        <v>1030</v>
      </c>
      <c r="H111">
        <f>VLOOKUP(G111,'Journals '!A:C,3)</f>
        <v>1</v>
      </c>
      <c r="I111">
        <f t="shared" si="0"/>
        <v>1</v>
      </c>
      <c r="J111" s="39">
        <v>2023</v>
      </c>
      <c r="K111" s="38" t="s">
        <v>1119</v>
      </c>
      <c r="L111" s="38"/>
      <c r="M111" s="38"/>
      <c r="N111" s="38"/>
      <c r="O111" s="38"/>
      <c r="P111" s="38"/>
      <c r="Q111" s="38"/>
      <c r="R111" s="38"/>
      <c r="S111" s="38"/>
      <c r="T111" s="38"/>
      <c r="U111" s="38"/>
      <c r="V111" s="38"/>
      <c r="W111" s="38"/>
      <c r="X111" s="38"/>
      <c r="Y111" s="38"/>
      <c r="Z111" s="38"/>
      <c r="AA111" s="38"/>
      <c r="AB111" s="38"/>
      <c r="AC111" s="38"/>
      <c r="AD111" s="38"/>
      <c r="AE111" s="38"/>
    </row>
    <row r="112" spans="1:31" ht="13.2">
      <c r="A112" s="39">
        <v>50</v>
      </c>
      <c r="B112" s="38" t="s">
        <v>880</v>
      </c>
      <c r="C112" s="39">
        <v>2</v>
      </c>
      <c r="D112" s="39">
        <v>11</v>
      </c>
      <c r="E112" s="38" t="s">
        <v>1120</v>
      </c>
      <c r="F112" s="39">
        <v>36601370</v>
      </c>
      <c r="G112" s="40" t="s">
        <v>446</v>
      </c>
      <c r="H112">
        <f>VLOOKUP(G112,'Journals '!A:C,3)</f>
        <v>0</v>
      </c>
      <c r="I112" t="str">
        <f t="shared" si="0"/>
        <v xml:space="preserve"> </v>
      </c>
      <c r="J112" s="39">
        <v>2022</v>
      </c>
      <c r="K112" s="38" t="s">
        <v>1121</v>
      </c>
      <c r="L112" s="38"/>
      <c r="M112" s="38"/>
      <c r="N112" s="38"/>
      <c r="O112" s="38"/>
      <c r="P112" s="38"/>
      <c r="Q112" s="38"/>
      <c r="R112" s="38"/>
      <c r="S112" s="38"/>
      <c r="T112" s="38"/>
      <c r="U112" s="38"/>
      <c r="V112" s="38"/>
      <c r="W112" s="38"/>
      <c r="X112" s="38"/>
      <c r="Y112" s="38"/>
      <c r="Z112" s="38"/>
      <c r="AA112" s="38"/>
      <c r="AB112" s="38"/>
      <c r="AC112" s="38"/>
      <c r="AD112" s="38"/>
      <c r="AE112" s="38"/>
    </row>
    <row r="113" spans="1:31" ht="13.2">
      <c r="A113" s="39">
        <v>50</v>
      </c>
      <c r="B113" s="38" t="s">
        <v>880</v>
      </c>
      <c r="C113" s="39">
        <v>1</v>
      </c>
      <c r="D113" s="39">
        <v>6</v>
      </c>
      <c r="E113" s="38" t="s">
        <v>1122</v>
      </c>
      <c r="F113" s="39">
        <v>33948749</v>
      </c>
      <c r="G113" s="40" t="s">
        <v>373</v>
      </c>
      <c r="H113">
        <f>VLOOKUP(G113,'Journals '!A:C,3)</f>
        <v>1</v>
      </c>
      <c r="I113">
        <f t="shared" si="0"/>
        <v>1</v>
      </c>
      <c r="J113" s="39">
        <v>2022</v>
      </c>
      <c r="K113" s="38" t="s">
        <v>1123</v>
      </c>
      <c r="L113" s="38"/>
      <c r="M113" s="38"/>
      <c r="N113" s="38"/>
      <c r="O113" s="38"/>
      <c r="P113" s="38"/>
      <c r="Q113" s="38"/>
      <c r="R113" s="38"/>
      <c r="S113" s="38"/>
      <c r="T113" s="38"/>
      <c r="U113" s="38"/>
      <c r="V113" s="38"/>
      <c r="W113" s="38"/>
      <c r="X113" s="38"/>
      <c r="Y113" s="38"/>
      <c r="Z113" s="38"/>
      <c r="AA113" s="38"/>
      <c r="AB113" s="38"/>
      <c r="AC113" s="38"/>
      <c r="AD113" s="38"/>
      <c r="AE113" s="38"/>
    </row>
    <row r="114" spans="1:31" ht="13.2">
      <c r="A114" s="39">
        <v>50</v>
      </c>
      <c r="B114" s="38" t="s">
        <v>880</v>
      </c>
      <c r="C114" s="39">
        <v>3</v>
      </c>
      <c r="D114" s="39">
        <v>6</v>
      </c>
      <c r="E114" s="38" t="s">
        <v>1124</v>
      </c>
      <c r="F114" s="39">
        <v>33722717</v>
      </c>
      <c r="G114" s="40" t="s">
        <v>634</v>
      </c>
      <c r="H114">
        <f>VLOOKUP(G114,'Journals '!A:C,3)</f>
        <v>1</v>
      </c>
      <c r="I114">
        <f t="shared" si="0"/>
        <v>1</v>
      </c>
      <c r="J114" s="39">
        <v>2021</v>
      </c>
      <c r="K114" s="38" t="s">
        <v>1125</v>
      </c>
      <c r="L114" s="38"/>
      <c r="M114" s="38"/>
      <c r="N114" s="38"/>
      <c r="O114" s="38"/>
      <c r="P114" s="38"/>
      <c r="Q114" s="38"/>
      <c r="R114" s="38"/>
      <c r="S114" s="38"/>
      <c r="T114" s="38"/>
      <c r="U114" s="38"/>
      <c r="V114" s="38"/>
      <c r="W114" s="38"/>
      <c r="X114" s="38"/>
      <c r="Y114" s="38"/>
      <c r="Z114" s="38"/>
      <c r="AA114" s="38"/>
      <c r="AB114" s="38"/>
      <c r="AC114" s="38"/>
      <c r="AD114" s="38"/>
      <c r="AE114" s="38"/>
    </row>
    <row r="115" spans="1:31" ht="13.2">
      <c r="A115" s="39">
        <v>50</v>
      </c>
      <c r="B115" s="38" t="s">
        <v>880</v>
      </c>
      <c r="C115" s="39">
        <v>1</v>
      </c>
      <c r="D115" s="39">
        <v>4</v>
      </c>
      <c r="E115" s="38" t="s">
        <v>1126</v>
      </c>
      <c r="F115" s="39">
        <v>34509260</v>
      </c>
      <c r="G115" s="40" t="s">
        <v>454</v>
      </c>
      <c r="H115">
        <f>VLOOKUP(G115,'Journals '!A:C,3)</f>
        <v>0</v>
      </c>
      <c r="I115" t="str">
        <f t="shared" si="0"/>
        <v xml:space="preserve"> </v>
      </c>
      <c r="J115" s="39">
        <v>2021</v>
      </c>
      <c r="K115" s="38" t="s">
        <v>1127</v>
      </c>
      <c r="L115" s="38"/>
      <c r="M115" s="38"/>
      <c r="N115" s="38"/>
      <c r="O115" s="38"/>
      <c r="P115" s="38"/>
      <c r="Q115" s="38"/>
      <c r="R115" s="38"/>
      <c r="S115" s="38"/>
      <c r="T115" s="38"/>
      <c r="U115" s="38"/>
      <c r="V115" s="38"/>
      <c r="W115" s="38"/>
      <c r="X115" s="38"/>
      <c r="Y115" s="38"/>
      <c r="Z115" s="38"/>
      <c r="AA115" s="38"/>
      <c r="AB115" s="38"/>
      <c r="AC115" s="38"/>
      <c r="AD115" s="38"/>
      <c r="AE115" s="38"/>
    </row>
    <row r="116" spans="1:31" ht="13.2">
      <c r="A116" s="39">
        <v>50</v>
      </c>
      <c r="B116" s="38" t="s">
        <v>880</v>
      </c>
      <c r="C116" s="39">
        <v>1</v>
      </c>
      <c r="D116" s="39">
        <v>6</v>
      </c>
      <c r="E116" s="38" t="s">
        <v>1128</v>
      </c>
      <c r="F116" s="39">
        <v>34398335</v>
      </c>
      <c r="G116" s="40" t="s">
        <v>373</v>
      </c>
      <c r="H116">
        <f>VLOOKUP(G116,'Journals '!A:C,3)</f>
        <v>1</v>
      </c>
      <c r="I116">
        <f t="shared" si="0"/>
        <v>1</v>
      </c>
      <c r="J116" s="39">
        <v>2021</v>
      </c>
      <c r="K116" s="38" t="s">
        <v>1129</v>
      </c>
      <c r="L116" s="38"/>
      <c r="M116" s="38"/>
      <c r="N116" s="38"/>
      <c r="O116" s="38"/>
      <c r="P116" s="38"/>
      <c r="Q116" s="38"/>
      <c r="R116" s="38"/>
      <c r="S116" s="38"/>
      <c r="T116" s="38"/>
      <c r="U116" s="38"/>
      <c r="V116" s="38"/>
      <c r="W116" s="38"/>
      <c r="X116" s="38"/>
      <c r="Y116" s="38"/>
      <c r="Z116" s="38"/>
      <c r="AA116" s="38"/>
      <c r="AB116" s="38"/>
      <c r="AC116" s="38"/>
      <c r="AD116" s="38"/>
      <c r="AE116" s="38"/>
    </row>
    <row r="117" spans="1:31" ht="13.2">
      <c r="A117" s="39">
        <v>50</v>
      </c>
      <c r="B117" s="38" t="s">
        <v>880</v>
      </c>
      <c r="C117" s="39">
        <v>3</v>
      </c>
      <c r="D117" s="39">
        <v>5</v>
      </c>
      <c r="E117" s="38" t="s">
        <v>1130</v>
      </c>
      <c r="F117" s="39">
        <v>32559740</v>
      </c>
      <c r="G117" s="40" t="s">
        <v>476</v>
      </c>
      <c r="H117">
        <f>VLOOKUP(G117,'Journals '!A:C,3)</f>
        <v>1</v>
      </c>
      <c r="I117">
        <f t="shared" si="0"/>
        <v>1</v>
      </c>
      <c r="J117" s="39">
        <v>2020</v>
      </c>
      <c r="K117" s="38" t="s">
        <v>1131</v>
      </c>
    </row>
    <row r="118" spans="1:31" ht="13.2">
      <c r="A118" s="39">
        <v>50</v>
      </c>
      <c r="B118" s="38" t="s">
        <v>880</v>
      </c>
      <c r="C118" s="39">
        <v>1</v>
      </c>
      <c r="D118" s="39">
        <v>8</v>
      </c>
      <c r="E118" s="38" t="s">
        <v>1132</v>
      </c>
      <c r="F118" s="39">
        <v>34198251</v>
      </c>
      <c r="G118" s="40" t="s">
        <v>548</v>
      </c>
      <c r="H118">
        <f>VLOOKUP(G118,'Journals '!A:C,3)</f>
        <v>1</v>
      </c>
      <c r="I118">
        <f t="shared" si="0"/>
        <v>1</v>
      </c>
      <c r="J118" s="39">
        <v>2021</v>
      </c>
      <c r="K118" s="38" t="s">
        <v>1133</v>
      </c>
    </row>
    <row r="119" spans="1:31" ht="13.2">
      <c r="A119" s="39">
        <v>50</v>
      </c>
      <c r="B119" s="38" t="s">
        <v>880</v>
      </c>
      <c r="C119" s="39">
        <v>7</v>
      </c>
      <c r="D119" s="39">
        <v>12</v>
      </c>
      <c r="E119" s="38" t="s">
        <v>1134</v>
      </c>
      <c r="F119" s="39">
        <v>32217180</v>
      </c>
      <c r="G119" s="40" t="s">
        <v>634</v>
      </c>
      <c r="H119">
        <f>VLOOKUP(G119,'Journals '!A:C,3)</f>
        <v>1</v>
      </c>
      <c r="I119">
        <f t="shared" si="0"/>
        <v>1</v>
      </c>
      <c r="J119" s="39">
        <v>2020</v>
      </c>
      <c r="K119" s="38" t="s">
        <v>1135</v>
      </c>
    </row>
    <row r="120" spans="1:31" ht="13.2">
      <c r="A120" s="39">
        <v>50</v>
      </c>
      <c r="B120" s="38" t="s">
        <v>880</v>
      </c>
      <c r="C120" s="39">
        <v>2</v>
      </c>
      <c r="D120" s="39">
        <v>11</v>
      </c>
      <c r="E120" s="38" t="s">
        <v>1136</v>
      </c>
      <c r="F120" s="39">
        <v>35550453</v>
      </c>
      <c r="G120" s="40" t="s">
        <v>544</v>
      </c>
      <c r="H120">
        <f>VLOOKUP(G120,'Journals '!A:C,3)</f>
        <v>1</v>
      </c>
      <c r="I120">
        <f t="shared" si="0"/>
        <v>1</v>
      </c>
      <c r="J120" s="39">
        <v>2022</v>
      </c>
      <c r="K120" s="38" t="s">
        <v>1137</v>
      </c>
    </row>
    <row r="121" spans="1:31" ht="13.2">
      <c r="A121" s="39">
        <v>50</v>
      </c>
      <c r="B121" s="38" t="s">
        <v>880</v>
      </c>
      <c r="C121" s="39">
        <v>5</v>
      </c>
      <c r="D121" s="39">
        <v>11</v>
      </c>
      <c r="E121" s="38" t="s">
        <v>1138</v>
      </c>
      <c r="F121" s="39">
        <v>35303704</v>
      </c>
      <c r="G121" s="40" t="s">
        <v>473</v>
      </c>
      <c r="H121">
        <f>VLOOKUP(G121,'Journals '!A:C,3)</f>
        <v>1</v>
      </c>
      <c r="I121">
        <f t="shared" si="0"/>
        <v>1</v>
      </c>
      <c r="J121" s="39">
        <v>2022</v>
      </c>
      <c r="K121" s="38" t="s">
        <v>1139</v>
      </c>
    </row>
    <row r="122" spans="1:31" ht="13.2">
      <c r="A122" s="39">
        <v>50</v>
      </c>
      <c r="B122" s="38" t="s">
        <v>880</v>
      </c>
      <c r="C122" s="39">
        <v>1</v>
      </c>
      <c r="D122" s="39">
        <v>11</v>
      </c>
      <c r="E122" s="38" t="s">
        <v>1140</v>
      </c>
      <c r="F122" s="39">
        <v>35777113</v>
      </c>
      <c r="G122" s="40" t="s">
        <v>454</v>
      </c>
      <c r="H122">
        <f>VLOOKUP(G122,'Journals '!A:C,3)</f>
        <v>0</v>
      </c>
      <c r="I122" t="str">
        <f t="shared" si="0"/>
        <v xml:space="preserve"> </v>
      </c>
      <c r="J122" s="39">
        <v>2022</v>
      </c>
      <c r="K122" s="38" t="s">
        <v>1141</v>
      </c>
    </row>
    <row r="123" spans="1:31" ht="13.2">
      <c r="A123" s="39">
        <v>50</v>
      </c>
      <c r="B123" s="38" t="s">
        <v>880</v>
      </c>
      <c r="C123" s="39">
        <v>2</v>
      </c>
      <c r="D123" s="39">
        <v>10</v>
      </c>
      <c r="E123" s="38" t="s">
        <v>1142</v>
      </c>
      <c r="F123" s="39">
        <v>35356929</v>
      </c>
      <c r="G123" s="40" t="s">
        <v>512</v>
      </c>
      <c r="H123">
        <f>VLOOKUP(G123,'Journals '!A:C,3)</f>
        <v>0</v>
      </c>
      <c r="I123" t="str">
        <f t="shared" si="0"/>
        <v xml:space="preserve"> </v>
      </c>
      <c r="J123" s="39">
        <v>2022</v>
      </c>
      <c r="K123" s="38" t="s">
        <v>1143</v>
      </c>
    </row>
    <row r="124" spans="1:31" ht="13.2">
      <c r="A124" s="39">
        <v>50</v>
      </c>
      <c r="B124" s="38" t="s">
        <v>880</v>
      </c>
      <c r="C124" s="39">
        <v>1</v>
      </c>
      <c r="D124" s="39">
        <v>11</v>
      </c>
      <c r="E124" s="38" t="s">
        <v>1144</v>
      </c>
      <c r="F124" s="39">
        <v>33002865</v>
      </c>
      <c r="G124" s="40" t="s">
        <v>548</v>
      </c>
      <c r="H124">
        <f>VLOOKUP(G124,'Journals '!A:C,3)</f>
        <v>1</v>
      </c>
      <c r="I124">
        <f t="shared" si="0"/>
        <v>1</v>
      </c>
      <c r="J124" s="39">
        <v>2020</v>
      </c>
      <c r="K124" s="38" t="s">
        <v>1145</v>
      </c>
    </row>
    <row r="125" spans="1:31" ht="13.2">
      <c r="A125" s="39">
        <v>50</v>
      </c>
      <c r="B125" s="38" t="s">
        <v>880</v>
      </c>
      <c r="C125" s="39">
        <v>1</v>
      </c>
      <c r="D125" s="39">
        <v>11</v>
      </c>
      <c r="E125" s="38" t="s">
        <v>1146</v>
      </c>
      <c r="F125" s="39">
        <v>35303700</v>
      </c>
      <c r="G125" s="40" t="s">
        <v>473</v>
      </c>
      <c r="H125">
        <f>VLOOKUP(G125,'Journals '!A:C,3)</f>
        <v>1</v>
      </c>
      <c r="I125">
        <f t="shared" si="0"/>
        <v>1</v>
      </c>
      <c r="J125" s="39">
        <v>2022</v>
      </c>
      <c r="K125" s="38" t="s">
        <v>1147</v>
      </c>
    </row>
    <row r="126" spans="1:31" ht="13.2">
      <c r="A126" s="39">
        <v>50</v>
      </c>
      <c r="B126" s="38" t="s">
        <v>880</v>
      </c>
      <c r="C126" s="39">
        <v>2</v>
      </c>
      <c r="D126" s="39">
        <v>6</v>
      </c>
      <c r="E126" s="38" t="s">
        <v>1148</v>
      </c>
      <c r="F126" s="39">
        <v>35839654</v>
      </c>
      <c r="G126" s="40" t="s">
        <v>413</v>
      </c>
      <c r="H126">
        <f>VLOOKUP(G126,'Journals '!A:C,3)</f>
        <v>0</v>
      </c>
      <c r="I126" t="str">
        <f t="shared" si="0"/>
        <v xml:space="preserve"> </v>
      </c>
      <c r="J126" s="39">
        <v>2022</v>
      </c>
      <c r="K126" s="38" t="s">
        <v>1149</v>
      </c>
    </row>
    <row r="127" spans="1:31" ht="13.2">
      <c r="A127" s="39">
        <v>50</v>
      </c>
      <c r="B127" s="38" t="s">
        <v>880</v>
      </c>
      <c r="C127" s="39">
        <v>1</v>
      </c>
      <c r="D127" s="39">
        <v>6</v>
      </c>
      <c r="E127" s="38" t="s">
        <v>1150</v>
      </c>
      <c r="F127" s="39">
        <v>35413668</v>
      </c>
      <c r="G127" s="40" t="s">
        <v>413</v>
      </c>
      <c r="H127">
        <f>VLOOKUP(G127,'Journals '!A:C,3)</f>
        <v>0</v>
      </c>
      <c r="I127" t="str">
        <f t="shared" si="0"/>
        <v xml:space="preserve"> </v>
      </c>
      <c r="J127" s="39">
        <v>2022</v>
      </c>
      <c r="K127" s="38" t="s">
        <v>1034</v>
      </c>
    </row>
    <row r="128" spans="1:31" ht="13.2">
      <c r="A128" s="39">
        <v>50</v>
      </c>
      <c r="B128" s="38" t="s">
        <v>880</v>
      </c>
      <c r="C128" s="39">
        <v>2</v>
      </c>
      <c r="D128" s="39">
        <v>7</v>
      </c>
      <c r="E128" s="38" t="s">
        <v>1151</v>
      </c>
      <c r="F128" s="39">
        <v>37605484</v>
      </c>
      <c r="G128" s="40" t="s">
        <v>362</v>
      </c>
      <c r="H128">
        <f>VLOOKUP(G128,'Journals '!A:C,3)</f>
        <v>0</v>
      </c>
      <c r="I128" t="str">
        <f t="shared" si="0"/>
        <v xml:space="preserve"> </v>
      </c>
      <c r="J128" s="39">
        <v>2023</v>
      </c>
      <c r="K128" s="38" t="s">
        <v>1152</v>
      </c>
    </row>
    <row r="129" spans="1:11" ht="13.2">
      <c r="A129" s="39">
        <v>50</v>
      </c>
      <c r="B129" s="38" t="s">
        <v>880</v>
      </c>
      <c r="C129" s="39">
        <v>7</v>
      </c>
      <c r="D129" s="39">
        <v>13</v>
      </c>
      <c r="E129" s="38" t="s">
        <v>1153</v>
      </c>
      <c r="F129" s="39">
        <v>34740174</v>
      </c>
      <c r="G129" s="40" t="s">
        <v>1030</v>
      </c>
      <c r="H129">
        <f>VLOOKUP(G129,'Journals '!A:C,3)</f>
        <v>1</v>
      </c>
      <c r="I129">
        <f t="shared" si="0"/>
        <v>1</v>
      </c>
      <c r="J129" s="39">
        <v>2021</v>
      </c>
      <c r="K129" s="38" t="s">
        <v>1154</v>
      </c>
    </row>
    <row r="130" spans="1:11" ht="13.2">
      <c r="A130" s="39">
        <v>50</v>
      </c>
      <c r="B130" s="38" t="s">
        <v>880</v>
      </c>
      <c r="C130" s="39">
        <v>1</v>
      </c>
      <c r="D130" s="39">
        <v>12</v>
      </c>
      <c r="E130" s="38" t="s">
        <v>1155</v>
      </c>
      <c r="F130" s="39">
        <v>37393891</v>
      </c>
      <c r="G130" s="40" t="s">
        <v>569</v>
      </c>
      <c r="H130">
        <f>VLOOKUP(G130,'Journals '!A:C,3)</f>
        <v>1</v>
      </c>
      <c r="I130">
        <f t="shared" si="0"/>
        <v>1</v>
      </c>
      <c r="J130" s="39">
        <v>2023</v>
      </c>
      <c r="K130" s="38" t="s">
        <v>1156</v>
      </c>
    </row>
    <row r="131" spans="1:11" ht="13.2">
      <c r="A131" s="39">
        <v>50</v>
      </c>
      <c r="B131" s="38" t="s">
        <v>880</v>
      </c>
      <c r="C131" s="39">
        <v>7</v>
      </c>
      <c r="D131" s="39">
        <v>9</v>
      </c>
      <c r="E131" s="38" t="s">
        <v>1157</v>
      </c>
      <c r="F131" s="39">
        <v>33126212</v>
      </c>
      <c r="G131" s="40" t="s">
        <v>473</v>
      </c>
      <c r="H131">
        <f>VLOOKUP(G131,'Journals '!A:C,3)</f>
        <v>1</v>
      </c>
      <c r="I131">
        <f t="shared" si="0"/>
        <v>1</v>
      </c>
      <c r="J131" s="39">
        <v>2020</v>
      </c>
      <c r="K131" s="38" t="s">
        <v>1158</v>
      </c>
    </row>
    <row r="132" spans="1:11" ht="13.2">
      <c r="A132" s="39">
        <v>50</v>
      </c>
      <c r="B132" s="38" t="s">
        <v>880</v>
      </c>
      <c r="C132" s="39">
        <v>6</v>
      </c>
      <c r="D132" s="39">
        <v>10</v>
      </c>
      <c r="E132" s="38" t="s">
        <v>1159</v>
      </c>
      <c r="F132" s="39">
        <v>34952511</v>
      </c>
      <c r="G132" s="40" t="s">
        <v>473</v>
      </c>
      <c r="H132">
        <f>VLOOKUP(G132,'Journals '!A:C,3)</f>
        <v>1</v>
      </c>
      <c r="I132">
        <f t="shared" si="0"/>
        <v>1</v>
      </c>
      <c r="J132" s="39">
        <v>2021</v>
      </c>
      <c r="K132" s="38" t="s">
        <v>1160</v>
      </c>
    </row>
    <row r="133" spans="1:11" ht="13.2">
      <c r="A133" s="39">
        <v>50</v>
      </c>
      <c r="B133" s="38" t="s">
        <v>880</v>
      </c>
      <c r="C133" s="39">
        <v>7</v>
      </c>
      <c r="D133" s="39">
        <v>10</v>
      </c>
      <c r="E133" s="38" t="s">
        <v>1161</v>
      </c>
      <c r="F133" s="39">
        <v>37382304</v>
      </c>
      <c r="G133" s="40" t="s">
        <v>1030</v>
      </c>
      <c r="H133">
        <f>VLOOKUP(G133,'Journals '!A:C,3)</f>
        <v>1</v>
      </c>
      <c r="I133">
        <f t="shared" si="0"/>
        <v>1</v>
      </c>
      <c r="J133" s="39">
        <v>2023</v>
      </c>
      <c r="K133" s="38" t="s">
        <v>1162</v>
      </c>
    </row>
    <row r="134" spans="1:11" ht="13.2">
      <c r="A134" s="39">
        <v>50</v>
      </c>
      <c r="B134" s="38" t="s">
        <v>880</v>
      </c>
      <c r="C134" s="39">
        <v>1</v>
      </c>
      <c r="D134" s="39">
        <v>9</v>
      </c>
      <c r="E134" s="38" t="s">
        <v>1163</v>
      </c>
      <c r="F134" s="39">
        <v>37144016</v>
      </c>
      <c r="G134" s="40" t="s">
        <v>295</v>
      </c>
      <c r="H134">
        <f>VLOOKUP(G134,'Journals '!A:C,3)</f>
        <v>0</v>
      </c>
      <c r="I134" t="str">
        <f t="shared" si="0"/>
        <v xml:space="preserve"> </v>
      </c>
      <c r="J134" s="39">
        <v>2023</v>
      </c>
      <c r="K134" s="38" t="s">
        <v>1164</v>
      </c>
    </row>
    <row r="135" spans="1:11" ht="13.2">
      <c r="A135" s="39">
        <v>50</v>
      </c>
      <c r="B135" s="38" t="s">
        <v>880</v>
      </c>
      <c r="C135" s="39">
        <v>6</v>
      </c>
      <c r="D135" s="39">
        <v>8</v>
      </c>
      <c r="E135" s="38" t="s">
        <v>1165</v>
      </c>
      <c r="F135" s="39">
        <v>37373640</v>
      </c>
      <c r="G135" s="40" t="s">
        <v>453</v>
      </c>
      <c r="H135">
        <f>VLOOKUP(G135,'Journals '!A:C,3)</f>
        <v>0</v>
      </c>
      <c r="I135" t="str">
        <f t="shared" si="0"/>
        <v xml:space="preserve"> </v>
      </c>
      <c r="J135" s="39">
        <v>2023</v>
      </c>
      <c r="K135" s="38" t="s">
        <v>1166</v>
      </c>
    </row>
    <row r="136" spans="1:11" ht="13.2">
      <c r="A136" s="39">
        <v>50</v>
      </c>
      <c r="B136" s="38" t="s">
        <v>880</v>
      </c>
      <c r="C136" s="39">
        <v>1</v>
      </c>
      <c r="D136" s="39">
        <v>4</v>
      </c>
      <c r="E136" s="38" t="s">
        <v>1167</v>
      </c>
      <c r="F136" s="39">
        <v>37651572</v>
      </c>
      <c r="G136" s="40" t="s">
        <v>349</v>
      </c>
      <c r="H136">
        <f>VLOOKUP(G136,'Journals '!A:C,3)</f>
        <v>1</v>
      </c>
      <c r="I136">
        <f t="shared" si="0"/>
        <v>1</v>
      </c>
      <c r="J136" s="39">
        <v>2023</v>
      </c>
      <c r="K136" s="38" t="s">
        <v>1145</v>
      </c>
    </row>
    <row r="137" spans="1:11" ht="13.2">
      <c r="A137" s="39">
        <v>50</v>
      </c>
      <c r="B137" s="38" t="s">
        <v>880</v>
      </c>
      <c r="C137" s="39">
        <v>2</v>
      </c>
      <c r="D137" s="39">
        <v>9</v>
      </c>
      <c r="E137" s="38" t="s">
        <v>1168</v>
      </c>
      <c r="F137" s="39">
        <v>36937506</v>
      </c>
      <c r="G137" s="40" t="s">
        <v>591</v>
      </c>
      <c r="H137">
        <f>VLOOKUP(G137,'Journals '!A:C,3)</f>
        <v>0</v>
      </c>
      <c r="I137" t="str">
        <f t="shared" si="0"/>
        <v xml:space="preserve"> </v>
      </c>
      <c r="J137" s="39">
        <v>2023</v>
      </c>
      <c r="K137" s="38" t="s">
        <v>1169</v>
      </c>
    </row>
    <row r="138" spans="1:11" ht="13.2">
      <c r="A138" s="39">
        <v>50</v>
      </c>
      <c r="B138" s="38" t="s">
        <v>880</v>
      </c>
      <c r="C138" s="39">
        <v>1</v>
      </c>
      <c r="D138" s="39">
        <v>10</v>
      </c>
      <c r="E138" s="38" t="s">
        <v>1170</v>
      </c>
      <c r="F138" s="39">
        <v>34242828</v>
      </c>
      <c r="G138" s="40" t="s">
        <v>634</v>
      </c>
      <c r="H138">
        <f>VLOOKUP(G138,'Journals '!A:C,3)</f>
        <v>1</v>
      </c>
      <c r="I138">
        <f t="shared" si="0"/>
        <v>1</v>
      </c>
      <c r="J138" s="39">
        <v>2021</v>
      </c>
      <c r="K138" s="38" t="s">
        <v>1171</v>
      </c>
    </row>
    <row r="139" spans="1:11" ht="13.2">
      <c r="A139" s="39">
        <v>50</v>
      </c>
      <c r="B139" s="38" t="s">
        <v>880</v>
      </c>
      <c r="C139" s="39">
        <v>1</v>
      </c>
      <c r="D139" s="39">
        <v>9</v>
      </c>
      <c r="E139" s="38" t="s">
        <v>1172</v>
      </c>
      <c r="F139" s="39">
        <v>33528731</v>
      </c>
      <c r="G139" s="40" t="s">
        <v>572</v>
      </c>
      <c r="H139">
        <f>VLOOKUP(G139,'Journals '!A:C,3)</f>
        <v>0</v>
      </c>
      <c r="I139" t="str">
        <f t="shared" si="0"/>
        <v xml:space="preserve"> </v>
      </c>
      <c r="J139" s="39">
        <v>2021</v>
      </c>
      <c r="K139" s="38" t="s">
        <v>1173</v>
      </c>
    </row>
    <row r="140" spans="1:11" ht="13.2">
      <c r="A140" s="39">
        <v>50</v>
      </c>
      <c r="B140" s="38" t="s">
        <v>880</v>
      </c>
      <c r="C140" s="39">
        <v>1</v>
      </c>
      <c r="D140" s="39">
        <v>12</v>
      </c>
      <c r="E140" s="38" t="s">
        <v>1174</v>
      </c>
      <c r="F140" s="39">
        <v>34308307</v>
      </c>
      <c r="G140" s="40" t="s">
        <v>363</v>
      </c>
      <c r="H140">
        <f>VLOOKUP(G140,'Journals '!A:C,3)</f>
        <v>0</v>
      </c>
      <c r="I140" t="str">
        <f t="shared" si="0"/>
        <v xml:space="preserve"> </v>
      </c>
      <c r="J140" s="39">
        <v>2021</v>
      </c>
      <c r="K140" s="38" t="s">
        <v>1175</v>
      </c>
    </row>
    <row r="141" spans="1:11" ht="13.2">
      <c r="A141" s="39">
        <v>50</v>
      </c>
      <c r="B141" s="38" t="s">
        <v>880</v>
      </c>
      <c r="C141" s="39">
        <v>1</v>
      </c>
      <c r="D141" s="39">
        <v>23</v>
      </c>
      <c r="E141" s="38" t="s">
        <v>1176</v>
      </c>
      <c r="F141" s="39">
        <v>37283368</v>
      </c>
      <c r="G141" s="40" t="s">
        <v>548</v>
      </c>
      <c r="H141">
        <f>VLOOKUP(G141,'Journals '!A:C,3)</f>
        <v>1</v>
      </c>
      <c r="I141">
        <f t="shared" si="0"/>
        <v>1</v>
      </c>
      <c r="J141" s="39">
        <v>2023</v>
      </c>
      <c r="K141" s="38" t="s">
        <v>1177</v>
      </c>
    </row>
    <row r="142" spans="1:11" ht="13.2">
      <c r="A142" s="39">
        <v>50</v>
      </c>
      <c r="B142" s="38" t="s">
        <v>880</v>
      </c>
      <c r="C142" s="39">
        <v>1</v>
      </c>
      <c r="D142" s="39">
        <v>6</v>
      </c>
      <c r="E142" s="38" t="s">
        <v>1178</v>
      </c>
      <c r="F142" s="39">
        <v>34266932</v>
      </c>
      <c r="G142" s="40" t="s">
        <v>412</v>
      </c>
      <c r="H142">
        <f>VLOOKUP(G142,'Journals '!A:C,3)</f>
        <v>0</v>
      </c>
      <c r="I142" t="str">
        <f t="shared" si="0"/>
        <v xml:space="preserve"> </v>
      </c>
      <c r="J142" s="39">
        <v>2021</v>
      </c>
      <c r="K142" s="38" t="s">
        <v>1179</v>
      </c>
    </row>
    <row r="143" spans="1:11" ht="13.2">
      <c r="A143" s="39">
        <v>50</v>
      </c>
      <c r="B143" s="38" t="s">
        <v>880</v>
      </c>
      <c r="C143" s="39">
        <v>2</v>
      </c>
      <c r="D143" s="39">
        <v>6</v>
      </c>
      <c r="E143" s="38" t="s">
        <v>1180</v>
      </c>
      <c r="F143" s="39">
        <v>34160373</v>
      </c>
      <c r="G143" s="40" t="s">
        <v>600</v>
      </c>
      <c r="H143">
        <f>VLOOKUP(G143,'Journals '!A:C,3)</f>
        <v>1</v>
      </c>
      <c r="I143">
        <f t="shared" si="0"/>
        <v>1</v>
      </c>
      <c r="J143" s="39">
        <v>2021</v>
      </c>
      <c r="K143" s="38" t="s">
        <v>1181</v>
      </c>
    </row>
    <row r="144" spans="1:11" ht="13.2">
      <c r="A144" s="39">
        <v>50</v>
      </c>
      <c r="B144" s="38" t="s">
        <v>880</v>
      </c>
      <c r="C144" s="39">
        <v>6</v>
      </c>
      <c r="D144" s="39">
        <v>10</v>
      </c>
      <c r="E144" s="38" t="s">
        <v>1182</v>
      </c>
      <c r="F144" s="39">
        <v>33740764</v>
      </c>
      <c r="G144" s="40" t="s">
        <v>473</v>
      </c>
      <c r="H144">
        <f>VLOOKUP(G144,'Journals '!A:C,3)</f>
        <v>1</v>
      </c>
      <c r="I144">
        <f t="shared" si="0"/>
        <v>1</v>
      </c>
      <c r="J144" s="39">
        <v>2021</v>
      </c>
      <c r="K144" s="38" t="s">
        <v>1183</v>
      </c>
    </row>
    <row r="145" spans="1:31" ht="13.2">
      <c r="A145" s="39">
        <v>50</v>
      </c>
      <c r="B145" s="38" t="s">
        <v>880</v>
      </c>
      <c r="C145" s="39">
        <v>5</v>
      </c>
      <c r="D145" s="39">
        <v>7</v>
      </c>
      <c r="E145" s="38" t="s">
        <v>1184</v>
      </c>
      <c r="F145" s="39">
        <v>34275708</v>
      </c>
      <c r="G145" s="40" t="s">
        <v>618</v>
      </c>
      <c r="H145">
        <f>VLOOKUP(G145,'Journals '!A:C,3)</f>
        <v>0</v>
      </c>
      <c r="I145" t="str">
        <f t="shared" si="0"/>
        <v xml:space="preserve"> </v>
      </c>
      <c r="J145" s="39">
        <v>2021</v>
      </c>
      <c r="K145" s="38" t="s">
        <v>1185</v>
      </c>
    </row>
    <row r="146" spans="1:31" ht="13.2">
      <c r="A146" s="39">
        <v>50</v>
      </c>
      <c r="B146" s="38" t="s">
        <v>880</v>
      </c>
      <c r="C146" s="39">
        <v>3</v>
      </c>
      <c r="D146" s="39">
        <v>12</v>
      </c>
      <c r="E146" s="38" t="s">
        <v>1186</v>
      </c>
      <c r="F146" s="39">
        <v>33819935</v>
      </c>
      <c r="G146" s="40" t="s">
        <v>537</v>
      </c>
      <c r="H146">
        <f>VLOOKUP(G146,'Journals '!A:C,3)</f>
        <v>1</v>
      </c>
      <c r="I146">
        <f t="shared" si="0"/>
        <v>1</v>
      </c>
      <c r="J146" s="39">
        <v>2021</v>
      </c>
      <c r="K146" s="38" t="s">
        <v>1093</v>
      </c>
    </row>
    <row r="147" spans="1:31" ht="13.2">
      <c r="A147" s="39">
        <v>50</v>
      </c>
      <c r="B147" s="38" t="s">
        <v>880</v>
      </c>
      <c r="C147" s="39">
        <v>4</v>
      </c>
      <c r="D147" s="39">
        <v>14</v>
      </c>
      <c r="E147" s="38" t="s">
        <v>1187</v>
      </c>
      <c r="F147" s="39">
        <v>33130616</v>
      </c>
      <c r="G147" s="40" t="s">
        <v>548</v>
      </c>
      <c r="H147">
        <f>VLOOKUP(G147,'Journals '!A:C,3)</f>
        <v>1</v>
      </c>
      <c r="I147">
        <f t="shared" si="0"/>
        <v>1</v>
      </c>
      <c r="J147" s="39">
        <v>2020</v>
      </c>
      <c r="K147" s="38" t="s">
        <v>1188</v>
      </c>
    </row>
    <row r="148" spans="1:31" ht="13.2">
      <c r="A148" s="39">
        <v>54</v>
      </c>
      <c r="B148" t="s">
        <v>724</v>
      </c>
      <c r="C148" s="41">
        <v>3</v>
      </c>
      <c r="D148" s="41">
        <v>18</v>
      </c>
      <c r="E148" t="s">
        <v>1189</v>
      </c>
      <c r="F148" s="41">
        <v>34424052</v>
      </c>
      <c r="G148" t="s">
        <v>1190</v>
      </c>
      <c r="H148">
        <f>VLOOKUP(G148,'Journals '!A:C,3)</f>
        <v>0</v>
      </c>
      <c r="I148" t="str">
        <f t="shared" si="0"/>
        <v xml:space="preserve"> </v>
      </c>
      <c r="J148" s="41">
        <v>2021</v>
      </c>
      <c r="K148" t="s">
        <v>1191</v>
      </c>
    </row>
    <row r="149" spans="1:31" ht="13.2">
      <c r="A149" s="39">
        <v>54</v>
      </c>
      <c r="B149" t="s">
        <v>724</v>
      </c>
      <c r="C149" s="41">
        <v>2</v>
      </c>
      <c r="D149" s="41">
        <v>16</v>
      </c>
      <c r="E149" t="s">
        <v>1192</v>
      </c>
      <c r="F149" s="41">
        <v>36031897</v>
      </c>
      <c r="G149" t="s">
        <v>1193</v>
      </c>
      <c r="H149">
        <f>VLOOKUP(G149,'Journals '!A:C,3)</f>
        <v>0</v>
      </c>
      <c r="I149" t="str">
        <f t="shared" si="0"/>
        <v xml:space="preserve"> </v>
      </c>
      <c r="J149" s="41">
        <v>2022</v>
      </c>
      <c r="K149" t="s">
        <v>1038</v>
      </c>
    </row>
    <row r="150" spans="1:31" ht="13.2">
      <c r="A150" s="39">
        <v>54</v>
      </c>
      <c r="B150" t="s">
        <v>724</v>
      </c>
      <c r="C150" s="41">
        <v>2</v>
      </c>
      <c r="D150" s="41">
        <v>10</v>
      </c>
      <c r="E150" t="s">
        <v>1194</v>
      </c>
      <c r="F150" s="41">
        <v>32972334</v>
      </c>
      <c r="G150" t="s">
        <v>1195</v>
      </c>
      <c r="H150">
        <f>VLOOKUP(G150,'Journals '!A:C,3)</f>
        <v>0</v>
      </c>
      <c r="I150" t="str">
        <f t="shared" si="0"/>
        <v xml:space="preserve"> </v>
      </c>
      <c r="J150" s="41">
        <v>2020</v>
      </c>
      <c r="K150" t="s">
        <v>1196</v>
      </c>
    </row>
    <row r="151" spans="1:31" ht="13.2">
      <c r="A151" s="39">
        <v>54</v>
      </c>
      <c r="B151" t="s">
        <v>724</v>
      </c>
      <c r="C151" s="41">
        <v>5</v>
      </c>
      <c r="D151" s="41">
        <v>15</v>
      </c>
      <c r="E151" t="s">
        <v>1197</v>
      </c>
      <c r="F151" s="41">
        <v>37503159</v>
      </c>
      <c r="G151" t="s">
        <v>585</v>
      </c>
      <c r="H151">
        <f>VLOOKUP(G151,'Journals '!A:C,3)</f>
        <v>0</v>
      </c>
      <c r="I151" t="str">
        <f t="shared" si="0"/>
        <v xml:space="preserve"> </v>
      </c>
      <c r="J151" s="41">
        <v>2023</v>
      </c>
      <c r="K151" t="s">
        <v>1198</v>
      </c>
      <c r="L151" s="38"/>
      <c r="M151" s="38"/>
      <c r="N151" s="38"/>
      <c r="O151" s="38"/>
      <c r="P151" s="38"/>
      <c r="Q151" s="38"/>
      <c r="R151" s="38"/>
      <c r="S151" s="38"/>
      <c r="T151" s="38"/>
      <c r="U151" s="38"/>
      <c r="V151" s="38"/>
      <c r="W151" s="38"/>
      <c r="X151" s="38"/>
      <c r="Y151" s="38"/>
      <c r="Z151" s="38"/>
      <c r="AA151" s="38"/>
      <c r="AB151" s="38"/>
      <c r="AC151" s="38"/>
      <c r="AD151" s="38"/>
      <c r="AE151" s="38"/>
    </row>
    <row r="152" spans="1:31" ht="13.2">
      <c r="A152" s="39">
        <v>54</v>
      </c>
      <c r="B152" t="s">
        <v>724</v>
      </c>
      <c r="C152" s="41">
        <v>2</v>
      </c>
      <c r="D152" s="41">
        <v>9</v>
      </c>
      <c r="E152" t="s">
        <v>1199</v>
      </c>
      <c r="F152" s="41">
        <v>31440133</v>
      </c>
      <c r="G152" t="s">
        <v>1200</v>
      </c>
      <c r="H152">
        <f>VLOOKUP(G152,'Journals '!A:C,3)</f>
        <v>0</v>
      </c>
      <c r="I152" t="str">
        <f t="shared" si="0"/>
        <v xml:space="preserve"> </v>
      </c>
      <c r="J152" s="41">
        <v>2019</v>
      </c>
      <c r="K152" t="s">
        <v>1201</v>
      </c>
      <c r="L152" s="38"/>
      <c r="M152" s="38"/>
      <c r="N152" s="38"/>
      <c r="O152" s="38"/>
      <c r="P152" s="38"/>
      <c r="Q152" s="38"/>
      <c r="R152" s="38"/>
      <c r="S152" s="38"/>
      <c r="T152" s="38"/>
      <c r="U152" s="38"/>
      <c r="V152" s="38"/>
      <c r="W152" s="38"/>
      <c r="X152" s="38"/>
      <c r="Y152" s="38"/>
      <c r="Z152" s="38"/>
      <c r="AA152" s="38"/>
      <c r="AB152" s="38"/>
      <c r="AC152" s="38"/>
      <c r="AD152" s="38"/>
      <c r="AE152" s="38"/>
    </row>
    <row r="153" spans="1:31" ht="13.2">
      <c r="A153" s="39">
        <v>54</v>
      </c>
      <c r="B153" t="s">
        <v>724</v>
      </c>
      <c r="C153" s="41">
        <v>9</v>
      </c>
      <c r="D153" s="41">
        <v>14</v>
      </c>
      <c r="E153" t="s">
        <v>1202</v>
      </c>
      <c r="F153" s="41">
        <v>33967042</v>
      </c>
      <c r="G153" t="s">
        <v>1193</v>
      </c>
      <c r="H153">
        <f>VLOOKUP(G153,'Journals '!A:C,3)</f>
        <v>0</v>
      </c>
      <c r="I153" t="str">
        <f t="shared" si="0"/>
        <v xml:space="preserve"> </v>
      </c>
      <c r="J153" s="41">
        <v>2021</v>
      </c>
      <c r="K153" t="s">
        <v>1038</v>
      </c>
      <c r="L153" s="38"/>
      <c r="M153" s="38"/>
      <c r="N153" s="38"/>
      <c r="O153" s="38"/>
      <c r="P153" s="38"/>
      <c r="Q153" s="38"/>
      <c r="R153" s="38"/>
      <c r="S153" s="38"/>
      <c r="T153" s="38"/>
      <c r="U153" s="38"/>
      <c r="V153" s="38"/>
      <c r="W153" s="38"/>
      <c r="X153" s="38"/>
      <c r="Y153" s="38"/>
      <c r="Z153" s="38"/>
      <c r="AA153" s="38"/>
      <c r="AB153" s="38"/>
      <c r="AC153" s="38"/>
      <c r="AD153" s="38"/>
      <c r="AE153" s="38"/>
    </row>
    <row r="154" spans="1:31" ht="13.2">
      <c r="A154" s="39">
        <v>54</v>
      </c>
      <c r="B154" t="s">
        <v>724</v>
      </c>
      <c r="C154" s="41">
        <v>3</v>
      </c>
      <c r="D154" s="41">
        <v>8</v>
      </c>
      <c r="E154" t="s">
        <v>1203</v>
      </c>
      <c r="F154" s="41">
        <v>33296843</v>
      </c>
      <c r="G154" t="s">
        <v>340</v>
      </c>
      <c r="H154">
        <f>VLOOKUP(G154,'Journals '!A:C,3)</f>
        <v>1</v>
      </c>
      <c r="I154">
        <f t="shared" si="0"/>
        <v>1</v>
      </c>
      <c r="J154" s="41">
        <v>2021</v>
      </c>
      <c r="K154" t="s">
        <v>1204</v>
      </c>
      <c r="L154" s="38"/>
      <c r="M154" s="38"/>
      <c r="N154" s="38"/>
      <c r="O154" s="38"/>
      <c r="P154" s="38"/>
      <c r="Q154" s="38"/>
      <c r="R154" s="38"/>
      <c r="S154" s="38"/>
      <c r="T154" s="38"/>
      <c r="U154" s="38"/>
      <c r="V154" s="38"/>
      <c r="W154" s="38"/>
      <c r="X154" s="38"/>
      <c r="Y154" s="38"/>
      <c r="Z154" s="38"/>
      <c r="AA154" s="38"/>
      <c r="AB154" s="38"/>
      <c r="AC154" s="38"/>
      <c r="AD154" s="38"/>
      <c r="AE154" s="38"/>
    </row>
    <row r="155" spans="1:31" ht="13.2">
      <c r="A155" s="39">
        <v>54</v>
      </c>
      <c r="B155" t="s">
        <v>724</v>
      </c>
      <c r="C155" s="41">
        <v>5</v>
      </c>
      <c r="D155" s="41">
        <v>12</v>
      </c>
      <c r="E155" t="s">
        <v>1205</v>
      </c>
      <c r="F155" s="41">
        <v>30395590</v>
      </c>
      <c r="G155" t="s">
        <v>575</v>
      </c>
      <c r="H155">
        <f>VLOOKUP(G155,'Journals '!A:C,3)</f>
        <v>0</v>
      </c>
      <c r="I155" t="str">
        <f t="shared" si="0"/>
        <v xml:space="preserve"> </v>
      </c>
      <c r="J155" s="41">
        <v>2018</v>
      </c>
      <c r="K155" t="s">
        <v>1206</v>
      </c>
      <c r="L155" s="38"/>
      <c r="M155" s="38"/>
      <c r="N155" s="38"/>
      <c r="O155" s="38"/>
      <c r="P155" s="38"/>
      <c r="Q155" s="38"/>
      <c r="R155" s="38"/>
      <c r="S155" s="38"/>
      <c r="T155" s="38"/>
      <c r="U155" s="38"/>
      <c r="V155" s="38"/>
      <c r="W155" s="38"/>
      <c r="X155" s="38"/>
      <c r="Y155" s="38"/>
      <c r="Z155" s="38"/>
      <c r="AA155" s="38"/>
      <c r="AB155" s="38"/>
      <c r="AC155" s="38"/>
      <c r="AD155" s="38"/>
      <c r="AE155" s="38"/>
    </row>
    <row r="156" spans="1:31" ht="13.2">
      <c r="A156" s="39">
        <v>54</v>
      </c>
      <c r="B156" t="s">
        <v>724</v>
      </c>
      <c r="C156" s="41">
        <v>3</v>
      </c>
      <c r="D156" s="41">
        <v>13</v>
      </c>
      <c r="E156" t="s">
        <v>1207</v>
      </c>
      <c r="F156" s="41">
        <v>34868068</v>
      </c>
      <c r="G156" t="s">
        <v>378</v>
      </c>
      <c r="H156">
        <f>VLOOKUP(G156,'Journals '!A:C,3)</f>
        <v>0</v>
      </c>
      <c r="I156" t="str">
        <f t="shared" si="0"/>
        <v xml:space="preserve"> </v>
      </c>
      <c r="J156" s="41">
        <v>2021</v>
      </c>
      <c r="K156" t="s">
        <v>1208</v>
      </c>
      <c r="L156" s="38"/>
      <c r="M156" s="38"/>
      <c r="N156" s="38"/>
      <c r="O156" s="38"/>
      <c r="P156" s="38"/>
      <c r="Q156" s="38"/>
      <c r="R156" s="38"/>
      <c r="S156" s="38"/>
      <c r="T156" s="38"/>
      <c r="U156" s="38"/>
      <c r="V156" s="38"/>
      <c r="W156" s="38"/>
      <c r="X156" s="38"/>
      <c r="Y156" s="38"/>
      <c r="Z156" s="38"/>
      <c r="AA156" s="38"/>
      <c r="AB156" s="38"/>
      <c r="AC156" s="38"/>
      <c r="AD156" s="38"/>
      <c r="AE156" s="38"/>
    </row>
    <row r="157" spans="1:31" ht="13.2">
      <c r="A157" s="39">
        <v>54</v>
      </c>
      <c r="B157" t="s">
        <v>724</v>
      </c>
      <c r="C157" s="41">
        <v>4</v>
      </c>
      <c r="D157" s="41">
        <v>10</v>
      </c>
      <c r="E157" t="s">
        <v>1209</v>
      </c>
      <c r="F157" s="41">
        <v>33030060</v>
      </c>
      <c r="G157" t="s">
        <v>397</v>
      </c>
      <c r="H157">
        <f>VLOOKUP(G157,'Journals '!A:C,3)</f>
        <v>1</v>
      </c>
      <c r="I157">
        <f t="shared" si="0"/>
        <v>1</v>
      </c>
      <c r="J157" s="41">
        <v>2022</v>
      </c>
      <c r="K157" t="s">
        <v>1210</v>
      </c>
      <c r="L157" s="38"/>
      <c r="M157" s="38"/>
      <c r="N157" s="38"/>
      <c r="O157" s="38"/>
      <c r="P157" s="38"/>
      <c r="Q157" s="38"/>
      <c r="R157" s="38"/>
      <c r="S157" s="38"/>
      <c r="T157" s="38"/>
      <c r="U157" s="38"/>
      <c r="V157" s="38"/>
      <c r="W157" s="38"/>
      <c r="X157" s="38"/>
      <c r="Y157" s="38"/>
      <c r="Z157" s="38"/>
      <c r="AA157" s="38"/>
      <c r="AB157" s="38"/>
      <c r="AC157" s="38"/>
      <c r="AD157" s="38"/>
      <c r="AE157" s="38"/>
    </row>
    <row r="158" spans="1:31" ht="13.2">
      <c r="A158" s="39">
        <v>54</v>
      </c>
      <c r="B158" t="s">
        <v>724</v>
      </c>
      <c r="C158" s="41">
        <v>1</v>
      </c>
      <c r="D158" s="41">
        <v>9</v>
      </c>
      <c r="E158" t="s">
        <v>1211</v>
      </c>
      <c r="F158" s="41">
        <v>36046510</v>
      </c>
      <c r="G158" t="s">
        <v>431</v>
      </c>
      <c r="H158">
        <f>VLOOKUP(G158,'Journals '!A:C,3)</f>
        <v>1</v>
      </c>
      <c r="I158">
        <f t="shared" si="0"/>
        <v>1</v>
      </c>
      <c r="J158" s="41">
        <v>2021</v>
      </c>
      <c r="K158" t="s">
        <v>1212</v>
      </c>
      <c r="L158" s="38"/>
      <c r="M158" s="38"/>
      <c r="N158" s="38"/>
      <c r="O158" s="38"/>
      <c r="P158" s="38"/>
      <c r="Q158" s="38"/>
      <c r="R158" s="38"/>
      <c r="S158" s="38"/>
      <c r="T158" s="38"/>
      <c r="U158" s="38"/>
      <c r="V158" s="38"/>
      <c r="W158" s="38"/>
      <c r="X158" s="38"/>
      <c r="Y158" s="38"/>
      <c r="Z158" s="38"/>
      <c r="AA158" s="38"/>
      <c r="AB158" s="38"/>
      <c r="AC158" s="38"/>
      <c r="AD158" s="38"/>
      <c r="AE158" s="38"/>
    </row>
    <row r="159" spans="1:31" ht="13.2">
      <c r="A159" s="39">
        <v>54</v>
      </c>
      <c r="B159" t="s">
        <v>724</v>
      </c>
      <c r="C159" s="41">
        <v>2</v>
      </c>
      <c r="D159" s="41">
        <v>9</v>
      </c>
      <c r="E159" t="s">
        <v>1213</v>
      </c>
      <c r="F159" s="41">
        <v>34214084</v>
      </c>
      <c r="G159" t="s">
        <v>575</v>
      </c>
      <c r="H159">
        <f>VLOOKUP(G159,'Journals '!A:C,3)</f>
        <v>0</v>
      </c>
      <c r="I159" t="str">
        <f t="shared" si="0"/>
        <v xml:space="preserve"> </v>
      </c>
      <c r="J159" s="41">
        <v>2021</v>
      </c>
      <c r="K159" t="s">
        <v>1214</v>
      </c>
      <c r="L159" s="38"/>
      <c r="M159" s="38"/>
      <c r="N159" s="38"/>
      <c r="O159" s="38"/>
      <c r="P159" s="38"/>
      <c r="Q159" s="38"/>
      <c r="R159" s="38"/>
      <c r="S159" s="38"/>
      <c r="T159" s="38"/>
      <c r="U159" s="38"/>
      <c r="V159" s="38"/>
      <c r="W159" s="38"/>
      <c r="X159" s="38"/>
      <c r="Y159" s="38"/>
      <c r="Z159" s="38"/>
      <c r="AA159" s="38"/>
      <c r="AB159" s="38"/>
      <c r="AC159" s="38"/>
      <c r="AD159" s="38"/>
      <c r="AE159" s="38"/>
    </row>
    <row r="160" spans="1:31" ht="13.2">
      <c r="A160" s="39">
        <v>54</v>
      </c>
      <c r="B160" t="s">
        <v>724</v>
      </c>
      <c r="C160" s="41">
        <v>1</v>
      </c>
      <c r="D160" s="41">
        <v>10</v>
      </c>
      <c r="E160" t="s">
        <v>1215</v>
      </c>
      <c r="F160" s="41">
        <v>36464774</v>
      </c>
      <c r="G160" t="s">
        <v>1216</v>
      </c>
      <c r="H160">
        <f>VLOOKUP(G160,'Journals '!A:C,3)</f>
        <v>0</v>
      </c>
      <c r="I160" t="str">
        <f t="shared" si="0"/>
        <v xml:space="preserve"> </v>
      </c>
      <c r="J160" s="41">
        <v>2023</v>
      </c>
      <c r="K160" t="s">
        <v>1217</v>
      </c>
      <c r="L160" s="38"/>
      <c r="M160" s="38"/>
      <c r="N160" s="38"/>
      <c r="O160" s="38"/>
      <c r="P160" s="38"/>
      <c r="Q160" s="38"/>
      <c r="R160" s="38"/>
      <c r="S160" s="38"/>
      <c r="T160" s="38"/>
      <c r="U160" s="38"/>
      <c r="V160" s="38"/>
      <c r="W160" s="38"/>
      <c r="X160" s="38"/>
      <c r="Y160" s="38"/>
      <c r="Z160" s="38"/>
      <c r="AA160" s="38"/>
      <c r="AB160" s="38"/>
      <c r="AC160" s="38"/>
      <c r="AD160" s="38"/>
      <c r="AE160" s="38"/>
    </row>
    <row r="161" spans="1:31" ht="13.2">
      <c r="A161" s="39">
        <v>54</v>
      </c>
      <c r="B161" t="s">
        <v>724</v>
      </c>
      <c r="C161" s="41">
        <v>2</v>
      </c>
      <c r="D161" s="41">
        <v>10</v>
      </c>
      <c r="E161" t="s">
        <v>1218</v>
      </c>
      <c r="F161" s="41">
        <v>32006952</v>
      </c>
      <c r="G161" t="s">
        <v>540</v>
      </c>
      <c r="H161">
        <f>VLOOKUP(G161,'Journals '!A:C,3)</f>
        <v>1</v>
      </c>
      <c r="I161">
        <f t="shared" si="0"/>
        <v>1</v>
      </c>
      <c r="J161" s="41">
        <v>2020</v>
      </c>
      <c r="K161" t="s">
        <v>1219</v>
      </c>
      <c r="L161" s="38"/>
      <c r="M161" s="38"/>
      <c r="N161" s="38"/>
      <c r="O161" s="38"/>
      <c r="P161" s="38"/>
      <c r="Q161" s="38"/>
      <c r="R161" s="38"/>
      <c r="S161" s="38"/>
      <c r="T161" s="38"/>
      <c r="U161" s="38"/>
      <c r="V161" s="38"/>
      <c r="W161" s="38"/>
      <c r="X161" s="38"/>
      <c r="Y161" s="38"/>
      <c r="Z161" s="38"/>
      <c r="AA161" s="38"/>
      <c r="AB161" s="38"/>
      <c r="AC161" s="38"/>
      <c r="AD161" s="38"/>
      <c r="AE161" s="38"/>
    </row>
    <row r="162" spans="1:31" ht="13.2">
      <c r="A162" s="39">
        <v>54</v>
      </c>
      <c r="B162" t="s">
        <v>724</v>
      </c>
      <c r="C162" s="41">
        <v>4</v>
      </c>
      <c r="D162" s="41">
        <v>11</v>
      </c>
      <c r="E162" t="s">
        <v>1220</v>
      </c>
      <c r="F162" s="41">
        <v>32765996</v>
      </c>
      <c r="G162" t="s">
        <v>354</v>
      </c>
      <c r="H162">
        <f>VLOOKUP(G162,'Journals '!A:C,3)</f>
        <v>0</v>
      </c>
      <c r="I162" t="str">
        <f t="shared" si="0"/>
        <v xml:space="preserve"> </v>
      </c>
      <c r="J162" s="41">
        <v>2020</v>
      </c>
      <c r="K162" t="s">
        <v>1221</v>
      </c>
      <c r="L162" s="38"/>
      <c r="M162" s="38"/>
      <c r="N162" s="38"/>
      <c r="O162" s="38"/>
      <c r="P162" s="38"/>
      <c r="Q162" s="38"/>
      <c r="R162" s="38"/>
      <c r="S162" s="38"/>
      <c r="T162" s="38"/>
      <c r="U162" s="38"/>
      <c r="V162" s="38"/>
      <c r="W162" s="38"/>
      <c r="X162" s="38"/>
      <c r="Y162" s="38"/>
      <c r="Z162" s="38"/>
      <c r="AA162" s="38"/>
      <c r="AB162" s="38"/>
      <c r="AC162" s="38"/>
      <c r="AD162" s="38"/>
      <c r="AE162" s="38"/>
    </row>
    <row r="163" spans="1:31" ht="13.2">
      <c r="A163" s="39">
        <v>54</v>
      </c>
      <c r="B163" t="s">
        <v>724</v>
      </c>
      <c r="C163" s="41">
        <v>3</v>
      </c>
      <c r="D163" s="41">
        <v>10</v>
      </c>
      <c r="E163" t="s">
        <v>1222</v>
      </c>
      <c r="F163" s="41">
        <v>31350371</v>
      </c>
      <c r="G163" t="s">
        <v>424</v>
      </c>
      <c r="H163">
        <f>VLOOKUP(G163,'Journals '!A:C,3)</f>
        <v>1</v>
      </c>
      <c r="I163">
        <f t="shared" si="0"/>
        <v>1</v>
      </c>
      <c r="J163" s="41">
        <v>2020</v>
      </c>
      <c r="K163" t="s">
        <v>1223</v>
      </c>
      <c r="L163" s="38"/>
      <c r="M163" s="38"/>
      <c r="N163" s="38"/>
      <c r="O163" s="38"/>
      <c r="P163" s="38"/>
      <c r="Q163" s="38"/>
      <c r="R163" s="38"/>
      <c r="S163" s="38"/>
      <c r="T163" s="38"/>
      <c r="U163" s="38"/>
      <c r="V163" s="38"/>
      <c r="W163" s="38"/>
      <c r="X163" s="38"/>
      <c r="Y163" s="38"/>
      <c r="Z163" s="38"/>
      <c r="AA163" s="38"/>
      <c r="AB163" s="38"/>
      <c r="AC163" s="38"/>
      <c r="AD163" s="38"/>
      <c r="AE163" s="38"/>
    </row>
    <row r="164" spans="1:31" ht="13.2">
      <c r="A164" s="42">
        <v>55</v>
      </c>
      <c r="B164" t="s">
        <v>724</v>
      </c>
      <c r="C164" s="41">
        <v>4</v>
      </c>
      <c r="D164" s="41">
        <v>6</v>
      </c>
      <c r="E164" t="s">
        <v>1224</v>
      </c>
      <c r="F164" s="41">
        <v>32105867</v>
      </c>
      <c r="G164" t="s">
        <v>631</v>
      </c>
      <c r="H164">
        <f>VLOOKUP(G164,'Journals '!A:C,3)</f>
        <v>1</v>
      </c>
      <c r="I164">
        <f t="shared" si="0"/>
        <v>1</v>
      </c>
      <c r="J164" s="41">
        <v>2020</v>
      </c>
      <c r="K164" t="s">
        <v>1225</v>
      </c>
      <c r="L164" s="38"/>
      <c r="M164" s="38"/>
      <c r="N164" s="38"/>
      <c r="O164" s="38"/>
      <c r="P164" s="38"/>
      <c r="Q164" s="38"/>
      <c r="R164" s="38"/>
      <c r="S164" s="38"/>
      <c r="T164" s="38"/>
      <c r="U164" s="38"/>
      <c r="V164" s="38"/>
      <c r="W164" s="38"/>
      <c r="X164" s="38"/>
      <c r="Y164" s="38"/>
      <c r="Z164" s="38"/>
      <c r="AA164" s="38"/>
      <c r="AB164" s="38"/>
      <c r="AC164" s="38"/>
      <c r="AD164" s="38"/>
      <c r="AE164" s="38"/>
    </row>
    <row r="165" spans="1:31" ht="13.2">
      <c r="A165">
        <v>55</v>
      </c>
      <c r="B165" t="s">
        <v>881</v>
      </c>
      <c r="C165" s="41">
        <v>2</v>
      </c>
      <c r="D165" s="41">
        <v>6</v>
      </c>
      <c r="E165" t="s">
        <v>1226</v>
      </c>
      <c r="F165" s="41">
        <v>36552186</v>
      </c>
      <c r="G165" t="s">
        <v>1227</v>
      </c>
      <c r="H165">
        <f>VLOOKUP(G165,'Journals '!A:C,3)</f>
        <v>0</v>
      </c>
      <c r="I165" t="str">
        <f t="shared" si="0"/>
        <v xml:space="preserve"> </v>
      </c>
      <c r="J165" s="41">
        <v>2022</v>
      </c>
      <c r="K165" t="s">
        <v>1228</v>
      </c>
      <c r="L165" s="38"/>
      <c r="M165" s="38"/>
      <c r="N165" s="38"/>
      <c r="O165" s="38"/>
      <c r="P165" s="38"/>
      <c r="Q165" s="38"/>
      <c r="R165" s="38"/>
      <c r="S165" s="38"/>
      <c r="T165" s="38"/>
      <c r="U165" s="38"/>
      <c r="V165" s="38"/>
      <c r="W165" s="38"/>
      <c r="X165" s="38"/>
      <c r="Y165" s="38"/>
      <c r="Z165" s="38"/>
      <c r="AA165" s="38"/>
      <c r="AB165" s="38"/>
      <c r="AC165" s="38"/>
      <c r="AD165" s="38"/>
      <c r="AE165" s="38"/>
    </row>
    <row r="166" spans="1:31" ht="13.2">
      <c r="A166">
        <v>55</v>
      </c>
      <c r="B166" t="s">
        <v>881</v>
      </c>
      <c r="C166" s="41">
        <v>2</v>
      </c>
      <c r="D166" s="41">
        <v>15</v>
      </c>
      <c r="E166" t="s">
        <v>1229</v>
      </c>
      <c r="F166" s="41">
        <v>35381381</v>
      </c>
      <c r="G166" t="s">
        <v>631</v>
      </c>
      <c r="H166">
        <f>VLOOKUP(G166,'Journals '!A:C,3)</f>
        <v>1</v>
      </c>
      <c r="I166">
        <f t="shared" si="0"/>
        <v>1</v>
      </c>
      <c r="J166" s="41">
        <v>2022</v>
      </c>
      <c r="K166" t="s">
        <v>1230</v>
      </c>
      <c r="L166" s="38"/>
      <c r="M166" s="38"/>
      <c r="N166" s="38"/>
      <c r="O166" s="38"/>
      <c r="P166" s="38"/>
      <c r="Q166" s="38"/>
      <c r="R166" s="38"/>
      <c r="S166" s="38"/>
      <c r="T166" s="38"/>
      <c r="U166" s="38"/>
      <c r="V166" s="38"/>
      <c r="W166" s="38"/>
      <c r="X166" s="38"/>
      <c r="Y166" s="38"/>
      <c r="Z166" s="38"/>
      <c r="AA166" s="38"/>
      <c r="AB166" s="38"/>
      <c r="AC166" s="38"/>
      <c r="AD166" s="38"/>
      <c r="AE166" s="38"/>
    </row>
    <row r="167" spans="1:31" ht="13.2">
      <c r="A167">
        <v>55</v>
      </c>
      <c r="B167" t="s">
        <v>881</v>
      </c>
      <c r="C167" s="41">
        <v>3</v>
      </c>
      <c r="D167" s="41">
        <v>10</v>
      </c>
      <c r="E167" t="s">
        <v>1231</v>
      </c>
      <c r="F167" s="41">
        <v>33502508</v>
      </c>
      <c r="G167" t="s">
        <v>1232</v>
      </c>
      <c r="H167">
        <f>VLOOKUP(G167,'Journals '!A:C,3)</f>
        <v>0</v>
      </c>
      <c r="I167" t="str">
        <f t="shared" si="0"/>
        <v xml:space="preserve"> </v>
      </c>
      <c r="J167" s="41">
        <v>2021</v>
      </c>
      <c r="K167" t="s">
        <v>1233</v>
      </c>
      <c r="L167" s="38"/>
      <c r="M167" s="38"/>
      <c r="N167" s="38"/>
      <c r="O167" s="38"/>
      <c r="P167" s="38"/>
      <c r="Q167" s="38"/>
      <c r="R167" s="38"/>
      <c r="S167" s="38"/>
      <c r="T167" s="38"/>
      <c r="U167" s="38"/>
      <c r="V167" s="38"/>
      <c r="W167" s="38"/>
      <c r="X167" s="38"/>
      <c r="Y167" s="38"/>
      <c r="Z167" s="38"/>
      <c r="AA167" s="38"/>
      <c r="AB167" s="38"/>
      <c r="AC167" s="38"/>
      <c r="AD167" s="38"/>
      <c r="AE167" s="38"/>
    </row>
    <row r="168" spans="1:31" ht="13.2">
      <c r="A168">
        <v>55</v>
      </c>
      <c r="B168" t="s">
        <v>881</v>
      </c>
      <c r="C168" s="41">
        <v>1</v>
      </c>
      <c r="D168" s="41">
        <v>8</v>
      </c>
      <c r="E168" t="s">
        <v>1234</v>
      </c>
      <c r="F168" s="41">
        <v>36217537</v>
      </c>
      <c r="G168" t="s">
        <v>632</v>
      </c>
      <c r="H168">
        <f>VLOOKUP(G168,'Journals '!A:C,3)</f>
        <v>1</v>
      </c>
      <c r="I168">
        <f t="shared" si="0"/>
        <v>1</v>
      </c>
      <c r="J168" s="41">
        <v>2022</v>
      </c>
      <c r="K168" t="s">
        <v>1235</v>
      </c>
      <c r="L168" s="38"/>
      <c r="M168" s="38"/>
      <c r="N168" s="38"/>
      <c r="O168" s="38"/>
      <c r="P168" s="38"/>
      <c r="Q168" s="38"/>
      <c r="R168" s="38"/>
      <c r="S168" s="38"/>
      <c r="T168" s="38"/>
      <c r="U168" s="38"/>
      <c r="V168" s="38"/>
      <c r="W168" s="38"/>
      <c r="X168" s="38"/>
      <c r="Y168" s="38"/>
      <c r="Z168" s="38"/>
      <c r="AA168" s="38"/>
      <c r="AB168" s="38"/>
      <c r="AC168" s="38"/>
      <c r="AD168" s="38"/>
      <c r="AE168" s="38"/>
    </row>
    <row r="169" spans="1:31" ht="13.2">
      <c r="A169">
        <v>55</v>
      </c>
      <c r="B169" t="s">
        <v>881</v>
      </c>
      <c r="C169" s="41">
        <v>1</v>
      </c>
      <c r="D169" s="41">
        <v>3</v>
      </c>
      <c r="E169" t="s">
        <v>1236</v>
      </c>
      <c r="F169" s="41">
        <v>36595961</v>
      </c>
      <c r="G169" t="s">
        <v>1237</v>
      </c>
      <c r="H169">
        <f>VLOOKUP(G169,'Journals '!A:C,3)</f>
        <v>1</v>
      </c>
      <c r="I169">
        <f t="shared" si="0"/>
        <v>1</v>
      </c>
      <c r="J169" s="41">
        <v>2022</v>
      </c>
      <c r="K169" t="s">
        <v>1238</v>
      </c>
      <c r="L169" s="38"/>
      <c r="M169" s="38"/>
      <c r="N169" s="38"/>
      <c r="O169" s="38"/>
      <c r="P169" s="38"/>
      <c r="Q169" s="38"/>
      <c r="R169" s="38"/>
      <c r="S169" s="38"/>
      <c r="T169" s="38"/>
      <c r="U169" s="38"/>
      <c r="V169" s="38"/>
      <c r="W169" s="38"/>
      <c r="X169" s="38"/>
      <c r="Y169" s="38"/>
      <c r="Z169" s="38"/>
      <c r="AA169" s="38"/>
      <c r="AB169" s="38"/>
      <c r="AC169" s="38"/>
      <c r="AD169" s="38"/>
      <c r="AE169" s="38"/>
    </row>
    <row r="170" spans="1:31" ht="13.2">
      <c r="A170">
        <v>55</v>
      </c>
      <c r="B170" t="s">
        <v>881</v>
      </c>
      <c r="C170" s="41">
        <v>1</v>
      </c>
      <c r="D170" s="41">
        <v>7</v>
      </c>
      <c r="E170" t="s">
        <v>1239</v>
      </c>
      <c r="F170" s="41">
        <v>36715828</v>
      </c>
      <c r="G170" t="s">
        <v>543</v>
      </c>
      <c r="H170">
        <f>VLOOKUP(G170,'Journals '!A:C,3)</f>
        <v>1</v>
      </c>
      <c r="I170">
        <f t="shared" si="0"/>
        <v>1</v>
      </c>
      <c r="J170" s="41">
        <v>2023</v>
      </c>
      <c r="K170" t="s">
        <v>1240</v>
      </c>
      <c r="L170" s="38"/>
      <c r="M170" s="38"/>
      <c r="N170" s="38"/>
      <c r="O170" s="38"/>
      <c r="P170" s="38"/>
      <c r="Q170" s="38"/>
      <c r="R170" s="38"/>
      <c r="S170" s="38"/>
      <c r="T170" s="38"/>
      <c r="U170" s="38"/>
      <c r="V170" s="38"/>
      <c r="W170" s="38"/>
      <c r="X170" s="38"/>
      <c r="Y170" s="38"/>
      <c r="Z170" s="38"/>
      <c r="AA170" s="38"/>
      <c r="AB170" s="38"/>
      <c r="AC170" s="38"/>
      <c r="AD170" s="38"/>
      <c r="AE170" s="38"/>
    </row>
    <row r="171" spans="1:31" ht="13.2">
      <c r="A171">
        <v>55</v>
      </c>
      <c r="B171" t="s">
        <v>881</v>
      </c>
      <c r="C171" s="41">
        <v>3</v>
      </c>
      <c r="D171" s="41">
        <v>5</v>
      </c>
      <c r="E171" t="s">
        <v>1241</v>
      </c>
      <c r="F171" s="41">
        <v>37636588</v>
      </c>
      <c r="G171" t="s">
        <v>377</v>
      </c>
      <c r="H171">
        <f>VLOOKUP(G171,'Journals '!A:C,3)</f>
        <v>0</v>
      </c>
      <c r="I171" t="str">
        <f t="shared" si="0"/>
        <v xml:space="preserve"> </v>
      </c>
      <c r="J171" s="41">
        <v>2023</v>
      </c>
      <c r="K171" t="s">
        <v>1242</v>
      </c>
      <c r="L171" s="38"/>
      <c r="M171" s="38"/>
      <c r="N171" s="38"/>
      <c r="O171" s="38"/>
      <c r="P171" s="38"/>
      <c r="Q171" s="38"/>
      <c r="R171" s="38"/>
      <c r="S171" s="38"/>
      <c r="T171" s="38"/>
      <c r="U171" s="38"/>
      <c r="V171" s="38"/>
      <c r="W171" s="38"/>
      <c r="X171" s="38"/>
      <c r="Y171" s="38"/>
      <c r="Z171" s="38"/>
      <c r="AA171" s="38"/>
      <c r="AB171" s="38"/>
      <c r="AC171" s="38"/>
      <c r="AD171" s="38"/>
      <c r="AE171" s="38"/>
    </row>
    <row r="172" spans="1:31" ht="13.2">
      <c r="A172">
        <v>55</v>
      </c>
      <c r="B172" t="s">
        <v>881</v>
      </c>
      <c r="C172" s="41">
        <v>1</v>
      </c>
      <c r="D172" s="41">
        <v>8</v>
      </c>
      <c r="E172" t="s">
        <v>1243</v>
      </c>
      <c r="F172" s="41">
        <v>35295414</v>
      </c>
      <c r="G172" t="s">
        <v>1244</v>
      </c>
      <c r="H172">
        <f>VLOOKUP(G172,'Journals '!A:C,3)</f>
        <v>0</v>
      </c>
      <c r="I172" t="str">
        <f t="shared" si="0"/>
        <v xml:space="preserve"> </v>
      </c>
      <c r="J172" s="41">
        <v>2021</v>
      </c>
      <c r="K172" t="s">
        <v>1245</v>
      </c>
      <c r="L172" s="38"/>
      <c r="M172" s="38"/>
      <c r="N172" s="38"/>
      <c r="O172" s="38"/>
      <c r="P172" s="38"/>
      <c r="Q172" s="38"/>
      <c r="R172" s="38"/>
      <c r="S172" s="38"/>
      <c r="T172" s="38"/>
      <c r="U172" s="38"/>
      <c r="V172" s="38"/>
      <c r="W172" s="38"/>
      <c r="X172" s="38"/>
      <c r="Y172" s="38"/>
      <c r="Z172" s="38"/>
      <c r="AA172" s="38"/>
      <c r="AB172" s="38"/>
      <c r="AC172" s="38"/>
      <c r="AD172" s="38"/>
      <c r="AE172" s="38"/>
    </row>
    <row r="173" spans="1:31" ht="13.2">
      <c r="A173">
        <v>55</v>
      </c>
      <c r="B173" t="s">
        <v>881</v>
      </c>
      <c r="C173" s="41">
        <v>1</v>
      </c>
      <c r="D173" s="41">
        <v>2</v>
      </c>
      <c r="E173" t="s">
        <v>1246</v>
      </c>
      <c r="F173" s="41">
        <v>35721464</v>
      </c>
      <c r="G173" t="s">
        <v>1247</v>
      </c>
      <c r="H173">
        <f>VLOOKUP(G173,'Journals '!A:C,3)</f>
        <v>1</v>
      </c>
      <c r="I173">
        <f t="shared" si="0"/>
        <v>1</v>
      </c>
      <c r="J173" s="41">
        <v>2022</v>
      </c>
      <c r="K173" t="s">
        <v>1248</v>
      </c>
      <c r="L173" s="38"/>
      <c r="M173" s="38"/>
      <c r="N173" s="38"/>
      <c r="O173" s="38"/>
      <c r="P173" s="38"/>
      <c r="Q173" s="38"/>
      <c r="R173" s="38"/>
      <c r="S173" s="38"/>
      <c r="T173" s="38"/>
      <c r="U173" s="38"/>
      <c r="V173" s="38"/>
      <c r="W173" s="38"/>
      <c r="X173" s="38"/>
      <c r="Y173" s="38"/>
      <c r="Z173" s="38"/>
      <c r="AA173" s="38"/>
      <c r="AB173" s="38"/>
      <c r="AC173" s="38"/>
      <c r="AD173" s="38"/>
      <c r="AE173" s="38"/>
    </row>
    <row r="174" spans="1:31" ht="13.2">
      <c r="A174">
        <v>55</v>
      </c>
      <c r="B174" t="s">
        <v>881</v>
      </c>
      <c r="C174" s="41">
        <v>2</v>
      </c>
      <c r="D174" s="41">
        <v>13</v>
      </c>
      <c r="E174" t="s">
        <v>1249</v>
      </c>
      <c r="F174" s="41">
        <v>34826810</v>
      </c>
      <c r="G174" t="s">
        <v>430</v>
      </c>
      <c r="H174">
        <f>VLOOKUP(G174,'Journals '!A:C,3)</f>
        <v>1</v>
      </c>
      <c r="I174">
        <f t="shared" si="0"/>
        <v>1</v>
      </c>
      <c r="J174" s="41">
        <v>2021</v>
      </c>
      <c r="K174" t="s">
        <v>1250</v>
      </c>
      <c r="L174" s="38"/>
      <c r="M174" s="38"/>
      <c r="N174" s="38"/>
      <c r="O174" s="38"/>
      <c r="P174" s="38"/>
      <c r="Q174" s="38"/>
      <c r="R174" s="38"/>
      <c r="S174" s="38"/>
      <c r="T174" s="38"/>
      <c r="U174" s="38"/>
      <c r="V174" s="38"/>
      <c r="W174" s="38"/>
      <c r="X174" s="38"/>
      <c r="Y174" s="38"/>
      <c r="Z174" s="38"/>
      <c r="AA174" s="38"/>
      <c r="AB174" s="38"/>
      <c r="AC174" s="38"/>
      <c r="AD174" s="38"/>
      <c r="AE174" s="38"/>
    </row>
    <row r="175" spans="1:31" ht="13.2">
      <c r="A175">
        <v>55</v>
      </c>
      <c r="B175" t="s">
        <v>881</v>
      </c>
      <c r="C175" s="41">
        <v>1</v>
      </c>
      <c r="D175" s="41">
        <v>9</v>
      </c>
      <c r="E175" t="s">
        <v>1251</v>
      </c>
      <c r="F175" s="41">
        <v>35130557</v>
      </c>
      <c r="G175" t="s">
        <v>607</v>
      </c>
      <c r="H175">
        <f>VLOOKUP(G175,'Journals '!A:C,3)</f>
        <v>1</v>
      </c>
      <c r="I175">
        <f t="shared" si="0"/>
        <v>1</v>
      </c>
      <c r="J175" s="41">
        <v>2022</v>
      </c>
      <c r="K175" t="s">
        <v>1233</v>
      </c>
      <c r="L175" s="38"/>
      <c r="M175" s="38"/>
      <c r="N175" s="38"/>
      <c r="O175" s="38"/>
      <c r="P175" s="38"/>
      <c r="Q175" s="38"/>
      <c r="R175" s="38"/>
      <c r="S175" s="38"/>
      <c r="T175" s="38"/>
      <c r="U175" s="38"/>
      <c r="V175" s="38"/>
      <c r="W175" s="38"/>
      <c r="X175" s="38"/>
      <c r="Y175" s="38"/>
      <c r="Z175" s="38"/>
      <c r="AA175" s="38"/>
      <c r="AB175" s="38"/>
      <c r="AC175" s="38"/>
      <c r="AD175" s="38"/>
      <c r="AE175" s="38"/>
    </row>
    <row r="176" spans="1:31" ht="13.2">
      <c r="A176">
        <v>55</v>
      </c>
      <c r="B176" t="s">
        <v>881</v>
      </c>
      <c r="C176" s="41">
        <v>1</v>
      </c>
      <c r="D176" s="41">
        <v>3</v>
      </c>
      <c r="E176" t="s">
        <v>1252</v>
      </c>
      <c r="F176" s="41">
        <v>37284941</v>
      </c>
      <c r="G176" t="s">
        <v>1253</v>
      </c>
      <c r="H176">
        <f>VLOOKUP(G176,'Journals '!A:C,3)</f>
        <v>0</v>
      </c>
      <c r="I176" t="str">
        <f t="shared" si="0"/>
        <v xml:space="preserve"> </v>
      </c>
      <c r="J176" s="41">
        <v>2023</v>
      </c>
      <c r="K176" t="s">
        <v>1254</v>
      </c>
      <c r="L176" s="38"/>
      <c r="M176" s="38"/>
      <c r="N176" s="38"/>
      <c r="O176" s="38"/>
      <c r="P176" s="38"/>
      <c r="Q176" s="38"/>
      <c r="R176" s="38"/>
      <c r="S176" s="38"/>
      <c r="T176" s="38"/>
      <c r="U176" s="38"/>
      <c r="V176" s="38"/>
      <c r="W176" s="38"/>
      <c r="X176" s="38"/>
      <c r="Y176" s="38"/>
      <c r="Z176" s="38"/>
      <c r="AA176" s="38"/>
      <c r="AB176" s="38"/>
      <c r="AC176" s="38"/>
      <c r="AD176" s="38"/>
      <c r="AE176" s="38"/>
    </row>
    <row r="177" spans="1:31" ht="13.2">
      <c r="A177">
        <v>55</v>
      </c>
      <c r="B177" t="s">
        <v>881</v>
      </c>
      <c r="C177" s="41">
        <v>1</v>
      </c>
      <c r="D177" s="41">
        <v>7</v>
      </c>
      <c r="E177" t="s">
        <v>1255</v>
      </c>
      <c r="F177" s="41">
        <v>34381965</v>
      </c>
      <c r="G177" t="s">
        <v>1247</v>
      </c>
      <c r="H177">
        <f>VLOOKUP(G177,'Journals '!A:C,3)</f>
        <v>1</v>
      </c>
      <c r="I177">
        <f t="shared" si="0"/>
        <v>1</v>
      </c>
      <c r="J177" s="41">
        <v>2021</v>
      </c>
      <c r="K177" t="s">
        <v>1256</v>
      </c>
      <c r="L177" s="38"/>
      <c r="M177" s="38"/>
      <c r="N177" s="38"/>
      <c r="O177" s="38"/>
      <c r="P177" s="38"/>
      <c r="Q177" s="38"/>
      <c r="R177" s="38"/>
      <c r="S177" s="38"/>
      <c r="T177" s="38"/>
      <c r="U177" s="38"/>
      <c r="V177" s="38"/>
      <c r="W177" s="38"/>
      <c r="X177" s="38"/>
      <c r="Y177" s="38"/>
      <c r="Z177" s="38"/>
      <c r="AA177" s="38"/>
      <c r="AB177" s="38"/>
      <c r="AC177" s="38"/>
      <c r="AD177" s="38"/>
      <c r="AE177" s="38"/>
    </row>
    <row r="178" spans="1:31" ht="13.2">
      <c r="A178">
        <v>55</v>
      </c>
      <c r="B178" t="s">
        <v>881</v>
      </c>
      <c r="C178" s="41">
        <v>1</v>
      </c>
      <c r="D178" s="41">
        <v>2</v>
      </c>
      <c r="E178" t="s">
        <v>1257</v>
      </c>
      <c r="F178" s="41">
        <v>33981202</v>
      </c>
      <c r="G178" t="s">
        <v>377</v>
      </c>
      <c r="H178">
        <f>VLOOKUP(G178,'Journals '!A:C,3)</f>
        <v>0</v>
      </c>
      <c r="I178" t="str">
        <f t="shared" si="0"/>
        <v xml:space="preserve"> </v>
      </c>
      <c r="J178" s="41">
        <v>2021</v>
      </c>
      <c r="K178" t="s">
        <v>1258</v>
      </c>
      <c r="L178" s="38"/>
      <c r="M178" s="38"/>
      <c r="N178" s="38"/>
      <c r="O178" s="38"/>
      <c r="P178" s="38"/>
      <c r="Q178" s="38"/>
      <c r="R178" s="38"/>
      <c r="S178" s="38"/>
      <c r="T178" s="38"/>
      <c r="U178" s="38"/>
      <c r="V178" s="38"/>
      <c r="W178" s="38"/>
      <c r="X178" s="38"/>
      <c r="Y178" s="38"/>
      <c r="Z178" s="38"/>
      <c r="AA178" s="38"/>
      <c r="AB178" s="38"/>
      <c r="AC178" s="38"/>
      <c r="AD178" s="38"/>
      <c r="AE178" s="38"/>
    </row>
    <row r="179" spans="1:31" ht="13.2">
      <c r="A179">
        <v>55</v>
      </c>
      <c r="B179" t="s">
        <v>881</v>
      </c>
      <c r="C179" s="41">
        <v>1</v>
      </c>
      <c r="D179" s="41">
        <v>9</v>
      </c>
      <c r="E179" t="s">
        <v>1259</v>
      </c>
      <c r="F179" s="41">
        <v>34765368</v>
      </c>
      <c r="G179" t="s">
        <v>354</v>
      </c>
      <c r="H179">
        <f>VLOOKUP(G179,'Journals '!A:C,3)</f>
        <v>0</v>
      </c>
      <c r="I179" t="str">
        <f t="shared" si="0"/>
        <v xml:space="preserve"> </v>
      </c>
      <c r="J179" s="41">
        <v>2021</v>
      </c>
      <c r="K179" t="s">
        <v>1260</v>
      </c>
      <c r="L179" s="38"/>
      <c r="M179" s="38"/>
      <c r="N179" s="38"/>
      <c r="O179" s="38"/>
      <c r="P179" s="38"/>
      <c r="Q179" s="38"/>
      <c r="R179" s="38"/>
      <c r="S179" s="38"/>
      <c r="T179" s="38"/>
      <c r="U179" s="38"/>
      <c r="V179" s="38"/>
      <c r="W179" s="38"/>
      <c r="X179" s="38"/>
      <c r="Y179" s="38"/>
      <c r="Z179" s="38"/>
      <c r="AA179" s="38"/>
      <c r="AB179" s="38"/>
      <c r="AC179" s="38"/>
      <c r="AD179" s="38"/>
      <c r="AE179" s="38"/>
    </row>
    <row r="180" spans="1:31" ht="13.2">
      <c r="A180">
        <v>55</v>
      </c>
      <c r="B180" t="s">
        <v>881</v>
      </c>
      <c r="C180" s="41">
        <v>1</v>
      </c>
      <c r="D180" s="41">
        <v>2</v>
      </c>
      <c r="E180" t="s">
        <v>1261</v>
      </c>
      <c r="F180" s="41">
        <v>34021144</v>
      </c>
      <c r="G180" t="s">
        <v>1262</v>
      </c>
      <c r="H180">
        <f>VLOOKUP(G180,'Journals '!A:C,3)</f>
        <v>0</v>
      </c>
      <c r="I180" t="str">
        <f t="shared" si="0"/>
        <v xml:space="preserve"> </v>
      </c>
      <c r="J180" s="41">
        <v>2021</v>
      </c>
      <c r="K180" t="s">
        <v>1263</v>
      </c>
      <c r="L180" s="38"/>
      <c r="M180" s="38"/>
      <c r="N180" s="38"/>
      <c r="O180" s="38"/>
      <c r="P180" s="38"/>
      <c r="Q180" s="38"/>
      <c r="R180" s="38"/>
      <c r="S180" s="38"/>
      <c r="T180" s="38"/>
      <c r="U180" s="38"/>
      <c r="V180" s="38"/>
      <c r="W180" s="38"/>
      <c r="X180" s="38"/>
      <c r="Y180" s="38"/>
      <c r="Z180" s="38"/>
      <c r="AA180" s="38"/>
      <c r="AB180" s="38"/>
      <c r="AC180" s="38"/>
      <c r="AD180" s="38"/>
      <c r="AE180" s="38"/>
    </row>
    <row r="181" spans="1:31" ht="13.2">
      <c r="A181">
        <v>55</v>
      </c>
      <c r="B181" t="s">
        <v>881</v>
      </c>
      <c r="C181" s="41">
        <v>3</v>
      </c>
      <c r="D181" s="41">
        <v>7</v>
      </c>
      <c r="E181" t="s">
        <v>1264</v>
      </c>
      <c r="F181" s="41">
        <v>34332268</v>
      </c>
      <c r="G181" t="s">
        <v>340</v>
      </c>
      <c r="H181">
        <f>VLOOKUP(G181,'Journals '!A:C,3)</f>
        <v>1</v>
      </c>
      <c r="I181">
        <f t="shared" si="0"/>
        <v>1</v>
      </c>
      <c r="J181" s="41">
        <v>2021</v>
      </c>
      <c r="K181" t="s">
        <v>1265</v>
      </c>
      <c r="L181" s="38"/>
      <c r="M181" s="38"/>
      <c r="N181" s="38"/>
      <c r="O181" s="38"/>
      <c r="P181" s="38"/>
      <c r="Q181" s="38"/>
      <c r="R181" s="38"/>
      <c r="S181" s="38"/>
      <c r="T181" s="38"/>
      <c r="U181" s="38"/>
      <c r="V181" s="38"/>
      <c r="W181" s="38"/>
      <c r="X181" s="38"/>
      <c r="Y181" s="38"/>
      <c r="Z181" s="38"/>
      <c r="AA181" s="38"/>
      <c r="AB181" s="38"/>
      <c r="AC181" s="38"/>
      <c r="AD181" s="38"/>
      <c r="AE181" s="38"/>
    </row>
    <row r="182" spans="1:31" ht="13.2">
      <c r="A182">
        <v>55</v>
      </c>
      <c r="B182" t="s">
        <v>881</v>
      </c>
      <c r="C182" s="41">
        <v>1</v>
      </c>
      <c r="D182" s="41">
        <v>11</v>
      </c>
      <c r="E182" t="s">
        <v>1266</v>
      </c>
      <c r="F182" s="41">
        <v>32737387</v>
      </c>
      <c r="G182" t="s">
        <v>592</v>
      </c>
      <c r="H182">
        <f>VLOOKUP(G182,'Journals '!A:C,3)</f>
        <v>0</v>
      </c>
      <c r="I182" t="str">
        <f t="shared" si="0"/>
        <v xml:space="preserve"> </v>
      </c>
      <c r="J182" s="41">
        <v>2020</v>
      </c>
      <c r="K182" t="s">
        <v>1267</v>
      </c>
      <c r="L182" s="38"/>
      <c r="M182" s="38"/>
      <c r="N182" s="38"/>
      <c r="O182" s="38"/>
      <c r="P182" s="38"/>
      <c r="Q182" s="38"/>
      <c r="R182" s="38"/>
      <c r="S182" s="38"/>
      <c r="T182" s="38"/>
      <c r="U182" s="38"/>
      <c r="V182" s="38"/>
      <c r="W182" s="38"/>
      <c r="X182" s="38"/>
      <c r="Y182" s="38"/>
      <c r="Z182" s="38"/>
      <c r="AA182" s="38"/>
      <c r="AB182" s="38"/>
      <c r="AC182" s="38"/>
      <c r="AD182" s="38"/>
      <c r="AE182" s="38"/>
    </row>
    <row r="183" spans="1:31" ht="13.2">
      <c r="A183">
        <v>55</v>
      </c>
      <c r="B183" t="s">
        <v>881</v>
      </c>
      <c r="C183" s="41">
        <v>5</v>
      </c>
      <c r="D183" s="41">
        <v>7</v>
      </c>
      <c r="E183" t="s">
        <v>1268</v>
      </c>
      <c r="F183" s="41">
        <v>26482195</v>
      </c>
      <c r="G183" t="s">
        <v>592</v>
      </c>
      <c r="H183">
        <f>VLOOKUP(G183,'Journals '!A:C,3)</f>
        <v>0</v>
      </c>
      <c r="I183" t="str">
        <f t="shared" si="0"/>
        <v xml:space="preserve"> </v>
      </c>
      <c r="J183" s="41">
        <v>2015</v>
      </c>
      <c r="K183" t="s">
        <v>1269</v>
      </c>
      <c r="L183" s="38"/>
      <c r="M183" s="38"/>
      <c r="N183" s="38"/>
      <c r="O183" s="38"/>
      <c r="P183" s="38"/>
      <c r="Q183" s="38"/>
      <c r="R183" s="38"/>
      <c r="S183" s="38"/>
      <c r="T183" s="38"/>
      <c r="U183" s="38"/>
      <c r="V183" s="38"/>
      <c r="W183" s="38"/>
      <c r="X183" s="38"/>
      <c r="Y183" s="38"/>
      <c r="Z183" s="38"/>
      <c r="AA183" s="38"/>
      <c r="AB183" s="38"/>
      <c r="AC183" s="38"/>
      <c r="AD183" s="38"/>
      <c r="AE183" s="38"/>
    </row>
    <row r="184" spans="1:31" ht="13.2">
      <c r="A184">
        <v>55</v>
      </c>
      <c r="B184" t="s">
        <v>881</v>
      </c>
      <c r="C184" s="41">
        <v>1</v>
      </c>
      <c r="D184" s="41">
        <v>6</v>
      </c>
      <c r="E184" t="s">
        <v>1270</v>
      </c>
      <c r="F184" s="41">
        <v>35046774</v>
      </c>
      <c r="G184" t="s">
        <v>377</v>
      </c>
      <c r="H184">
        <f>VLOOKUP(G184,'Journals '!A:C,3)</f>
        <v>0</v>
      </c>
      <c r="I184" t="str">
        <f t="shared" si="0"/>
        <v xml:space="preserve"> </v>
      </c>
      <c r="J184" s="41">
        <v>2022</v>
      </c>
      <c r="K184" t="s">
        <v>1271</v>
      </c>
      <c r="L184" s="38"/>
      <c r="M184" s="38"/>
      <c r="N184" s="38"/>
      <c r="O184" s="38"/>
      <c r="P184" s="38"/>
      <c r="Q184" s="38"/>
      <c r="R184" s="38"/>
      <c r="S184" s="38"/>
      <c r="T184" s="38"/>
      <c r="U184" s="38"/>
      <c r="V184" s="38"/>
      <c r="W184" s="38"/>
      <c r="X184" s="38"/>
      <c r="Y184" s="38"/>
      <c r="Z184" s="38"/>
      <c r="AA184" s="38"/>
      <c r="AB184" s="38"/>
      <c r="AC184" s="38"/>
      <c r="AD184" s="38"/>
      <c r="AE184" s="38"/>
    </row>
    <row r="185" spans="1:31" ht="13.2">
      <c r="A185">
        <v>55</v>
      </c>
      <c r="B185" t="s">
        <v>881</v>
      </c>
      <c r="C185" s="41">
        <v>2</v>
      </c>
      <c r="D185" s="41">
        <v>10</v>
      </c>
      <c r="E185" t="s">
        <v>1272</v>
      </c>
      <c r="F185" s="41">
        <v>27917881</v>
      </c>
      <c r="G185" t="s">
        <v>592</v>
      </c>
      <c r="H185">
        <f>VLOOKUP(G185,'Journals '!A:C,3)</f>
        <v>0</v>
      </c>
      <c r="I185" t="str">
        <f t="shared" si="0"/>
        <v xml:space="preserve"> </v>
      </c>
      <c r="J185" s="41">
        <v>2016</v>
      </c>
      <c r="K185" t="s">
        <v>1273</v>
      </c>
      <c r="L185" s="38"/>
      <c r="M185" s="38"/>
      <c r="N185" s="38"/>
      <c r="O185" s="38"/>
      <c r="P185" s="38"/>
      <c r="Q185" s="38"/>
      <c r="R185" s="38"/>
      <c r="S185" s="38"/>
      <c r="T185" s="38"/>
      <c r="U185" s="38"/>
      <c r="V185" s="38"/>
      <c r="W185" s="38"/>
      <c r="X185" s="38"/>
      <c r="Y185" s="38"/>
      <c r="Z185" s="38"/>
      <c r="AA185" s="38"/>
      <c r="AB185" s="38"/>
      <c r="AC185" s="38"/>
      <c r="AD185" s="38"/>
      <c r="AE185" s="38"/>
    </row>
    <row r="186" spans="1:31" ht="13.2">
      <c r="A186">
        <v>55</v>
      </c>
      <c r="B186" t="s">
        <v>881</v>
      </c>
      <c r="C186" s="41">
        <v>7</v>
      </c>
      <c r="D186" s="41">
        <v>25</v>
      </c>
      <c r="E186" t="s">
        <v>1274</v>
      </c>
      <c r="F186" s="41">
        <v>36162814</v>
      </c>
      <c r="G186" t="s">
        <v>1275</v>
      </c>
      <c r="H186">
        <f>VLOOKUP(G186,'Journals '!A:C,3)</f>
        <v>0</v>
      </c>
      <c r="I186" t="str">
        <f t="shared" si="0"/>
        <v xml:space="preserve"> </v>
      </c>
      <c r="J186" s="41">
        <v>2022</v>
      </c>
      <c r="K186" t="s">
        <v>1276</v>
      </c>
      <c r="L186" s="38"/>
      <c r="M186" s="38"/>
      <c r="N186" s="38"/>
      <c r="O186" s="38"/>
      <c r="P186" s="38"/>
      <c r="Q186" s="38"/>
      <c r="R186" s="38"/>
      <c r="S186" s="38"/>
      <c r="T186" s="38"/>
      <c r="U186" s="38"/>
      <c r="V186" s="38"/>
      <c r="W186" s="38"/>
      <c r="X186" s="38"/>
      <c r="Y186" s="38"/>
      <c r="Z186" s="38"/>
      <c r="AA186" s="38"/>
      <c r="AB186" s="38"/>
      <c r="AC186" s="38"/>
      <c r="AD186" s="38"/>
      <c r="AE186" s="38"/>
    </row>
    <row r="187" spans="1:31" ht="13.2">
      <c r="A187">
        <v>55</v>
      </c>
      <c r="B187" t="s">
        <v>881</v>
      </c>
      <c r="C187" s="41">
        <v>1</v>
      </c>
      <c r="D187" s="41">
        <v>4</v>
      </c>
      <c r="E187" t="s">
        <v>1277</v>
      </c>
      <c r="F187" s="41">
        <v>25348260</v>
      </c>
      <c r="G187" t="s">
        <v>1262</v>
      </c>
      <c r="H187">
        <f>VLOOKUP(G187,'Journals '!A:C,3)</f>
        <v>0</v>
      </c>
      <c r="I187" t="str">
        <f t="shared" si="0"/>
        <v xml:space="preserve"> </v>
      </c>
      <c r="J187" s="41">
        <v>2014</v>
      </c>
      <c r="K187" t="s">
        <v>1278</v>
      </c>
      <c r="L187" s="38"/>
      <c r="M187" s="38"/>
      <c r="N187" s="38"/>
      <c r="O187" s="38"/>
      <c r="P187" s="38"/>
      <c r="Q187" s="38"/>
      <c r="R187" s="38"/>
      <c r="S187" s="38"/>
      <c r="T187" s="38"/>
      <c r="U187" s="38"/>
      <c r="V187" s="38"/>
      <c r="W187" s="38"/>
      <c r="X187" s="38"/>
      <c r="Y187" s="38"/>
      <c r="Z187" s="38"/>
      <c r="AA187" s="38"/>
      <c r="AB187" s="38"/>
      <c r="AC187" s="38"/>
      <c r="AD187" s="38"/>
      <c r="AE187" s="38"/>
    </row>
    <row r="188" spans="1:31" ht="13.2">
      <c r="A188">
        <v>55</v>
      </c>
      <c r="B188" t="s">
        <v>881</v>
      </c>
      <c r="C188" s="41">
        <v>1</v>
      </c>
      <c r="D188" s="41">
        <v>6</v>
      </c>
      <c r="E188" t="s">
        <v>1279</v>
      </c>
      <c r="F188" s="41">
        <v>23388459</v>
      </c>
      <c r="G188" t="s">
        <v>1280</v>
      </c>
      <c r="H188">
        <f>VLOOKUP(G188,'Journals '!A:C,3)</f>
        <v>0</v>
      </c>
      <c r="I188" t="str">
        <f t="shared" si="0"/>
        <v xml:space="preserve"> </v>
      </c>
      <c r="J188" s="41">
        <v>2013</v>
      </c>
      <c r="K188" t="s">
        <v>1281</v>
      </c>
      <c r="L188" s="38"/>
      <c r="M188" s="38"/>
      <c r="N188" s="38"/>
      <c r="O188" s="38"/>
      <c r="P188" s="38"/>
      <c r="Q188" s="38"/>
      <c r="R188" s="38"/>
      <c r="S188" s="38"/>
      <c r="T188" s="38"/>
      <c r="U188" s="38"/>
      <c r="V188" s="38"/>
      <c r="W188" s="38"/>
      <c r="X188" s="38"/>
      <c r="Y188" s="38"/>
      <c r="Z188" s="38"/>
      <c r="AA188" s="38"/>
      <c r="AB188" s="38"/>
      <c r="AC188" s="38"/>
      <c r="AD188" s="38"/>
      <c r="AE188" s="38"/>
    </row>
    <row r="189" spans="1:31" ht="13.2">
      <c r="A189">
        <v>55</v>
      </c>
      <c r="B189" t="s">
        <v>881</v>
      </c>
      <c r="C189" s="41">
        <v>2</v>
      </c>
      <c r="D189" s="41">
        <v>3</v>
      </c>
      <c r="E189" t="s">
        <v>1282</v>
      </c>
      <c r="F189" s="41">
        <v>25810210</v>
      </c>
      <c r="G189" t="s">
        <v>1283</v>
      </c>
      <c r="H189">
        <f>VLOOKUP(G189,'Journals '!A:C,3)</f>
        <v>0</v>
      </c>
      <c r="I189" t="str">
        <f t="shared" si="0"/>
        <v xml:space="preserve"> </v>
      </c>
      <c r="J189" s="41">
        <v>2015</v>
      </c>
      <c r="K189" t="s">
        <v>1284</v>
      </c>
      <c r="L189" s="38"/>
      <c r="M189" s="38"/>
      <c r="N189" s="38"/>
      <c r="O189" s="38"/>
      <c r="P189" s="38"/>
      <c r="Q189" s="38"/>
      <c r="R189" s="38"/>
      <c r="S189" s="38"/>
      <c r="T189" s="38"/>
      <c r="U189" s="38"/>
      <c r="V189" s="38"/>
      <c r="W189" s="38"/>
      <c r="X189" s="38"/>
      <c r="Y189" s="38"/>
      <c r="Z189" s="38"/>
      <c r="AA189" s="38"/>
      <c r="AB189" s="38"/>
      <c r="AC189" s="38"/>
      <c r="AD189" s="38"/>
      <c r="AE189" s="38"/>
    </row>
    <row r="190" spans="1:31" ht="13.2">
      <c r="A190">
        <v>55</v>
      </c>
      <c r="B190" t="s">
        <v>881</v>
      </c>
      <c r="C190" s="41">
        <v>4</v>
      </c>
      <c r="D190" s="41">
        <v>7</v>
      </c>
      <c r="E190" t="s">
        <v>1285</v>
      </c>
      <c r="F190" s="41">
        <v>34892428</v>
      </c>
      <c r="G190" t="s">
        <v>1286</v>
      </c>
      <c r="H190">
        <f>VLOOKUP(G190,'Journals '!A:C,3)</f>
        <v>0</v>
      </c>
      <c r="I190" t="str">
        <f t="shared" si="0"/>
        <v xml:space="preserve"> </v>
      </c>
      <c r="J190" s="41">
        <v>2021</v>
      </c>
      <c r="K190" t="s">
        <v>1287</v>
      </c>
      <c r="L190" s="38"/>
      <c r="M190" s="38"/>
      <c r="N190" s="38"/>
      <c r="O190" s="38"/>
      <c r="P190" s="38"/>
      <c r="Q190" s="38"/>
      <c r="R190" s="38"/>
      <c r="S190" s="38"/>
      <c r="T190" s="38"/>
      <c r="U190" s="38"/>
      <c r="V190" s="38"/>
      <c r="W190" s="38"/>
      <c r="X190" s="38"/>
      <c r="Y190" s="38"/>
      <c r="Z190" s="38"/>
      <c r="AA190" s="38"/>
      <c r="AB190" s="38"/>
      <c r="AC190" s="38"/>
      <c r="AD190" s="38"/>
      <c r="AE190" s="38"/>
    </row>
    <row r="191" spans="1:31" ht="13.2">
      <c r="A191">
        <v>55</v>
      </c>
      <c r="B191" t="s">
        <v>881</v>
      </c>
      <c r="C191" s="41">
        <v>2</v>
      </c>
      <c r="D191" s="41">
        <v>7</v>
      </c>
      <c r="E191" t="s">
        <v>1288</v>
      </c>
      <c r="F191" s="41">
        <v>23886939</v>
      </c>
      <c r="G191" t="s">
        <v>1289</v>
      </c>
      <c r="H191">
        <f>VLOOKUP(G191,'Journals '!A:C,3)</f>
        <v>0</v>
      </c>
      <c r="I191" t="str">
        <f t="shared" si="0"/>
        <v xml:space="preserve"> </v>
      </c>
      <c r="J191" s="41">
        <v>2013</v>
      </c>
      <c r="K191" t="s">
        <v>1290</v>
      </c>
      <c r="L191" s="38"/>
      <c r="M191" s="38"/>
      <c r="N191" s="38"/>
      <c r="O191" s="38"/>
      <c r="P191" s="38"/>
      <c r="Q191" s="38"/>
      <c r="R191" s="38"/>
      <c r="S191" s="38"/>
      <c r="T191" s="38"/>
      <c r="U191" s="38"/>
      <c r="V191" s="38"/>
      <c r="W191" s="38"/>
      <c r="X191" s="38"/>
      <c r="Y191" s="38"/>
      <c r="Z191" s="38"/>
      <c r="AA191" s="38"/>
      <c r="AB191" s="38"/>
      <c r="AC191" s="38"/>
      <c r="AD191" s="38"/>
      <c r="AE191" s="38"/>
    </row>
    <row r="192" spans="1:31" ht="13.2">
      <c r="A192">
        <v>56</v>
      </c>
      <c r="B192" t="s">
        <v>1291</v>
      </c>
      <c r="C192" s="42">
        <v>1</v>
      </c>
      <c r="D192" s="42">
        <v>10</v>
      </c>
      <c r="E192" s="5" t="s">
        <v>1292</v>
      </c>
      <c r="F192" s="42">
        <v>36866673</v>
      </c>
      <c r="G192" s="5" t="s">
        <v>1293</v>
      </c>
      <c r="H192">
        <f>VLOOKUP(G192,'Journals '!A:C,3)</f>
        <v>1</v>
      </c>
      <c r="I192">
        <f t="shared" si="0"/>
        <v>1</v>
      </c>
      <c r="J192" s="39">
        <v>2023</v>
      </c>
      <c r="K192" s="38" t="s">
        <v>1294</v>
      </c>
      <c r="L192" s="38"/>
      <c r="M192" s="38"/>
      <c r="N192" s="38"/>
      <c r="O192" s="38"/>
      <c r="P192" s="38"/>
      <c r="Q192" s="38"/>
      <c r="R192" s="38"/>
      <c r="S192" s="38"/>
      <c r="T192" s="38"/>
      <c r="U192" s="38"/>
      <c r="V192" s="38"/>
      <c r="W192" s="38"/>
      <c r="X192" s="38"/>
      <c r="Y192" s="38"/>
      <c r="Z192" s="38"/>
      <c r="AA192" s="38"/>
      <c r="AB192" s="38"/>
      <c r="AC192" s="38"/>
      <c r="AD192" s="38"/>
      <c r="AE192" s="38"/>
    </row>
    <row r="193" spans="1:31" ht="13.2">
      <c r="A193">
        <v>56</v>
      </c>
      <c r="B193" t="s">
        <v>1291</v>
      </c>
      <c r="C193" s="42">
        <v>1</v>
      </c>
      <c r="D193" s="42">
        <v>3</v>
      </c>
      <c r="E193" s="5" t="s">
        <v>1295</v>
      </c>
      <c r="F193" s="42">
        <v>34949708</v>
      </c>
      <c r="G193" s="5" t="s">
        <v>424</v>
      </c>
      <c r="H193">
        <f>VLOOKUP(G193,'Journals '!A:C,3)</f>
        <v>1</v>
      </c>
      <c r="I193">
        <f t="shared" si="0"/>
        <v>1</v>
      </c>
      <c r="J193" s="39">
        <v>2022</v>
      </c>
      <c r="K193" s="38" t="s">
        <v>1296</v>
      </c>
      <c r="L193" s="38"/>
      <c r="M193" s="38"/>
      <c r="N193" s="38"/>
      <c r="O193" s="38"/>
      <c r="P193" s="38"/>
      <c r="Q193" s="38"/>
      <c r="R193" s="38"/>
      <c r="S193" s="38"/>
      <c r="T193" s="38"/>
      <c r="U193" s="38"/>
      <c r="V193" s="38"/>
      <c r="W193" s="38"/>
      <c r="X193" s="38"/>
      <c r="Y193" s="38"/>
      <c r="Z193" s="38"/>
      <c r="AA193" s="38"/>
      <c r="AB193" s="38"/>
      <c r="AC193" s="38"/>
      <c r="AD193" s="38"/>
      <c r="AE193" s="38"/>
    </row>
    <row r="194" spans="1:31" ht="13.2">
      <c r="A194">
        <v>56</v>
      </c>
      <c r="B194" t="s">
        <v>1291</v>
      </c>
      <c r="C194" s="42">
        <v>1</v>
      </c>
      <c r="D194" s="42">
        <v>10</v>
      </c>
      <c r="E194" s="5" t="s">
        <v>1297</v>
      </c>
      <c r="F194" s="42">
        <v>36055621</v>
      </c>
      <c r="G194" s="5" t="s">
        <v>631</v>
      </c>
      <c r="H194">
        <f>VLOOKUP(G194,'Journals '!A:C,3)</f>
        <v>1</v>
      </c>
      <c r="I194">
        <f t="shared" si="0"/>
        <v>1</v>
      </c>
      <c r="J194" s="39">
        <v>2022</v>
      </c>
      <c r="K194" s="38" t="s">
        <v>1298</v>
      </c>
      <c r="L194" s="38"/>
      <c r="M194" s="38"/>
      <c r="N194" s="38"/>
      <c r="O194" s="38"/>
      <c r="P194" s="38"/>
      <c r="Q194" s="38"/>
      <c r="R194" s="38"/>
      <c r="S194" s="38"/>
      <c r="T194" s="38"/>
      <c r="U194" s="38"/>
      <c r="V194" s="38"/>
      <c r="W194" s="38"/>
      <c r="X194" s="38"/>
      <c r="Y194" s="38"/>
      <c r="Z194" s="38"/>
      <c r="AA194" s="38"/>
      <c r="AB194" s="38"/>
      <c r="AC194" s="38"/>
      <c r="AD194" s="38"/>
      <c r="AE194" s="38"/>
    </row>
    <row r="195" spans="1:31" ht="13.2">
      <c r="A195">
        <v>56</v>
      </c>
      <c r="B195" t="s">
        <v>1291</v>
      </c>
      <c r="C195" s="42">
        <v>1</v>
      </c>
      <c r="D195" s="42">
        <v>4</v>
      </c>
      <c r="E195" s="5" t="s">
        <v>1299</v>
      </c>
      <c r="F195" s="42">
        <v>36424059</v>
      </c>
      <c r="G195" s="5" t="s">
        <v>538</v>
      </c>
      <c r="H195">
        <f>VLOOKUP(G195,'Journals '!A:C,3)</f>
        <v>1</v>
      </c>
      <c r="I195">
        <f t="shared" si="0"/>
        <v>1</v>
      </c>
      <c r="J195" s="39">
        <v>2023</v>
      </c>
      <c r="K195" s="38" t="s">
        <v>1300</v>
      </c>
      <c r="L195" s="38"/>
      <c r="M195" s="38"/>
      <c r="N195" s="38"/>
      <c r="O195" s="38"/>
      <c r="P195" s="38"/>
      <c r="Q195" s="38"/>
      <c r="R195" s="38"/>
      <c r="S195" s="38"/>
      <c r="T195" s="38"/>
      <c r="U195" s="38"/>
      <c r="V195" s="38"/>
      <c r="W195" s="38"/>
      <c r="X195" s="38"/>
      <c r="Y195" s="38"/>
      <c r="Z195" s="38"/>
      <c r="AA195" s="38"/>
      <c r="AB195" s="38"/>
      <c r="AC195" s="38"/>
      <c r="AD195" s="38"/>
      <c r="AE195" s="38"/>
    </row>
    <row r="196" spans="1:31" ht="13.2">
      <c r="A196">
        <v>56</v>
      </c>
      <c r="B196" t="s">
        <v>1291</v>
      </c>
      <c r="C196" s="42">
        <v>1</v>
      </c>
      <c r="D196" s="42">
        <v>3</v>
      </c>
      <c r="E196" s="5" t="s">
        <v>1301</v>
      </c>
      <c r="F196" s="42">
        <v>34724733</v>
      </c>
      <c r="G196" s="5" t="s">
        <v>631</v>
      </c>
      <c r="H196">
        <f>VLOOKUP(G196,'Journals '!A:C,3)</f>
        <v>1</v>
      </c>
      <c r="I196">
        <f t="shared" si="0"/>
        <v>1</v>
      </c>
      <c r="J196" s="39">
        <v>2021</v>
      </c>
      <c r="K196" s="38" t="s">
        <v>1298</v>
      </c>
      <c r="L196" s="38"/>
      <c r="M196" s="38"/>
      <c r="N196" s="38"/>
      <c r="O196" s="38"/>
      <c r="P196" s="38"/>
      <c r="Q196" s="38"/>
      <c r="R196" s="38"/>
      <c r="S196" s="38"/>
      <c r="T196" s="38"/>
      <c r="U196" s="38"/>
      <c r="V196" s="38"/>
      <c r="W196" s="38"/>
      <c r="X196" s="38"/>
      <c r="Y196" s="38"/>
      <c r="Z196" s="38"/>
      <c r="AA196" s="38"/>
      <c r="AB196" s="38"/>
      <c r="AC196" s="38"/>
      <c r="AD196" s="38"/>
      <c r="AE196" s="38"/>
    </row>
    <row r="197" spans="1:31" ht="13.2">
      <c r="A197">
        <v>56</v>
      </c>
      <c r="B197" t="s">
        <v>1291</v>
      </c>
      <c r="C197" s="42">
        <v>1</v>
      </c>
      <c r="D197" s="42">
        <v>5</v>
      </c>
      <c r="E197" s="5" t="s">
        <v>1302</v>
      </c>
      <c r="F197" s="42">
        <v>34740194</v>
      </c>
      <c r="G197" s="5" t="s">
        <v>433</v>
      </c>
      <c r="H197">
        <f>VLOOKUP(G197,'Journals '!A:C,3)</f>
        <v>1</v>
      </c>
      <c r="I197">
        <f t="shared" si="0"/>
        <v>1</v>
      </c>
      <c r="J197" s="39">
        <v>2021</v>
      </c>
      <c r="K197" s="38" t="s">
        <v>1303</v>
      </c>
      <c r="L197" s="38"/>
      <c r="M197" s="38"/>
      <c r="N197" s="38"/>
      <c r="O197" s="38"/>
      <c r="P197" s="38"/>
      <c r="Q197" s="38"/>
      <c r="R197" s="38"/>
      <c r="S197" s="38"/>
      <c r="T197" s="38"/>
      <c r="U197" s="38"/>
      <c r="V197" s="38"/>
      <c r="W197" s="38"/>
      <c r="X197" s="38"/>
      <c r="Y197" s="38"/>
      <c r="Z197" s="38"/>
      <c r="AA197" s="38"/>
      <c r="AB197" s="38"/>
      <c r="AC197" s="38"/>
      <c r="AD197" s="38"/>
      <c r="AE197" s="38"/>
    </row>
    <row r="198" spans="1:31" ht="13.2">
      <c r="A198">
        <v>56</v>
      </c>
      <c r="B198" t="s">
        <v>1291</v>
      </c>
      <c r="C198" s="42">
        <v>1</v>
      </c>
      <c r="D198" s="42">
        <v>4</v>
      </c>
      <c r="E198" s="5" t="s">
        <v>1304</v>
      </c>
      <c r="F198" s="42">
        <v>36708536</v>
      </c>
      <c r="G198" s="5" t="s">
        <v>433</v>
      </c>
      <c r="H198">
        <f>VLOOKUP(G198,'Journals '!A:C,3)</f>
        <v>1</v>
      </c>
      <c r="I198">
        <f t="shared" si="0"/>
        <v>1</v>
      </c>
      <c r="J198" s="39">
        <v>2023</v>
      </c>
      <c r="K198" s="38" t="s">
        <v>1305</v>
      </c>
      <c r="L198" s="38"/>
      <c r="M198" s="38"/>
      <c r="N198" s="38"/>
      <c r="O198" s="38"/>
      <c r="P198" s="38"/>
      <c r="Q198" s="38"/>
      <c r="R198" s="38"/>
      <c r="S198" s="38"/>
      <c r="T198" s="38"/>
      <c r="U198" s="38"/>
      <c r="V198" s="38"/>
      <c r="W198" s="38"/>
      <c r="X198" s="38"/>
      <c r="Y198" s="38"/>
      <c r="Z198" s="38"/>
      <c r="AA198" s="38"/>
      <c r="AB198" s="38"/>
      <c r="AC198" s="38"/>
      <c r="AD198" s="38"/>
      <c r="AE198" s="38"/>
    </row>
    <row r="199" spans="1:31" ht="13.2">
      <c r="A199">
        <v>56</v>
      </c>
      <c r="B199" t="s">
        <v>1291</v>
      </c>
      <c r="C199" s="42">
        <v>1</v>
      </c>
      <c r="D199" s="42">
        <v>2</v>
      </c>
      <c r="E199" s="5" t="s">
        <v>1306</v>
      </c>
      <c r="F199" s="42">
        <v>35363453</v>
      </c>
      <c r="G199" s="5" t="s">
        <v>1307</v>
      </c>
      <c r="H199">
        <f>VLOOKUP(G199,'Journals '!A:C,3)</f>
        <v>0</v>
      </c>
      <c r="I199" t="str">
        <f t="shared" si="0"/>
        <v xml:space="preserve"> </v>
      </c>
      <c r="J199" s="39">
        <v>2022</v>
      </c>
      <c r="K199" s="38" t="s">
        <v>1308</v>
      </c>
      <c r="L199" s="38"/>
      <c r="M199" s="38"/>
      <c r="N199" s="38"/>
      <c r="O199" s="38"/>
      <c r="P199" s="38"/>
      <c r="Q199" s="38"/>
      <c r="R199" s="38"/>
      <c r="S199" s="38"/>
      <c r="T199" s="38"/>
      <c r="U199" s="38"/>
      <c r="V199" s="38"/>
      <c r="W199" s="38"/>
      <c r="X199" s="38"/>
      <c r="Y199" s="38"/>
      <c r="Z199" s="38"/>
      <c r="AA199" s="38"/>
      <c r="AB199" s="38"/>
      <c r="AC199" s="38"/>
      <c r="AD199" s="38"/>
      <c r="AE199" s="38"/>
    </row>
    <row r="200" spans="1:31" ht="13.2">
      <c r="A200">
        <v>56</v>
      </c>
      <c r="B200" t="s">
        <v>1291</v>
      </c>
      <c r="C200" s="42">
        <v>1</v>
      </c>
      <c r="D200" s="42">
        <v>3</v>
      </c>
      <c r="E200" s="5" t="s">
        <v>1309</v>
      </c>
      <c r="F200" s="42">
        <v>37690270</v>
      </c>
      <c r="G200" s="5" t="s">
        <v>1310</v>
      </c>
      <c r="H200">
        <f>VLOOKUP(G200,'Journals '!A:C,3)</f>
        <v>0</v>
      </c>
      <c r="I200" t="str">
        <f t="shared" si="0"/>
        <v xml:space="preserve"> </v>
      </c>
      <c r="J200" s="39">
        <v>2023</v>
      </c>
      <c r="K200" s="38" t="s">
        <v>1311</v>
      </c>
      <c r="L200" s="38"/>
      <c r="M200" s="38"/>
      <c r="N200" s="38"/>
      <c r="O200" s="38"/>
      <c r="P200" s="38"/>
      <c r="Q200" s="38"/>
      <c r="R200" s="38"/>
      <c r="S200" s="38"/>
      <c r="T200" s="38"/>
      <c r="U200" s="38"/>
      <c r="V200" s="38"/>
      <c r="W200" s="38"/>
      <c r="X200" s="38"/>
      <c r="Y200" s="38"/>
      <c r="Z200" s="38"/>
      <c r="AA200" s="38"/>
      <c r="AB200" s="38"/>
      <c r="AC200" s="38"/>
      <c r="AD200" s="38"/>
      <c r="AE200" s="38"/>
    </row>
    <row r="201" spans="1:31" ht="13.2">
      <c r="A201">
        <v>56</v>
      </c>
      <c r="B201" t="s">
        <v>1291</v>
      </c>
      <c r="C201" s="42">
        <v>1</v>
      </c>
      <c r="D201" s="42">
        <v>11</v>
      </c>
      <c r="E201" s="5" t="s">
        <v>1312</v>
      </c>
      <c r="F201" s="42">
        <v>37114225</v>
      </c>
      <c r="G201" s="5" t="s">
        <v>1313</v>
      </c>
      <c r="H201">
        <f>VLOOKUP(G201,'Journals '!A:C,3)</f>
        <v>0</v>
      </c>
      <c r="I201" t="str">
        <f t="shared" si="0"/>
        <v xml:space="preserve"> </v>
      </c>
      <c r="J201" s="39">
        <v>2023</v>
      </c>
      <c r="K201" s="38" t="s">
        <v>1314</v>
      </c>
      <c r="L201" s="38"/>
      <c r="M201" s="38"/>
      <c r="N201" s="38"/>
      <c r="O201" s="38"/>
      <c r="P201" s="38"/>
      <c r="Q201" s="38"/>
      <c r="R201" s="38"/>
      <c r="S201" s="38"/>
      <c r="T201" s="38"/>
      <c r="U201" s="38"/>
      <c r="V201" s="38"/>
      <c r="W201" s="38"/>
      <c r="X201" s="38"/>
      <c r="Y201" s="38"/>
      <c r="Z201" s="38"/>
      <c r="AA201" s="38"/>
      <c r="AB201" s="38"/>
      <c r="AC201" s="38"/>
      <c r="AD201" s="38"/>
      <c r="AE201" s="38"/>
    </row>
    <row r="202" spans="1:31" ht="13.2">
      <c r="A202">
        <v>56</v>
      </c>
      <c r="B202" t="s">
        <v>1291</v>
      </c>
      <c r="C202" s="42">
        <v>1</v>
      </c>
      <c r="D202" s="42">
        <v>6</v>
      </c>
      <c r="E202" s="5" t="s">
        <v>1315</v>
      </c>
      <c r="F202" s="42">
        <v>35948233</v>
      </c>
      <c r="G202" s="5" t="s">
        <v>631</v>
      </c>
      <c r="H202">
        <f>VLOOKUP(G202,'Journals '!A:C,3)</f>
        <v>1</v>
      </c>
      <c r="I202">
        <f t="shared" si="0"/>
        <v>1</v>
      </c>
      <c r="J202" s="39">
        <v>2022</v>
      </c>
      <c r="K202" s="38" t="s">
        <v>1316</v>
      </c>
      <c r="L202" s="38"/>
      <c r="M202" s="38"/>
      <c r="N202" s="38"/>
      <c r="O202" s="38"/>
      <c r="P202" s="38"/>
      <c r="Q202" s="38"/>
      <c r="R202" s="38"/>
      <c r="S202" s="38"/>
      <c r="T202" s="38"/>
      <c r="U202" s="38"/>
      <c r="V202" s="38"/>
      <c r="W202" s="38"/>
      <c r="X202" s="38"/>
      <c r="Y202" s="38"/>
      <c r="Z202" s="38"/>
      <c r="AA202" s="38"/>
      <c r="AB202" s="38"/>
      <c r="AC202" s="38"/>
      <c r="AD202" s="38"/>
      <c r="AE202" s="38"/>
    </row>
    <row r="203" spans="1:31" ht="13.2">
      <c r="A203">
        <v>56</v>
      </c>
      <c r="B203" t="s">
        <v>1291</v>
      </c>
      <c r="C203" s="42">
        <v>1</v>
      </c>
      <c r="D203" s="42">
        <v>3</v>
      </c>
      <c r="E203" s="5" t="s">
        <v>1317</v>
      </c>
      <c r="F203" s="42">
        <v>35177519</v>
      </c>
      <c r="G203" s="5" t="s">
        <v>424</v>
      </c>
      <c r="H203">
        <f>VLOOKUP(G203,'Journals '!A:C,3)</f>
        <v>1</v>
      </c>
      <c r="I203">
        <f t="shared" si="0"/>
        <v>1</v>
      </c>
      <c r="J203" s="39">
        <v>2022</v>
      </c>
      <c r="K203" s="38" t="s">
        <v>1318</v>
      </c>
      <c r="L203" s="38"/>
      <c r="M203" s="38"/>
      <c r="N203" s="38"/>
      <c r="O203" s="38"/>
      <c r="P203" s="38"/>
      <c r="Q203" s="38"/>
      <c r="R203" s="38"/>
      <c r="S203" s="38"/>
      <c r="T203" s="38"/>
      <c r="U203" s="38"/>
      <c r="V203" s="38"/>
      <c r="W203" s="38"/>
      <c r="X203" s="38"/>
      <c r="Y203" s="38"/>
      <c r="Z203" s="38"/>
      <c r="AA203" s="38"/>
      <c r="AB203" s="38"/>
      <c r="AC203" s="38"/>
      <c r="AD203" s="38"/>
      <c r="AE203" s="38"/>
    </row>
    <row r="204" spans="1:31" ht="13.2">
      <c r="A204">
        <v>56</v>
      </c>
      <c r="B204" t="s">
        <v>1291</v>
      </c>
      <c r="C204" s="42">
        <v>1</v>
      </c>
      <c r="D204" s="42">
        <v>2</v>
      </c>
      <c r="E204" s="5" t="s">
        <v>1319</v>
      </c>
      <c r="F204" s="42">
        <v>37423719</v>
      </c>
      <c r="G204" s="5" t="s">
        <v>1320</v>
      </c>
      <c r="H204">
        <f>VLOOKUP(G204,'Journals '!A:C,3)</f>
        <v>0</v>
      </c>
      <c r="I204" t="str">
        <f t="shared" si="0"/>
        <v xml:space="preserve"> </v>
      </c>
      <c r="J204" s="39">
        <v>2023</v>
      </c>
      <c r="K204" s="38" t="s">
        <v>1321</v>
      </c>
      <c r="L204" s="38"/>
      <c r="M204" s="38"/>
      <c r="N204" s="38"/>
      <c r="O204" s="38"/>
      <c r="P204" s="38"/>
      <c r="Q204" s="38"/>
      <c r="R204" s="38"/>
      <c r="S204" s="38"/>
      <c r="T204" s="38"/>
      <c r="U204" s="38"/>
      <c r="V204" s="38"/>
      <c r="W204" s="38"/>
      <c r="X204" s="38"/>
      <c r="Y204" s="38"/>
      <c r="Z204" s="38"/>
      <c r="AA204" s="38"/>
      <c r="AB204" s="38"/>
      <c r="AC204" s="38"/>
      <c r="AD204" s="38"/>
      <c r="AE204" s="38"/>
    </row>
    <row r="205" spans="1:31" ht="13.2">
      <c r="A205">
        <v>56</v>
      </c>
      <c r="B205" t="s">
        <v>1291</v>
      </c>
      <c r="C205" s="42">
        <v>1</v>
      </c>
      <c r="D205" s="42">
        <v>2</v>
      </c>
      <c r="E205" s="5" t="s">
        <v>1322</v>
      </c>
      <c r="F205" s="42">
        <v>37105894</v>
      </c>
      <c r="G205" s="5" t="s">
        <v>631</v>
      </c>
      <c r="H205">
        <f>VLOOKUP(G205,'Journals '!A:C,3)</f>
        <v>1</v>
      </c>
      <c r="I205">
        <f t="shared" si="0"/>
        <v>1</v>
      </c>
      <c r="J205" s="39">
        <v>2023</v>
      </c>
      <c r="K205" s="38" t="s">
        <v>1323</v>
      </c>
      <c r="L205" s="38"/>
      <c r="M205" s="38"/>
      <c r="N205" s="38"/>
      <c r="O205" s="38"/>
      <c r="P205" s="38"/>
      <c r="Q205" s="38"/>
      <c r="R205" s="38"/>
      <c r="S205" s="38"/>
      <c r="T205" s="38"/>
      <c r="U205" s="38"/>
      <c r="V205" s="38"/>
      <c r="W205" s="38"/>
      <c r="X205" s="38"/>
      <c r="Y205" s="38"/>
      <c r="Z205" s="38"/>
      <c r="AA205" s="38"/>
      <c r="AB205" s="38"/>
      <c r="AC205" s="38"/>
      <c r="AD205" s="38"/>
      <c r="AE205" s="38"/>
    </row>
    <row r="206" spans="1:31" ht="13.2">
      <c r="A206">
        <v>56</v>
      </c>
      <c r="B206" t="s">
        <v>1291</v>
      </c>
      <c r="C206" s="42">
        <v>2</v>
      </c>
      <c r="D206" s="42">
        <v>11</v>
      </c>
      <c r="E206" s="5" t="s">
        <v>1324</v>
      </c>
      <c r="F206" s="42">
        <v>29671604</v>
      </c>
      <c r="G206" s="5" t="s">
        <v>1325</v>
      </c>
      <c r="H206">
        <f>VLOOKUP(G206,'Journals '!A:C,3)</f>
        <v>0</v>
      </c>
      <c r="I206" t="str">
        <f t="shared" si="0"/>
        <v xml:space="preserve"> </v>
      </c>
      <c r="J206" s="39">
        <v>2018</v>
      </c>
      <c r="K206" s="38" t="s">
        <v>1326</v>
      </c>
      <c r="L206" s="38"/>
      <c r="M206" s="38"/>
      <c r="N206" s="38"/>
      <c r="O206" s="38"/>
      <c r="P206" s="38"/>
      <c r="Q206" s="38"/>
      <c r="R206" s="38"/>
      <c r="S206" s="38"/>
      <c r="T206" s="38"/>
      <c r="U206" s="38"/>
      <c r="V206" s="38"/>
      <c r="W206" s="38"/>
      <c r="X206" s="38"/>
      <c r="Y206" s="38"/>
      <c r="Z206" s="38"/>
      <c r="AA206" s="38"/>
      <c r="AB206" s="38"/>
      <c r="AC206" s="38"/>
      <c r="AD206" s="38"/>
      <c r="AE206" s="38"/>
    </row>
    <row r="207" spans="1:31" ht="13.2">
      <c r="A207">
        <v>56</v>
      </c>
      <c r="B207" t="s">
        <v>1291</v>
      </c>
      <c r="C207" s="42">
        <v>1</v>
      </c>
      <c r="D207" s="42">
        <v>7</v>
      </c>
      <c r="E207" s="5" t="s">
        <v>1327</v>
      </c>
      <c r="F207" s="42">
        <v>33691502</v>
      </c>
      <c r="G207" s="5" t="s">
        <v>1293</v>
      </c>
      <c r="H207">
        <f>VLOOKUP(G207,'Journals '!A:C,3)</f>
        <v>1</v>
      </c>
      <c r="I207">
        <f t="shared" si="0"/>
        <v>1</v>
      </c>
      <c r="J207" s="39">
        <v>2021</v>
      </c>
      <c r="K207" s="38" t="s">
        <v>1328</v>
      </c>
      <c r="L207" s="38"/>
      <c r="M207" s="38"/>
      <c r="N207" s="38"/>
      <c r="O207" s="38"/>
      <c r="P207" s="38"/>
      <c r="Q207" s="38"/>
      <c r="R207" s="38"/>
      <c r="S207" s="38"/>
      <c r="T207" s="38"/>
      <c r="U207" s="38"/>
      <c r="V207" s="38"/>
      <c r="W207" s="38"/>
      <c r="X207" s="38"/>
      <c r="Y207" s="38"/>
      <c r="Z207" s="38"/>
      <c r="AA207" s="38"/>
      <c r="AB207" s="38"/>
      <c r="AC207" s="38"/>
      <c r="AD207" s="38"/>
      <c r="AE207" s="38"/>
    </row>
    <row r="208" spans="1:31" ht="13.2">
      <c r="A208">
        <v>56</v>
      </c>
      <c r="B208" t="s">
        <v>1291</v>
      </c>
      <c r="C208" s="42">
        <v>1</v>
      </c>
      <c r="D208" s="42">
        <v>1</v>
      </c>
      <c r="E208" s="5" t="s">
        <v>1329</v>
      </c>
      <c r="F208" s="42">
        <v>37902888</v>
      </c>
      <c r="G208" s="5" t="s">
        <v>1330</v>
      </c>
      <c r="H208">
        <f>VLOOKUP(G208,'Journals '!A:C,3)</f>
        <v>0</v>
      </c>
      <c r="I208" t="str">
        <f t="shared" si="0"/>
        <v xml:space="preserve"> </v>
      </c>
      <c r="J208" s="39">
        <v>2023</v>
      </c>
      <c r="K208" s="38" t="s">
        <v>1331</v>
      </c>
      <c r="L208" s="38"/>
      <c r="M208" s="38"/>
      <c r="N208" s="38"/>
      <c r="O208" s="38"/>
      <c r="P208" s="38"/>
      <c r="Q208" s="38"/>
      <c r="R208" s="38"/>
      <c r="S208" s="38"/>
      <c r="T208" s="38"/>
      <c r="U208" s="38"/>
      <c r="V208" s="38"/>
      <c r="W208" s="38"/>
      <c r="X208" s="38"/>
      <c r="Y208" s="38"/>
      <c r="Z208" s="38"/>
      <c r="AA208" s="38"/>
      <c r="AB208" s="38"/>
      <c r="AC208" s="38"/>
      <c r="AD208" s="38"/>
      <c r="AE208" s="38"/>
    </row>
    <row r="209" spans="1:31" ht="13.2">
      <c r="A209">
        <v>56</v>
      </c>
      <c r="B209" t="s">
        <v>1291</v>
      </c>
      <c r="C209" s="42">
        <v>1</v>
      </c>
      <c r="D209" s="42">
        <v>5</v>
      </c>
      <c r="E209" s="5" t="s">
        <v>1332</v>
      </c>
      <c r="F209" s="42">
        <v>36599083</v>
      </c>
      <c r="G209" s="5" t="s">
        <v>433</v>
      </c>
      <c r="H209">
        <f>VLOOKUP(G209,'Journals '!A:C,3)</f>
        <v>1</v>
      </c>
      <c r="I209">
        <f t="shared" si="0"/>
        <v>1</v>
      </c>
      <c r="J209" s="39">
        <v>2022</v>
      </c>
      <c r="K209" s="38" t="s">
        <v>1333</v>
      </c>
      <c r="L209" s="38"/>
      <c r="M209" s="38"/>
      <c r="N209" s="38"/>
      <c r="O209" s="38"/>
      <c r="P209" s="38"/>
      <c r="Q209" s="38"/>
      <c r="R209" s="38"/>
      <c r="S209" s="38"/>
      <c r="T209" s="38"/>
      <c r="U209" s="38"/>
      <c r="V209" s="38"/>
      <c r="W209" s="38"/>
      <c r="X209" s="38"/>
      <c r="Y209" s="38"/>
      <c r="Z209" s="38"/>
      <c r="AA209" s="38"/>
      <c r="AB209" s="38"/>
      <c r="AC209" s="38"/>
      <c r="AD209" s="38"/>
      <c r="AE209" s="38"/>
    </row>
    <row r="210" spans="1:31" ht="13.2">
      <c r="A210">
        <v>56</v>
      </c>
      <c r="B210" t="s">
        <v>1291</v>
      </c>
      <c r="C210" s="42">
        <v>1</v>
      </c>
      <c r="D210" s="42">
        <v>6</v>
      </c>
      <c r="E210" s="5" t="s">
        <v>1334</v>
      </c>
      <c r="F210" s="42">
        <v>37146368</v>
      </c>
      <c r="G210" s="5" t="s">
        <v>340</v>
      </c>
      <c r="H210">
        <f>VLOOKUP(G210,'Journals '!A:C,3)</f>
        <v>1</v>
      </c>
      <c r="I210">
        <f t="shared" si="0"/>
        <v>1</v>
      </c>
      <c r="J210" s="39">
        <v>2023</v>
      </c>
      <c r="K210" s="38" t="s">
        <v>1335</v>
      </c>
      <c r="L210" s="38"/>
      <c r="M210" s="38"/>
      <c r="N210" s="38"/>
      <c r="O210" s="38"/>
      <c r="P210" s="38"/>
      <c r="Q210" s="38"/>
      <c r="R210" s="38"/>
      <c r="S210" s="38"/>
      <c r="T210" s="38"/>
      <c r="U210" s="38"/>
      <c r="V210" s="38"/>
      <c r="W210" s="38"/>
      <c r="X210" s="38"/>
      <c r="Y210" s="38"/>
      <c r="Z210" s="38"/>
      <c r="AA210" s="38"/>
      <c r="AB210" s="38"/>
      <c r="AC210" s="38"/>
      <c r="AD210" s="38"/>
      <c r="AE210" s="38"/>
    </row>
    <row r="211" spans="1:31" ht="13.2">
      <c r="A211">
        <v>56</v>
      </c>
      <c r="B211" t="s">
        <v>1291</v>
      </c>
      <c r="C211" s="42">
        <v>1</v>
      </c>
      <c r="D211" s="42">
        <v>6</v>
      </c>
      <c r="E211" s="5" t="s">
        <v>1336</v>
      </c>
      <c r="F211" s="42">
        <v>35758311</v>
      </c>
      <c r="G211" s="5" t="s">
        <v>1337</v>
      </c>
      <c r="H211">
        <f>VLOOKUP(G211,'Journals '!A:C,3)</f>
        <v>0</v>
      </c>
      <c r="I211" t="str">
        <f t="shared" si="0"/>
        <v xml:space="preserve"> </v>
      </c>
      <c r="J211" s="39">
        <v>2022</v>
      </c>
      <c r="K211" s="38" t="s">
        <v>1338</v>
      </c>
      <c r="L211" s="38"/>
      <c r="M211" s="38"/>
      <c r="N211" s="38"/>
      <c r="O211" s="38"/>
      <c r="P211" s="38"/>
      <c r="Q211" s="38"/>
      <c r="R211" s="38"/>
      <c r="S211" s="38"/>
      <c r="T211" s="38"/>
      <c r="U211" s="38"/>
      <c r="V211" s="38"/>
      <c r="W211" s="38"/>
      <c r="X211" s="38"/>
      <c r="Y211" s="38"/>
      <c r="Z211" s="38"/>
      <c r="AA211" s="38"/>
      <c r="AB211" s="38"/>
      <c r="AC211" s="38"/>
      <c r="AD211" s="38"/>
      <c r="AE211" s="38"/>
    </row>
    <row r="212" spans="1:31" ht="13.2">
      <c r="A212">
        <v>56</v>
      </c>
      <c r="B212" t="s">
        <v>1291</v>
      </c>
      <c r="C212" s="42">
        <v>1</v>
      </c>
      <c r="D212" s="42">
        <v>1</v>
      </c>
      <c r="E212" s="5" t="s">
        <v>1339</v>
      </c>
      <c r="F212" s="42">
        <v>36514240</v>
      </c>
      <c r="G212" s="5" t="s">
        <v>1320</v>
      </c>
      <c r="H212">
        <f>VLOOKUP(G212,'Journals '!A:C,3)</f>
        <v>0</v>
      </c>
      <c r="I212" t="str">
        <f t="shared" si="0"/>
        <v xml:space="preserve"> </v>
      </c>
      <c r="J212" s="39">
        <v>2023</v>
      </c>
      <c r="K212" s="38" t="s">
        <v>1321</v>
      </c>
      <c r="L212" s="38"/>
      <c r="M212" s="38"/>
      <c r="N212" s="38"/>
      <c r="O212" s="38"/>
      <c r="P212" s="38"/>
      <c r="Q212" s="38"/>
      <c r="R212" s="38"/>
      <c r="S212" s="38"/>
      <c r="T212" s="38"/>
      <c r="U212" s="38"/>
      <c r="V212" s="38"/>
      <c r="W212" s="38"/>
      <c r="X212" s="38"/>
      <c r="Y212" s="38"/>
      <c r="Z212" s="38"/>
      <c r="AA212" s="38"/>
      <c r="AB212" s="38"/>
      <c r="AC212" s="38"/>
      <c r="AD212" s="38"/>
      <c r="AE212" s="38"/>
    </row>
    <row r="213" spans="1:31" ht="13.2">
      <c r="A213">
        <v>56</v>
      </c>
      <c r="B213" t="s">
        <v>1291</v>
      </c>
      <c r="C213" s="42">
        <v>1</v>
      </c>
      <c r="D213" s="42">
        <v>10</v>
      </c>
      <c r="E213" s="5" t="s">
        <v>1340</v>
      </c>
      <c r="F213" s="42">
        <v>33892602</v>
      </c>
      <c r="G213" s="5" t="s">
        <v>1337</v>
      </c>
      <c r="H213">
        <f>VLOOKUP(G213,'Journals '!A:C,3)</f>
        <v>0</v>
      </c>
      <c r="I213" t="str">
        <f t="shared" si="0"/>
        <v xml:space="preserve"> </v>
      </c>
      <c r="J213" s="39">
        <v>2021</v>
      </c>
      <c r="K213" s="38" t="s">
        <v>1341</v>
      </c>
      <c r="L213" s="38"/>
      <c r="M213" s="38"/>
      <c r="N213" s="38"/>
      <c r="O213" s="38"/>
      <c r="P213" s="38"/>
      <c r="Q213" s="38"/>
      <c r="R213" s="38"/>
      <c r="S213" s="38"/>
      <c r="T213" s="38"/>
      <c r="U213" s="38"/>
      <c r="V213" s="38"/>
      <c r="W213" s="38"/>
      <c r="X213" s="38"/>
      <c r="Y213" s="38"/>
      <c r="Z213" s="38"/>
      <c r="AA213" s="38"/>
      <c r="AB213" s="38"/>
      <c r="AC213" s="38"/>
      <c r="AD213" s="38"/>
      <c r="AE213" s="38"/>
    </row>
    <row r="214" spans="1:31" ht="13.2">
      <c r="A214">
        <v>56</v>
      </c>
      <c r="B214" t="s">
        <v>1291</v>
      </c>
      <c r="C214" s="42">
        <v>3</v>
      </c>
      <c r="D214" s="42">
        <v>8</v>
      </c>
      <c r="E214" s="5" t="s">
        <v>1342</v>
      </c>
      <c r="F214" s="42">
        <v>36577049</v>
      </c>
      <c r="G214" s="5" t="s">
        <v>433</v>
      </c>
      <c r="H214">
        <f>VLOOKUP(G214,'Journals '!A:C,3)</f>
        <v>1</v>
      </c>
      <c r="I214">
        <f t="shared" si="0"/>
        <v>1</v>
      </c>
      <c r="J214" s="39">
        <v>2022</v>
      </c>
      <c r="K214" s="38" t="s">
        <v>1343</v>
      </c>
      <c r="L214" s="38"/>
      <c r="M214" s="38"/>
      <c r="N214" s="38"/>
      <c r="O214" s="38"/>
      <c r="P214" s="38"/>
      <c r="Q214" s="38"/>
      <c r="R214" s="38"/>
      <c r="S214" s="38"/>
      <c r="T214" s="38"/>
      <c r="U214" s="38"/>
      <c r="V214" s="38"/>
      <c r="W214" s="38"/>
      <c r="X214" s="38"/>
      <c r="Y214" s="38"/>
      <c r="Z214" s="38"/>
      <c r="AA214" s="38"/>
      <c r="AB214" s="38"/>
      <c r="AC214" s="38"/>
      <c r="AD214" s="38"/>
      <c r="AE214" s="38"/>
    </row>
    <row r="215" spans="1:31" ht="13.2">
      <c r="A215">
        <v>56</v>
      </c>
      <c r="B215" t="s">
        <v>1291</v>
      </c>
      <c r="C215" s="42">
        <v>1</v>
      </c>
      <c r="D215" s="42">
        <v>7</v>
      </c>
      <c r="E215" s="5" t="s">
        <v>1344</v>
      </c>
      <c r="F215" s="42">
        <v>34210838</v>
      </c>
      <c r="G215" s="5" t="s">
        <v>424</v>
      </c>
      <c r="H215">
        <f>VLOOKUP(G215,'Journals '!A:C,3)</f>
        <v>1</v>
      </c>
      <c r="I215">
        <f t="shared" si="0"/>
        <v>1</v>
      </c>
      <c r="J215" s="39">
        <v>2022</v>
      </c>
      <c r="K215" s="38" t="s">
        <v>1298</v>
      </c>
      <c r="L215" s="38"/>
      <c r="M215" s="38"/>
      <c r="N215" s="38"/>
      <c r="O215" s="38"/>
      <c r="P215" s="38"/>
      <c r="Q215" s="38"/>
      <c r="R215" s="38"/>
      <c r="S215" s="38"/>
      <c r="T215" s="38"/>
      <c r="U215" s="38"/>
      <c r="V215" s="38"/>
      <c r="W215" s="38"/>
      <c r="X215" s="38"/>
      <c r="Y215" s="38"/>
      <c r="Z215" s="38"/>
      <c r="AA215" s="38"/>
      <c r="AB215" s="38"/>
      <c r="AC215" s="38"/>
      <c r="AD215" s="38"/>
      <c r="AE215" s="38"/>
    </row>
    <row r="216" spans="1:31" ht="13.2">
      <c r="A216">
        <v>56</v>
      </c>
      <c r="B216" t="s">
        <v>1291</v>
      </c>
      <c r="C216" s="42">
        <v>1</v>
      </c>
      <c r="D216" s="42">
        <v>10</v>
      </c>
      <c r="E216" s="5" t="s">
        <v>1345</v>
      </c>
      <c r="F216" s="42">
        <v>33951971</v>
      </c>
      <c r="G216" s="5" t="s">
        <v>1337</v>
      </c>
      <c r="H216">
        <f>VLOOKUP(G216,'Journals '!A:C,3)</f>
        <v>0</v>
      </c>
      <c r="I216" t="str">
        <f t="shared" si="0"/>
        <v xml:space="preserve"> </v>
      </c>
      <c r="J216" s="39">
        <v>2022</v>
      </c>
      <c r="K216" s="38" t="s">
        <v>1341</v>
      </c>
      <c r="L216" s="38"/>
      <c r="M216" s="38"/>
      <c r="N216" s="38"/>
      <c r="O216" s="38"/>
      <c r="P216" s="38"/>
      <c r="Q216" s="38"/>
      <c r="R216" s="38"/>
      <c r="S216" s="38"/>
      <c r="T216" s="38"/>
      <c r="U216" s="38"/>
      <c r="V216" s="38"/>
      <c r="W216" s="38"/>
      <c r="X216" s="38"/>
      <c r="Y216" s="38"/>
      <c r="Z216" s="38"/>
      <c r="AA216" s="38"/>
      <c r="AB216" s="38"/>
      <c r="AC216" s="38"/>
      <c r="AD216" s="38"/>
      <c r="AE216" s="38"/>
    </row>
    <row r="217" spans="1:31" ht="13.2">
      <c r="A217">
        <v>56</v>
      </c>
      <c r="B217" t="s">
        <v>1291</v>
      </c>
      <c r="C217" s="42">
        <v>2</v>
      </c>
      <c r="D217" s="42">
        <v>7</v>
      </c>
      <c r="E217" s="5" t="s">
        <v>1346</v>
      </c>
      <c r="F217" s="42">
        <v>35931339</v>
      </c>
      <c r="G217" s="5" t="s">
        <v>631</v>
      </c>
      <c r="H217">
        <f>VLOOKUP(G217,'Journals '!A:C,3)</f>
        <v>1</v>
      </c>
      <c r="I217">
        <f t="shared" si="0"/>
        <v>1</v>
      </c>
      <c r="J217" s="39">
        <v>2022</v>
      </c>
      <c r="K217" s="38" t="s">
        <v>1298</v>
      </c>
      <c r="L217" s="38"/>
      <c r="M217" s="38"/>
      <c r="N217" s="38"/>
      <c r="O217" s="38"/>
      <c r="P217" s="38"/>
      <c r="Q217" s="38"/>
      <c r="R217" s="38"/>
      <c r="S217" s="38"/>
      <c r="T217" s="38"/>
      <c r="U217" s="38"/>
      <c r="V217" s="38"/>
      <c r="W217" s="38"/>
      <c r="X217" s="38"/>
      <c r="Y217" s="38"/>
      <c r="Z217" s="38"/>
      <c r="AA217" s="38"/>
      <c r="AB217" s="38"/>
      <c r="AC217" s="38"/>
      <c r="AD217" s="38"/>
      <c r="AE217" s="38"/>
    </row>
    <row r="218" spans="1:31" ht="13.2">
      <c r="A218">
        <v>56</v>
      </c>
      <c r="B218" t="s">
        <v>1291</v>
      </c>
      <c r="C218" s="42">
        <v>1</v>
      </c>
      <c r="D218" s="42">
        <v>10</v>
      </c>
      <c r="E218" s="5" t="s">
        <v>1347</v>
      </c>
      <c r="F218" s="42">
        <v>34864490</v>
      </c>
      <c r="G218" s="5" t="s">
        <v>340</v>
      </c>
      <c r="H218">
        <f>VLOOKUP(G218,'Journals '!A:C,3)</f>
        <v>1</v>
      </c>
      <c r="I218">
        <f t="shared" si="0"/>
        <v>1</v>
      </c>
      <c r="J218" s="39">
        <v>2022</v>
      </c>
      <c r="K218" s="38" t="s">
        <v>1348</v>
      </c>
      <c r="L218" s="38"/>
      <c r="M218" s="38"/>
      <c r="N218" s="38"/>
      <c r="O218" s="38"/>
      <c r="P218" s="38"/>
      <c r="Q218" s="38"/>
      <c r="R218" s="38"/>
      <c r="S218" s="38"/>
      <c r="T218" s="38"/>
      <c r="U218" s="38"/>
      <c r="V218" s="38"/>
      <c r="W218" s="38"/>
      <c r="X218" s="38"/>
      <c r="Y218" s="38"/>
      <c r="Z218" s="38"/>
      <c r="AA218" s="38"/>
      <c r="AB218" s="38"/>
      <c r="AC218" s="38"/>
      <c r="AD218" s="38"/>
      <c r="AE218" s="38"/>
    </row>
    <row r="219" spans="1:31" ht="13.2">
      <c r="A219">
        <v>56</v>
      </c>
      <c r="B219" t="s">
        <v>1291</v>
      </c>
      <c r="C219" s="42">
        <v>1</v>
      </c>
      <c r="D219" s="42">
        <v>6</v>
      </c>
      <c r="E219" s="5" t="s">
        <v>1349</v>
      </c>
      <c r="F219" s="42">
        <v>37777258</v>
      </c>
      <c r="G219" s="5" t="s">
        <v>424</v>
      </c>
      <c r="H219">
        <f>VLOOKUP(G219,'Journals '!A:C,3)</f>
        <v>1</v>
      </c>
      <c r="I219">
        <f t="shared" si="0"/>
        <v>1</v>
      </c>
      <c r="J219" s="39">
        <v>2023</v>
      </c>
      <c r="K219" s="38" t="s">
        <v>1350</v>
      </c>
      <c r="L219" s="38"/>
      <c r="M219" s="38"/>
      <c r="N219" s="38"/>
      <c r="O219" s="38"/>
      <c r="P219" s="38"/>
      <c r="Q219" s="38"/>
      <c r="R219" s="38"/>
      <c r="S219" s="38"/>
      <c r="T219" s="38"/>
      <c r="U219" s="38"/>
      <c r="V219" s="38"/>
      <c r="W219" s="38"/>
      <c r="X219" s="38"/>
      <c r="Y219" s="38"/>
      <c r="Z219" s="38"/>
      <c r="AA219" s="38"/>
      <c r="AB219" s="38"/>
      <c r="AC219" s="38"/>
      <c r="AD219" s="38"/>
      <c r="AE219" s="38"/>
    </row>
    <row r="220" spans="1:31" ht="13.2">
      <c r="A220">
        <v>56</v>
      </c>
      <c r="B220" t="s">
        <v>1291</v>
      </c>
      <c r="C220" s="42">
        <v>2</v>
      </c>
      <c r="D220" s="42">
        <v>6</v>
      </c>
      <c r="E220" s="5" t="s">
        <v>1351</v>
      </c>
      <c r="F220" s="42">
        <v>35090133</v>
      </c>
      <c r="G220" s="5" t="s">
        <v>430</v>
      </c>
      <c r="H220">
        <f>VLOOKUP(G220,'Journals '!A:C,3)</f>
        <v>1</v>
      </c>
      <c r="I220">
        <f t="shared" si="0"/>
        <v>1</v>
      </c>
      <c r="J220" s="39">
        <v>2022</v>
      </c>
      <c r="K220" s="38" t="s">
        <v>1352</v>
      </c>
      <c r="L220" s="38"/>
      <c r="M220" s="38"/>
      <c r="N220" s="38"/>
      <c r="O220" s="38"/>
      <c r="P220" s="38"/>
      <c r="Q220" s="38"/>
      <c r="R220" s="38"/>
      <c r="S220" s="38"/>
      <c r="T220" s="38"/>
      <c r="U220" s="38"/>
      <c r="V220" s="38"/>
      <c r="W220" s="38"/>
      <c r="X220" s="38"/>
      <c r="Y220" s="38"/>
      <c r="Z220" s="38"/>
      <c r="AA220" s="38"/>
      <c r="AB220" s="38"/>
      <c r="AC220" s="38"/>
      <c r="AD220" s="38"/>
      <c r="AE220" s="38"/>
    </row>
    <row r="221" spans="1:31" ht="13.2">
      <c r="A221">
        <v>56</v>
      </c>
      <c r="B221" t="s">
        <v>1291</v>
      </c>
      <c r="C221" s="42">
        <v>1</v>
      </c>
      <c r="D221" s="42">
        <v>7</v>
      </c>
      <c r="E221" s="5" t="s">
        <v>1353</v>
      </c>
      <c r="F221" s="42">
        <v>34507285</v>
      </c>
      <c r="G221" s="5" t="s">
        <v>433</v>
      </c>
      <c r="H221">
        <f>VLOOKUP(G221,'Journals '!A:C,3)</f>
        <v>1</v>
      </c>
      <c r="I221">
        <f t="shared" si="0"/>
        <v>1</v>
      </c>
      <c r="J221" s="39">
        <v>2021</v>
      </c>
      <c r="K221" s="38" t="s">
        <v>1352</v>
      </c>
      <c r="L221" s="38"/>
      <c r="M221" s="38"/>
      <c r="N221" s="38"/>
      <c r="O221" s="38"/>
      <c r="P221" s="38"/>
      <c r="Q221" s="38"/>
      <c r="R221" s="38"/>
      <c r="S221" s="38"/>
      <c r="T221" s="38"/>
      <c r="U221" s="38"/>
      <c r="V221" s="38"/>
      <c r="W221" s="38"/>
      <c r="X221" s="38"/>
      <c r="Y221" s="38"/>
      <c r="Z221" s="38"/>
      <c r="AA221" s="38"/>
      <c r="AB221" s="38"/>
      <c r="AC221" s="38"/>
      <c r="AD221" s="38"/>
      <c r="AE221" s="38"/>
    </row>
    <row r="222" spans="1:31" ht="13.2">
      <c r="A222">
        <v>56</v>
      </c>
      <c r="B222" t="s">
        <v>1291</v>
      </c>
      <c r="C222" s="42">
        <v>2</v>
      </c>
      <c r="D222" s="42">
        <v>3</v>
      </c>
      <c r="E222" s="5" t="s">
        <v>1354</v>
      </c>
      <c r="F222" s="42">
        <v>36001784</v>
      </c>
      <c r="G222" s="5" t="s">
        <v>544</v>
      </c>
      <c r="H222">
        <f>VLOOKUP(G222,'Journals '!A:C,3)</f>
        <v>1</v>
      </c>
      <c r="I222">
        <f t="shared" si="0"/>
        <v>1</v>
      </c>
      <c r="J222" s="39">
        <v>2022</v>
      </c>
      <c r="K222" s="38" t="s">
        <v>1355</v>
      </c>
      <c r="L222" s="38"/>
      <c r="M222" s="38"/>
      <c r="N222" s="38"/>
      <c r="O222" s="38"/>
      <c r="P222" s="38"/>
      <c r="Q222" s="38"/>
      <c r="R222" s="38"/>
      <c r="S222" s="38"/>
      <c r="T222" s="38"/>
      <c r="U222" s="38"/>
      <c r="V222" s="38"/>
      <c r="W222" s="38"/>
      <c r="X222" s="38"/>
      <c r="Y222" s="38"/>
      <c r="Z222" s="38"/>
      <c r="AA222" s="38"/>
      <c r="AB222" s="38"/>
      <c r="AC222" s="38"/>
      <c r="AD222" s="38"/>
      <c r="AE222" s="38"/>
    </row>
    <row r="223" spans="1:31" ht="13.2">
      <c r="A223">
        <v>56</v>
      </c>
      <c r="B223" t="s">
        <v>1291</v>
      </c>
      <c r="C223" s="42">
        <v>1</v>
      </c>
      <c r="D223" s="42">
        <v>9</v>
      </c>
      <c r="E223" s="5" t="s">
        <v>1356</v>
      </c>
      <c r="F223" s="42">
        <v>37548550</v>
      </c>
      <c r="G223" s="5" t="s">
        <v>430</v>
      </c>
      <c r="H223">
        <f>VLOOKUP(G223,'Journals '!A:C,3)</f>
        <v>1</v>
      </c>
      <c r="I223">
        <f t="shared" si="0"/>
        <v>1</v>
      </c>
      <c r="J223" s="39">
        <v>2023</v>
      </c>
      <c r="K223" s="38" t="s">
        <v>1352</v>
      </c>
      <c r="L223" s="38"/>
      <c r="M223" s="38"/>
      <c r="N223" s="38"/>
      <c r="O223" s="38"/>
      <c r="P223" s="38"/>
      <c r="Q223" s="38"/>
      <c r="R223" s="38"/>
      <c r="S223" s="38"/>
      <c r="T223" s="38"/>
      <c r="U223" s="38"/>
      <c r="V223" s="38"/>
      <c r="W223" s="38"/>
      <c r="X223" s="38"/>
      <c r="Y223" s="38"/>
      <c r="Z223" s="38"/>
      <c r="AA223" s="38"/>
      <c r="AB223" s="38"/>
      <c r="AC223" s="38"/>
      <c r="AD223" s="38"/>
      <c r="AE223" s="38"/>
    </row>
    <row r="224" spans="1:31" ht="13.2">
      <c r="A224">
        <v>57</v>
      </c>
      <c r="B224" t="s">
        <v>1357</v>
      </c>
      <c r="C224" s="42">
        <v>1</v>
      </c>
      <c r="D224" s="42">
        <v>5</v>
      </c>
      <c r="E224" s="5" t="s">
        <v>1358</v>
      </c>
      <c r="F224" s="42">
        <v>35256177</v>
      </c>
      <c r="G224" s="5" t="s">
        <v>1359</v>
      </c>
      <c r="H224">
        <f>VLOOKUP(G224,'Journals '!A:C,3)</f>
        <v>0</v>
      </c>
      <c r="I224" t="str">
        <f t="shared" si="0"/>
        <v xml:space="preserve"> </v>
      </c>
      <c r="J224" s="39">
        <v>2022</v>
      </c>
      <c r="K224" s="38" t="s">
        <v>1360</v>
      </c>
      <c r="L224" s="38"/>
      <c r="M224" s="38"/>
      <c r="N224" s="38"/>
      <c r="O224" s="38"/>
      <c r="P224" s="38"/>
      <c r="Q224" s="38"/>
      <c r="R224" s="38"/>
      <c r="S224" s="38"/>
      <c r="T224" s="38"/>
      <c r="U224" s="38"/>
      <c r="V224" s="38"/>
      <c r="W224" s="38"/>
      <c r="X224" s="38"/>
      <c r="Y224" s="38"/>
      <c r="Z224" s="38"/>
      <c r="AA224" s="38"/>
      <c r="AB224" s="38"/>
      <c r="AC224" s="38"/>
      <c r="AD224" s="38"/>
      <c r="AE224" s="38"/>
    </row>
    <row r="225" spans="1:31" ht="13.2">
      <c r="A225">
        <v>57</v>
      </c>
      <c r="B225" t="s">
        <v>1357</v>
      </c>
      <c r="C225" s="42">
        <v>8</v>
      </c>
      <c r="D225" s="42">
        <v>12</v>
      </c>
      <c r="E225" s="5" t="s">
        <v>1361</v>
      </c>
      <c r="F225" s="42">
        <v>34220829</v>
      </c>
      <c r="G225" s="5" t="s">
        <v>378</v>
      </c>
      <c r="H225">
        <f>VLOOKUP(G225,'Journals '!A:C,3)</f>
        <v>0</v>
      </c>
      <c r="I225" t="str">
        <f t="shared" si="0"/>
        <v xml:space="preserve"> </v>
      </c>
      <c r="J225" s="39">
        <v>2021</v>
      </c>
      <c r="K225" s="38" t="s">
        <v>1362</v>
      </c>
      <c r="L225" s="38"/>
      <c r="M225" s="38"/>
      <c r="N225" s="38"/>
      <c r="O225" s="38"/>
      <c r="P225" s="38"/>
      <c r="Q225" s="38"/>
      <c r="R225" s="38"/>
      <c r="S225" s="38"/>
      <c r="T225" s="38"/>
      <c r="U225" s="38"/>
      <c r="V225" s="38"/>
      <c r="W225" s="38"/>
      <c r="X225" s="38"/>
      <c r="Y225" s="38"/>
      <c r="Z225" s="38"/>
      <c r="AA225" s="38"/>
      <c r="AB225" s="38"/>
      <c r="AC225" s="38"/>
      <c r="AD225" s="38"/>
      <c r="AE225" s="38"/>
    </row>
    <row r="226" spans="1:31" ht="13.2">
      <c r="A226">
        <v>57</v>
      </c>
      <c r="B226" t="s">
        <v>1357</v>
      </c>
      <c r="C226" s="42">
        <v>3</v>
      </c>
      <c r="D226" s="42">
        <v>8</v>
      </c>
      <c r="E226" s="5" t="s">
        <v>1363</v>
      </c>
      <c r="F226" s="42">
        <v>33733515</v>
      </c>
      <c r="G226" s="5" t="s">
        <v>531</v>
      </c>
      <c r="H226">
        <f>VLOOKUP(G226,'Journals '!A:C,3)</f>
        <v>0</v>
      </c>
      <c r="I226" t="str">
        <f t="shared" si="0"/>
        <v xml:space="preserve"> </v>
      </c>
      <c r="J226" s="39">
        <v>2022</v>
      </c>
      <c r="K226" s="38" t="s">
        <v>1364</v>
      </c>
      <c r="L226" s="38"/>
      <c r="M226" s="38"/>
      <c r="N226" s="38"/>
      <c r="O226" s="38"/>
      <c r="P226" s="38"/>
      <c r="Q226" s="38"/>
      <c r="R226" s="38"/>
      <c r="S226" s="38"/>
      <c r="T226" s="38"/>
      <c r="U226" s="38"/>
      <c r="V226" s="38"/>
      <c r="W226" s="38"/>
      <c r="X226" s="38"/>
      <c r="Y226" s="38"/>
      <c r="Z226" s="38"/>
      <c r="AA226" s="38"/>
      <c r="AB226" s="38"/>
      <c r="AC226" s="38"/>
      <c r="AD226" s="38"/>
      <c r="AE226" s="38"/>
    </row>
    <row r="227" spans="1:31" ht="13.2">
      <c r="A227">
        <v>57</v>
      </c>
      <c r="B227" t="s">
        <v>1357</v>
      </c>
      <c r="C227" s="42">
        <v>5</v>
      </c>
      <c r="D227" s="42">
        <v>6</v>
      </c>
      <c r="E227" s="5" t="s">
        <v>1365</v>
      </c>
      <c r="F227" s="42">
        <v>34255614</v>
      </c>
      <c r="G227" s="5" t="s">
        <v>1366</v>
      </c>
      <c r="H227">
        <f>VLOOKUP(G227,'Journals '!A:C,3)</f>
        <v>0</v>
      </c>
      <c r="I227" t="str">
        <f t="shared" si="0"/>
        <v xml:space="preserve"> </v>
      </c>
      <c r="J227" s="39">
        <v>2022</v>
      </c>
      <c r="K227" s="38" t="s">
        <v>1367</v>
      </c>
      <c r="L227" s="38"/>
      <c r="M227" s="38"/>
      <c r="N227" s="38"/>
      <c r="O227" s="38"/>
      <c r="P227" s="38"/>
      <c r="Q227" s="38"/>
      <c r="R227" s="38"/>
      <c r="S227" s="38"/>
      <c r="T227" s="38"/>
      <c r="U227" s="38"/>
      <c r="V227" s="38"/>
      <c r="W227" s="38"/>
      <c r="X227" s="38"/>
      <c r="Y227" s="38"/>
      <c r="Z227" s="38"/>
      <c r="AA227" s="38"/>
      <c r="AB227" s="38"/>
      <c r="AC227" s="38"/>
      <c r="AD227" s="38"/>
      <c r="AE227" s="38"/>
    </row>
    <row r="228" spans="1:31" ht="13.2">
      <c r="A228">
        <v>58</v>
      </c>
      <c r="B228" t="s">
        <v>882</v>
      </c>
      <c r="C228" s="42">
        <v>1</v>
      </c>
      <c r="D228" s="42">
        <v>6</v>
      </c>
      <c r="E228" s="5" t="s">
        <v>1368</v>
      </c>
      <c r="F228" s="42">
        <v>35508447</v>
      </c>
      <c r="G228" s="5" t="s">
        <v>1262</v>
      </c>
      <c r="H228">
        <f>VLOOKUP(G228,'Journals '!A:C,3)</f>
        <v>0</v>
      </c>
      <c r="I228" t="str">
        <f t="shared" si="0"/>
        <v xml:space="preserve"> </v>
      </c>
      <c r="J228" s="39">
        <v>2022</v>
      </c>
      <c r="K228" s="38" t="s">
        <v>1369</v>
      </c>
      <c r="L228" s="38"/>
      <c r="M228" s="38"/>
      <c r="N228" s="38"/>
      <c r="O228" s="38"/>
      <c r="P228" s="38"/>
      <c r="Q228" s="38"/>
      <c r="R228" s="38"/>
      <c r="S228" s="38"/>
      <c r="T228" s="38"/>
      <c r="U228" s="38"/>
      <c r="V228" s="38"/>
      <c r="W228" s="38"/>
      <c r="X228" s="38"/>
      <c r="Y228" s="38"/>
      <c r="Z228" s="38"/>
      <c r="AA228" s="38"/>
      <c r="AB228" s="38"/>
      <c r="AC228" s="38"/>
      <c r="AD228" s="38"/>
      <c r="AE228" s="38"/>
    </row>
    <row r="229" spans="1:31" ht="13.2">
      <c r="A229">
        <v>58</v>
      </c>
      <c r="B229" t="s">
        <v>882</v>
      </c>
      <c r="C229" s="42">
        <v>6</v>
      </c>
      <c r="D229" s="42">
        <v>8</v>
      </c>
      <c r="E229" s="5" t="s">
        <v>1370</v>
      </c>
      <c r="F229" s="42">
        <v>29283208</v>
      </c>
      <c r="G229" s="5" t="s">
        <v>1371</v>
      </c>
      <c r="H229">
        <f>VLOOKUP(G229,'Journals '!A:C,3)</f>
        <v>0</v>
      </c>
      <c r="I229" t="str">
        <f t="shared" si="0"/>
        <v xml:space="preserve"> </v>
      </c>
      <c r="J229" s="39">
        <v>2018</v>
      </c>
      <c r="K229" s="38" t="s">
        <v>1372</v>
      </c>
      <c r="L229" s="38"/>
      <c r="M229" s="38"/>
      <c r="N229" s="38"/>
      <c r="O229" s="38"/>
      <c r="P229" s="38"/>
      <c r="Q229" s="38"/>
      <c r="R229" s="38"/>
      <c r="S229" s="38"/>
      <c r="T229" s="38"/>
      <c r="U229" s="38"/>
      <c r="V229" s="38"/>
      <c r="W229" s="38"/>
      <c r="X229" s="38"/>
      <c r="Y229" s="38"/>
      <c r="Z229" s="38"/>
      <c r="AA229" s="38"/>
      <c r="AB229" s="38"/>
      <c r="AC229" s="38"/>
      <c r="AD229" s="38"/>
      <c r="AE229" s="38"/>
    </row>
    <row r="230" spans="1:31" ht="13.2">
      <c r="A230">
        <v>58</v>
      </c>
      <c r="B230" t="s">
        <v>882</v>
      </c>
      <c r="C230" s="42">
        <v>1</v>
      </c>
      <c r="D230" s="42">
        <v>4</v>
      </c>
      <c r="E230" s="5" t="s">
        <v>1373</v>
      </c>
      <c r="F230" s="42">
        <v>37010324</v>
      </c>
      <c r="G230" s="5" t="s">
        <v>544</v>
      </c>
      <c r="H230">
        <f>VLOOKUP(G230,'Journals '!A:C,3)</f>
        <v>1</v>
      </c>
      <c r="I230">
        <f t="shared" si="0"/>
        <v>1</v>
      </c>
      <c r="J230" s="39">
        <v>2023</v>
      </c>
      <c r="K230" s="38" t="s">
        <v>1374</v>
      </c>
      <c r="L230" s="38"/>
      <c r="M230" s="38"/>
      <c r="N230" s="38"/>
      <c r="O230" s="38"/>
      <c r="P230" s="38"/>
      <c r="Q230" s="38"/>
      <c r="R230" s="38"/>
      <c r="S230" s="38"/>
      <c r="T230" s="38"/>
      <c r="U230" s="38"/>
      <c r="V230" s="38"/>
      <c r="W230" s="38"/>
      <c r="X230" s="38"/>
      <c r="Y230" s="38"/>
      <c r="Z230" s="38"/>
      <c r="AA230" s="38"/>
      <c r="AB230" s="38"/>
      <c r="AC230" s="38"/>
      <c r="AD230" s="38"/>
      <c r="AE230" s="38"/>
    </row>
    <row r="231" spans="1:31" ht="13.2">
      <c r="A231">
        <v>58</v>
      </c>
      <c r="B231" t="s">
        <v>882</v>
      </c>
      <c r="C231" s="42">
        <v>6</v>
      </c>
      <c r="D231" s="42">
        <v>16</v>
      </c>
      <c r="E231" s="5" t="s">
        <v>1375</v>
      </c>
      <c r="F231" s="42">
        <v>31247538</v>
      </c>
      <c r="G231" s="5" t="s">
        <v>1376</v>
      </c>
      <c r="H231">
        <f>VLOOKUP(G231,'Journals '!A:C,3)</f>
        <v>0</v>
      </c>
      <c r="I231" t="str">
        <f t="shared" si="0"/>
        <v xml:space="preserve"> </v>
      </c>
      <c r="J231" s="39">
        <v>2020</v>
      </c>
      <c r="K231" s="38" t="s">
        <v>1377</v>
      </c>
      <c r="L231" s="38"/>
      <c r="M231" s="38"/>
      <c r="N231" s="38"/>
      <c r="O231" s="38"/>
      <c r="P231" s="38"/>
      <c r="Q231" s="38"/>
      <c r="R231" s="38"/>
      <c r="S231" s="38"/>
      <c r="T231" s="38"/>
      <c r="U231" s="38"/>
      <c r="V231" s="38"/>
      <c r="W231" s="38"/>
      <c r="X231" s="38"/>
      <c r="Y231" s="38"/>
      <c r="Z231" s="38"/>
      <c r="AA231" s="38"/>
      <c r="AB231" s="38"/>
      <c r="AC231" s="38"/>
      <c r="AD231" s="38"/>
      <c r="AE231" s="38"/>
    </row>
    <row r="232" spans="1:31" ht="13.2">
      <c r="A232">
        <v>58</v>
      </c>
      <c r="B232" t="s">
        <v>882</v>
      </c>
      <c r="C232" s="42">
        <v>2</v>
      </c>
      <c r="D232" s="42">
        <v>5</v>
      </c>
      <c r="E232" s="5" t="s">
        <v>1378</v>
      </c>
      <c r="F232" s="42">
        <v>34260929</v>
      </c>
      <c r="G232" s="5" t="s">
        <v>1379</v>
      </c>
      <c r="H232">
        <f>VLOOKUP(G232,'Journals '!A:C,3)</f>
        <v>0</v>
      </c>
      <c r="I232" t="str">
        <f t="shared" si="0"/>
        <v xml:space="preserve"> </v>
      </c>
      <c r="J232" s="39">
        <v>2021</v>
      </c>
      <c r="K232" s="38" t="s">
        <v>1380</v>
      </c>
      <c r="L232" s="38"/>
      <c r="M232" s="38"/>
      <c r="N232" s="38"/>
      <c r="O232" s="38"/>
      <c r="P232" s="38"/>
      <c r="Q232" s="38"/>
      <c r="R232" s="38"/>
      <c r="S232" s="38"/>
      <c r="T232" s="38"/>
      <c r="U232" s="38"/>
      <c r="V232" s="38"/>
      <c r="W232" s="38"/>
      <c r="X232" s="38"/>
      <c r="Y232" s="38"/>
      <c r="Z232" s="38"/>
      <c r="AA232" s="38"/>
      <c r="AB232" s="38"/>
      <c r="AC232" s="38"/>
      <c r="AD232" s="38"/>
      <c r="AE232" s="38"/>
    </row>
    <row r="233" spans="1:31" ht="13.2">
      <c r="A233">
        <v>58</v>
      </c>
      <c r="B233" t="s">
        <v>882</v>
      </c>
      <c r="C233" s="42">
        <v>14</v>
      </c>
      <c r="D233" s="42">
        <v>22</v>
      </c>
      <c r="E233" s="5" t="s">
        <v>1381</v>
      </c>
      <c r="F233" s="42">
        <v>34851695</v>
      </c>
      <c r="G233" s="5" t="s">
        <v>1382</v>
      </c>
      <c r="H233">
        <f>VLOOKUP(G233,'Journals '!A:C,3)</f>
        <v>0</v>
      </c>
      <c r="I233" t="str">
        <f t="shared" si="0"/>
        <v xml:space="preserve"> </v>
      </c>
      <c r="J233" s="39">
        <v>2021</v>
      </c>
      <c r="K233" s="38" t="s">
        <v>1383</v>
      </c>
      <c r="L233" s="38"/>
      <c r="M233" s="38"/>
      <c r="N233" s="38"/>
      <c r="O233" s="38"/>
      <c r="P233" s="38"/>
      <c r="Q233" s="38"/>
      <c r="R233" s="38"/>
      <c r="S233" s="38"/>
      <c r="T233" s="38"/>
      <c r="U233" s="38"/>
      <c r="V233" s="38"/>
      <c r="W233" s="38"/>
      <c r="X233" s="38"/>
      <c r="Y233" s="38"/>
      <c r="Z233" s="38"/>
      <c r="AA233" s="38"/>
      <c r="AB233" s="38"/>
      <c r="AC233" s="38"/>
      <c r="AD233" s="38"/>
      <c r="AE233" s="38"/>
    </row>
    <row r="234" spans="1:31" ht="13.2">
      <c r="A234">
        <v>58</v>
      </c>
      <c r="B234" t="s">
        <v>882</v>
      </c>
      <c r="C234" s="42">
        <v>1</v>
      </c>
      <c r="D234" s="42">
        <v>5</v>
      </c>
      <c r="E234" s="5" t="s">
        <v>1384</v>
      </c>
      <c r="F234" s="42">
        <v>34839296</v>
      </c>
      <c r="G234" s="5" t="s">
        <v>607</v>
      </c>
      <c r="H234">
        <f>VLOOKUP(G234,'Journals '!A:C,3)</f>
        <v>1</v>
      </c>
      <c r="I234">
        <f t="shared" si="0"/>
        <v>1</v>
      </c>
      <c r="J234" s="39">
        <v>2022</v>
      </c>
      <c r="K234" s="38" t="s">
        <v>1385</v>
      </c>
      <c r="L234" s="38"/>
      <c r="M234" s="38"/>
      <c r="N234" s="38"/>
      <c r="O234" s="38"/>
      <c r="P234" s="38"/>
      <c r="Q234" s="38"/>
      <c r="R234" s="38"/>
      <c r="S234" s="38"/>
      <c r="T234" s="38"/>
      <c r="U234" s="38"/>
      <c r="V234" s="38"/>
      <c r="W234" s="38"/>
      <c r="X234" s="38"/>
      <c r="Y234" s="38"/>
      <c r="Z234" s="38"/>
      <c r="AA234" s="38"/>
      <c r="AB234" s="38"/>
      <c r="AC234" s="38"/>
      <c r="AD234" s="38"/>
      <c r="AE234" s="38"/>
    </row>
    <row r="235" spans="1:31" ht="13.2">
      <c r="A235">
        <v>58</v>
      </c>
      <c r="B235" t="s">
        <v>882</v>
      </c>
      <c r="C235" s="42">
        <v>1</v>
      </c>
      <c r="D235" s="42">
        <v>3</v>
      </c>
      <c r="E235" s="5" t="s">
        <v>1386</v>
      </c>
      <c r="F235" s="42">
        <v>35350022</v>
      </c>
      <c r="G235" s="5" t="s">
        <v>607</v>
      </c>
      <c r="H235">
        <f>VLOOKUP(G235,'Journals '!A:C,3)</f>
        <v>1</v>
      </c>
      <c r="I235">
        <f t="shared" si="0"/>
        <v>1</v>
      </c>
      <c r="J235" s="39">
        <v>2022</v>
      </c>
      <c r="K235" s="38" t="s">
        <v>1387</v>
      </c>
      <c r="L235" s="38"/>
      <c r="M235" s="38"/>
      <c r="N235" s="38"/>
      <c r="O235" s="38"/>
      <c r="P235" s="38"/>
      <c r="Q235" s="38"/>
      <c r="R235" s="38"/>
      <c r="S235" s="38"/>
      <c r="T235" s="38"/>
      <c r="U235" s="38"/>
      <c r="V235" s="38"/>
      <c r="W235" s="38"/>
      <c r="X235" s="38"/>
      <c r="Y235" s="38"/>
      <c r="Z235" s="38"/>
      <c r="AA235" s="38"/>
      <c r="AB235" s="38"/>
      <c r="AC235" s="38"/>
      <c r="AD235" s="38"/>
      <c r="AE235" s="38"/>
    </row>
    <row r="236" spans="1:31" ht="13.2">
      <c r="A236">
        <v>58</v>
      </c>
      <c r="B236" t="s">
        <v>882</v>
      </c>
      <c r="C236" s="42">
        <v>3</v>
      </c>
      <c r="D236" s="42">
        <v>15</v>
      </c>
      <c r="E236" s="5" t="s">
        <v>1388</v>
      </c>
      <c r="F236" s="42">
        <v>29761624</v>
      </c>
      <c r="G236" s="5" t="s">
        <v>1389</v>
      </c>
      <c r="H236">
        <f>VLOOKUP(G236,'Journals '!A:C,3)</f>
        <v>0</v>
      </c>
      <c r="I236" t="str">
        <f t="shared" si="0"/>
        <v xml:space="preserve"> </v>
      </c>
      <c r="J236" s="39">
        <v>2018</v>
      </c>
      <c r="K236" s="38" t="s">
        <v>1390</v>
      </c>
      <c r="L236" s="38"/>
      <c r="M236" s="38"/>
      <c r="N236" s="38"/>
      <c r="O236" s="38"/>
      <c r="P236" s="38"/>
      <c r="Q236" s="38"/>
      <c r="R236" s="38"/>
      <c r="S236" s="38"/>
      <c r="T236" s="38"/>
      <c r="U236" s="38"/>
      <c r="V236" s="38"/>
      <c r="W236" s="38"/>
      <c r="X236" s="38"/>
      <c r="Y236" s="38"/>
      <c r="Z236" s="38"/>
      <c r="AA236" s="38"/>
      <c r="AB236" s="38"/>
      <c r="AC236" s="38"/>
      <c r="AD236" s="38"/>
      <c r="AE236" s="38"/>
    </row>
    <row r="237" spans="1:31" ht="13.2">
      <c r="A237">
        <v>58</v>
      </c>
      <c r="B237" t="s">
        <v>882</v>
      </c>
      <c r="C237" s="42">
        <v>2</v>
      </c>
      <c r="D237" s="42">
        <v>28</v>
      </c>
      <c r="E237" s="5" t="s">
        <v>1391</v>
      </c>
      <c r="F237" s="42">
        <v>37913530</v>
      </c>
      <c r="G237" s="5" t="s">
        <v>540</v>
      </c>
      <c r="H237">
        <f>VLOOKUP(G237,'Journals '!A:C,3)</f>
        <v>1</v>
      </c>
      <c r="I237">
        <f t="shared" si="0"/>
        <v>1</v>
      </c>
      <c r="J237" s="39">
        <v>2023</v>
      </c>
      <c r="K237" s="38" t="s">
        <v>1392</v>
      </c>
      <c r="L237" s="38"/>
      <c r="M237" s="38"/>
      <c r="N237" s="38"/>
      <c r="O237" s="38"/>
      <c r="P237" s="38"/>
      <c r="Q237" s="38"/>
      <c r="R237" s="38"/>
      <c r="S237" s="38"/>
      <c r="T237" s="38"/>
      <c r="U237" s="38"/>
      <c r="V237" s="38"/>
      <c r="W237" s="38"/>
      <c r="X237" s="38"/>
      <c r="Y237" s="38"/>
      <c r="Z237" s="38"/>
      <c r="AA237" s="38"/>
      <c r="AB237" s="38"/>
      <c r="AC237" s="38"/>
      <c r="AD237" s="38"/>
      <c r="AE237" s="38"/>
    </row>
    <row r="238" spans="1:31" ht="13.2">
      <c r="A238">
        <v>58</v>
      </c>
      <c r="B238" t="s">
        <v>882</v>
      </c>
      <c r="C238" s="42">
        <v>8</v>
      </c>
      <c r="D238" s="42">
        <v>16</v>
      </c>
      <c r="E238" s="5" t="s">
        <v>1393</v>
      </c>
      <c r="F238" s="42">
        <v>32011834</v>
      </c>
      <c r="G238" s="5" t="s">
        <v>435</v>
      </c>
      <c r="H238">
        <f>VLOOKUP(G238,'Journals '!A:C,3)</f>
        <v>1</v>
      </c>
      <c r="I238">
        <f t="shared" si="0"/>
        <v>1</v>
      </c>
      <c r="J238" s="39">
        <v>2019</v>
      </c>
      <c r="K238" s="38" t="s">
        <v>1394</v>
      </c>
      <c r="L238" s="38"/>
      <c r="M238" s="38"/>
      <c r="N238" s="38"/>
      <c r="O238" s="38"/>
      <c r="P238" s="38"/>
      <c r="Q238" s="38"/>
      <c r="R238" s="38"/>
      <c r="S238" s="38"/>
      <c r="T238" s="38"/>
      <c r="U238" s="38"/>
      <c r="V238" s="38"/>
      <c r="W238" s="38"/>
      <c r="X238" s="38"/>
      <c r="Y238" s="38"/>
      <c r="Z238" s="38"/>
      <c r="AA238" s="38"/>
      <c r="AB238" s="38"/>
      <c r="AC238" s="38"/>
      <c r="AD238" s="38"/>
      <c r="AE238" s="38"/>
    </row>
    <row r="239" spans="1:31" ht="13.2">
      <c r="A239">
        <v>58</v>
      </c>
      <c r="B239" t="s">
        <v>882</v>
      </c>
      <c r="C239" s="42">
        <v>1</v>
      </c>
      <c r="D239" s="42">
        <v>12</v>
      </c>
      <c r="E239" s="5" t="s">
        <v>1395</v>
      </c>
      <c r="F239" s="42">
        <v>27830455</v>
      </c>
      <c r="G239" s="5" t="s">
        <v>1396</v>
      </c>
      <c r="H239">
        <f>VLOOKUP(G239,'Journals '!A:C,3)</f>
        <v>0</v>
      </c>
      <c r="I239" t="str">
        <f t="shared" si="0"/>
        <v xml:space="preserve"> </v>
      </c>
      <c r="J239" s="39">
        <v>2016</v>
      </c>
      <c r="K239" s="38" t="s">
        <v>1397</v>
      </c>
      <c r="L239" s="38"/>
      <c r="M239" s="38"/>
      <c r="N239" s="38"/>
      <c r="O239" s="38"/>
      <c r="P239" s="38"/>
      <c r="Q239" s="38"/>
      <c r="R239" s="38"/>
      <c r="S239" s="38"/>
      <c r="T239" s="38"/>
      <c r="U239" s="38"/>
      <c r="V239" s="38"/>
      <c r="W239" s="38"/>
      <c r="X239" s="38"/>
      <c r="Y239" s="38"/>
      <c r="Z239" s="38"/>
      <c r="AA239" s="38"/>
      <c r="AB239" s="38"/>
      <c r="AC239" s="38"/>
      <c r="AD239" s="38"/>
      <c r="AE239" s="38"/>
    </row>
    <row r="240" spans="1:31" ht="13.2">
      <c r="A240">
        <v>58</v>
      </c>
      <c r="B240" t="s">
        <v>882</v>
      </c>
      <c r="C240" s="42">
        <v>7</v>
      </c>
      <c r="D240" s="42">
        <v>15</v>
      </c>
      <c r="E240" s="5" t="s">
        <v>1398</v>
      </c>
      <c r="F240" s="42">
        <v>30590721</v>
      </c>
      <c r="G240" s="5" t="s">
        <v>544</v>
      </c>
      <c r="H240">
        <f>VLOOKUP(G240,'Journals '!A:C,3)</f>
        <v>1</v>
      </c>
      <c r="I240">
        <f t="shared" si="0"/>
        <v>1</v>
      </c>
      <c r="J240" s="39">
        <v>2019</v>
      </c>
      <c r="K240" s="38" t="s">
        <v>1399</v>
      </c>
      <c r="L240" s="38"/>
      <c r="M240" s="38"/>
      <c r="N240" s="38"/>
      <c r="O240" s="38"/>
      <c r="P240" s="38"/>
      <c r="Q240" s="38"/>
      <c r="R240" s="38"/>
      <c r="S240" s="38"/>
      <c r="T240" s="38"/>
      <c r="U240" s="38"/>
      <c r="V240" s="38"/>
      <c r="W240" s="38"/>
      <c r="X240" s="38"/>
      <c r="Y240" s="38"/>
      <c r="Z240" s="38"/>
      <c r="AA240" s="38"/>
      <c r="AB240" s="38"/>
      <c r="AC240" s="38"/>
      <c r="AD240" s="38"/>
      <c r="AE240" s="38"/>
    </row>
    <row r="241" spans="1:31" ht="13.2">
      <c r="A241">
        <v>58</v>
      </c>
      <c r="B241" t="s">
        <v>882</v>
      </c>
      <c r="C241" s="42">
        <v>1</v>
      </c>
      <c r="D241" s="42">
        <v>12</v>
      </c>
      <c r="E241" s="5" t="s">
        <v>1400</v>
      </c>
      <c r="F241" s="42">
        <v>29343147</v>
      </c>
      <c r="G241" s="5" t="s">
        <v>1337</v>
      </c>
      <c r="H241">
        <f>VLOOKUP(G241,'Journals '!A:C,3)</f>
        <v>0</v>
      </c>
      <c r="I241" t="str">
        <f t="shared" si="0"/>
        <v xml:space="preserve"> </v>
      </c>
      <c r="J241" s="39">
        <v>2018</v>
      </c>
      <c r="K241" s="38" t="s">
        <v>1401</v>
      </c>
      <c r="L241" s="38"/>
      <c r="M241" s="38"/>
      <c r="N241" s="38"/>
      <c r="O241" s="38"/>
      <c r="P241" s="38"/>
      <c r="Q241" s="38"/>
      <c r="R241" s="38"/>
      <c r="S241" s="38"/>
      <c r="T241" s="38"/>
      <c r="U241" s="38"/>
      <c r="V241" s="38"/>
      <c r="W241" s="38"/>
      <c r="X241" s="38"/>
      <c r="Y241" s="38"/>
      <c r="Z241" s="38"/>
      <c r="AA241" s="38"/>
      <c r="AB241" s="38"/>
      <c r="AC241" s="38"/>
      <c r="AD241" s="38"/>
      <c r="AE241" s="38"/>
    </row>
    <row r="242" spans="1:31" ht="13.2">
      <c r="A242">
        <v>58</v>
      </c>
      <c r="B242" t="s">
        <v>882</v>
      </c>
      <c r="C242" s="42">
        <v>4</v>
      </c>
      <c r="D242" s="42">
        <v>19</v>
      </c>
      <c r="E242" s="5" t="s">
        <v>1402</v>
      </c>
      <c r="F242" s="42">
        <v>28948399</v>
      </c>
      <c r="G242" s="5" t="s">
        <v>1396</v>
      </c>
      <c r="H242">
        <f>VLOOKUP(G242,'Journals '!A:C,3)</f>
        <v>0</v>
      </c>
      <c r="I242" t="str">
        <f t="shared" si="0"/>
        <v xml:space="preserve"> </v>
      </c>
      <c r="J242" s="39">
        <v>2017</v>
      </c>
      <c r="K242" s="38" t="s">
        <v>1403</v>
      </c>
      <c r="L242" s="38"/>
      <c r="M242" s="38"/>
      <c r="N242" s="38"/>
      <c r="O242" s="38"/>
      <c r="P242" s="38"/>
      <c r="Q242" s="38"/>
      <c r="R242" s="38"/>
      <c r="S242" s="38"/>
      <c r="T242" s="38"/>
      <c r="U242" s="38"/>
      <c r="V242" s="38"/>
      <c r="W242" s="38"/>
      <c r="X242" s="38"/>
      <c r="Y242" s="38"/>
      <c r="Z242" s="38"/>
      <c r="AA242" s="38"/>
      <c r="AB242" s="38"/>
      <c r="AC242" s="38"/>
      <c r="AD242" s="38"/>
      <c r="AE242" s="38"/>
    </row>
    <row r="243" spans="1:31" ht="13.2">
      <c r="A243">
        <v>58</v>
      </c>
      <c r="B243" t="s">
        <v>882</v>
      </c>
      <c r="C243" s="42">
        <v>6</v>
      </c>
      <c r="D243" s="42">
        <v>14</v>
      </c>
      <c r="E243" s="5" t="s">
        <v>1404</v>
      </c>
      <c r="F243" s="42">
        <v>26706187</v>
      </c>
      <c r="G243" s="5" t="s">
        <v>1405</v>
      </c>
      <c r="H243">
        <f>VLOOKUP(G243,'Journals '!A:C,3)</f>
        <v>0</v>
      </c>
      <c r="I243" t="str">
        <f t="shared" si="0"/>
        <v xml:space="preserve"> </v>
      </c>
      <c r="J243" s="39">
        <v>2016</v>
      </c>
      <c r="K243" s="38" t="s">
        <v>1406</v>
      </c>
      <c r="L243" s="38"/>
      <c r="M243" s="38"/>
      <c r="N243" s="38"/>
      <c r="O243" s="38"/>
      <c r="P243" s="38"/>
      <c r="Q243" s="38"/>
      <c r="R243" s="38"/>
      <c r="S243" s="38"/>
      <c r="T243" s="38"/>
      <c r="U243" s="38"/>
      <c r="V243" s="38"/>
      <c r="W243" s="38"/>
      <c r="X243" s="38"/>
      <c r="Y243" s="38"/>
      <c r="Z243" s="38"/>
      <c r="AA243" s="38"/>
      <c r="AB243" s="38"/>
      <c r="AC243" s="38"/>
      <c r="AD243" s="38"/>
      <c r="AE243" s="38"/>
    </row>
    <row r="244" spans="1:31" ht="13.2">
      <c r="A244">
        <v>59</v>
      </c>
      <c r="B244" t="s">
        <v>883</v>
      </c>
      <c r="C244" s="42">
        <v>1</v>
      </c>
      <c r="D244" s="42">
        <v>2</v>
      </c>
      <c r="E244" s="5" t="s">
        <v>1407</v>
      </c>
      <c r="F244" s="42">
        <v>34108682</v>
      </c>
      <c r="G244" s="5" t="s">
        <v>1408</v>
      </c>
      <c r="H244">
        <f>VLOOKUP(G244,'Journals '!A:C,3)</f>
        <v>0</v>
      </c>
      <c r="I244" t="str">
        <f t="shared" si="0"/>
        <v xml:space="preserve"> </v>
      </c>
      <c r="J244" s="39">
        <v>2021</v>
      </c>
      <c r="K244" s="38" t="s">
        <v>1409</v>
      </c>
      <c r="L244" s="38"/>
      <c r="M244" s="38"/>
      <c r="N244" s="38"/>
      <c r="O244" s="38"/>
      <c r="P244" s="38"/>
      <c r="Q244" s="38"/>
      <c r="R244" s="38"/>
      <c r="S244" s="38"/>
      <c r="T244" s="38"/>
      <c r="U244" s="38"/>
      <c r="V244" s="38"/>
      <c r="W244" s="38"/>
      <c r="X244" s="38"/>
      <c r="Y244" s="38"/>
      <c r="Z244" s="38"/>
      <c r="AA244" s="38"/>
      <c r="AB244" s="38"/>
      <c r="AC244" s="38"/>
      <c r="AD244" s="38"/>
      <c r="AE244" s="38"/>
    </row>
    <row r="245" spans="1:31" ht="13.2">
      <c r="A245">
        <v>59</v>
      </c>
      <c r="B245" t="s">
        <v>883</v>
      </c>
      <c r="C245" s="42">
        <v>5</v>
      </c>
      <c r="D245" s="42">
        <v>11</v>
      </c>
      <c r="E245" s="5" t="s">
        <v>1410</v>
      </c>
      <c r="F245" s="42">
        <v>34339886</v>
      </c>
      <c r="G245" s="5" t="s">
        <v>603</v>
      </c>
      <c r="H245">
        <f>VLOOKUP(G245,'Journals '!A:C,3)</f>
        <v>1</v>
      </c>
      <c r="I245">
        <f t="shared" si="0"/>
        <v>1</v>
      </c>
      <c r="J245" s="39">
        <v>2022</v>
      </c>
      <c r="K245" s="38" t="s">
        <v>1411</v>
      </c>
      <c r="L245" s="38"/>
      <c r="M245" s="38"/>
      <c r="N245" s="38"/>
      <c r="O245" s="38"/>
      <c r="P245" s="38"/>
      <c r="Q245" s="38"/>
      <c r="R245" s="38"/>
      <c r="S245" s="38"/>
      <c r="T245" s="38"/>
      <c r="U245" s="38"/>
      <c r="V245" s="38"/>
      <c r="W245" s="38"/>
      <c r="X245" s="38"/>
      <c r="Y245" s="38"/>
      <c r="Z245" s="38"/>
      <c r="AA245" s="38"/>
      <c r="AB245" s="38"/>
      <c r="AC245" s="38"/>
      <c r="AD245" s="38"/>
      <c r="AE245" s="38"/>
    </row>
    <row r="246" spans="1:31" ht="13.2">
      <c r="A246">
        <v>59</v>
      </c>
      <c r="B246" t="s">
        <v>883</v>
      </c>
      <c r="C246" s="42" t="s">
        <v>1412</v>
      </c>
      <c r="D246" s="42">
        <v>29</v>
      </c>
      <c r="E246" s="5" t="s">
        <v>1413</v>
      </c>
      <c r="F246" s="42">
        <v>37751204</v>
      </c>
      <c r="G246" s="5" t="s">
        <v>1414</v>
      </c>
      <c r="H246">
        <f>VLOOKUP(G246,'Journals '!A:C,3)</f>
        <v>0</v>
      </c>
      <c r="I246" t="str">
        <f t="shared" si="0"/>
        <v xml:space="preserve"> </v>
      </c>
      <c r="J246" s="39" t="s">
        <v>1415</v>
      </c>
      <c r="K246" s="38" t="s">
        <v>1416</v>
      </c>
      <c r="L246" s="38"/>
      <c r="M246" s="38"/>
      <c r="N246" s="38"/>
      <c r="O246" s="38"/>
      <c r="P246" s="38"/>
      <c r="Q246" s="38"/>
      <c r="R246" s="38"/>
      <c r="S246" s="38"/>
      <c r="T246" s="38"/>
      <c r="U246" s="38"/>
      <c r="V246" s="38"/>
      <c r="W246" s="38"/>
      <c r="X246" s="38"/>
      <c r="Y246" s="38"/>
      <c r="Z246" s="38"/>
      <c r="AA246" s="38"/>
      <c r="AB246" s="38"/>
      <c r="AC246" s="38"/>
      <c r="AD246" s="38"/>
      <c r="AE246" s="38"/>
    </row>
    <row r="247" spans="1:31" ht="13.2">
      <c r="A247">
        <v>59</v>
      </c>
      <c r="B247" t="s">
        <v>883</v>
      </c>
      <c r="C247" s="42">
        <v>3</v>
      </c>
      <c r="D247" s="42">
        <v>8</v>
      </c>
      <c r="E247" s="5" t="s">
        <v>1417</v>
      </c>
      <c r="F247" s="42">
        <v>27183593</v>
      </c>
      <c r="G247" s="5" t="s">
        <v>1418</v>
      </c>
      <c r="H247">
        <f>VLOOKUP(G247,'Journals '!A:C,3)</f>
        <v>0</v>
      </c>
      <c r="I247" t="str">
        <f t="shared" si="0"/>
        <v xml:space="preserve"> </v>
      </c>
      <c r="J247" s="39">
        <v>2016</v>
      </c>
      <c r="K247" s="38" t="s">
        <v>1419</v>
      </c>
      <c r="L247" s="38"/>
      <c r="M247" s="38"/>
      <c r="N247" s="38"/>
      <c r="O247" s="38"/>
      <c r="P247" s="38"/>
      <c r="Q247" s="38"/>
      <c r="R247" s="38"/>
      <c r="S247" s="38"/>
      <c r="T247" s="38"/>
      <c r="U247" s="38"/>
      <c r="V247" s="38"/>
      <c r="W247" s="38"/>
      <c r="X247" s="38"/>
      <c r="Y247" s="38"/>
      <c r="Z247" s="38"/>
      <c r="AA247" s="38"/>
      <c r="AB247" s="38"/>
      <c r="AC247" s="38"/>
      <c r="AD247" s="38"/>
      <c r="AE247" s="38"/>
    </row>
    <row r="248" spans="1:31" ht="13.2">
      <c r="A248">
        <v>59</v>
      </c>
      <c r="B248" t="s">
        <v>883</v>
      </c>
      <c r="C248" s="42">
        <v>2</v>
      </c>
      <c r="D248" s="42">
        <v>13</v>
      </c>
      <c r="E248" s="5" t="s">
        <v>1420</v>
      </c>
      <c r="F248" s="42">
        <v>30735131</v>
      </c>
      <c r="G248" s="5" t="s">
        <v>1421</v>
      </c>
      <c r="H248">
        <f>VLOOKUP(G248,'Journals '!A:C,3)</f>
        <v>0</v>
      </c>
      <c r="I248" t="str">
        <f t="shared" si="0"/>
        <v xml:space="preserve"> </v>
      </c>
      <c r="J248" s="39">
        <v>2019</v>
      </c>
      <c r="K248" s="38" t="s">
        <v>1422</v>
      </c>
      <c r="L248" s="38"/>
      <c r="M248" s="38"/>
      <c r="N248" s="38"/>
      <c r="O248" s="38"/>
      <c r="P248" s="38"/>
      <c r="Q248" s="38"/>
      <c r="R248" s="38"/>
      <c r="S248" s="38"/>
      <c r="T248" s="38"/>
      <c r="U248" s="38"/>
      <c r="V248" s="38"/>
      <c r="W248" s="38"/>
      <c r="X248" s="38"/>
      <c r="Y248" s="38"/>
      <c r="Z248" s="38"/>
      <c r="AA248" s="38"/>
      <c r="AB248" s="38"/>
      <c r="AC248" s="38"/>
      <c r="AD248" s="38"/>
      <c r="AE248" s="38"/>
    </row>
    <row r="249" spans="1:31" ht="13.2">
      <c r="A249">
        <v>59</v>
      </c>
      <c r="B249" t="s">
        <v>883</v>
      </c>
      <c r="C249" s="42">
        <v>3</v>
      </c>
      <c r="D249" s="42">
        <v>8</v>
      </c>
      <c r="E249" s="5" t="s">
        <v>1423</v>
      </c>
      <c r="F249" s="42">
        <v>36758453</v>
      </c>
      <c r="G249" s="5" t="s">
        <v>340</v>
      </c>
      <c r="H249">
        <f>VLOOKUP(G249,'Journals '!A:C,3)</f>
        <v>1</v>
      </c>
      <c r="I249">
        <f t="shared" si="0"/>
        <v>1</v>
      </c>
      <c r="J249" s="39">
        <v>2023</v>
      </c>
      <c r="K249" s="38" t="s">
        <v>1424</v>
      </c>
      <c r="L249" s="38"/>
      <c r="M249" s="38"/>
      <c r="N249" s="38"/>
      <c r="O249" s="38"/>
      <c r="P249" s="38"/>
      <c r="Q249" s="38"/>
      <c r="R249" s="38"/>
      <c r="S249" s="38"/>
      <c r="T249" s="38"/>
      <c r="U249" s="38"/>
      <c r="V249" s="38"/>
      <c r="W249" s="38"/>
      <c r="X249" s="38"/>
      <c r="Y249" s="38"/>
      <c r="Z249" s="38"/>
      <c r="AA249" s="38"/>
      <c r="AB249" s="38"/>
      <c r="AC249" s="38"/>
      <c r="AD249" s="38"/>
      <c r="AE249" s="38"/>
    </row>
    <row r="250" spans="1:31" ht="13.2">
      <c r="A250">
        <v>59</v>
      </c>
      <c r="B250" t="s">
        <v>883</v>
      </c>
      <c r="C250" s="42">
        <v>1</v>
      </c>
      <c r="D250" s="42">
        <v>7</v>
      </c>
      <c r="E250" s="5" t="s">
        <v>1425</v>
      </c>
      <c r="F250" s="42">
        <v>31343408</v>
      </c>
      <c r="G250" s="5" t="s">
        <v>1421</v>
      </c>
      <c r="H250">
        <f>VLOOKUP(G250,'Journals '!A:C,3)</f>
        <v>0</v>
      </c>
      <c r="I250" t="str">
        <f t="shared" si="0"/>
        <v xml:space="preserve"> </v>
      </c>
      <c r="J250" s="39">
        <v>2019</v>
      </c>
      <c r="K250" s="38" t="s">
        <v>1422</v>
      </c>
      <c r="L250" s="38"/>
      <c r="M250" s="38"/>
      <c r="N250" s="38"/>
      <c r="O250" s="38"/>
      <c r="P250" s="38"/>
      <c r="Q250" s="38"/>
      <c r="R250" s="38"/>
      <c r="S250" s="38"/>
      <c r="T250" s="38"/>
      <c r="U250" s="38"/>
      <c r="V250" s="38"/>
      <c r="W250" s="38"/>
      <c r="X250" s="38"/>
      <c r="Y250" s="38"/>
      <c r="Z250" s="38"/>
      <c r="AA250" s="38"/>
      <c r="AB250" s="38"/>
      <c r="AC250" s="38"/>
      <c r="AD250" s="38"/>
      <c r="AE250" s="38"/>
    </row>
    <row r="251" spans="1:31" ht="13.2">
      <c r="A251">
        <v>59</v>
      </c>
      <c r="B251" t="s">
        <v>883</v>
      </c>
      <c r="C251" s="42">
        <v>5</v>
      </c>
      <c r="D251" s="42">
        <v>10</v>
      </c>
      <c r="E251" s="5" t="s">
        <v>1426</v>
      </c>
      <c r="F251" s="42">
        <v>36842528</v>
      </c>
      <c r="G251" s="5" t="s">
        <v>631</v>
      </c>
      <c r="H251">
        <f>VLOOKUP(G251,'Journals '!A:C,3)</f>
        <v>1</v>
      </c>
      <c r="I251">
        <f t="shared" si="0"/>
        <v>1</v>
      </c>
      <c r="J251" s="39">
        <v>2023</v>
      </c>
      <c r="K251" s="38" t="s">
        <v>1427</v>
      </c>
      <c r="L251" s="38"/>
      <c r="M251" s="38"/>
      <c r="N251" s="38"/>
      <c r="O251" s="38"/>
      <c r="P251" s="38"/>
      <c r="Q251" s="38"/>
      <c r="R251" s="38"/>
      <c r="S251" s="38"/>
      <c r="T251" s="38"/>
      <c r="U251" s="38"/>
      <c r="V251" s="38"/>
      <c r="W251" s="38"/>
      <c r="X251" s="38"/>
      <c r="Y251" s="38"/>
      <c r="Z251" s="38"/>
      <c r="AA251" s="38"/>
      <c r="AB251" s="38"/>
      <c r="AC251" s="38"/>
      <c r="AD251" s="38"/>
      <c r="AE251" s="38"/>
    </row>
    <row r="252" spans="1:31" ht="13.2">
      <c r="A252">
        <v>59</v>
      </c>
      <c r="B252" t="s">
        <v>883</v>
      </c>
      <c r="C252" s="42">
        <v>2</v>
      </c>
      <c r="D252" s="42">
        <v>8</v>
      </c>
      <c r="E252" s="5" t="s">
        <v>1428</v>
      </c>
      <c r="F252" s="42">
        <v>30059783</v>
      </c>
      <c r="G252" s="5" t="s">
        <v>631</v>
      </c>
      <c r="H252">
        <f>VLOOKUP(G252,'Journals '!A:C,3)</f>
        <v>1</v>
      </c>
      <c r="I252">
        <f t="shared" si="0"/>
        <v>1</v>
      </c>
      <c r="J252" s="39">
        <v>2018</v>
      </c>
      <c r="K252" s="38" t="s">
        <v>1427</v>
      </c>
      <c r="L252" s="38"/>
      <c r="M252" s="38"/>
      <c r="N252" s="38"/>
      <c r="O252" s="38"/>
      <c r="P252" s="38"/>
      <c r="Q252" s="38"/>
      <c r="R252" s="38"/>
      <c r="S252" s="38"/>
      <c r="T252" s="38"/>
      <c r="U252" s="38"/>
      <c r="V252" s="38"/>
      <c r="W252" s="38"/>
      <c r="X252" s="38"/>
      <c r="Y252" s="38"/>
      <c r="Z252" s="38"/>
      <c r="AA252" s="38"/>
      <c r="AB252" s="38"/>
      <c r="AC252" s="38"/>
      <c r="AD252" s="38"/>
      <c r="AE252" s="38"/>
    </row>
    <row r="253" spans="1:31" ht="13.2">
      <c r="A253">
        <v>59</v>
      </c>
      <c r="B253" t="s">
        <v>883</v>
      </c>
      <c r="C253" s="42">
        <v>2</v>
      </c>
      <c r="D253" s="42">
        <v>9</v>
      </c>
      <c r="E253" s="5" t="s">
        <v>1429</v>
      </c>
      <c r="F253" s="42">
        <v>31734421</v>
      </c>
      <c r="G253" s="5" t="s">
        <v>631</v>
      </c>
      <c r="H253">
        <f>VLOOKUP(G253,'Journals '!A:C,3)</f>
        <v>1</v>
      </c>
      <c r="I253">
        <f t="shared" si="0"/>
        <v>1</v>
      </c>
      <c r="J253" s="39">
        <v>2020</v>
      </c>
      <c r="K253" s="38" t="s">
        <v>1430</v>
      </c>
      <c r="L253" s="38"/>
      <c r="M253" s="38"/>
      <c r="N253" s="38"/>
      <c r="O253" s="38"/>
      <c r="P253" s="38"/>
      <c r="Q253" s="38"/>
      <c r="R253" s="38"/>
      <c r="S253" s="38"/>
      <c r="T253" s="38"/>
      <c r="U253" s="38"/>
      <c r="V253" s="38"/>
      <c r="W253" s="38"/>
      <c r="X253" s="38"/>
      <c r="Y253" s="38"/>
      <c r="Z253" s="38"/>
      <c r="AA253" s="38"/>
      <c r="AB253" s="38"/>
      <c r="AC253" s="38"/>
      <c r="AD253" s="38"/>
      <c r="AE253" s="38"/>
    </row>
    <row r="254" spans="1:31" ht="13.2">
      <c r="A254">
        <v>59</v>
      </c>
      <c r="B254" t="s">
        <v>883</v>
      </c>
      <c r="C254" s="42">
        <v>3</v>
      </c>
      <c r="D254" s="42">
        <v>10</v>
      </c>
      <c r="E254" s="5" t="s">
        <v>1431</v>
      </c>
      <c r="F254" s="42">
        <v>33728163</v>
      </c>
      <c r="G254" s="5" t="s">
        <v>354</v>
      </c>
      <c r="H254">
        <f>VLOOKUP(G254,'Journals '!A:C,3)</f>
        <v>0</v>
      </c>
      <c r="I254" t="str">
        <f t="shared" si="0"/>
        <v xml:space="preserve"> </v>
      </c>
      <c r="J254" s="39">
        <v>2021</v>
      </c>
      <c r="K254" s="38" t="s">
        <v>1432</v>
      </c>
      <c r="L254" s="38"/>
      <c r="M254" s="38"/>
      <c r="N254" s="38"/>
      <c r="O254" s="38"/>
      <c r="P254" s="38"/>
      <c r="Q254" s="38"/>
      <c r="R254" s="38"/>
      <c r="S254" s="38"/>
      <c r="T254" s="38"/>
      <c r="U254" s="38"/>
      <c r="V254" s="38"/>
      <c r="W254" s="38"/>
      <c r="X254" s="38"/>
      <c r="Y254" s="38"/>
      <c r="Z254" s="38"/>
      <c r="AA254" s="38"/>
      <c r="AB254" s="38"/>
      <c r="AC254" s="38"/>
      <c r="AD254" s="38"/>
      <c r="AE254" s="38"/>
    </row>
    <row r="255" spans="1:31" ht="13.2">
      <c r="A255">
        <v>59</v>
      </c>
      <c r="B255" t="s">
        <v>883</v>
      </c>
      <c r="C255" s="42">
        <v>1</v>
      </c>
      <c r="D255" s="42">
        <v>2</v>
      </c>
      <c r="E255" s="5" t="s">
        <v>1433</v>
      </c>
      <c r="F255" s="42">
        <v>26063804</v>
      </c>
      <c r="G255" s="5" t="s">
        <v>1434</v>
      </c>
      <c r="H255">
        <f>VLOOKUP(G255,'Journals '!A:C,3)</f>
        <v>0</v>
      </c>
      <c r="I255" t="str">
        <f t="shared" si="0"/>
        <v xml:space="preserve"> </v>
      </c>
      <c r="J255" s="39">
        <v>2015</v>
      </c>
      <c r="K255" s="38" t="s">
        <v>1435</v>
      </c>
      <c r="L255" s="38"/>
      <c r="M255" s="38"/>
      <c r="N255" s="38"/>
      <c r="O255" s="38"/>
      <c r="P255" s="38"/>
      <c r="Q255" s="38"/>
      <c r="R255" s="38"/>
      <c r="S255" s="38"/>
      <c r="T255" s="38"/>
      <c r="U255" s="38"/>
      <c r="V255" s="38"/>
      <c r="W255" s="38"/>
      <c r="X255" s="38"/>
      <c r="Y255" s="38"/>
      <c r="Z255" s="38"/>
      <c r="AA255" s="38"/>
      <c r="AB255" s="38"/>
      <c r="AC255" s="38"/>
      <c r="AD255" s="38"/>
      <c r="AE255" s="38"/>
    </row>
    <row r="256" spans="1:31" ht="13.2">
      <c r="A256">
        <v>59</v>
      </c>
      <c r="B256" t="s">
        <v>883</v>
      </c>
      <c r="C256" s="42">
        <v>4</v>
      </c>
      <c r="D256" s="42">
        <v>5</v>
      </c>
      <c r="E256" s="5" t="s">
        <v>1436</v>
      </c>
      <c r="F256" s="42">
        <v>25868873</v>
      </c>
      <c r="G256" s="5" t="s">
        <v>1437</v>
      </c>
      <c r="H256">
        <f>VLOOKUP(G256,'Journals '!A:C,3)</f>
        <v>0</v>
      </c>
      <c r="I256" t="str">
        <f t="shared" si="0"/>
        <v xml:space="preserve"> </v>
      </c>
      <c r="J256" s="39">
        <v>2015</v>
      </c>
      <c r="K256" s="38" t="s">
        <v>1438</v>
      </c>
      <c r="L256" s="38"/>
      <c r="M256" s="38"/>
      <c r="N256" s="38"/>
      <c r="O256" s="38"/>
      <c r="P256" s="38"/>
      <c r="Q256" s="38"/>
      <c r="R256" s="38"/>
      <c r="S256" s="38"/>
      <c r="T256" s="38"/>
      <c r="U256" s="38"/>
      <c r="V256" s="38"/>
      <c r="W256" s="38"/>
      <c r="X256" s="38"/>
      <c r="Y256" s="38"/>
      <c r="Z256" s="38"/>
      <c r="AA256" s="38"/>
      <c r="AB256" s="38"/>
      <c r="AC256" s="38"/>
      <c r="AD256" s="38"/>
      <c r="AE256" s="38"/>
    </row>
    <row r="257" spans="1:31" ht="13.2">
      <c r="A257">
        <v>59</v>
      </c>
      <c r="B257" t="s">
        <v>883</v>
      </c>
      <c r="C257" s="42">
        <v>4</v>
      </c>
      <c r="D257" s="42">
        <v>8</v>
      </c>
      <c r="E257" s="5" t="s">
        <v>1439</v>
      </c>
      <c r="F257" s="42">
        <v>23543743</v>
      </c>
      <c r="G257" s="5" t="s">
        <v>1434</v>
      </c>
      <c r="H257">
        <f>VLOOKUP(G257,'Journals '!A:C,3)</f>
        <v>0</v>
      </c>
      <c r="I257" t="str">
        <f t="shared" ref="I257:I511" si="1">IF(H257=1,1," ")</f>
        <v xml:space="preserve"> </v>
      </c>
      <c r="J257" s="39">
        <v>2013</v>
      </c>
      <c r="K257" s="38" t="s">
        <v>1435</v>
      </c>
      <c r="L257" s="38"/>
      <c r="M257" s="38"/>
      <c r="N257" s="38"/>
      <c r="O257" s="38"/>
      <c r="P257" s="38"/>
      <c r="Q257" s="38"/>
      <c r="R257" s="38"/>
      <c r="S257" s="38"/>
      <c r="T257" s="38"/>
      <c r="U257" s="38"/>
      <c r="V257" s="38"/>
      <c r="W257" s="38"/>
      <c r="X257" s="38"/>
      <c r="Y257" s="38"/>
      <c r="Z257" s="38"/>
      <c r="AA257" s="38"/>
      <c r="AB257" s="38"/>
      <c r="AC257" s="38"/>
      <c r="AD257" s="38"/>
      <c r="AE257" s="38"/>
    </row>
    <row r="258" spans="1:31" ht="13.2">
      <c r="A258">
        <v>59</v>
      </c>
      <c r="B258" t="s">
        <v>883</v>
      </c>
      <c r="C258" s="42">
        <v>3</v>
      </c>
      <c r="D258" s="42">
        <v>4</v>
      </c>
      <c r="E258" s="5" t="s">
        <v>1440</v>
      </c>
      <c r="F258" s="42">
        <v>27118783</v>
      </c>
      <c r="G258" s="5" t="s">
        <v>1441</v>
      </c>
      <c r="H258">
        <f>VLOOKUP(G258,'Journals '!A:C,3)</f>
        <v>0</v>
      </c>
      <c r="I258" t="str">
        <f t="shared" si="1"/>
        <v xml:space="preserve"> </v>
      </c>
      <c r="J258" s="39">
        <v>2016</v>
      </c>
      <c r="K258" s="38" t="s">
        <v>1442</v>
      </c>
      <c r="L258" s="38"/>
      <c r="M258" s="38"/>
      <c r="N258" s="38"/>
      <c r="O258" s="38"/>
      <c r="P258" s="38"/>
      <c r="Q258" s="38"/>
      <c r="R258" s="38"/>
      <c r="S258" s="38"/>
      <c r="T258" s="38"/>
      <c r="U258" s="38"/>
      <c r="V258" s="38"/>
      <c r="W258" s="38"/>
      <c r="X258" s="38"/>
      <c r="Y258" s="38"/>
      <c r="Z258" s="38"/>
      <c r="AA258" s="38"/>
      <c r="AB258" s="38"/>
      <c r="AC258" s="38"/>
      <c r="AD258" s="38"/>
      <c r="AE258" s="38"/>
    </row>
    <row r="259" spans="1:31" ht="13.2">
      <c r="A259">
        <v>60</v>
      </c>
      <c r="B259" t="s">
        <v>884</v>
      </c>
      <c r="C259" s="42">
        <v>4</v>
      </c>
      <c r="D259" s="42">
        <v>6</v>
      </c>
      <c r="E259" s="5" t="s">
        <v>1443</v>
      </c>
      <c r="F259" s="42">
        <v>31444029</v>
      </c>
      <c r="G259" s="5" t="s">
        <v>369</v>
      </c>
      <c r="H259">
        <f>VLOOKUP(G259,'Journals '!A:C,3)</f>
        <v>0</v>
      </c>
      <c r="I259" t="str">
        <f t="shared" si="1"/>
        <v xml:space="preserve"> </v>
      </c>
      <c r="J259" s="39">
        <v>2019</v>
      </c>
      <c r="K259" s="38" t="s">
        <v>1444</v>
      </c>
      <c r="L259" s="38"/>
      <c r="M259" s="38"/>
      <c r="N259" s="38"/>
      <c r="O259" s="38"/>
      <c r="P259" s="38"/>
      <c r="Q259" s="38"/>
      <c r="R259" s="38"/>
      <c r="S259" s="38"/>
      <c r="T259" s="38"/>
      <c r="U259" s="38"/>
      <c r="V259" s="38"/>
      <c r="W259" s="38"/>
      <c r="X259" s="38"/>
      <c r="Y259" s="38"/>
      <c r="Z259" s="38"/>
      <c r="AA259" s="38"/>
      <c r="AB259" s="38"/>
      <c r="AC259" s="38"/>
      <c r="AD259" s="38"/>
      <c r="AE259" s="38"/>
    </row>
    <row r="260" spans="1:31" ht="13.2">
      <c r="A260">
        <v>60</v>
      </c>
      <c r="B260" t="s">
        <v>884</v>
      </c>
      <c r="C260" s="42">
        <v>1</v>
      </c>
      <c r="D260" s="42">
        <v>3</v>
      </c>
      <c r="E260" s="5" t="s">
        <v>1445</v>
      </c>
      <c r="F260" s="42">
        <v>37226526</v>
      </c>
      <c r="G260" s="5" t="s">
        <v>321</v>
      </c>
      <c r="H260">
        <f>VLOOKUP(G260,'Journals '!A:C,3)</f>
        <v>0</v>
      </c>
      <c r="I260" t="str">
        <f t="shared" si="1"/>
        <v xml:space="preserve"> </v>
      </c>
      <c r="J260" s="39">
        <v>2023</v>
      </c>
      <c r="K260" s="38" t="s">
        <v>1446</v>
      </c>
      <c r="L260" s="38"/>
      <c r="M260" s="38"/>
      <c r="N260" s="38"/>
      <c r="O260" s="38"/>
      <c r="P260" s="38"/>
      <c r="Q260" s="38"/>
      <c r="R260" s="38"/>
      <c r="S260" s="38"/>
      <c r="T260" s="38"/>
      <c r="U260" s="38"/>
      <c r="V260" s="38"/>
      <c r="W260" s="38"/>
      <c r="X260" s="38"/>
      <c r="Y260" s="38"/>
      <c r="Z260" s="38"/>
      <c r="AA260" s="38"/>
      <c r="AB260" s="38"/>
      <c r="AC260" s="38"/>
      <c r="AD260" s="38"/>
      <c r="AE260" s="38"/>
    </row>
    <row r="261" spans="1:31" ht="13.2">
      <c r="A261">
        <v>60</v>
      </c>
      <c r="B261" t="s">
        <v>884</v>
      </c>
      <c r="C261" s="42">
        <v>1</v>
      </c>
      <c r="D261" s="42">
        <v>13</v>
      </c>
      <c r="E261" s="5" t="s">
        <v>1447</v>
      </c>
      <c r="F261" s="42">
        <v>35640886</v>
      </c>
      <c r="G261" s="5" t="s">
        <v>321</v>
      </c>
      <c r="H261">
        <f>VLOOKUP(G261,'Journals '!A:C,3)</f>
        <v>0</v>
      </c>
      <c r="I261" t="str">
        <f t="shared" si="1"/>
        <v xml:space="preserve"> </v>
      </c>
      <c r="J261" s="39">
        <v>2022</v>
      </c>
      <c r="K261" s="38" t="s">
        <v>1448</v>
      </c>
      <c r="L261" s="38"/>
      <c r="M261" s="38"/>
      <c r="N261" s="38"/>
      <c r="O261" s="38"/>
      <c r="P261" s="38"/>
      <c r="Q261" s="38"/>
      <c r="R261" s="38"/>
      <c r="S261" s="38"/>
      <c r="T261" s="38"/>
      <c r="U261" s="38"/>
      <c r="V261" s="38"/>
      <c r="W261" s="38"/>
      <c r="X261" s="38"/>
      <c r="Y261" s="38"/>
      <c r="Z261" s="38"/>
      <c r="AA261" s="38"/>
      <c r="AB261" s="38"/>
      <c r="AC261" s="38"/>
      <c r="AD261" s="38"/>
      <c r="AE261" s="38"/>
    </row>
    <row r="262" spans="1:31" ht="13.2">
      <c r="A262">
        <v>60</v>
      </c>
      <c r="B262" t="s">
        <v>884</v>
      </c>
      <c r="C262" s="42">
        <v>1</v>
      </c>
      <c r="D262" s="42">
        <v>10</v>
      </c>
      <c r="E262" s="5" t="s">
        <v>1449</v>
      </c>
      <c r="F262" s="42">
        <v>36623936</v>
      </c>
      <c r="G262" s="5" t="s">
        <v>321</v>
      </c>
      <c r="H262">
        <f>VLOOKUP(G262,'Journals '!A:C,3)</f>
        <v>0</v>
      </c>
      <c r="I262" t="str">
        <f t="shared" si="1"/>
        <v xml:space="preserve"> </v>
      </c>
      <c r="J262" s="39">
        <v>2023</v>
      </c>
      <c r="K262" s="38" t="s">
        <v>1448</v>
      </c>
      <c r="L262" s="38"/>
      <c r="M262" s="38"/>
      <c r="N262" s="38"/>
      <c r="O262" s="38"/>
      <c r="P262" s="38"/>
      <c r="Q262" s="38"/>
      <c r="R262" s="38"/>
      <c r="S262" s="38"/>
      <c r="T262" s="38"/>
      <c r="U262" s="38"/>
      <c r="V262" s="38"/>
      <c r="W262" s="38"/>
      <c r="X262" s="38"/>
      <c r="Y262" s="38"/>
      <c r="Z262" s="38"/>
      <c r="AA262" s="38"/>
      <c r="AB262" s="38"/>
      <c r="AC262" s="38"/>
      <c r="AD262" s="38"/>
      <c r="AE262" s="38"/>
    </row>
    <row r="263" spans="1:31" ht="13.2">
      <c r="A263">
        <v>60</v>
      </c>
      <c r="B263" t="s">
        <v>884</v>
      </c>
      <c r="C263" s="42">
        <v>7</v>
      </c>
      <c r="D263" s="42">
        <v>13</v>
      </c>
      <c r="E263" s="5" t="s">
        <v>1450</v>
      </c>
      <c r="F263" s="42">
        <v>37547655</v>
      </c>
      <c r="G263" s="5" t="s">
        <v>1451</v>
      </c>
      <c r="H263">
        <f>VLOOKUP(G263,'Journals '!A:C,3)</f>
        <v>0</v>
      </c>
      <c r="I263" t="str">
        <f t="shared" si="1"/>
        <v xml:space="preserve"> </v>
      </c>
      <c r="J263" s="39">
        <v>2023</v>
      </c>
      <c r="K263" s="38" t="s">
        <v>1446</v>
      </c>
      <c r="L263" s="38"/>
      <c r="M263" s="38"/>
      <c r="N263" s="38"/>
      <c r="O263" s="38"/>
      <c r="P263" s="38"/>
      <c r="Q263" s="38"/>
      <c r="R263" s="38"/>
      <c r="S263" s="38"/>
      <c r="T263" s="38"/>
      <c r="U263" s="38"/>
      <c r="V263" s="38"/>
      <c r="W263" s="38"/>
      <c r="X263" s="38"/>
      <c r="Y263" s="38"/>
      <c r="Z263" s="38"/>
      <c r="AA263" s="38"/>
      <c r="AB263" s="38"/>
      <c r="AC263" s="38"/>
      <c r="AD263" s="38"/>
      <c r="AE263" s="38"/>
    </row>
    <row r="264" spans="1:31" ht="13.2">
      <c r="A264">
        <v>60</v>
      </c>
      <c r="B264" t="s">
        <v>884</v>
      </c>
      <c r="C264" s="42">
        <v>2</v>
      </c>
      <c r="D264" s="42">
        <v>18</v>
      </c>
      <c r="E264" s="5" t="s">
        <v>1452</v>
      </c>
      <c r="F264" s="42">
        <v>31599323</v>
      </c>
      <c r="G264" s="5" t="s">
        <v>321</v>
      </c>
      <c r="H264">
        <f>VLOOKUP(G264,'Journals '!A:C,3)</f>
        <v>0</v>
      </c>
      <c r="I264" t="str">
        <f t="shared" si="1"/>
        <v xml:space="preserve"> </v>
      </c>
      <c r="J264" s="39">
        <v>2019</v>
      </c>
      <c r="K264" s="38" t="s">
        <v>1448</v>
      </c>
      <c r="L264" s="38"/>
      <c r="M264" s="38"/>
      <c r="N264" s="38"/>
      <c r="O264" s="38"/>
      <c r="P264" s="38"/>
      <c r="Q264" s="38"/>
      <c r="R264" s="38"/>
      <c r="S264" s="38"/>
      <c r="T264" s="38"/>
      <c r="U264" s="38"/>
      <c r="V264" s="38"/>
      <c r="W264" s="38"/>
      <c r="X264" s="38"/>
      <c r="Y264" s="38"/>
      <c r="Z264" s="38"/>
      <c r="AA264" s="38"/>
      <c r="AB264" s="38"/>
      <c r="AC264" s="38"/>
      <c r="AD264" s="38"/>
      <c r="AE264" s="38"/>
    </row>
    <row r="265" spans="1:31" ht="13.2">
      <c r="A265">
        <v>60</v>
      </c>
      <c r="B265" t="s">
        <v>884</v>
      </c>
      <c r="C265" s="42">
        <v>2</v>
      </c>
      <c r="D265" s="42">
        <v>14</v>
      </c>
      <c r="E265" s="5" t="s">
        <v>1453</v>
      </c>
      <c r="F265" s="42">
        <v>34997577</v>
      </c>
      <c r="G265" s="5" t="s">
        <v>1454</v>
      </c>
      <c r="H265">
        <f>VLOOKUP(G265,'Journals '!A:C,3)</f>
        <v>0</v>
      </c>
      <c r="I265" t="str">
        <f t="shared" si="1"/>
        <v xml:space="preserve"> </v>
      </c>
      <c r="J265" s="39">
        <v>2022</v>
      </c>
      <c r="K265" s="38" t="s">
        <v>1448</v>
      </c>
      <c r="L265" s="38"/>
      <c r="M265" s="38"/>
      <c r="N265" s="38"/>
      <c r="O265" s="38"/>
      <c r="P265" s="38"/>
      <c r="Q265" s="38"/>
      <c r="R265" s="38"/>
      <c r="S265" s="38"/>
      <c r="T265" s="38"/>
      <c r="U265" s="38"/>
      <c r="V265" s="38"/>
      <c r="W265" s="38"/>
      <c r="X265" s="38"/>
      <c r="Y265" s="38"/>
      <c r="Z265" s="38"/>
      <c r="AA265" s="38"/>
      <c r="AB265" s="38"/>
      <c r="AC265" s="38"/>
      <c r="AD265" s="38"/>
      <c r="AE265" s="38"/>
    </row>
    <row r="266" spans="1:31" ht="13.2">
      <c r="A266">
        <v>60</v>
      </c>
      <c r="B266" t="s">
        <v>884</v>
      </c>
      <c r="C266" s="42">
        <v>2</v>
      </c>
      <c r="D266" s="42">
        <v>7</v>
      </c>
      <c r="E266" s="5" t="s">
        <v>1455</v>
      </c>
      <c r="F266" s="42">
        <v>36084621</v>
      </c>
      <c r="G266" s="5" t="s">
        <v>1456</v>
      </c>
      <c r="H266">
        <f>VLOOKUP(G266,'Journals '!A:C,3)</f>
        <v>1</v>
      </c>
      <c r="I266">
        <f t="shared" si="1"/>
        <v>1</v>
      </c>
      <c r="J266" s="39">
        <v>2022</v>
      </c>
      <c r="K266" s="38" t="s">
        <v>1446</v>
      </c>
      <c r="L266" s="38"/>
      <c r="M266" s="38"/>
      <c r="N266" s="38"/>
      <c r="O266" s="38"/>
      <c r="P266" s="38"/>
      <c r="Q266" s="38"/>
      <c r="R266" s="38"/>
      <c r="S266" s="38"/>
      <c r="T266" s="38"/>
      <c r="U266" s="38"/>
      <c r="V266" s="38"/>
      <c r="W266" s="38"/>
      <c r="X266" s="38"/>
      <c r="Y266" s="38"/>
      <c r="Z266" s="38"/>
      <c r="AA266" s="38"/>
      <c r="AB266" s="38"/>
      <c r="AC266" s="38"/>
      <c r="AD266" s="38"/>
      <c r="AE266" s="38"/>
    </row>
    <row r="267" spans="1:31" ht="13.2">
      <c r="A267">
        <v>60</v>
      </c>
      <c r="B267" t="s">
        <v>884</v>
      </c>
      <c r="C267" s="42">
        <v>6</v>
      </c>
      <c r="D267" s="42">
        <v>22</v>
      </c>
      <c r="E267" s="5" t="s">
        <v>1457</v>
      </c>
      <c r="F267" s="42">
        <v>35190834</v>
      </c>
      <c r="G267" s="5" t="s">
        <v>1458</v>
      </c>
      <c r="H267">
        <f>VLOOKUP(G267,'Journals '!A:C,3)</f>
        <v>0</v>
      </c>
      <c r="I267" t="str">
        <f t="shared" si="1"/>
        <v xml:space="preserve"> </v>
      </c>
      <c r="J267" s="39">
        <v>2022</v>
      </c>
      <c r="K267" s="38" t="s">
        <v>1448</v>
      </c>
      <c r="L267" s="38"/>
      <c r="M267" s="38"/>
      <c r="N267" s="38"/>
      <c r="O267" s="38"/>
      <c r="P267" s="38"/>
      <c r="Q267" s="38"/>
      <c r="R267" s="38"/>
      <c r="S267" s="38"/>
      <c r="T267" s="38"/>
      <c r="U267" s="38"/>
      <c r="V267" s="38"/>
      <c r="W267" s="38"/>
      <c r="X267" s="38"/>
      <c r="Y267" s="38"/>
      <c r="Z267" s="38"/>
      <c r="AA267" s="38"/>
      <c r="AB267" s="38"/>
      <c r="AC267" s="38"/>
      <c r="AD267" s="38"/>
      <c r="AE267" s="38"/>
    </row>
    <row r="268" spans="1:31" ht="13.2">
      <c r="A268">
        <v>60</v>
      </c>
      <c r="B268" t="s">
        <v>884</v>
      </c>
      <c r="C268" s="42">
        <v>5</v>
      </c>
      <c r="D268" s="42">
        <v>9</v>
      </c>
      <c r="E268" s="5" t="s">
        <v>1459</v>
      </c>
      <c r="F268" s="42">
        <v>30560812</v>
      </c>
      <c r="G268" s="5" t="s">
        <v>1456</v>
      </c>
      <c r="H268">
        <f>VLOOKUP(G268,'Journals '!A:C,3)</f>
        <v>1</v>
      </c>
      <c r="I268">
        <f t="shared" si="1"/>
        <v>1</v>
      </c>
      <c r="J268" s="39">
        <v>2019</v>
      </c>
      <c r="K268" s="38" t="s">
        <v>1460</v>
      </c>
      <c r="L268" s="38"/>
      <c r="M268" s="38"/>
      <c r="N268" s="38"/>
      <c r="O268" s="38"/>
      <c r="P268" s="38"/>
      <c r="Q268" s="38"/>
      <c r="R268" s="38"/>
      <c r="S268" s="38"/>
      <c r="T268" s="38"/>
      <c r="U268" s="38"/>
      <c r="V268" s="38"/>
      <c r="W268" s="38"/>
      <c r="X268" s="38"/>
      <c r="Y268" s="38"/>
      <c r="Z268" s="38"/>
      <c r="AA268" s="38"/>
      <c r="AB268" s="38"/>
      <c r="AC268" s="38"/>
      <c r="AD268" s="38"/>
      <c r="AE268" s="38"/>
    </row>
    <row r="269" spans="1:31" ht="13.2">
      <c r="A269">
        <v>60</v>
      </c>
      <c r="B269" t="s">
        <v>884</v>
      </c>
      <c r="C269" s="42">
        <v>3</v>
      </c>
      <c r="D269" s="42">
        <v>11</v>
      </c>
      <c r="E269" s="5" t="s">
        <v>1461</v>
      </c>
      <c r="F269" s="42">
        <v>36944585</v>
      </c>
      <c r="G269" s="5" t="s">
        <v>1462</v>
      </c>
      <c r="H269">
        <f>VLOOKUP(G269,'Journals '!A:C,3)</f>
        <v>0</v>
      </c>
      <c r="I269" t="str">
        <f t="shared" si="1"/>
        <v xml:space="preserve"> </v>
      </c>
      <c r="J269" s="39">
        <v>2023</v>
      </c>
      <c r="K269" s="38" t="s">
        <v>1448</v>
      </c>
      <c r="L269" s="38"/>
      <c r="M269" s="38"/>
      <c r="N269" s="38"/>
      <c r="O269" s="38"/>
      <c r="P269" s="38"/>
      <c r="Q269" s="38"/>
      <c r="R269" s="38"/>
      <c r="S269" s="38"/>
      <c r="T269" s="38"/>
      <c r="U269" s="38"/>
      <c r="V269" s="38"/>
      <c r="W269" s="38"/>
      <c r="X269" s="38"/>
      <c r="Y269" s="38"/>
      <c r="Z269" s="38"/>
      <c r="AA269" s="38"/>
      <c r="AB269" s="38"/>
      <c r="AC269" s="38"/>
      <c r="AD269" s="38"/>
      <c r="AE269" s="38"/>
    </row>
    <row r="270" spans="1:31" ht="13.2">
      <c r="A270">
        <v>60</v>
      </c>
      <c r="B270" t="s">
        <v>884</v>
      </c>
      <c r="C270" s="42">
        <v>8</v>
      </c>
      <c r="D270" s="42">
        <v>13</v>
      </c>
      <c r="E270" s="5" t="s">
        <v>1463</v>
      </c>
      <c r="F270" s="42">
        <v>37531949</v>
      </c>
      <c r="G270" s="5" t="s">
        <v>1456</v>
      </c>
      <c r="H270">
        <f>VLOOKUP(G270,'Journals '!A:C,3)</f>
        <v>1</v>
      </c>
      <c r="I270">
        <f t="shared" si="1"/>
        <v>1</v>
      </c>
      <c r="J270" s="39">
        <v>2023</v>
      </c>
      <c r="K270" s="38" t="s">
        <v>1448</v>
      </c>
      <c r="L270" s="38"/>
      <c r="M270" s="38"/>
      <c r="N270" s="38"/>
      <c r="O270" s="38"/>
      <c r="P270" s="38"/>
      <c r="Q270" s="38"/>
      <c r="R270" s="38"/>
      <c r="S270" s="38"/>
      <c r="T270" s="38"/>
      <c r="U270" s="38"/>
      <c r="V270" s="38"/>
      <c r="W270" s="38"/>
      <c r="X270" s="38"/>
      <c r="Y270" s="38"/>
      <c r="Z270" s="38"/>
      <c r="AA270" s="38"/>
      <c r="AB270" s="38"/>
      <c r="AC270" s="38"/>
      <c r="AD270" s="38"/>
      <c r="AE270" s="38"/>
    </row>
    <row r="271" spans="1:31" ht="13.2">
      <c r="A271">
        <v>60</v>
      </c>
      <c r="B271" t="s">
        <v>884</v>
      </c>
      <c r="C271" s="42">
        <v>8</v>
      </c>
      <c r="D271" s="42">
        <v>12</v>
      </c>
      <c r="E271" s="5" t="s">
        <v>1464</v>
      </c>
      <c r="F271" s="42">
        <v>36815252</v>
      </c>
      <c r="G271" s="5" t="s">
        <v>1454</v>
      </c>
      <c r="H271">
        <f>VLOOKUP(G271,'Journals '!A:C,3)</f>
        <v>0</v>
      </c>
      <c r="I271" t="str">
        <f t="shared" si="1"/>
        <v xml:space="preserve"> </v>
      </c>
      <c r="J271" s="39">
        <v>2023</v>
      </c>
      <c r="K271" s="38" t="s">
        <v>1448</v>
      </c>
      <c r="L271" s="38"/>
      <c r="M271" s="38"/>
      <c r="N271" s="38"/>
      <c r="O271" s="38"/>
      <c r="P271" s="38"/>
      <c r="Q271" s="38"/>
      <c r="R271" s="38"/>
      <c r="S271" s="38"/>
      <c r="T271" s="38"/>
      <c r="U271" s="38"/>
      <c r="V271" s="38"/>
      <c r="W271" s="38"/>
      <c r="X271" s="38"/>
      <c r="Y271" s="38"/>
      <c r="Z271" s="38"/>
      <c r="AA271" s="38"/>
      <c r="AB271" s="38"/>
      <c r="AC271" s="38"/>
      <c r="AD271" s="38"/>
      <c r="AE271" s="38"/>
    </row>
    <row r="272" spans="1:31" ht="13.2">
      <c r="A272">
        <v>60</v>
      </c>
      <c r="B272" t="s">
        <v>884</v>
      </c>
      <c r="C272" s="42">
        <v>2</v>
      </c>
      <c r="D272" s="42">
        <v>10</v>
      </c>
      <c r="E272" s="5" t="s">
        <v>1465</v>
      </c>
      <c r="F272" s="42">
        <v>32537538</v>
      </c>
      <c r="G272" s="5" t="s">
        <v>1466</v>
      </c>
      <c r="H272">
        <f>VLOOKUP(G272,'Journals '!A:C,3)</f>
        <v>0</v>
      </c>
      <c r="I272" t="str">
        <f t="shared" si="1"/>
        <v xml:space="preserve"> </v>
      </c>
      <c r="J272" s="39">
        <v>2020</v>
      </c>
      <c r="K272" s="38" t="s">
        <v>1467</v>
      </c>
      <c r="L272" s="38"/>
      <c r="M272" s="38"/>
      <c r="N272" s="38"/>
      <c r="O272" s="38"/>
      <c r="P272" s="38"/>
      <c r="Q272" s="38"/>
      <c r="R272" s="38"/>
      <c r="S272" s="38"/>
      <c r="T272" s="38"/>
      <c r="U272" s="38"/>
      <c r="V272" s="38"/>
      <c r="W272" s="38"/>
      <c r="X272" s="38"/>
      <c r="Y272" s="38"/>
      <c r="Z272" s="38"/>
      <c r="AA272" s="38"/>
      <c r="AB272" s="38"/>
      <c r="AC272" s="38"/>
      <c r="AD272" s="38"/>
      <c r="AE272" s="38"/>
    </row>
    <row r="273" spans="1:31" ht="13.2">
      <c r="A273">
        <v>60</v>
      </c>
      <c r="B273" t="s">
        <v>884</v>
      </c>
      <c r="C273" s="42">
        <v>5</v>
      </c>
      <c r="D273" s="42">
        <v>15</v>
      </c>
      <c r="E273" s="5" t="s">
        <v>1468</v>
      </c>
      <c r="F273" s="42">
        <v>31940568</v>
      </c>
      <c r="G273" s="5" t="s">
        <v>1469</v>
      </c>
      <c r="H273">
        <f>VLOOKUP(G273,'Journals '!A:C,3)</f>
        <v>0</v>
      </c>
      <c r="I273" t="str">
        <f t="shared" si="1"/>
        <v xml:space="preserve"> </v>
      </c>
      <c r="J273" s="39">
        <v>2020</v>
      </c>
      <c r="K273" s="38" t="s">
        <v>1377</v>
      </c>
      <c r="L273" s="38"/>
      <c r="M273" s="38"/>
      <c r="N273" s="38"/>
      <c r="O273" s="38"/>
      <c r="P273" s="38"/>
      <c r="Q273" s="38"/>
      <c r="R273" s="38"/>
      <c r="S273" s="38"/>
      <c r="T273" s="38"/>
      <c r="U273" s="38"/>
      <c r="V273" s="38"/>
      <c r="W273" s="38"/>
      <c r="X273" s="38"/>
      <c r="Y273" s="38"/>
      <c r="Z273" s="38"/>
      <c r="AA273" s="38"/>
      <c r="AB273" s="38"/>
      <c r="AC273" s="38"/>
      <c r="AD273" s="38"/>
      <c r="AE273" s="38"/>
    </row>
    <row r="274" spans="1:31" ht="13.2">
      <c r="A274">
        <v>60</v>
      </c>
      <c r="B274" t="s">
        <v>884</v>
      </c>
      <c r="C274" s="42">
        <v>1</v>
      </c>
      <c r="D274" s="42">
        <v>15</v>
      </c>
      <c r="E274" s="5" t="s">
        <v>1470</v>
      </c>
      <c r="F274" s="42">
        <v>34278312</v>
      </c>
      <c r="G274" s="5" t="s">
        <v>352</v>
      </c>
      <c r="H274">
        <f>VLOOKUP(G274,'Journals '!A:C,3)</f>
        <v>0</v>
      </c>
      <c r="I274" t="str">
        <f t="shared" si="1"/>
        <v xml:space="preserve"> </v>
      </c>
      <c r="J274" s="39">
        <v>2021</v>
      </c>
      <c r="K274" s="38" t="s">
        <v>1448</v>
      </c>
      <c r="L274" s="38"/>
      <c r="M274" s="38"/>
      <c r="N274" s="38"/>
      <c r="O274" s="38"/>
      <c r="P274" s="38"/>
      <c r="Q274" s="38"/>
      <c r="R274" s="38"/>
      <c r="S274" s="38"/>
      <c r="T274" s="38"/>
      <c r="U274" s="38"/>
      <c r="V274" s="38"/>
      <c r="W274" s="38"/>
      <c r="X274" s="38"/>
      <c r="Y274" s="38"/>
      <c r="Z274" s="38"/>
      <c r="AA274" s="38"/>
      <c r="AB274" s="38"/>
      <c r="AC274" s="38"/>
      <c r="AD274" s="38"/>
      <c r="AE274" s="38"/>
    </row>
    <row r="275" spans="1:31" ht="13.2">
      <c r="A275">
        <v>60</v>
      </c>
      <c r="B275" t="s">
        <v>884</v>
      </c>
      <c r="C275" s="42">
        <v>1</v>
      </c>
      <c r="D275" s="42">
        <v>12</v>
      </c>
      <c r="E275" s="5" t="s">
        <v>1471</v>
      </c>
      <c r="F275" s="42">
        <v>34396112</v>
      </c>
      <c r="G275" s="5" t="s">
        <v>1472</v>
      </c>
      <c r="H275">
        <f>VLOOKUP(G275,'Journals '!A:C,3)</f>
        <v>0</v>
      </c>
      <c r="I275" t="str">
        <f t="shared" si="1"/>
        <v xml:space="preserve"> </v>
      </c>
      <c r="J275" s="39">
        <v>2021</v>
      </c>
      <c r="K275" s="38" t="s">
        <v>1448</v>
      </c>
      <c r="L275" s="38"/>
      <c r="M275" s="38"/>
      <c r="N275" s="38"/>
      <c r="O275" s="38"/>
      <c r="P275" s="38"/>
      <c r="Q275" s="38"/>
      <c r="R275" s="38"/>
      <c r="S275" s="38"/>
      <c r="T275" s="38"/>
      <c r="U275" s="38"/>
      <c r="V275" s="38"/>
      <c r="W275" s="38"/>
      <c r="X275" s="38"/>
      <c r="Y275" s="38"/>
      <c r="Z275" s="38"/>
      <c r="AA275" s="38"/>
      <c r="AB275" s="38"/>
      <c r="AC275" s="38"/>
      <c r="AD275" s="38"/>
      <c r="AE275" s="38"/>
    </row>
    <row r="276" spans="1:31" ht="13.2">
      <c r="A276">
        <v>60</v>
      </c>
      <c r="B276" t="s">
        <v>884</v>
      </c>
      <c r="C276" s="42">
        <v>3</v>
      </c>
      <c r="D276" s="42">
        <v>4</v>
      </c>
      <c r="E276" s="5" t="s">
        <v>1473</v>
      </c>
      <c r="F276" s="42">
        <v>29024263</v>
      </c>
      <c r="G276" s="5" t="s">
        <v>531</v>
      </c>
      <c r="H276">
        <f>VLOOKUP(G276,'Journals '!A:C,3)</f>
        <v>0</v>
      </c>
      <c r="I276" t="str">
        <f t="shared" si="1"/>
        <v xml:space="preserve"> </v>
      </c>
      <c r="J276" s="39">
        <v>2018</v>
      </c>
      <c r="K276" s="38" t="s">
        <v>1474</v>
      </c>
      <c r="L276" s="38"/>
      <c r="M276" s="38"/>
      <c r="N276" s="38"/>
      <c r="O276" s="38"/>
      <c r="P276" s="38"/>
      <c r="Q276" s="38"/>
      <c r="R276" s="38"/>
      <c r="S276" s="38"/>
      <c r="T276" s="38"/>
      <c r="U276" s="38"/>
      <c r="V276" s="38"/>
      <c r="W276" s="38"/>
      <c r="X276" s="38"/>
      <c r="Y276" s="38"/>
      <c r="Z276" s="38"/>
      <c r="AA276" s="38"/>
      <c r="AB276" s="38"/>
      <c r="AC276" s="38"/>
      <c r="AD276" s="38"/>
      <c r="AE276" s="38"/>
    </row>
    <row r="277" spans="1:31" ht="13.2">
      <c r="A277">
        <v>60</v>
      </c>
      <c r="B277" t="s">
        <v>884</v>
      </c>
      <c r="C277" s="42">
        <v>2</v>
      </c>
      <c r="D277" s="42">
        <v>13</v>
      </c>
      <c r="E277" s="5" t="s">
        <v>1475</v>
      </c>
      <c r="F277" s="42">
        <v>31491812</v>
      </c>
      <c r="G277" s="5" t="s">
        <v>1476</v>
      </c>
      <c r="H277">
        <f>VLOOKUP(G277,'Journals '!A:C,3)</f>
        <v>0</v>
      </c>
      <c r="I277" t="str">
        <f t="shared" si="1"/>
        <v xml:space="preserve"> </v>
      </c>
      <c r="J277" s="39">
        <v>2019</v>
      </c>
      <c r="K277" s="38" t="s">
        <v>1448</v>
      </c>
      <c r="L277" s="38"/>
      <c r="M277" s="38"/>
      <c r="N277" s="38"/>
      <c r="O277" s="38"/>
      <c r="P277" s="38"/>
      <c r="Q277" s="38"/>
      <c r="R277" s="38"/>
      <c r="S277" s="38"/>
      <c r="T277" s="38"/>
      <c r="U277" s="38"/>
      <c r="V277" s="38"/>
      <c r="W277" s="38"/>
      <c r="X277" s="38"/>
      <c r="Y277" s="38"/>
      <c r="Z277" s="38"/>
      <c r="AA277" s="38"/>
      <c r="AB277" s="38"/>
      <c r="AC277" s="38"/>
      <c r="AD277" s="38"/>
      <c r="AE277" s="38"/>
    </row>
    <row r="278" spans="1:31" ht="13.2">
      <c r="A278">
        <v>60</v>
      </c>
      <c r="B278" t="s">
        <v>884</v>
      </c>
      <c r="C278" s="42">
        <v>1</v>
      </c>
      <c r="D278" s="42">
        <v>3</v>
      </c>
      <c r="E278" s="5" t="s">
        <v>1477</v>
      </c>
      <c r="F278" s="42">
        <v>25569982</v>
      </c>
      <c r="G278" s="5" t="s">
        <v>1286</v>
      </c>
      <c r="H278">
        <f>VLOOKUP(G278,'Journals '!A:C,3)</f>
        <v>0</v>
      </c>
      <c r="I278" t="str">
        <f t="shared" si="1"/>
        <v xml:space="preserve"> </v>
      </c>
      <c r="J278" s="39">
        <v>2014</v>
      </c>
      <c r="K278" s="38" t="s">
        <v>1377</v>
      </c>
      <c r="L278" s="38"/>
      <c r="M278" s="38"/>
      <c r="N278" s="38"/>
      <c r="O278" s="38"/>
      <c r="P278" s="38"/>
      <c r="Q278" s="38"/>
      <c r="R278" s="38"/>
      <c r="S278" s="38"/>
      <c r="T278" s="38"/>
      <c r="U278" s="38"/>
      <c r="V278" s="38"/>
      <c r="W278" s="38"/>
      <c r="X278" s="38"/>
      <c r="Y278" s="38"/>
      <c r="Z278" s="38"/>
      <c r="AA278" s="38"/>
      <c r="AB278" s="38"/>
      <c r="AC278" s="38"/>
      <c r="AD278" s="38"/>
      <c r="AE278" s="38"/>
    </row>
    <row r="279" spans="1:31" ht="13.2">
      <c r="A279">
        <v>61</v>
      </c>
      <c r="B279" s="23" t="s">
        <v>727</v>
      </c>
      <c r="C279">
        <v>3</v>
      </c>
      <c r="D279">
        <v>5</v>
      </c>
      <c r="E279" t="s">
        <v>1478</v>
      </c>
      <c r="F279">
        <v>34867376</v>
      </c>
      <c r="G279" s="33" t="s">
        <v>389</v>
      </c>
      <c r="H279">
        <f>VLOOKUP(G279,'Journals '!A:C,3)</f>
        <v>0</v>
      </c>
      <c r="I279" t="str">
        <f t="shared" si="1"/>
        <v xml:space="preserve"> </v>
      </c>
      <c r="J279">
        <v>2021</v>
      </c>
      <c r="K279" t="s">
        <v>1479</v>
      </c>
      <c r="L279" s="38"/>
      <c r="M279" s="38"/>
      <c r="N279" s="38"/>
      <c r="O279" s="38"/>
      <c r="P279" s="38"/>
      <c r="Q279" s="38"/>
      <c r="R279" s="38"/>
      <c r="S279" s="38"/>
      <c r="T279" s="38"/>
      <c r="U279" s="38"/>
      <c r="V279" s="38"/>
      <c r="W279" s="38"/>
      <c r="X279" s="38"/>
      <c r="Y279" s="38"/>
      <c r="Z279" s="38"/>
      <c r="AA279" s="38"/>
      <c r="AB279" s="38"/>
      <c r="AC279" s="38"/>
      <c r="AD279" s="38"/>
      <c r="AE279" s="38"/>
    </row>
    <row r="280" spans="1:31" ht="13.2">
      <c r="A280">
        <v>61</v>
      </c>
      <c r="B280" s="23" t="s">
        <v>727</v>
      </c>
      <c r="C280">
        <v>1</v>
      </c>
      <c r="D280">
        <v>9</v>
      </c>
      <c r="E280" t="s">
        <v>1480</v>
      </c>
      <c r="F280">
        <v>35855142</v>
      </c>
      <c r="G280" s="33" t="s">
        <v>615</v>
      </c>
      <c r="H280">
        <f>VLOOKUP(G280,'Journals '!A:C,3)</f>
        <v>1</v>
      </c>
      <c r="I280">
        <f t="shared" si="1"/>
        <v>1</v>
      </c>
      <c r="J280">
        <v>2022</v>
      </c>
      <c r="K280" t="s">
        <v>1481</v>
      </c>
      <c r="L280" s="38"/>
      <c r="M280" s="38"/>
      <c r="N280" s="38"/>
      <c r="O280" s="38"/>
      <c r="P280" s="38"/>
      <c r="Q280" s="38"/>
      <c r="R280" s="38"/>
      <c r="S280" s="38"/>
      <c r="T280" s="38"/>
      <c r="U280" s="38"/>
      <c r="V280" s="38"/>
      <c r="W280" s="38"/>
      <c r="X280" s="38"/>
      <c r="Y280" s="38"/>
      <c r="Z280" s="38"/>
      <c r="AA280" s="38"/>
      <c r="AB280" s="38"/>
      <c r="AC280" s="38"/>
      <c r="AD280" s="38"/>
      <c r="AE280" s="38"/>
    </row>
    <row r="281" spans="1:31" ht="13.2">
      <c r="A281">
        <v>61</v>
      </c>
      <c r="B281" s="23" t="s">
        <v>727</v>
      </c>
      <c r="C281">
        <v>2</v>
      </c>
      <c r="D281">
        <v>12</v>
      </c>
      <c r="E281" t="s">
        <v>1482</v>
      </c>
      <c r="F281">
        <v>35961589</v>
      </c>
      <c r="G281" s="33" t="s">
        <v>634</v>
      </c>
      <c r="H281">
        <f>VLOOKUP(G281,'Journals '!A:C,3)</f>
        <v>1</v>
      </c>
      <c r="I281">
        <f t="shared" si="1"/>
        <v>1</v>
      </c>
      <c r="J281">
        <v>2022</v>
      </c>
      <c r="K281" t="s">
        <v>1483</v>
      </c>
      <c r="L281" s="38"/>
      <c r="M281" s="38"/>
      <c r="N281" s="38"/>
      <c r="O281" s="38"/>
      <c r="P281" s="38"/>
      <c r="Q281" s="38"/>
      <c r="R281" s="38"/>
      <c r="S281" s="38"/>
      <c r="T281" s="38"/>
      <c r="U281" s="38"/>
      <c r="V281" s="38"/>
      <c r="W281" s="38"/>
      <c r="X281" s="38"/>
      <c r="Y281" s="38"/>
      <c r="Z281" s="38"/>
      <c r="AA281" s="38"/>
      <c r="AB281" s="38"/>
      <c r="AC281" s="38"/>
      <c r="AD281" s="38"/>
      <c r="AE281" s="38"/>
    </row>
    <row r="282" spans="1:31" ht="13.2">
      <c r="A282">
        <v>61</v>
      </c>
      <c r="B282" s="23" t="s">
        <v>727</v>
      </c>
      <c r="C282">
        <v>3</v>
      </c>
      <c r="D282">
        <v>8</v>
      </c>
      <c r="E282" t="s">
        <v>1484</v>
      </c>
      <c r="F282">
        <v>36600747</v>
      </c>
      <c r="G282" s="33" t="s">
        <v>615</v>
      </c>
      <c r="H282">
        <f>VLOOKUP(G282,'Journals '!A:C,3)</f>
        <v>1</v>
      </c>
      <c r="I282">
        <f t="shared" si="1"/>
        <v>1</v>
      </c>
      <c r="J282">
        <v>2022</v>
      </c>
      <c r="K282" t="s">
        <v>1485</v>
      </c>
      <c r="L282" s="38"/>
      <c r="M282" s="38"/>
      <c r="N282" s="38"/>
      <c r="O282" s="38"/>
      <c r="P282" s="38"/>
      <c r="Q282" s="38"/>
      <c r="R282" s="38"/>
      <c r="S282" s="38"/>
      <c r="T282" s="38"/>
      <c r="U282" s="38"/>
      <c r="V282" s="38"/>
      <c r="W282" s="38"/>
      <c r="X282" s="38"/>
      <c r="Y282" s="38"/>
      <c r="Z282" s="38"/>
      <c r="AA282" s="38"/>
      <c r="AB282" s="38"/>
      <c r="AC282" s="38"/>
      <c r="AD282" s="38"/>
      <c r="AE282" s="38"/>
    </row>
    <row r="283" spans="1:31" ht="13.2">
      <c r="A283">
        <v>61</v>
      </c>
      <c r="B283" s="23" t="s">
        <v>727</v>
      </c>
      <c r="C283">
        <v>1</v>
      </c>
      <c r="D283">
        <v>6</v>
      </c>
      <c r="E283" t="s">
        <v>1486</v>
      </c>
      <c r="F283">
        <v>35907351</v>
      </c>
      <c r="G283" s="33" t="s">
        <v>454</v>
      </c>
      <c r="H283">
        <f>VLOOKUP(G283,'Journals '!A:C,3)</f>
        <v>0</v>
      </c>
      <c r="I283" t="str">
        <f t="shared" si="1"/>
        <v xml:space="preserve"> </v>
      </c>
      <c r="J283">
        <v>2022</v>
      </c>
      <c r="K283" t="s">
        <v>1487</v>
      </c>
      <c r="L283" s="38"/>
      <c r="M283" s="38"/>
      <c r="N283" s="38"/>
      <c r="O283" s="38"/>
      <c r="P283" s="38"/>
      <c r="Q283" s="38"/>
      <c r="R283" s="38"/>
      <c r="S283" s="38"/>
      <c r="T283" s="38"/>
      <c r="U283" s="38"/>
      <c r="V283" s="38"/>
      <c r="W283" s="38"/>
      <c r="X283" s="38"/>
      <c r="Y283" s="38"/>
      <c r="Z283" s="38"/>
      <c r="AA283" s="38"/>
      <c r="AB283" s="38"/>
      <c r="AC283" s="38"/>
      <c r="AD283" s="38"/>
      <c r="AE283" s="38"/>
    </row>
    <row r="284" spans="1:31" ht="13.2">
      <c r="A284">
        <v>61</v>
      </c>
      <c r="B284" s="23" t="s">
        <v>727</v>
      </c>
      <c r="C284">
        <v>2</v>
      </c>
      <c r="D284">
        <v>9</v>
      </c>
      <c r="E284" t="s">
        <v>1488</v>
      </c>
      <c r="F284">
        <v>35907351</v>
      </c>
      <c r="G284" s="33" t="s">
        <v>634</v>
      </c>
      <c r="H284">
        <f>VLOOKUP(G284,'Journals '!A:C,3)</f>
        <v>1</v>
      </c>
      <c r="I284">
        <f t="shared" si="1"/>
        <v>1</v>
      </c>
      <c r="J284">
        <v>2021</v>
      </c>
      <c r="K284" t="s">
        <v>1489</v>
      </c>
      <c r="L284" s="38"/>
      <c r="M284" s="38"/>
      <c r="N284" s="38"/>
      <c r="O284" s="38"/>
      <c r="P284" s="38"/>
      <c r="Q284" s="38"/>
      <c r="R284" s="38"/>
      <c r="S284" s="38"/>
      <c r="T284" s="38"/>
      <c r="U284" s="38"/>
      <c r="V284" s="38"/>
      <c r="W284" s="38"/>
      <c r="X284" s="38"/>
      <c r="Y284" s="38"/>
      <c r="Z284" s="38"/>
      <c r="AA284" s="38"/>
      <c r="AB284" s="38"/>
      <c r="AC284" s="38"/>
      <c r="AD284" s="38"/>
      <c r="AE284" s="38"/>
    </row>
    <row r="285" spans="1:31" ht="13.2">
      <c r="A285">
        <v>61</v>
      </c>
      <c r="B285" s="23" t="s">
        <v>727</v>
      </c>
      <c r="C285">
        <v>2</v>
      </c>
      <c r="D285">
        <v>10</v>
      </c>
      <c r="E285" t="s">
        <v>1490</v>
      </c>
      <c r="F285">
        <v>35786772</v>
      </c>
      <c r="G285" s="33" t="s">
        <v>373</v>
      </c>
      <c r="H285">
        <f>VLOOKUP(G285,'Journals '!A:C,3)</f>
        <v>1</v>
      </c>
      <c r="I285">
        <f t="shared" si="1"/>
        <v>1</v>
      </c>
      <c r="J285">
        <v>2022</v>
      </c>
      <c r="K285" t="s">
        <v>1491</v>
      </c>
      <c r="L285" s="38"/>
      <c r="M285" s="38"/>
      <c r="N285" s="38"/>
      <c r="O285" s="38"/>
      <c r="P285" s="38"/>
      <c r="Q285" s="38"/>
      <c r="R285" s="38"/>
      <c r="S285" s="38"/>
      <c r="T285" s="38"/>
      <c r="U285" s="38"/>
      <c r="V285" s="38"/>
      <c r="W285" s="38"/>
      <c r="X285" s="38"/>
      <c r="Y285" s="38"/>
      <c r="Z285" s="38"/>
      <c r="AA285" s="38"/>
      <c r="AB285" s="38"/>
      <c r="AC285" s="38"/>
      <c r="AD285" s="38"/>
      <c r="AE285" s="38"/>
    </row>
    <row r="286" spans="1:31" ht="13.2">
      <c r="A286">
        <v>61</v>
      </c>
      <c r="B286" s="23" t="s">
        <v>727</v>
      </c>
      <c r="C286">
        <v>1</v>
      </c>
      <c r="D286">
        <v>9</v>
      </c>
      <c r="E286" t="s">
        <v>1492</v>
      </c>
      <c r="F286">
        <v>34920436</v>
      </c>
      <c r="G286" s="33" t="s">
        <v>1030</v>
      </c>
      <c r="H286">
        <f>VLOOKUP(G286,'Journals '!A:C,3)</f>
        <v>1</v>
      </c>
      <c r="I286">
        <f t="shared" si="1"/>
        <v>1</v>
      </c>
      <c r="J286">
        <v>2021</v>
      </c>
      <c r="K286" t="s">
        <v>1493</v>
      </c>
      <c r="L286" s="38"/>
      <c r="M286" s="38"/>
      <c r="N286" s="38"/>
      <c r="O286" s="38"/>
      <c r="P286" s="38"/>
      <c r="Q286" s="38"/>
      <c r="R286" s="38"/>
      <c r="S286" s="38"/>
      <c r="T286" s="38"/>
      <c r="U286" s="38"/>
      <c r="V286" s="38"/>
      <c r="W286" s="38"/>
      <c r="X286" s="38"/>
      <c r="Y286" s="38"/>
      <c r="Z286" s="38"/>
      <c r="AA286" s="38"/>
      <c r="AB286" s="38"/>
      <c r="AC286" s="38"/>
      <c r="AD286" s="38"/>
      <c r="AE286" s="38"/>
    </row>
    <row r="287" spans="1:31" ht="13.2">
      <c r="A287">
        <v>61</v>
      </c>
      <c r="B287" s="23" t="s">
        <v>727</v>
      </c>
      <c r="C287">
        <v>2</v>
      </c>
      <c r="D287">
        <v>5</v>
      </c>
      <c r="E287" t="s">
        <v>1494</v>
      </c>
      <c r="F287">
        <v>35147595</v>
      </c>
      <c r="G287" s="33" t="s">
        <v>558</v>
      </c>
      <c r="H287">
        <f>VLOOKUP(G287,'Journals '!A:C,3)</f>
        <v>1</v>
      </c>
      <c r="I287">
        <f t="shared" si="1"/>
        <v>1</v>
      </c>
      <c r="J287">
        <v>2022</v>
      </c>
      <c r="K287" t="s">
        <v>1495</v>
      </c>
      <c r="L287" s="38"/>
      <c r="M287" s="38"/>
      <c r="N287" s="38"/>
      <c r="O287" s="38"/>
      <c r="P287" s="38"/>
      <c r="Q287" s="38"/>
      <c r="R287" s="38"/>
      <c r="S287" s="38"/>
      <c r="T287" s="38"/>
      <c r="U287" s="38"/>
      <c r="V287" s="38"/>
      <c r="W287" s="38"/>
      <c r="X287" s="38"/>
      <c r="Y287" s="38"/>
      <c r="Z287" s="38"/>
      <c r="AA287" s="38"/>
      <c r="AB287" s="38"/>
      <c r="AC287" s="38"/>
      <c r="AD287" s="38"/>
      <c r="AE287" s="38"/>
    </row>
    <row r="288" spans="1:31" ht="13.2">
      <c r="A288">
        <v>61</v>
      </c>
      <c r="B288" s="23" t="s">
        <v>727</v>
      </c>
      <c r="C288">
        <v>6</v>
      </c>
      <c r="D288">
        <v>9</v>
      </c>
      <c r="E288" t="s">
        <v>1496</v>
      </c>
      <c r="F288">
        <v>36600765</v>
      </c>
      <c r="G288" s="33" t="s">
        <v>615</v>
      </c>
      <c r="H288">
        <f>VLOOKUP(G288,'Journals '!A:C,3)</f>
        <v>1</v>
      </c>
      <c r="I288">
        <f t="shared" si="1"/>
        <v>1</v>
      </c>
      <c r="J288">
        <v>2022</v>
      </c>
      <c r="K288" t="s">
        <v>1493</v>
      </c>
      <c r="L288" s="38"/>
      <c r="M288" s="38"/>
      <c r="N288" s="38"/>
      <c r="O288" s="38"/>
      <c r="P288" s="38"/>
      <c r="Q288" s="38"/>
      <c r="R288" s="38"/>
      <c r="S288" s="38"/>
      <c r="T288" s="38"/>
      <c r="U288" s="38"/>
      <c r="V288" s="38"/>
      <c r="W288" s="38"/>
      <c r="X288" s="38"/>
      <c r="Y288" s="38"/>
      <c r="Z288" s="38"/>
      <c r="AA288" s="38"/>
      <c r="AB288" s="38"/>
      <c r="AC288" s="38"/>
      <c r="AD288" s="38"/>
      <c r="AE288" s="38"/>
    </row>
    <row r="289" spans="1:31" ht="13.2">
      <c r="A289">
        <v>61</v>
      </c>
      <c r="B289" s="23" t="s">
        <v>727</v>
      </c>
      <c r="C289">
        <v>5</v>
      </c>
      <c r="D289">
        <v>9</v>
      </c>
      <c r="E289" t="s">
        <v>1497</v>
      </c>
      <c r="F289">
        <v>35222388</v>
      </c>
      <c r="G289" s="33" t="s">
        <v>394</v>
      </c>
      <c r="H289">
        <f>VLOOKUP(G289,'Journals '!A:C,3)</f>
        <v>0</v>
      </c>
      <c r="I289" t="str">
        <f t="shared" si="1"/>
        <v xml:space="preserve"> </v>
      </c>
      <c r="J289">
        <v>2022</v>
      </c>
      <c r="K289" t="s">
        <v>1498</v>
      </c>
      <c r="L289" s="38"/>
      <c r="M289" s="38"/>
      <c r="N289" s="38"/>
      <c r="O289" s="38"/>
      <c r="P289" s="38"/>
      <c r="Q289" s="38"/>
      <c r="R289" s="38"/>
      <c r="S289" s="38"/>
      <c r="T289" s="38"/>
      <c r="U289" s="38"/>
      <c r="V289" s="38"/>
      <c r="W289" s="38"/>
      <c r="X289" s="38"/>
      <c r="Y289" s="38"/>
      <c r="Z289" s="38"/>
      <c r="AA289" s="38"/>
      <c r="AB289" s="38"/>
      <c r="AC289" s="38"/>
      <c r="AD289" s="38"/>
      <c r="AE289" s="38"/>
    </row>
    <row r="290" spans="1:31" ht="13.2">
      <c r="A290">
        <v>61</v>
      </c>
      <c r="B290" s="23" t="s">
        <v>727</v>
      </c>
      <c r="C290">
        <v>3</v>
      </c>
      <c r="D290">
        <v>5</v>
      </c>
      <c r="E290" t="s">
        <v>1499</v>
      </c>
      <c r="F290">
        <v>34383066</v>
      </c>
      <c r="G290" s="33" t="s">
        <v>544</v>
      </c>
      <c r="H290">
        <f>VLOOKUP(G290,'Journals '!A:C,3)</f>
        <v>1</v>
      </c>
      <c r="I290">
        <f t="shared" si="1"/>
        <v>1</v>
      </c>
      <c r="J290">
        <v>2021</v>
      </c>
      <c r="K290" t="s">
        <v>1500</v>
      </c>
      <c r="L290" s="38"/>
      <c r="M290" s="38"/>
      <c r="N290" s="38"/>
      <c r="O290" s="38"/>
      <c r="P290" s="38"/>
      <c r="Q290" s="38"/>
      <c r="R290" s="38"/>
      <c r="S290" s="38"/>
      <c r="T290" s="38"/>
      <c r="U290" s="38"/>
      <c r="V290" s="38"/>
      <c r="W290" s="38"/>
      <c r="X290" s="38"/>
      <c r="Y290" s="38"/>
      <c r="Z290" s="38"/>
      <c r="AA290" s="38"/>
      <c r="AB290" s="38"/>
      <c r="AC290" s="38"/>
      <c r="AD290" s="38"/>
      <c r="AE290" s="38"/>
    </row>
    <row r="291" spans="1:31" ht="13.2">
      <c r="A291">
        <v>61</v>
      </c>
      <c r="B291" s="23" t="s">
        <v>727</v>
      </c>
      <c r="C291">
        <v>3</v>
      </c>
      <c r="D291">
        <v>4</v>
      </c>
      <c r="E291" t="s">
        <v>1501</v>
      </c>
      <c r="F291">
        <v>34177789</v>
      </c>
      <c r="G291" s="33" t="s">
        <v>385</v>
      </c>
      <c r="H291">
        <f>VLOOKUP(G291,'Journals '!A:C,3)</f>
        <v>0</v>
      </c>
      <c r="I291" t="str">
        <f t="shared" si="1"/>
        <v xml:space="preserve"> </v>
      </c>
      <c r="J291">
        <v>2021</v>
      </c>
      <c r="K291" t="s">
        <v>1502</v>
      </c>
      <c r="L291" s="38"/>
      <c r="M291" s="38"/>
      <c r="N291" s="38"/>
      <c r="O291" s="38"/>
      <c r="P291" s="38"/>
      <c r="Q291" s="38"/>
      <c r="R291" s="38"/>
      <c r="S291" s="38"/>
      <c r="T291" s="38"/>
      <c r="U291" s="38"/>
      <c r="V291" s="38"/>
      <c r="W291" s="38"/>
      <c r="X291" s="38"/>
      <c r="Y291" s="38"/>
      <c r="Z291" s="38"/>
      <c r="AA291" s="38"/>
      <c r="AB291" s="38"/>
      <c r="AC291" s="38"/>
      <c r="AD291" s="38"/>
      <c r="AE291" s="38"/>
    </row>
    <row r="292" spans="1:31" ht="13.2">
      <c r="A292">
        <v>61</v>
      </c>
      <c r="B292" s="23" t="s">
        <v>727</v>
      </c>
      <c r="C292">
        <v>3</v>
      </c>
      <c r="D292">
        <v>6</v>
      </c>
      <c r="E292" t="s">
        <v>1503</v>
      </c>
      <c r="F292">
        <v>35340839</v>
      </c>
      <c r="G292" s="33" t="s">
        <v>382</v>
      </c>
      <c r="H292">
        <f>VLOOKUP(G292,'Journals '!A:C,3)</f>
        <v>0</v>
      </c>
      <c r="I292" t="str">
        <f t="shared" si="1"/>
        <v xml:space="preserve"> </v>
      </c>
      <c r="J292">
        <v>2022</v>
      </c>
      <c r="K292" t="s">
        <v>1479</v>
      </c>
      <c r="L292" s="38"/>
      <c r="M292" s="38"/>
      <c r="N292" s="38"/>
      <c r="O292" s="38"/>
      <c r="P292" s="38"/>
      <c r="Q292" s="38"/>
      <c r="R292" s="38"/>
      <c r="S292" s="38"/>
      <c r="T292" s="38"/>
      <c r="U292" s="38"/>
      <c r="V292" s="38"/>
      <c r="W292" s="38"/>
      <c r="X292" s="38"/>
      <c r="Y292" s="38"/>
      <c r="Z292" s="38"/>
      <c r="AA292" s="38"/>
      <c r="AB292" s="38"/>
      <c r="AC292" s="38"/>
      <c r="AD292" s="38"/>
      <c r="AE292" s="38"/>
    </row>
    <row r="293" spans="1:31" ht="13.2">
      <c r="A293">
        <v>61</v>
      </c>
      <c r="B293" s="23" t="s">
        <v>727</v>
      </c>
      <c r="C293">
        <v>1</v>
      </c>
      <c r="D293">
        <v>6</v>
      </c>
      <c r="E293" t="s">
        <v>1504</v>
      </c>
      <c r="F293">
        <v>35726930</v>
      </c>
      <c r="G293" s="33" t="s">
        <v>558</v>
      </c>
      <c r="H293">
        <f>VLOOKUP(G293,'Journals '!A:C,3)</f>
        <v>1</v>
      </c>
      <c r="I293">
        <f t="shared" si="1"/>
        <v>1</v>
      </c>
      <c r="J293">
        <v>2022</v>
      </c>
      <c r="K293" t="s">
        <v>1505</v>
      </c>
      <c r="L293" s="38"/>
      <c r="M293" s="38"/>
      <c r="N293" s="38"/>
      <c r="O293" s="38"/>
      <c r="P293" s="38"/>
      <c r="Q293" s="38"/>
      <c r="R293" s="38"/>
      <c r="S293" s="38"/>
      <c r="T293" s="38"/>
      <c r="U293" s="38"/>
      <c r="V293" s="38"/>
      <c r="W293" s="38"/>
      <c r="X293" s="38"/>
      <c r="Y293" s="38"/>
      <c r="Z293" s="38"/>
      <c r="AA293" s="38"/>
      <c r="AB293" s="38"/>
      <c r="AC293" s="38"/>
      <c r="AD293" s="38"/>
      <c r="AE293" s="38"/>
    </row>
    <row r="294" spans="1:31" ht="13.2">
      <c r="A294">
        <v>61</v>
      </c>
      <c r="B294" s="23" t="s">
        <v>727</v>
      </c>
      <c r="C294">
        <v>3</v>
      </c>
      <c r="D294">
        <v>5</v>
      </c>
      <c r="E294" t="s">
        <v>1506</v>
      </c>
      <c r="F294">
        <v>34917584</v>
      </c>
      <c r="G294" s="33" t="s">
        <v>391</v>
      </c>
      <c r="H294">
        <f>VLOOKUP(G294,'Journals '!A:C,3)</f>
        <v>0</v>
      </c>
      <c r="I294" t="str">
        <f t="shared" si="1"/>
        <v xml:space="preserve"> </v>
      </c>
      <c r="J294">
        <v>2021</v>
      </c>
      <c r="K294" t="s">
        <v>1498</v>
      </c>
      <c r="L294" s="38"/>
      <c r="M294" s="38"/>
      <c r="N294" s="38"/>
      <c r="O294" s="38"/>
      <c r="P294" s="38"/>
      <c r="Q294" s="38"/>
      <c r="R294" s="38"/>
      <c r="S294" s="38"/>
      <c r="T294" s="38"/>
      <c r="U294" s="38"/>
      <c r="V294" s="38"/>
      <c r="W294" s="38"/>
      <c r="X294" s="38"/>
      <c r="Y294" s="38"/>
      <c r="Z294" s="38"/>
      <c r="AA294" s="38"/>
      <c r="AB294" s="38"/>
      <c r="AC294" s="38"/>
      <c r="AD294" s="38"/>
      <c r="AE294" s="38"/>
    </row>
    <row r="295" spans="1:31" ht="13.2">
      <c r="A295">
        <v>61</v>
      </c>
      <c r="B295" s="23" t="s">
        <v>727</v>
      </c>
      <c r="C295">
        <v>2</v>
      </c>
      <c r="D295">
        <v>4</v>
      </c>
      <c r="E295" t="s">
        <v>1507</v>
      </c>
      <c r="F295">
        <v>35392408</v>
      </c>
      <c r="G295" s="33" t="s">
        <v>382</v>
      </c>
      <c r="H295">
        <f>VLOOKUP(G295,'Journals '!A:C,3)</f>
        <v>0</v>
      </c>
      <c r="I295" t="str">
        <f t="shared" si="1"/>
        <v xml:space="preserve"> </v>
      </c>
      <c r="J295">
        <v>2022</v>
      </c>
      <c r="K295" t="s">
        <v>1508</v>
      </c>
      <c r="L295" s="38"/>
      <c r="M295" s="38"/>
      <c r="N295" s="38"/>
      <c r="O295" s="38"/>
      <c r="P295" s="38"/>
      <c r="Q295" s="38"/>
      <c r="R295" s="38"/>
      <c r="S295" s="38"/>
      <c r="T295" s="38"/>
      <c r="U295" s="38"/>
      <c r="V295" s="38"/>
      <c r="W295" s="38"/>
      <c r="X295" s="38"/>
      <c r="Y295" s="38"/>
      <c r="Z295" s="38"/>
      <c r="AA295" s="38"/>
      <c r="AB295" s="38"/>
      <c r="AC295" s="38"/>
      <c r="AD295" s="38"/>
      <c r="AE295" s="38"/>
    </row>
    <row r="296" spans="1:31" ht="13.2">
      <c r="A296">
        <v>61</v>
      </c>
      <c r="B296" s="23" t="s">
        <v>727</v>
      </c>
      <c r="C296">
        <v>3</v>
      </c>
      <c r="D296">
        <v>5</v>
      </c>
      <c r="E296" t="s">
        <v>1509</v>
      </c>
      <c r="F296">
        <v>34976889</v>
      </c>
      <c r="G296" s="33" t="s">
        <v>388</v>
      </c>
      <c r="H296">
        <f>VLOOKUP(G296,'Journals '!A:C,3)</f>
        <v>0</v>
      </c>
      <c r="I296" t="str">
        <f t="shared" si="1"/>
        <v xml:space="preserve"> </v>
      </c>
      <c r="J296">
        <v>2021</v>
      </c>
      <c r="K296" t="s">
        <v>1479</v>
      </c>
      <c r="L296" s="38"/>
      <c r="M296" s="38"/>
      <c r="N296" s="38"/>
      <c r="O296" s="38"/>
      <c r="P296" s="38"/>
      <c r="Q296" s="38"/>
      <c r="R296" s="38"/>
      <c r="S296" s="38"/>
      <c r="T296" s="38"/>
      <c r="U296" s="38"/>
      <c r="V296" s="38"/>
      <c r="W296" s="38"/>
      <c r="X296" s="38"/>
      <c r="Y296" s="38"/>
      <c r="Z296" s="38"/>
      <c r="AA296" s="38"/>
      <c r="AB296" s="38"/>
      <c r="AC296" s="38"/>
      <c r="AD296" s="38"/>
      <c r="AE296" s="38"/>
    </row>
    <row r="297" spans="1:31" ht="13.2">
      <c r="A297">
        <v>61</v>
      </c>
      <c r="B297" s="23" t="s">
        <v>727</v>
      </c>
      <c r="C297">
        <v>3</v>
      </c>
      <c r="D297">
        <v>11</v>
      </c>
      <c r="E297" t="s">
        <v>1510</v>
      </c>
      <c r="F297">
        <v>31002303</v>
      </c>
      <c r="G297" s="33" t="s">
        <v>634</v>
      </c>
      <c r="H297">
        <f>VLOOKUP(G297,'Journals '!A:C,3)</f>
        <v>1</v>
      </c>
      <c r="I297">
        <f t="shared" si="1"/>
        <v>1</v>
      </c>
      <c r="J297">
        <v>2019</v>
      </c>
      <c r="K297" t="s">
        <v>1511</v>
      </c>
      <c r="L297" s="38"/>
      <c r="M297" s="38"/>
      <c r="N297" s="38"/>
      <c r="O297" s="38"/>
      <c r="P297" s="38"/>
      <c r="Q297" s="38"/>
      <c r="R297" s="38"/>
      <c r="S297" s="38"/>
      <c r="T297" s="38"/>
      <c r="U297" s="38"/>
      <c r="V297" s="38"/>
      <c r="W297" s="38"/>
      <c r="X297" s="38"/>
      <c r="Y297" s="38"/>
      <c r="Z297" s="38"/>
      <c r="AA297" s="38"/>
      <c r="AB297" s="38"/>
      <c r="AC297" s="38"/>
      <c r="AD297" s="38"/>
      <c r="AE297" s="38"/>
    </row>
    <row r="298" spans="1:31" ht="13.2">
      <c r="A298">
        <v>61</v>
      </c>
      <c r="B298" s="23" t="s">
        <v>727</v>
      </c>
      <c r="C298">
        <v>3</v>
      </c>
      <c r="D298">
        <v>5</v>
      </c>
      <c r="E298" t="s">
        <v>1512</v>
      </c>
      <c r="F298">
        <v>35002749</v>
      </c>
      <c r="G298" s="33" t="s">
        <v>390</v>
      </c>
      <c r="H298">
        <f>VLOOKUP(G298,'Journals '!A:C,3)</f>
        <v>0</v>
      </c>
      <c r="I298" t="str">
        <f t="shared" si="1"/>
        <v xml:space="preserve"> </v>
      </c>
      <c r="J298">
        <v>2021</v>
      </c>
      <c r="K298" t="s">
        <v>1513</v>
      </c>
      <c r="L298" s="38"/>
      <c r="M298" s="38"/>
      <c r="N298" s="38"/>
      <c r="O298" s="38"/>
      <c r="P298" s="38"/>
      <c r="Q298" s="38"/>
      <c r="R298" s="38"/>
      <c r="S298" s="38"/>
      <c r="T298" s="38"/>
      <c r="U298" s="38"/>
      <c r="V298" s="38"/>
      <c r="W298" s="38"/>
      <c r="X298" s="38"/>
      <c r="Y298" s="38"/>
      <c r="Z298" s="38"/>
      <c r="AA298" s="38"/>
      <c r="AB298" s="38"/>
      <c r="AC298" s="38"/>
      <c r="AD298" s="38"/>
      <c r="AE298" s="38"/>
    </row>
    <row r="299" spans="1:31" ht="13.2">
      <c r="A299">
        <v>61</v>
      </c>
      <c r="B299" s="23" t="s">
        <v>727</v>
      </c>
      <c r="C299">
        <v>2</v>
      </c>
      <c r="D299">
        <v>3</v>
      </c>
      <c r="E299" t="s">
        <v>1514</v>
      </c>
      <c r="F299">
        <v>36743696</v>
      </c>
      <c r="G299" s="33" t="s">
        <v>565</v>
      </c>
      <c r="H299">
        <f>VLOOKUP(G299,'Journals '!A:C,3)</f>
        <v>0</v>
      </c>
      <c r="I299" t="str">
        <f t="shared" si="1"/>
        <v xml:space="preserve"> </v>
      </c>
      <c r="J299">
        <v>2023</v>
      </c>
      <c r="K299" t="s">
        <v>1515</v>
      </c>
      <c r="L299" s="38"/>
      <c r="M299" s="38"/>
      <c r="N299" s="38"/>
      <c r="O299" s="38"/>
      <c r="P299" s="38"/>
      <c r="Q299" s="38"/>
      <c r="R299" s="38"/>
      <c r="S299" s="38"/>
      <c r="T299" s="38"/>
      <c r="U299" s="38"/>
      <c r="V299" s="38"/>
      <c r="W299" s="38"/>
      <c r="X299" s="38"/>
      <c r="Y299" s="38"/>
      <c r="Z299" s="38"/>
      <c r="AA299" s="38"/>
      <c r="AB299" s="38"/>
      <c r="AC299" s="38"/>
      <c r="AD299" s="38"/>
      <c r="AE299" s="38"/>
    </row>
    <row r="300" spans="1:31" ht="13.2">
      <c r="A300">
        <v>61</v>
      </c>
      <c r="B300" s="23" t="s">
        <v>727</v>
      </c>
      <c r="C300">
        <v>2</v>
      </c>
      <c r="D300">
        <v>5</v>
      </c>
      <c r="E300" t="s">
        <v>1516</v>
      </c>
      <c r="F300">
        <v>34888274</v>
      </c>
      <c r="G300" s="33" t="s">
        <v>391</v>
      </c>
      <c r="H300">
        <f>VLOOKUP(G300,'Journals '!A:C,3)</f>
        <v>0</v>
      </c>
      <c r="I300" t="str">
        <f t="shared" si="1"/>
        <v xml:space="preserve"> </v>
      </c>
      <c r="J300">
        <v>2021</v>
      </c>
      <c r="K300" t="s">
        <v>1508</v>
      </c>
      <c r="L300" s="38"/>
      <c r="M300" s="38"/>
      <c r="N300" s="38"/>
      <c r="O300" s="38"/>
      <c r="P300" s="38"/>
      <c r="Q300" s="38"/>
      <c r="R300" s="38"/>
      <c r="S300" s="38"/>
      <c r="T300" s="38"/>
      <c r="U300" s="38"/>
      <c r="V300" s="38"/>
      <c r="W300" s="38"/>
      <c r="X300" s="38"/>
      <c r="Y300" s="38"/>
      <c r="Z300" s="38"/>
      <c r="AA300" s="38"/>
      <c r="AB300" s="38"/>
      <c r="AC300" s="38"/>
      <c r="AD300" s="38"/>
      <c r="AE300" s="38"/>
    </row>
    <row r="301" spans="1:31" ht="13.2">
      <c r="A301">
        <v>61</v>
      </c>
      <c r="B301" s="23" t="s">
        <v>727</v>
      </c>
      <c r="C301">
        <v>1</v>
      </c>
      <c r="D301">
        <v>6</v>
      </c>
      <c r="E301" t="s">
        <v>1517</v>
      </c>
      <c r="F301">
        <v>35151917</v>
      </c>
      <c r="G301" s="33" t="s">
        <v>634</v>
      </c>
      <c r="H301">
        <f>VLOOKUP(G301,'Journals '!A:C,3)</f>
        <v>1</v>
      </c>
      <c r="I301">
        <f t="shared" si="1"/>
        <v>1</v>
      </c>
      <c r="J301">
        <v>2022</v>
      </c>
      <c r="K301" t="s">
        <v>1518</v>
      </c>
      <c r="L301" s="38"/>
      <c r="M301" s="38"/>
      <c r="N301" s="38"/>
      <c r="O301" s="38"/>
      <c r="P301" s="38"/>
      <c r="Q301" s="38"/>
      <c r="R301" s="38"/>
      <c r="S301" s="38"/>
      <c r="T301" s="38"/>
      <c r="U301" s="38"/>
      <c r="V301" s="38"/>
      <c r="W301" s="38"/>
      <c r="X301" s="38"/>
      <c r="Y301" s="38"/>
      <c r="Z301" s="38"/>
      <c r="AA301" s="38"/>
      <c r="AB301" s="38"/>
      <c r="AC301" s="38"/>
      <c r="AD301" s="38"/>
      <c r="AE301" s="38"/>
    </row>
    <row r="302" spans="1:31" ht="13.2">
      <c r="A302">
        <v>62</v>
      </c>
      <c r="B302" t="s">
        <v>1519</v>
      </c>
      <c r="C302">
        <v>8</v>
      </c>
      <c r="D302">
        <v>21</v>
      </c>
      <c r="E302" t="s">
        <v>1520</v>
      </c>
      <c r="F302">
        <v>33473210</v>
      </c>
      <c r="G302" s="33" t="s">
        <v>1408</v>
      </c>
      <c r="H302">
        <f>VLOOKUP(G302,'Journals '!A:C,3)</f>
        <v>0</v>
      </c>
      <c r="I302" t="str">
        <f t="shared" si="1"/>
        <v xml:space="preserve"> </v>
      </c>
      <c r="J302">
        <v>2021</v>
      </c>
      <c r="K302" t="s">
        <v>1521</v>
      </c>
      <c r="L302" s="38"/>
      <c r="M302" s="38"/>
      <c r="N302" s="38"/>
      <c r="O302" s="38"/>
      <c r="P302" s="38"/>
      <c r="Q302" s="38"/>
      <c r="R302" s="38"/>
      <c r="S302" s="38"/>
      <c r="T302" s="38"/>
      <c r="U302" s="38"/>
      <c r="V302" s="38"/>
      <c r="W302" s="38"/>
      <c r="X302" s="38"/>
      <c r="Y302" s="38"/>
      <c r="Z302" s="38"/>
      <c r="AA302" s="38"/>
      <c r="AB302" s="38"/>
      <c r="AC302" s="38"/>
      <c r="AD302" s="38"/>
      <c r="AE302" s="38"/>
    </row>
    <row r="303" spans="1:31" ht="13.2">
      <c r="A303">
        <v>62</v>
      </c>
      <c r="B303" t="s">
        <v>1519</v>
      </c>
      <c r="C303">
        <v>2</v>
      </c>
      <c r="D303">
        <v>10</v>
      </c>
      <c r="E303" t="s">
        <v>1522</v>
      </c>
      <c r="F303">
        <v>36931245</v>
      </c>
      <c r="G303" s="33" t="s">
        <v>1523</v>
      </c>
      <c r="H303">
        <f>VLOOKUP(G303,'Journals '!A:C,3)</f>
        <v>0</v>
      </c>
      <c r="I303" t="str">
        <f t="shared" si="1"/>
        <v xml:space="preserve"> </v>
      </c>
      <c r="J303">
        <v>2023</v>
      </c>
      <c r="K303" t="s">
        <v>1524</v>
      </c>
      <c r="L303" s="38"/>
      <c r="M303" s="38"/>
      <c r="N303" s="38"/>
      <c r="O303" s="38"/>
      <c r="P303" s="38"/>
      <c r="Q303" s="38"/>
      <c r="R303" s="38"/>
      <c r="S303" s="38"/>
      <c r="T303" s="38"/>
      <c r="U303" s="38"/>
      <c r="V303" s="38"/>
      <c r="W303" s="38"/>
      <c r="X303" s="38"/>
      <c r="Y303" s="38"/>
      <c r="Z303" s="38"/>
      <c r="AA303" s="38"/>
      <c r="AB303" s="38"/>
      <c r="AC303" s="38"/>
      <c r="AD303" s="38"/>
      <c r="AE303" s="38"/>
    </row>
    <row r="304" spans="1:31" ht="13.2">
      <c r="A304">
        <v>62</v>
      </c>
      <c r="B304" t="s">
        <v>1519</v>
      </c>
      <c r="C304">
        <v>1</v>
      </c>
      <c r="D304">
        <v>3</v>
      </c>
      <c r="E304" t="s">
        <v>1525</v>
      </c>
      <c r="F304">
        <v>33381020</v>
      </c>
      <c r="G304" s="33" t="s">
        <v>376</v>
      </c>
      <c r="H304">
        <f>VLOOKUP(G304,'Journals '!A:C,3)</f>
        <v>0</v>
      </c>
      <c r="I304" t="str">
        <f t="shared" si="1"/>
        <v xml:space="preserve"> </v>
      </c>
      <c r="J304">
        <v>2020</v>
      </c>
      <c r="K304" t="s">
        <v>1526</v>
      </c>
      <c r="L304" s="38"/>
      <c r="M304" s="38"/>
      <c r="N304" s="38"/>
      <c r="O304" s="38"/>
      <c r="P304" s="38"/>
      <c r="Q304" s="38"/>
      <c r="R304" s="38"/>
      <c r="S304" s="38"/>
      <c r="T304" s="38"/>
      <c r="U304" s="38"/>
      <c r="V304" s="38"/>
      <c r="W304" s="38"/>
      <c r="X304" s="38"/>
      <c r="Y304" s="38"/>
      <c r="Z304" s="38"/>
      <c r="AA304" s="38"/>
      <c r="AB304" s="38"/>
      <c r="AC304" s="38"/>
      <c r="AD304" s="38"/>
      <c r="AE304" s="38"/>
    </row>
    <row r="305" spans="1:31" ht="13.2">
      <c r="A305">
        <v>62</v>
      </c>
      <c r="B305" t="s">
        <v>1519</v>
      </c>
      <c r="C305">
        <v>1</v>
      </c>
      <c r="D305">
        <v>3</v>
      </c>
      <c r="E305" t="s">
        <v>1527</v>
      </c>
      <c r="F305">
        <v>35360207</v>
      </c>
      <c r="G305" s="33" t="s">
        <v>376</v>
      </c>
      <c r="H305">
        <f>VLOOKUP(G305,'Journals '!A:C,3)</f>
        <v>0</v>
      </c>
      <c r="I305" t="str">
        <f t="shared" si="1"/>
        <v xml:space="preserve"> </v>
      </c>
      <c r="J305">
        <v>2022</v>
      </c>
      <c r="K305" t="s">
        <v>1526</v>
      </c>
      <c r="L305" s="38"/>
      <c r="M305" s="38"/>
      <c r="N305" s="38"/>
      <c r="O305" s="38"/>
      <c r="P305" s="38"/>
      <c r="Q305" s="38"/>
      <c r="R305" s="38"/>
      <c r="S305" s="38"/>
      <c r="T305" s="38"/>
      <c r="U305" s="38"/>
      <c r="V305" s="38"/>
      <c r="W305" s="38"/>
      <c r="X305" s="38"/>
      <c r="Y305" s="38"/>
      <c r="Z305" s="38"/>
      <c r="AA305" s="38"/>
      <c r="AB305" s="38"/>
      <c r="AC305" s="38"/>
      <c r="AD305" s="38"/>
      <c r="AE305" s="38"/>
    </row>
    <row r="306" spans="1:31" ht="13.2">
      <c r="A306">
        <v>62</v>
      </c>
      <c r="B306" t="s">
        <v>1519</v>
      </c>
      <c r="C306">
        <v>2</v>
      </c>
      <c r="D306">
        <v>5</v>
      </c>
      <c r="E306" t="s">
        <v>1528</v>
      </c>
      <c r="F306">
        <v>37897731</v>
      </c>
      <c r="G306" s="33" t="s">
        <v>1237</v>
      </c>
      <c r="H306">
        <f>VLOOKUP(G306,'Journals '!A:C,3)</f>
        <v>1</v>
      </c>
      <c r="I306">
        <f t="shared" si="1"/>
        <v>1</v>
      </c>
      <c r="J306">
        <v>2023</v>
      </c>
      <c r="K306" t="s">
        <v>1524</v>
      </c>
      <c r="L306" s="38"/>
      <c r="M306" s="38"/>
      <c r="N306" s="38"/>
      <c r="O306" s="38"/>
      <c r="P306" s="38"/>
      <c r="Q306" s="38"/>
      <c r="R306" s="38"/>
      <c r="S306" s="38"/>
      <c r="T306" s="38"/>
      <c r="U306" s="38"/>
      <c r="V306" s="38"/>
      <c r="W306" s="38"/>
      <c r="X306" s="38"/>
      <c r="Y306" s="38"/>
      <c r="Z306" s="38"/>
      <c r="AA306" s="38"/>
      <c r="AB306" s="38"/>
      <c r="AC306" s="38"/>
      <c r="AD306" s="38"/>
      <c r="AE306" s="38"/>
    </row>
    <row r="307" spans="1:31" ht="13.2">
      <c r="A307">
        <v>62</v>
      </c>
      <c r="B307" t="s">
        <v>1519</v>
      </c>
      <c r="C307">
        <v>16</v>
      </c>
      <c r="D307">
        <v>19</v>
      </c>
      <c r="E307" t="s">
        <v>1529</v>
      </c>
      <c r="F307">
        <v>30602457</v>
      </c>
      <c r="G307" s="33" t="s">
        <v>578</v>
      </c>
      <c r="H307">
        <f>VLOOKUP(G307,'Journals '!A:C,3)</f>
        <v>0</v>
      </c>
      <c r="I307" t="str">
        <f t="shared" si="1"/>
        <v xml:space="preserve"> </v>
      </c>
      <c r="J307">
        <v>2019</v>
      </c>
      <c r="K307" t="s">
        <v>1530</v>
      </c>
      <c r="L307" s="38"/>
      <c r="M307" s="38"/>
      <c r="N307" s="38"/>
      <c r="O307" s="38"/>
      <c r="P307" s="38"/>
      <c r="Q307" s="38"/>
      <c r="R307" s="38"/>
      <c r="S307" s="38"/>
      <c r="T307" s="38"/>
      <c r="U307" s="38"/>
      <c r="V307" s="38"/>
      <c r="W307" s="38"/>
      <c r="X307" s="38"/>
      <c r="Y307" s="38"/>
      <c r="Z307" s="38"/>
      <c r="AA307" s="38"/>
      <c r="AB307" s="38"/>
      <c r="AC307" s="38"/>
      <c r="AD307" s="38"/>
      <c r="AE307" s="38"/>
    </row>
    <row r="308" spans="1:31" ht="13.2">
      <c r="A308">
        <v>62</v>
      </c>
      <c r="B308" t="s">
        <v>1519</v>
      </c>
      <c r="C308">
        <v>18</v>
      </c>
      <c r="D308">
        <v>36</v>
      </c>
      <c r="E308" t="s">
        <v>1531</v>
      </c>
      <c r="F308">
        <v>34475101</v>
      </c>
      <c r="G308" s="33" t="s">
        <v>1532</v>
      </c>
      <c r="H308">
        <f>VLOOKUP(G308,'Journals '!A:C,3)</f>
        <v>0</v>
      </c>
      <c r="I308" t="str">
        <f t="shared" si="1"/>
        <v xml:space="preserve"> </v>
      </c>
      <c r="J308">
        <v>2021</v>
      </c>
      <c r="K308" t="s">
        <v>1533</v>
      </c>
      <c r="L308" s="38"/>
      <c r="M308" s="38"/>
      <c r="N308" s="38"/>
      <c r="O308" s="38"/>
      <c r="P308" s="38"/>
      <c r="Q308" s="38"/>
      <c r="R308" s="38"/>
      <c r="S308" s="38"/>
      <c r="T308" s="38"/>
      <c r="U308" s="38"/>
      <c r="V308" s="38"/>
      <c r="W308" s="38"/>
      <c r="X308" s="38"/>
      <c r="Y308" s="38"/>
      <c r="Z308" s="38"/>
      <c r="AA308" s="38"/>
      <c r="AB308" s="38"/>
      <c r="AC308" s="38"/>
      <c r="AD308" s="38"/>
      <c r="AE308" s="38"/>
    </row>
    <row r="309" spans="1:31" ht="13.2">
      <c r="A309">
        <v>62</v>
      </c>
      <c r="B309" t="s">
        <v>1519</v>
      </c>
      <c r="C309">
        <v>3</v>
      </c>
      <c r="D309">
        <v>10</v>
      </c>
      <c r="E309" t="s">
        <v>1534</v>
      </c>
      <c r="F309">
        <v>30269577</v>
      </c>
      <c r="G309" s="33" t="s">
        <v>540</v>
      </c>
      <c r="H309">
        <f>VLOOKUP(G309,'Journals '!A:C,3)</f>
        <v>1</v>
      </c>
      <c r="I309">
        <f t="shared" si="1"/>
        <v>1</v>
      </c>
      <c r="J309">
        <v>2018</v>
      </c>
      <c r="K309" t="s">
        <v>1535</v>
      </c>
      <c r="L309" s="38"/>
      <c r="M309" s="38"/>
      <c r="N309" s="38"/>
      <c r="O309" s="38"/>
      <c r="P309" s="38"/>
      <c r="Q309" s="38"/>
      <c r="R309" s="38"/>
      <c r="S309" s="38"/>
      <c r="T309" s="38"/>
      <c r="U309" s="38"/>
      <c r="V309" s="38"/>
      <c r="W309" s="38"/>
      <c r="X309" s="38"/>
      <c r="Y309" s="38"/>
      <c r="Z309" s="38"/>
      <c r="AA309" s="38"/>
      <c r="AB309" s="38"/>
      <c r="AC309" s="38"/>
      <c r="AD309" s="38"/>
      <c r="AE309" s="38"/>
    </row>
    <row r="310" spans="1:31" ht="13.2">
      <c r="A310">
        <v>62</v>
      </c>
      <c r="B310" t="s">
        <v>1519</v>
      </c>
      <c r="C310">
        <v>1</v>
      </c>
      <c r="D310">
        <v>5</v>
      </c>
      <c r="E310" t="s">
        <v>1536</v>
      </c>
      <c r="F310">
        <v>31734418</v>
      </c>
      <c r="G310" s="33" t="s">
        <v>631</v>
      </c>
      <c r="H310">
        <f>VLOOKUP(G310,'Journals '!A:C,3)</f>
        <v>1</v>
      </c>
      <c r="I310">
        <f t="shared" si="1"/>
        <v>1</v>
      </c>
      <c r="J310">
        <v>2020</v>
      </c>
      <c r="K310" t="s">
        <v>1537</v>
      </c>
      <c r="L310" s="38"/>
      <c r="M310" s="38"/>
      <c r="N310" s="38"/>
      <c r="O310" s="38"/>
      <c r="P310" s="38"/>
      <c r="Q310" s="38"/>
      <c r="R310" s="38"/>
      <c r="S310" s="38"/>
      <c r="T310" s="38"/>
      <c r="U310" s="38"/>
      <c r="V310" s="38"/>
      <c r="W310" s="38"/>
      <c r="X310" s="38"/>
      <c r="Y310" s="38"/>
      <c r="Z310" s="38"/>
      <c r="AA310" s="38"/>
      <c r="AB310" s="38"/>
      <c r="AC310" s="38"/>
      <c r="AD310" s="38"/>
      <c r="AE310" s="38"/>
    </row>
    <row r="311" spans="1:31" ht="13.2">
      <c r="A311">
        <v>62</v>
      </c>
      <c r="B311" t="s">
        <v>1519</v>
      </c>
      <c r="C311">
        <v>5</v>
      </c>
      <c r="D311">
        <v>11</v>
      </c>
      <c r="E311" t="s">
        <v>1538</v>
      </c>
      <c r="F311">
        <v>33836556</v>
      </c>
      <c r="G311" s="33" t="s">
        <v>578</v>
      </c>
      <c r="H311">
        <f>VLOOKUP(G311,'Journals '!A:C,3)</f>
        <v>0</v>
      </c>
      <c r="I311" t="str">
        <f t="shared" si="1"/>
        <v xml:space="preserve"> </v>
      </c>
      <c r="J311">
        <v>2021</v>
      </c>
      <c r="K311" t="s">
        <v>1539</v>
      </c>
      <c r="L311" s="38"/>
      <c r="M311" s="38"/>
      <c r="N311" s="38"/>
      <c r="O311" s="38"/>
      <c r="P311" s="38"/>
      <c r="Q311" s="38"/>
      <c r="R311" s="38"/>
      <c r="S311" s="38"/>
      <c r="T311" s="38"/>
      <c r="U311" s="38"/>
      <c r="V311" s="38"/>
      <c r="W311" s="38"/>
      <c r="X311" s="38"/>
      <c r="Y311" s="38"/>
      <c r="Z311" s="38"/>
      <c r="AA311" s="38"/>
      <c r="AB311" s="38"/>
      <c r="AC311" s="38"/>
      <c r="AD311" s="38"/>
      <c r="AE311" s="38"/>
    </row>
    <row r="312" spans="1:31" ht="13.2">
      <c r="A312">
        <v>62</v>
      </c>
      <c r="B312" t="s">
        <v>1519</v>
      </c>
      <c r="C312">
        <v>5</v>
      </c>
      <c r="D312">
        <v>9</v>
      </c>
      <c r="E312" t="s">
        <v>1540</v>
      </c>
      <c r="F312">
        <v>19895666</v>
      </c>
      <c r="G312" s="33" t="s">
        <v>1541</v>
      </c>
      <c r="H312">
        <f>VLOOKUP(G312,'Journals '!A:C,3)</f>
        <v>1</v>
      </c>
      <c r="I312">
        <f t="shared" si="1"/>
        <v>1</v>
      </c>
      <c r="J312">
        <v>2010</v>
      </c>
      <c r="K312" t="s">
        <v>1542</v>
      </c>
      <c r="L312" s="38"/>
      <c r="M312" s="38"/>
      <c r="N312" s="38"/>
      <c r="O312" s="38"/>
      <c r="P312" s="38"/>
      <c r="Q312" s="38"/>
      <c r="R312" s="38"/>
      <c r="S312" s="38"/>
      <c r="T312" s="38"/>
      <c r="U312" s="38"/>
      <c r="V312" s="38"/>
      <c r="W312" s="38"/>
      <c r="X312" s="38"/>
      <c r="Y312" s="38"/>
      <c r="Z312" s="38"/>
      <c r="AA312" s="38"/>
      <c r="AB312" s="38"/>
      <c r="AC312" s="38"/>
      <c r="AD312" s="38"/>
      <c r="AE312" s="38"/>
    </row>
    <row r="313" spans="1:31" ht="13.2">
      <c r="A313">
        <v>63</v>
      </c>
      <c r="B313" t="s">
        <v>1543</v>
      </c>
      <c r="C313">
        <v>6</v>
      </c>
      <c r="D313">
        <v>9</v>
      </c>
      <c r="E313" t="s">
        <v>1544</v>
      </c>
      <c r="F313">
        <v>34856403</v>
      </c>
      <c r="G313" s="33" t="s">
        <v>631</v>
      </c>
      <c r="H313">
        <f>VLOOKUP(G313,'Journals '!A:C,3)</f>
        <v>1</v>
      </c>
      <c r="I313">
        <f t="shared" si="1"/>
        <v>1</v>
      </c>
      <c r="J313">
        <v>2022</v>
      </c>
      <c r="K313" t="s">
        <v>1545</v>
      </c>
      <c r="L313" s="38"/>
      <c r="M313" s="38"/>
      <c r="N313" s="38"/>
      <c r="O313" s="38"/>
      <c r="P313" s="38"/>
      <c r="Q313" s="38"/>
      <c r="R313" s="38"/>
      <c r="S313" s="38"/>
      <c r="T313" s="38"/>
      <c r="U313" s="38"/>
      <c r="V313" s="38"/>
      <c r="W313" s="38"/>
      <c r="X313" s="38"/>
      <c r="Y313" s="38"/>
      <c r="Z313" s="38"/>
      <c r="AA313" s="38"/>
      <c r="AB313" s="38"/>
      <c r="AC313" s="38"/>
      <c r="AD313" s="38"/>
      <c r="AE313" s="38"/>
    </row>
    <row r="314" spans="1:31" ht="13.2">
      <c r="A314">
        <v>63</v>
      </c>
      <c r="B314" t="s">
        <v>1543</v>
      </c>
      <c r="C314">
        <v>6</v>
      </c>
      <c r="D314">
        <v>11</v>
      </c>
      <c r="E314" t="s">
        <v>1546</v>
      </c>
      <c r="F314">
        <v>34688939</v>
      </c>
      <c r="G314" s="33" t="s">
        <v>631</v>
      </c>
      <c r="H314">
        <f>VLOOKUP(G314,'Journals '!A:C,3)</f>
        <v>1</v>
      </c>
      <c r="I314">
        <f t="shared" si="1"/>
        <v>1</v>
      </c>
      <c r="J314">
        <v>2022</v>
      </c>
      <c r="K314" t="s">
        <v>1545</v>
      </c>
      <c r="L314" s="38"/>
      <c r="M314" s="38"/>
      <c r="N314" s="38"/>
      <c r="O314" s="38"/>
      <c r="P314" s="38"/>
      <c r="Q314" s="38"/>
      <c r="R314" s="38"/>
      <c r="S314" s="38"/>
      <c r="T314" s="38"/>
      <c r="U314" s="38"/>
      <c r="V314" s="38"/>
      <c r="W314" s="38"/>
      <c r="X314" s="38"/>
      <c r="Y314" s="38"/>
      <c r="Z314" s="38"/>
      <c r="AA314" s="38"/>
      <c r="AB314" s="38"/>
      <c r="AC314" s="38"/>
      <c r="AD314" s="38"/>
      <c r="AE314" s="38"/>
    </row>
    <row r="315" spans="1:31" ht="13.2">
      <c r="A315">
        <v>63</v>
      </c>
      <c r="B315" t="s">
        <v>1543</v>
      </c>
      <c r="C315">
        <v>1</v>
      </c>
      <c r="D315">
        <v>11</v>
      </c>
      <c r="E315" t="s">
        <v>1547</v>
      </c>
      <c r="F315">
        <v>36199973</v>
      </c>
      <c r="G315" s="33" t="s">
        <v>1548</v>
      </c>
      <c r="H315">
        <f>VLOOKUP(G315,'Journals '!A:C,3)</f>
        <v>0</v>
      </c>
      <c r="I315" t="str">
        <f t="shared" si="1"/>
        <v xml:space="preserve"> </v>
      </c>
      <c r="J315">
        <v>2022</v>
      </c>
      <c r="K315" t="s">
        <v>1549</v>
      </c>
      <c r="L315" s="38"/>
      <c r="M315" s="38"/>
      <c r="N315" s="38"/>
      <c r="O315" s="38"/>
      <c r="P315" s="38"/>
      <c r="Q315" s="38"/>
      <c r="R315" s="38"/>
      <c r="S315" s="38"/>
      <c r="T315" s="38"/>
      <c r="U315" s="38"/>
      <c r="V315" s="38"/>
      <c r="W315" s="38"/>
      <c r="X315" s="38"/>
      <c r="Y315" s="38"/>
      <c r="Z315" s="38"/>
      <c r="AA315" s="38"/>
      <c r="AB315" s="38"/>
      <c r="AC315" s="38"/>
      <c r="AD315" s="38"/>
      <c r="AE315" s="38"/>
    </row>
    <row r="316" spans="1:31" ht="13.2">
      <c r="A316">
        <v>63</v>
      </c>
      <c r="B316" t="s">
        <v>1543</v>
      </c>
      <c r="C316">
        <v>2</v>
      </c>
      <c r="D316">
        <v>8</v>
      </c>
      <c r="E316" t="s">
        <v>1550</v>
      </c>
      <c r="F316">
        <v>34710578</v>
      </c>
      <c r="G316" s="33" t="s">
        <v>631</v>
      </c>
      <c r="H316">
        <f>VLOOKUP(G316,'Journals '!A:C,3)</f>
        <v>1</v>
      </c>
      <c r="I316">
        <f t="shared" si="1"/>
        <v>1</v>
      </c>
      <c r="J316">
        <v>2022</v>
      </c>
      <c r="K316" t="s">
        <v>1545</v>
      </c>
      <c r="L316" s="38"/>
      <c r="M316" s="38"/>
      <c r="N316" s="38"/>
      <c r="O316" s="38"/>
      <c r="P316" s="38"/>
      <c r="Q316" s="38"/>
      <c r="R316" s="38"/>
      <c r="S316" s="38"/>
      <c r="T316" s="38"/>
      <c r="U316" s="38"/>
      <c r="V316" s="38"/>
      <c r="W316" s="38"/>
      <c r="X316" s="38"/>
      <c r="Y316" s="38"/>
      <c r="Z316" s="38"/>
      <c r="AA316" s="38"/>
      <c r="AB316" s="38"/>
      <c r="AC316" s="38"/>
      <c r="AD316" s="38"/>
      <c r="AE316" s="38"/>
    </row>
    <row r="317" spans="1:31" ht="13.2">
      <c r="A317">
        <v>63</v>
      </c>
      <c r="B317" t="s">
        <v>1543</v>
      </c>
      <c r="C317">
        <v>6</v>
      </c>
      <c r="D317">
        <v>9</v>
      </c>
      <c r="E317" t="s">
        <v>1551</v>
      </c>
      <c r="F317">
        <v>34718199</v>
      </c>
      <c r="G317" s="33" t="s">
        <v>631</v>
      </c>
      <c r="H317">
        <f>VLOOKUP(G317,'Journals '!A:C,3)</f>
        <v>1</v>
      </c>
      <c r="I317">
        <f t="shared" si="1"/>
        <v>1</v>
      </c>
      <c r="J317">
        <v>2022</v>
      </c>
      <c r="K317" t="s">
        <v>1545</v>
      </c>
      <c r="L317" s="38"/>
      <c r="M317" s="38"/>
      <c r="N317" s="38"/>
      <c r="O317" s="38"/>
      <c r="P317" s="38"/>
      <c r="Q317" s="38"/>
      <c r="R317" s="38"/>
      <c r="S317" s="38"/>
      <c r="T317" s="38"/>
      <c r="U317" s="38"/>
      <c r="V317" s="38"/>
      <c r="W317" s="38"/>
      <c r="X317" s="38"/>
      <c r="Y317" s="38"/>
      <c r="Z317" s="38"/>
      <c r="AA317" s="38"/>
      <c r="AB317" s="38"/>
      <c r="AC317" s="38"/>
      <c r="AD317" s="38"/>
      <c r="AE317" s="38"/>
    </row>
    <row r="318" spans="1:31" ht="13.2">
      <c r="A318">
        <v>63</v>
      </c>
      <c r="B318" t="s">
        <v>1543</v>
      </c>
      <c r="C318">
        <v>2</v>
      </c>
      <c r="D318">
        <v>18</v>
      </c>
      <c r="E318" t="s">
        <v>1552</v>
      </c>
      <c r="F318">
        <v>35024611</v>
      </c>
      <c r="G318" s="33" t="s">
        <v>1548</v>
      </c>
      <c r="H318">
        <f>VLOOKUP(G318,'Journals '!A:C,3)</f>
        <v>0</v>
      </c>
      <c r="I318" t="str">
        <f t="shared" si="1"/>
        <v xml:space="preserve"> </v>
      </c>
      <c r="J318">
        <v>2021</v>
      </c>
      <c r="K318" t="s">
        <v>1545</v>
      </c>
      <c r="L318" s="38"/>
      <c r="M318" s="38"/>
      <c r="N318" s="38"/>
      <c r="O318" s="38"/>
      <c r="P318" s="38"/>
      <c r="Q318" s="38"/>
      <c r="R318" s="38"/>
      <c r="S318" s="38"/>
      <c r="T318" s="38"/>
      <c r="U318" s="38"/>
      <c r="V318" s="38"/>
      <c r="W318" s="38"/>
      <c r="X318" s="38"/>
      <c r="Y318" s="38"/>
      <c r="Z318" s="38"/>
      <c r="AA318" s="38"/>
      <c r="AB318" s="38"/>
      <c r="AC318" s="38"/>
      <c r="AD318" s="38"/>
      <c r="AE318" s="38"/>
    </row>
    <row r="319" spans="1:31" ht="13.2">
      <c r="A319">
        <v>63</v>
      </c>
      <c r="B319" t="s">
        <v>1543</v>
      </c>
      <c r="C319">
        <v>1</v>
      </c>
      <c r="D319">
        <v>2</v>
      </c>
      <c r="E319" t="s">
        <v>1553</v>
      </c>
      <c r="F319">
        <v>37243551</v>
      </c>
      <c r="G319" s="33" t="s">
        <v>430</v>
      </c>
      <c r="H319">
        <f>VLOOKUP(G319,'Journals '!A:C,3)</f>
        <v>1</v>
      </c>
      <c r="I319">
        <f t="shared" si="1"/>
        <v>1</v>
      </c>
      <c r="J319">
        <v>2023</v>
      </c>
      <c r="K319" t="s">
        <v>1545</v>
      </c>
      <c r="L319" s="38"/>
      <c r="M319" s="38"/>
      <c r="N319" s="38"/>
      <c r="O319" s="38"/>
      <c r="P319" s="38"/>
      <c r="Q319" s="38"/>
      <c r="R319" s="38"/>
      <c r="S319" s="38"/>
      <c r="T319" s="38"/>
      <c r="U319" s="38"/>
      <c r="V319" s="38"/>
      <c r="W319" s="38"/>
      <c r="X319" s="38"/>
      <c r="Y319" s="38"/>
      <c r="Z319" s="38"/>
      <c r="AA319" s="38"/>
      <c r="AB319" s="38"/>
      <c r="AC319" s="38"/>
      <c r="AD319" s="38"/>
      <c r="AE319" s="38"/>
    </row>
    <row r="320" spans="1:31" ht="13.2">
      <c r="A320">
        <v>63</v>
      </c>
      <c r="B320" t="s">
        <v>1543</v>
      </c>
      <c r="C320">
        <v>1</v>
      </c>
      <c r="D320">
        <v>10</v>
      </c>
      <c r="E320" t="s">
        <v>1554</v>
      </c>
      <c r="F320">
        <v>33940275</v>
      </c>
      <c r="G320" s="33" t="s">
        <v>631</v>
      </c>
      <c r="H320">
        <f>VLOOKUP(G320,'Journals '!A:C,3)</f>
        <v>1</v>
      </c>
      <c r="I320">
        <f t="shared" si="1"/>
        <v>1</v>
      </c>
      <c r="J320">
        <v>2021</v>
      </c>
      <c r="K320" t="s">
        <v>1555</v>
      </c>
      <c r="L320" s="38"/>
      <c r="M320" s="38"/>
      <c r="N320" s="38"/>
      <c r="O320" s="38"/>
      <c r="P320" s="38"/>
      <c r="Q320" s="38"/>
      <c r="R320" s="38"/>
      <c r="S320" s="38"/>
      <c r="T320" s="38"/>
      <c r="U320" s="38"/>
      <c r="V320" s="38"/>
      <c r="W320" s="38"/>
      <c r="X320" s="38"/>
      <c r="Y320" s="38"/>
      <c r="Z320" s="38"/>
      <c r="AA320" s="38"/>
      <c r="AB320" s="38"/>
      <c r="AC320" s="38"/>
      <c r="AD320" s="38"/>
      <c r="AE320" s="38"/>
    </row>
    <row r="321" spans="1:31" ht="13.2">
      <c r="A321">
        <v>63</v>
      </c>
      <c r="B321" t="s">
        <v>1543</v>
      </c>
      <c r="C321">
        <v>4</v>
      </c>
      <c r="D321">
        <v>6</v>
      </c>
      <c r="E321" t="s">
        <v>1556</v>
      </c>
      <c r="F321">
        <v>25639319</v>
      </c>
      <c r="G321" s="33" t="s">
        <v>540</v>
      </c>
      <c r="H321">
        <f>VLOOKUP(G321,'Journals '!A:C,3)</f>
        <v>1</v>
      </c>
      <c r="I321">
        <f t="shared" si="1"/>
        <v>1</v>
      </c>
      <c r="J321">
        <v>2015</v>
      </c>
      <c r="K321" t="s">
        <v>1557</v>
      </c>
      <c r="L321" s="38"/>
      <c r="M321" s="38"/>
      <c r="N321" s="38"/>
      <c r="O321" s="38"/>
      <c r="P321" s="38"/>
      <c r="Q321" s="38"/>
      <c r="R321" s="38"/>
      <c r="S321" s="38"/>
      <c r="T321" s="38"/>
      <c r="U321" s="38"/>
      <c r="V321" s="38"/>
      <c r="W321" s="38"/>
      <c r="X321" s="38"/>
      <c r="Y321" s="38"/>
      <c r="Z321" s="38"/>
      <c r="AA321" s="38"/>
      <c r="AB321" s="38"/>
      <c r="AC321" s="38"/>
      <c r="AD321" s="38"/>
      <c r="AE321" s="38"/>
    </row>
    <row r="322" spans="1:31" ht="13.2">
      <c r="A322">
        <v>63</v>
      </c>
      <c r="B322" t="s">
        <v>1543</v>
      </c>
      <c r="C322">
        <v>14</v>
      </c>
      <c r="D322">
        <v>26</v>
      </c>
      <c r="E322" t="s">
        <v>1558</v>
      </c>
      <c r="F322">
        <v>37966247</v>
      </c>
      <c r="G322" s="33" t="s">
        <v>544</v>
      </c>
      <c r="H322">
        <f>VLOOKUP(G322,'Journals '!A:C,3)</f>
        <v>1</v>
      </c>
      <c r="I322">
        <f t="shared" si="1"/>
        <v>1</v>
      </c>
      <c r="J322">
        <v>2023</v>
      </c>
      <c r="K322" t="s">
        <v>1559</v>
      </c>
      <c r="L322" s="38"/>
      <c r="M322" s="38"/>
      <c r="N322" s="38"/>
      <c r="O322" s="38"/>
      <c r="P322" s="38"/>
      <c r="Q322" s="38"/>
      <c r="R322" s="38"/>
      <c r="S322" s="38"/>
      <c r="T322" s="38"/>
      <c r="U322" s="38"/>
      <c r="V322" s="38"/>
      <c r="W322" s="38"/>
      <c r="X322" s="38"/>
      <c r="Y322" s="38"/>
      <c r="Z322" s="38"/>
      <c r="AA322" s="38"/>
      <c r="AB322" s="38"/>
      <c r="AC322" s="38"/>
      <c r="AD322" s="38"/>
      <c r="AE322" s="38"/>
    </row>
    <row r="323" spans="1:31" ht="13.2">
      <c r="A323">
        <v>63</v>
      </c>
      <c r="B323" t="s">
        <v>1543</v>
      </c>
      <c r="C323">
        <v>3</v>
      </c>
      <c r="D323">
        <v>13</v>
      </c>
      <c r="E323" t="s">
        <v>1560</v>
      </c>
      <c r="F323">
        <v>35972087</v>
      </c>
      <c r="G323" s="33" t="s">
        <v>554</v>
      </c>
      <c r="H323">
        <f>VLOOKUP(G323,'Journals '!A:C,3)</f>
        <v>1</v>
      </c>
      <c r="I323">
        <f t="shared" si="1"/>
        <v>1</v>
      </c>
      <c r="J323">
        <v>2022</v>
      </c>
      <c r="K323" t="s">
        <v>1561</v>
      </c>
      <c r="L323" s="38"/>
      <c r="M323" s="38"/>
      <c r="N323" s="38"/>
      <c r="O323" s="38"/>
      <c r="P323" s="38"/>
      <c r="Q323" s="38"/>
      <c r="R323" s="38"/>
      <c r="S323" s="38"/>
      <c r="T323" s="38"/>
      <c r="U323" s="38"/>
      <c r="V323" s="38"/>
      <c r="W323" s="38"/>
      <c r="X323" s="38"/>
      <c r="Y323" s="38"/>
      <c r="Z323" s="38"/>
      <c r="AA323" s="38"/>
      <c r="AB323" s="38"/>
      <c r="AC323" s="38"/>
      <c r="AD323" s="38"/>
      <c r="AE323" s="38"/>
    </row>
    <row r="324" spans="1:31" ht="13.2">
      <c r="A324">
        <v>63</v>
      </c>
      <c r="B324" t="s">
        <v>1543</v>
      </c>
      <c r="C324">
        <v>1</v>
      </c>
      <c r="D324">
        <v>12</v>
      </c>
      <c r="E324" t="s">
        <v>1562</v>
      </c>
      <c r="F324">
        <v>34973668</v>
      </c>
      <c r="G324" s="33" t="s">
        <v>540</v>
      </c>
      <c r="H324">
        <f>VLOOKUP(G324,'Journals '!A:C,3)</f>
        <v>1</v>
      </c>
      <c r="I324">
        <f t="shared" si="1"/>
        <v>1</v>
      </c>
      <c r="J324">
        <v>2022</v>
      </c>
      <c r="K324" t="s">
        <v>1563</v>
      </c>
      <c r="L324" s="38"/>
      <c r="M324" s="38"/>
      <c r="N324" s="38"/>
      <c r="O324" s="38"/>
      <c r="P324" s="38"/>
      <c r="Q324" s="38"/>
      <c r="R324" s="38"/>
      <c r="S324" s="38"/>
      <c r="T324" s="38"/>
      <c r="U324" s="38"/>
      <c r="V324" s="38"/>
      <c r="W324" s="38"/>
      <c r="X324" s="38"/>
      <c r="Y324" s="38"/>
      <c r="Z324" s="38"/>
      <c r="AA324" s="38"/>
      <c r="AB324" s="38"/>
      <c r="AC324" s="38"/>
      <c r="AD324" s="38"/>
      <c r="AE324" s="38"/>
    </row>
    <row r="325" spans="1:31" ht="13.2">
      <c r="A325">
        <v>63</v>
      </c>
      <c r="B325" t="s">
        <v>1543</v>
      </c>
      <c r="C325">
        <v>15</v>
      </c>
      <c r="D325">
        <v>27</v>
      </c>
      <c r="E325" t="s">
        <v>1564</v>
      </c>
      <c r="F325">
        <v>36401547</v>
      </c>
      <c r="G325" s="33" t="s">
        <v>430</v>
      </c>
      <c r="H325">
        <f>VLOOKUP(G325,'Journals '!A:C,3)</f>
        <v>1</v>
      </c>
      <c r="I325">
        <f t="shared" si="1"/>
        <v>1</v>
      </c>
      <c r="J325">
        <v>2022</v>
      </c>
      <c r="K325" t="s">
        <v>1565</v>
      </c>
      <c r="L325" s="38"/>
      <c r="M325" s="38"/>
      <c r="N325" s="38"/>
      <c r="O325" s="38"/>
      <c r="P325" s="38"/>
      <c r="Q325" s="38"/>
      <c r="R325" s="38"/>
      <c r="S325" s="38"/>
      <c r="T325" s="38"/>
      <c r="U325" s="38"/>
      <c r="V325" s="38"/>
      <c r="W325" s="38"/>
      <c r="X325" s="38"/>
      <c r="Y325" s="38"/>
      <c r="Z325" s="38"/>
      <c r="AA325" s="38"/>
      <c r="AB325" s="38"/>
      <c r="AC325" s="38"/>
      <c r="AD325" s="38"/>
      <c r="AE325" s="38"/>
    </row>
    <row r="326" spans="1:31" ht="13.2">
      <c r="A326">
        <v>63</v>
      </c>
      <c r="B326" t="s">
        <v>1543</v>
      </c>
      <c r="C326">
        <v>1</v>
      </c>
      <c r="D326">
        <v>6</v>
      </c>
      <c r="E326" t="s">
        <v>1566</v>
      </c>
      <c r="F326">
        <v>35867090</v>
      </c>
      <c r="G326" s="33" t="s">
        <v>554</v>
      </c>
      <c r="H326">
        <f>VLOOKUP(G326,'Journals '!A:C,3)</f>
        <v>1</v>
      </c>
      <c r="I326">
        <f t="shared" si="1"/>
        <v>1</v>
      </c>
      <c r="J326">
        <v>2022</v>
      </c>
      <c r="K326" t="s">
        <v>1561</v>
      </c>
      <c r="L326" s="38"/>
      <c r="M326" s="38"/>
      <c r="N326" s="38"/>
      <c r="O326" s="38"/>
      <c r="P326" s="38"/>
      <c r="Q326" s="38"/>
      <c r="R326" s="38"/>
      <c r="S326" s="38"/>
      <c r="T326" s="38"/>
      <c r="U326" s="38"/>
      <c r="V326" s="38"/>
      <c r="W326" s="38"/>
      <c r="X326" s="38"/>
      <c r="Y326" s="38"/>
      <c r="Z326" s="38"/>
      <c r="AA326" s="38"/>
      <c r="AB326" s="38"/>
      <c r="AC326" s="38"/>
      <c r="AD326" s="38"/>
      <c r="AE326" s="38"/>
    </row>
    <row r="327" spans="1:31" ht="13.2">
      <c r="A327">
        <v>63</v>
      </c>
      <c r="B327" t="s">
        <v>1543</v>
      </c>
      <c r="C327">
        <v>3</v>
      </c>
      <c r="D327">
        <v>12</v>
      </c>
      <c r="E327" t="s">
        <v>1567</v>
      </c>
      <c r="F327">
        <v>35319539</v>
      </c>
      <c r="G327" s="33" t="s">
        <v>544</v>
      </c>
      <c r="H327">
        <f>VLOOKUP(G327,'Journals '!A:C,3)</f>
        <v>1</v>
      </c>
      <c r="I327">
        <f t="shared" si="1"/>
        <v>1</v>
      </c>
      <c r="J327">
        <v>2022</v>
      </c>
      <c r="K327" t="s">
        <v>1561</v>
      </c>
      <c r="L327" s="38"/>
      <c r="M327" s="38"/>
      <c r="N327" s="38"/>
      <c r="O327" s="38"/>
      <c r="P327" s="38"/>
      <c r="Q327" s="38"/>
      <c r="R327" s="38"/>
      <c r="S327" s="38"/>
      <c r="T327" s="38"/>
      <c r="U327" s="38"/>
      <c r="V327" s="38"/>
      <c r="W327" s="38"/>
      <c r="X327" s="38"/>
      <c r="Y327" s="38"/>
      <c r="Z327" s="38"/>
      <c r="AA327" s="38"/>
      <c r="AB327" s="38"/>
      <c r="AC327" s="38"/>
      <c r="AD327" s="38"/>
      <c r="AE327" s="38"/>
    </row>
    <row r="328" spans="1:31" ht="13.2">
      <c r="A328">
        <v>63</v>
      </c>
      <c r="B328" t="s">
        <v>1543</v>
      </c>
      <c r="C328">
        <v>1</v>
      </c>
      <c r="D328">
        <v>6</v>
      </c>
      <c r="E328" t="s">
        <v>1568</v>
      </c>
      <c r="F328">
        <v>35334028</v>
      </c>
      <c r="G328" s="33" t="s">
        <v>572</v>
      </c>
      <c r="H328">
        <f>VLOOKUP(G328,'Journals '!A:C,3)</f>
        <v>0</v>
      </c>
      <c r="I328" t="str">
        <f t="shared" si="1"/>
        <v xml:space="preserve"> </v>
      </c>
      <c r="J328">
        <v>2022</v>
      </c>
      <c r="K328" t="s">
        <v>1569</v>
      </c>
      <c r="L328" s="38"/>
      <c r="M328" s="38"/>
      <c r="N328" s="38"/>
      <c r="O328" s="38"/>
      <c r="P328" s="38"/>
      <c r="Q328" s="38"/>
      <c r="R328" s="38"/>
      <c r="S328" s="38"/>
      <c r="T328" s="38"/>
      <c r="U328" s="38"/>
      <c r="V328" s="38"/>
      <c r="W328" s="38"/>
      <c r="X328" s="38"/>
      <c r="Y328" s="38"/>
      <c r="Z328" s="38"/>
      <c r="AA328" s="38"/>
      <c r="AB328" s="38"/>
      <c r="AC328" s="38"/>
      <c r="AD328" s="38"/>
      <c r="AE328" s="38"/>
    </row>
    <row r="329" spans="1:31" ht="13.2">
      <c r="A329">
        <v>63</v>
      </c>
      <c r="B329" t="s">
        <v>1543</v>
      </c>
      <c r="C329">
        <v>2</v>
      </c>
      <c r="D329">
        <v>9</v>
      </c>
      <c r="E329" t="s">
        <v>1570</v>
      </c>
      <c r="F329">
        <v>35364576</v>
      </c>
      <c r="G329" s="33" t="s">
        <v>540</v>
      </c>
      <c r="H329">
        <f>VLOOKUP(G329,'Journals '!A:C,3)</f>
        <v>1</v>
      </c>
      <c r="I329">
        <f t="shared" si="1"/>
        <v>1</v>
      </c>
      <c r="J329">
        <v>2022</v>
      </c>
      <c r="K329" t="s">
        <v>1565</v>
      </c>
      <c r="L329" s="38"/>
      <c r="M329" s="38"/>
      <c r="N329" s="38"/>
      <c r="O329" s="38"/>
      <c r="P329" s="38"/>
      <c r="Q329" s="38"/>
      <c r="R329" s="38"/>
      <c r="S329" s="38"/>
      <c r="T329" s="38"/>
      <c r="U329" s="38"/>
      <c r="V329" s="38"/>
      <c r="W329" s="38"/>
      <c r="X329" s="38"/>
      <c r="Y329" s="38"/>
      <c r="Z329" s="38"/>
      <c r="AA329" s="38"/>
      <c r="AB329" s="38"/>
      <c r="AC329" s="38"/>
      <c r="AD329" s="38"/>
      <c r="AE329" s="38"/>
    </row>
    <row r="330" spans="1:31" ht="13.2">
      <c r="A330">
        <v>63</v>
      </c>
      <c r="B330" t="s">
        <v>1543</v>
      </c>
      <c r="C330">
        <v>2</v>
      </c>
      <c r="D330">
        <v>14</v>
      </c>
      <c r="E330" t="s">
        <v>1571</v>
      </c>
      <c r="F330">
        <v>37104368</v>
      </c>
      <c r="G330" s="33" t="s">
        <v>575</v>
      </c>
      <c r="H330">
        <f>VLOOKUP(G330,'Journals '!A:C,3)</f>
        <v>0</v>
      </c>
      <c r="I330" t="str">
        <f t="shared" si="1"/>
        <v xml:space="preserve"> </v>
      </c>
      <c r="J330">
        <v>2023</v>
      </c>
      <c r="K330" t="s">
        <v>1572</v>
      </c>
      <c r="L330" s="38"/>
      <c r="M330" s="38"/>
      <c r="N330" s="38"/>
      <c r="O330" s="38"/>
      <c r="P330" s="38"/>
      <c r="Q330" s="38"/>
      <c r="R330" s="38"/>
      <c r="S330" s="38"/>
      <c r="T330" s="38"/>
      <c r="U330" s="38"/>
      <c r="V330" s="38"/>
      <c r="W330" s="38"/>
      <c r="X330" s="38"/>
      <c r="Y330" s="38"/>
      <c r="Z330" s="38"/>
      <c r="AA330" s="38"/>
      <c r="AB330" s="38"/>
      <c r="AC330" s="38"/>
      <c r="AD330" s="38"/>
      <c r="AE330" s="38"/>
    </row>
    <row r="331" spans="1:31" ht="13.2">
      <c r="A331">
        <v>63</v>
      </c>
      <c r="B331" t="s">
        <v>1543</v>
      </c>
      <c r="C331">
        <v>2</v>
      </c>
      <c r="D331">
        <v>18</v>
      </c>
      <c r="E331" t="s">
        <v>1573</v>
      </c>
      <c r="F331">
        <v>35311962</v>
      </c>
      <c r="G331" s="33" t="s">
        <v>1414</v>
      </c>
      <c r="H331">
        <f>VLOOKUP(G331,'Journals '!A:C,3)</f>
        <v>0</v>
      </c>
      <c r="I331" t="str">
        <f t="shared" si="1"/>
        <v xml:space="preserve"> </v>
      </c>
      <c r="J331">
        <v>2022</v>
      </c>
      <c r="K331" t="s">
        <v>1574</v>
      </c>
      <c r="L331" s="38"/>
      <c r="M331" s="38"/>
      <c r="N331" s="38"/>
      <c r="O331" s="38"/>
      <c r="P331" s="38"/>
      <c r="Q331" s="38"/>
      <c r="R331" s="38"/>
      <c r="S331" s="38"/>
      <c r="T331" s="38"/>
      <c r="U331" s="38"/>
      <c r="V331" s="38"/>
      <c r="W331" s="38"/>
      <c r="X331" s="38"/>
      <c r="Y331" s="38"/>
      <c r="Z331" s="38"/>
      <c r="AA331" s="38"/>
      <c r="AB331" s="38"/>
      <c r="AC331" s="38"/>
      <c r="AD331" s="38"/>
      <c r="AE331" s="38"/>
    </row>
    <row r="332" spans="1:31" ht="13.2">
      <c r="A332">
        <v>63</v>
      </c>
      <c r="B332" t="s">
        <v>1543</v>
      </c>
      <c r="C332">
        <v>2</v>
      </c>
      <c r="D332">
        <v>12</v>
      </c>
      <c r="E332" t="s">
        <v>1575</v>
      </c>
      <c r="F332">
        <v>34333472</v>
      </c>
      <c r="G332" s="33" t="s">
        <v>540</v>
      </c>
      <c r="H332">
        <f>VLOOKUP(G332,'Journals '!A:C,3)</f>
        <v>1</v>
      </c>
      <c r="I332">
        <f t="shared" si="1"/>
        <v>1</v>
      </c>
      <c r="J332">
        <v>2021</v>
      </c>
      <c r="K332" t="s">
        <v>1576</v>
      </c>
      <c r="L332" s="38"/>
      <c r="M332" s="38"/>
      <c r="N332" s="38"/>
      <c r="O332" s="38"/>
      <c r="P332" s="38"/>
      <c r="Q332" s="38"/>
      <c r="R332" s="38"/>
      <c r="S332" s="38"/>
      <c r="T332" s="38"/>
      <c r="U332" s="38"/>
      <c r="V332" s="38"/>
      <c r="W332" s="38"/>
      <c r="X332" s="38"/>
      <c r="Y332" s="38"/>
      <c r="Z332" s="38"/>
      <c r="AA332" s="38"/>
      <c r="AB332" s="38"/>
      <c r="AC332" s="38"/>
      <c r="AD332" s="38"/>
      <c r="AE332" s="38"/>
    </row>
    <row r="333" spans="1:31" ht="13.2">
      <c r="A333">
        <v>63</v>
      </c>
      <c r="B333" t="s">
        <v>1543</v>
      </c>
      <c r="C333">
        <v>2</v>
      </c>
      <c r="D333">
        <v>15</v>
      </c>
      <c r="E333" t="s">
        <v>1577</v>
      </c>
      <c r="F333">
        <v>36245013</v>
      </c>
      <c r="G333" s="33" t="s">
        <v>427</v>
      </c>
      <c r="H333">
        <f>VLOOKUP(G333,'Journals '!A:C,3)</f>
        <v>0</v>
      </c>
      <c r="I333" t="str">
        <f t="shared" si="1"/>
        <v xml:space="preserve"> </v>
      </c>
      <c r="J333">
        <v>2022</v>
      </c>
      <c r="K333" t="s">
        <v>1561</v>
      </c>
      <c r="L333" s="38"/>
      <c r="M333" s="38"/>
      <c r="N333" s="38"/>
      <c r="O333" s="38"/>
      <c r="P333" s="38"/>
      <c r="Q333" s="38"/>
      <c r="R333" s="38"/>
      <c r="S333" s="38"/>
      <c r="T333" s="38"/>
      <c r="U333" s="38"/>
      <c r="V333" s="38"/>
      <c r="W333" s="38"/>
      <c r="X333" s="38"/>
      <c r="Y333" s="38"/>
      <c r="Z333" s="38"/>
      <c r="AA333" s="38"/>
      <c r="AB333" s="38"/>
      <c r="AC333" s="38"/>
      <c r="AD333" s="38"/>
      <c r="AE333" s="38"/>
    </row>
    <row r="334" spans="1:31" ht="13.2">
      <c r="A334">
        <v>63</v>
      </c>
      <c r="B334" t="s">
        <v>1543</v>
      </c>
      <c r="C334">
        <v>1</v>
      </c>
      <c r="D334">
        <v>15</v>
      </c>
      <c r="E334" t="s">
        <v>1578</v>
      </c>
      <c r="F334">
        <v>35581213</v>
      </c>
      <c r="G334" s="33" t="s">
        <v>592</v>
      </c>
      <c r="H334">
        <f>VLOOKUP(G334,'Journals '!A:C,3)</f>
        <v>0</v>
      </c>
      <c r="I334" t="str">
        <f t="shared" si="1"/>
        <v xml:space="preserve"> </v>
      </c>
      <c r="J334">
        <v>2022</v>
      </c>
      <c r="K334" t="s">
        <v>1579</v>
      </c>
      <c r="L334" s="38"/>
      <c r="M334" s="38"/>
      <c r="N334" s="38"/>
      <c r="O334" s="38"/>
      <c r="P334" s="38"/>
      <c r="Q334" s="38"/>
      <c r="R334" s="38"/>
      <c r="S334" s="38"/>
      <c r="T334" s="38"/>
      <c r="U334" s="38"/>
      <c r="V334" s="38"/>
      <c r="W334" s="38"/>
      <c r="X334" s="38"/>
      <c r="Y334" s="38"/>
      <c r="Z334" s="38"/>
      <c r="AA334" s="38"/>
      <c r="AB334" s="38"/>
      <c r="AC334" s="38"/>
      <c r="AD334" s="38"/>
      <c r="AE334" s="38"/>
    </row>
    <row r="335" spans="1:31" ht="13.2">
      <c r="A335">
        <v>63</v>
      </c>
      <c r="B335" t="s">
        <v>1543</v>
      </c>
      <c r="C335">
        <v>4</v>
      </c>
      <c r="D335">
        <v>9</v>
      </c>
      <c r="E335" t="s">
        <v>1580</v>
      </c>
      <c r="F335">
        <v>35395639</v>
      </c>
      <c r="G335" s="33" t="s">
        <v>430</v>
      </c>
      <c r="H335">
        <f>VLOOKUP(G335,'Journals '!A:C,3)</f>
        <v>1</v>
      </c>
      <c r="I335">
        <f t="shared" si="1"/>
        <v>1</v>
      </c>
      <c r="J335">
        <v>2022</v>
      </c>
      <c r="K335" t="s">
        <v>1158</v>
      </c>
      <c r="L335" s="38"/>
      <c r="M335" s="38"/>
      <c r="N335" s="38"/>
      <c r="O335" s="38"/>
      <c r="P335" s="38"/>
      <c r="Q335" s="38"/>
      <c r="R335" s="38"/>
      <c r="S335" s="38"/>
      <c r="T335" s="38"/>
      <c r="U335" s="38"/>
      <c r="V335" s="38"/>
      <c r="W335" s="38"/>
      <c r="X335" s="38"/>
      <c r="Y335" s="38"/>
      <c r="Z335" s="38"/>
      <c r="AA335" s="38"/>
      <c r="AB335" s="38"/>
      <c r="AC335" s="38"/>
      <c r="AD335" s="38"/>
      <c r="AE335" s="38"/>
    </row>
    <row r="336" spans="1:31" ht="13.2">
      <c r="A336">
        <v>63</v>
      </c>
      <c r="B336" t="s">
        <v>1543</v>
      </c>
      <c r="C336">
        <v>3</v>
      </c>
      <c r="D336">
        <v>6</v>
      </c>
      <c r="E336" t="s">
        <v>1581</v>
      </c>
      <c r="F336">
        <v>29800459</v>
      </c>
      <c r="G336" s="33" t="s">
        <v>554</v>
      </c>
      <c r="H336">
        <f>VLOOKUP(G336,'Journals '!A:C,3)</f>
        <v>1</v>
      </c>
      <c r="I336">
        <f t="shared" si="1"/>
        <v>1</v>
      </c>
      <c r="J336">
        <v>2019</v>
      </c>
      <c r="K336" t="s">
        <v>1582</v>
      </c>
      <c r="L336" s="38"/>
      <c r="M336" s="38"/>
      <c r="N336" s="38"/>
      <c r="O336" s="38"/>
      <c r="P336" s="38"/>
      <c r="Q336" s="38"/>
      <c r="R336" s="38"/>
      <c r="S336" s="38"/>
      <c r="T336" s="38"/>
      <c r="U336" s="38"/>
      <c r="V336" s="38"/>
      <c r="W336" s="38"/>
      <c r="X336" s="38"/>
      <c r="Y336" s="38"/>
      <c r="Z336" s="38"/>
      <c r="AA336" s="38"/>
      <c r="AB336" s="38"/>
      <c r="AC336" s="38"/>
      <c r="AD336" s="38"/>
      <c r="AE336" s="38"/>
    </row>
    <row r="337" spans="1:31" ht="13.2">
      <c r="A337">
        <v>63</v>
      </c>
      <c r="B337" t="s">
        <v>1543</v>
      </c>
      <c r="C337">
        <v>9</v>
      </c>
      <c r="D337">
        <v>13</v>
      </c>
      <c r="E337" t="s">
        <v>1583</v>
      </c>
      <c r="F337">
        <v>37597659</v>
      </c>
      <c r="G337" s="33" t="s">
        <v>631</v>
      </c>
      <c r="H337">
        <f>VLOOKUP(G337,'Journals '!A:C,3)</f>
        <v>1</v>
      </c>
      <c r="I337">
        <f t="shared" si="1"/>
        <v>1</v>
      </c>
      <c r="J337">
        <v>2023</v>
      </c>
      <c r="K337" t="s">
        <v>1223</v>
      </c>
      <c r="L337" s="38"/>
      <c r="M337" s="38"/>
      <c r="N337" s="38"/>
      <c r="O337" s="38"/>
      <c r="P337" s="38"/>
      <c r="Q337" s="38"/>
      <c r="R337" s="38"/>
      <c r="S337" s="38"/>
      <c r="T337" s="38"/>
      <c r="U337" s="38"/>
      <c r="V337" s="38"/>
      <c r="W337" s="38"/>
      <c r="X337" s="38"/>
      <c r="Y337" s="38"/>
      <c r="Z337" s="38"/>
      <c r="AA337" s="38"/>
      <c r="AB337" s="38"/>
      <c r="AC337" s="38"/>
      <c r="AD337" s="38"/>
      <c r="AE337" s="38"/>
    </row>
    <row r="338" spans="1:31" ht="13.2">
      <c r="A338">
        <v>63</v>
      </c>
      <c r="B338" t="s">
        <v>1543</v>
      </c>
      <c r="C338">
        <v>3</v>
      </c>
      <c r="D338">
        <v>6</v>
      </c>
      <c r="E338" t="s">
        <v>1584</v>
      </c>
      <c r="F338">
        <v>36681992</v>
      </c>
      <c r="G338" s="33" t="s">
        <v>430</v>
      </c>
      <c r="H338">
        <f>VLOOKUP(G338,'Journals '!A:C,3)</f>
        <v>1</v>
      </c>
      <c r="I338">
        <f t="shared" si="1"/>
        <v>1</v>
      </c>
      <c r="J338">
        <v>2022</v>
      </c>
      <c r="K338" t="s">
        <v>1377</v>
      </c>
      <c r="L338" s="38"/>
      <c r="M338" s="38"/>
      <c r="N338" s="38"/>
      <c r="O338" s="38"/>
      <c r="P338" s="38"/>
      <c r="Q338" s="38"/>
      <c r="R338" s="38"/>
      <c r="S338" s="38"/>
      <c r="T338" s="38"/>
      <c r="U338" s="38"/>
      <c r="V338" s="38"/>
      <c r="W338" s="38"/>
      <c r="X338" s="38"/>
      <c r="Y338" s="38"/>
      <c r="Z338" s="38"/>
      <c r="AA338" s="38"/>
      <c r="AB338" s="38"/>
      <c r="AC338" s="38"/>
      <c r="AD338" s="38"/>
      <c r="AE338" s="38"/>
    </row>
    <row r="339" spans="1:31" ht="13.2">
      <c r="A339">
        <v>63</v>
      </c>
      <c r="B339" t="s">
        <v>1543</v>
      </c>
      <c r="C339">
        <v>2</v>
      </c>
      <c r="D339">
        <v>3</v>
      </c>
      <c r="E339" t="s">
        <v>1585</v>
      </c>
      <c r="F339">
        <v>37387579</v>
      </c>
      <c r="G339" s="33" t="s">
        <v>544</v>
      </c>
      <c r="H339">
        <f>VLOOKUP(G339,'Journals '!A:C,3)</f>
        <v>1</v>
      </c>
      <c r="I339">
        <f t="shared" si="1"/>
        <v>1</v>
      </c>
      <c r="J339">
        <v>2023</v>
      </c>
      <c r="K339" t="s">
        <v>1561</v>
      </c>
      <c r="L339" s="38"/>
      <c r="M339" s="38"/>
      <c r="N339" s="38"/>
      <c r="O339" s="38"/>
      <c r="P339" s="38"/>
      <c r="Q339" s="38"/>
      <c r="R339" s="38"/>
      <c r="S339" s="38"/>
      <c r="T339" s="38"/>
      <c r="U339" s="38"/>
      <c r="V339" s="38"/>
      <c r="W339" s="38"/>
      <c r="X339" s="38"/>
      <c r="Y339" s="38"/>
      <c r="Z339" s="38"/>
      <c r="AA339" s="38"/>
      <c r="AB339" s="38"/>
      <c r="AC339" s="38"/>
      <c r="AD339" s="38"/>
      <c r="AE339" s="38"/>
    </row>
    <row r="340" spans="1:31" ht="13.2">
      <c r="A340">
        <v>63</v>
      </c>
      <c r="B340" t="s">
        <v>1543</v>
      </c>
      <c r="C340">
        <v>1</v>
      </c>
      <c r="D340">
        <v>6</v>
      </c>
      <c r="E340" t="s">
        <v>1124</v>
      </c>
      <c r="F340">
        <v>33722717</v>
      </c>
      <c r="G340" s="33" t="s">
        <v>631</v>
      </c>
      <c r="H340">
        <f>VLOOKUP(G340,'Journals '!A:C,3)</f>
        <v>1</v>
      </c>
      <c r="I340">
        <f t="shared" si="1"/>
        <v>1</v>
      </c>
      <c r="J340">
        <v>2021</v>
      </c>
      <c r="K340" t="s">
        <v>1586</v>
      </c>
      <c r="L340" s="38"/>
      <c r="M340" s="38"/>
      <c r="N340" s="38"/>
      <c r="O340" s="38"/>
      <c r="P340" s="38"/>
      <c r="Q340" s="38"/>
      <c r="R340" s="38"/>
      <c r="S340" s="38"/>
      <c r="T340" s="38"/>
      <c r="U340" s="38"/>
      <c r="V340" s="38"/>
      <c r="W340" s="38"/>
      <c r="X340" s="38"/>
      <c r="Y340" s="38"/>
      <c r="Z340" s="38"/>
      <c r="AA340" s="38"/>
      <c r="AB340" s="38"/>
      <c r="AC340" s="38"/>
      <c r="AD340" s="38"/>
      <c r="AE340" s="38"/>
    </row>
    <row r="341" spans="1:31" ht="13.2">
      <c r="A341">
        <v>63</v>
      </c>
      <c r="B341" t="s">
        <v>1543</v>
      </c>
      <c r="C341">
        <v>1</v>
      </c>
      <c r="D341">
        <v>9</v>
      </c>
      <c r="E341" t="s">
        <v>1587</v>
      </c>
      <c r="F341">
        <v>32032792</v>
      </c>
      <c r="G341" s="33" t="s">
        <v>631</v>
      </c>
      <c r="H341">
        <f>VLOOKUP(G341,'Journals '!A:C,3)</f>
        <v>1</v>
      </c>
      <c r="I341">
        <f t="shared" si="1"/>
        <v>1</v>
      </c>
      <c r="J341">
        <v>2020</v>
      </c>
      <c r="K341" t="s">
        <v>1588</v>
      </c>
      <c r="L341" s="38"/>
      <c r="M341" s="38"/>
      <c r="N341" s="38"/>
      <c r="O341" s="38"/>
      <c r="P341" s="38"/>
      <c r="Q341" s="38"/>
      <c r="R341" s="38"/>
      <c r="S341" s="38"/>
      <c r="T341" s="38"/>
      <c r="U341" s="38"/>
      <c r="V341" s="38"/>
      <c r="W341" s="38"/>
      <c r="X341" s="38"/>
      <c r="Y341" s="38"/>
      <c r="Z341" s="38"/>
      <c r="AA341" s="38"/>
      <c r="AB341" s="38"/>
      <c r="AC341" s="38"/>
      <c r="AD341" s="38"/>
      <c r="AE341" s="38"/>
    </row>
    <row r="342" spans="1:31" ht="13.2">
      <c r="A342">
        <v>63</v>
      </c>
      <c r="B342" t="s">
        <v>1543</v>
      </c>
      <c r="C342">
        <v>2</v>
      </c>
      <c r="D342">
        <v>4</v>
      </c>
      <c r="E342" t="s">
        <v>1589</v>
      </c>
      <c r="F342">
        <v>37655892</v>
      </c>
      <c r="G342" s="33" t="s">
        <v>554</v>
      </c>
      <c r="H342">
        <f>VLOOKUP(G342,'Journals '!A:C,3)</f>
        <v>1</v>
      </c>
      <c r="I342">
        <f t="shared" si="1"/>
        <v>1</v>
      </c>
      <c r="J342">
        <v>2023</v>
      </c>
      <c r="K342" t="s">
        <v>1590</v>
      </c>
      <c r="L342" s="38"/>
      <c r="M342" s="38"/>
      <c r="N342" s="38"/>
      <c r="O342" s="38"/>
      <c r="P342" s="38"/>
      <c r="Q342" s="38"/>
      <c r="R342" s="38"/>
      <c r="S342" s="38"/>
      <c r="T342" s="38"/>
      <c r="U342" s="38"/>
      <c r="V342" s="38"/>
      <c r="W342" s="38"/>
      <c r="X342" s="38"/>
      <c r="Y342" s="38"/>
      <c r="Z342" s="38"/>
      <c r="AA342" s="38"/>
      <c r="AB342" s="38"/>
      <c r="AC342" s="38"/>
      <c r="AD342" s="38"/>
      <c r="AE342" s="38"/>
    </row>
    <row r="343" spans="1:31" ht="13.2">
      <c r="A343">
        <v>63</v>
      </c>
      <c r="B343" t="s">
        <v>1543</v>
      </c>
      <c r="C343">
        <v>2</v>
      </c>
      <c r="D343">
        <v>11</v>
      </c>
      <c r="E343" t="s">
        <v>1591</v>
      </c>
      <c r="F343">
        <v>37166983</v>
      </c>
      <c r="G343" s="33" t="s">
        <v>554</v>
      </c>
      <c r="H343">
        <f>VLOOKUP(G343,'Journals '!A:C,3)</f>
        <v>1</v>
      </c>
      <c r="I343">
        <f t="shared" si="1"/>
        <v>1</v>
      </c>
      <c r="J343">
        <v>2023</v>
      </c>
      <c r="K343" t="s">
        <v>1592</v>
      </c>
      <c r="L343" s="38"/>
      <c r="M343" s="38"/>
      <c r="N343" s="38"/>
      <c r="O343" s="38"/>
      <c r="P343" s="38"/>
      <c r="Q343" s="38"/>
      <c r="R343" s="38"/>
      <c r="S343" s="38"/>
      <c r="T343" s="38"/>
      <c r="U343" s="38"/>
      <c r="V343" s="38"/>
      <c r="W343" s="38"/>
      <c r="X343" s="38"/>
      <c r="Y343" s="38"/>
      <c r="Z343" s="38"/>
      <c r="AA343" s="38"/>
      <c r="AB343" s="38"/>
      <c r="AC343" s="38"/>
      <c r="AD343" s="38"/>
      <c r="AE343" s="38"/>
    </row>
    <row r="344" spans="1:31" ht="13.2">
      <c r="A344">
        <v>63</v>
      </c>
      <c r="B344" t="s">
        <v>1543</v>
      </c>
      <c r="C344">
        <v>2</v>
      </c>
      <c r="D344">
        <v>10</v>
      </c>
      <c r="E344" t="s">
        <v>1593</v>
      </c>
      <c r="F344">
        <v>32875891</v>
      </c>
      <c r="G344" s="33" t="s">
        <v>397</v>
      </c>
      <c r="H344">
        <f>VLOOKUP(G344,'Journals '!A:C,3)</f>
        <v>1</v>
      </c>
      <c r="I344">
        <f t="shared" si="1"/>
        <v>1</v>
      </c>
      <c r="J344">
        <v>2021</v>
      </c>
      <c r="K344" t="s">
        <v>1594</v>
      </c>
      <c r="L344" s="38"/>
      <c r="M344" s="38"/>
      <c r="N344" s="38"/>
      <c r="O344" s="38"/>
      <c r="P344" s="38"/>
      <c r="Q344" s="38"/>
      <c r="R344" s="38"/>
      <c r="S344" s="38"/>
      <c r="T344" s="38"/>
      <c r="U344" s="38"/>
      <c r="V344" s="38"/>
      <c r="W344" s="38"/>
      <c r="X344" s="38"/>
      <c r="Y344" s="38"/>
      <c r="Z344" s="38"/>
      <c r="AA344" s="38"/>
      <c r="AB344" s="38"/>
      <c r="AC344" s="38"/>
      <c r="AD344" s="38"/>
      <c r="AE344" s="38"/>
    </row>
    <row r="345" spans="1:31" ht="13.2">
      <c r="A345">
        <v>63</v>
      </c>
      <c r="B345" t="s">
        <v>1543</v>
      </c>
      <c r="C345">
        <v>5</v>
      </c>
      <c r="D345">
        <v>9</v>
      </c>
      <c r="E345" t="s">
        <v>1172</v>
      </c>
      <c r="F345">
        <v>33528731</v>
      </c>
      <c r="G345" s="33" t="s">
        <v>572</v>
      </c>
      <c r="H345">
        <f>VLOOKUP(G345,'Journals '!A:C,3)</f>
        <v>0</v>
      </c>
      <c r="I345" t="str">
        <f t="shared" si="1"/>
        <v xml:space="preserve"> </v>
      </c>
      <c r="J345">
        <v>2021</v>
      </c>
      <c r="K345" t="s">
        <v>1595</v>
      </c>
      <c r="L345" s="38"/>
      <c r="M345" s="38"/>
      <c r="N345" s="38"/>
      <c r="O345" s="38"/>
      <c r="P345" s="38"/>
      <c r="Q345" s="38"/>
      <c r="R345" s="38"/>
      <c r="S345" s="38"/>
      <c r="T345" s="38"/>
      <c r="U345" s="38"/>
      <c r="V345" s="38"/>
      <c r="W345" s="38"/>
      <c r="X345" s="38"/>
      <c r="Y345" s="38"/>
      <c r="Z345" s="38"/>
      <c r="AA345" s="38"/>
      <c r="AB345" s="38"/>
      <c r="AC345" s="38"/>
      <c r="AD345" s="38"/>
      <c r="AE345" s="38"/>
    </row>
    <row r="346" spans="1:31" ht="13.2">
      <c r="A346">
        <v>63</v>
      </c>
      <c r="B346" t="s">
        <v>1543</v>
      </c>
      <c r="C346">
        <v>2</v>
      </c>
      <c r="D346">
        <v>8</v>
      </c>
      <c r="E346" t="s">
        <v>1596</v>
      </c>
      <c r="F346">
        <v>32109866</v>
      </c>
      <c r="G346" s="33" t="s">
        <v>430</v>
      </c>
      <c r="H346">
        <f>VLOOKUP(G346,'Journals '!A:C,3)</f>
        <v>1</v>
      </c>
      <c r="I346">
        <f t="shared" si="1"/>
        <v>1</v>
      </c>
      <c r="J346">
        <v>2020</v>
      </c>
      <c r="K346" t="s">
        <v>1597</v>
      </c>
      <c r="L346" s="38"/>
      <c r="M346" s="38"/>
      <c r="N346" s="38"/>
      <c r="O346" s="38"/>
      <c r="P346" s="38"/>
      <c r="Q346" s="38"/>
      <c r="R346" s="38"/>
      <c r="S346" s="38"/>
      <c r="T346" s="38"/>
      <c r="U346" s="38"/>
      <c r="V346" s="38"/>
      <c r="W346" s="38"/>
      <c r="X346" s="38"/>
      <c r="Y346" s="38"/>
      <c r="Z346" s="38"/>
      <c r="AA346" s="38"/>
      <c r="AB346" s="38"/>
      <c r="AC346" s="38"/>
      <c r="AD346" s="38"/>
      <c r="AE346" s="38"/>
    </row>
    <row r="347" spans="1:31" ht="13.2">
      <c r="A347">
        <v>63</v>
      </c>
      <c r="B347" t="s">
        <v>1543</v>
      </c>
      <c r="C347">
        <v>2</v>
      </c>
      <c r="D347">
        <v>10</v>
      </c>
      <c r="E347" t="s">
        <v>1182</v>
      </c>
      <c r="F347">
        <v>33740764</v>
      </c>
      <c r="G347" s="33" t="s">
        <v>430</v>
      </c>
      <c r="H347">
        <f>VLOOKUP(G347,'Journals '!A:C,3)</f>
        <v>1</v>
      </c>
      <c r="I347">
        <f t="shared" si="1"/>
        <v>1</v>
      </c>
      <c r="J347">
        <v>2021</v>
      </c>
      <c r="K347" t="s">
        <v>1598</v>
      </c>
      <c r="L347" s="38"/>
      <c r="M347" s="38"/>
      <c r="N347" s="38"/>
      <c r="O347" s="38"/>
      <c r="P347" s="38"/>
      <c r="Q347" s="38"/>
      <c r="R347" s="38"/>
      <c r="S347" s="38"/>
      <c r="T347" s="38"/>
      <c r="U347" s="38"/>
      <c r="V347" s="38"/>
      <c r="W347" s="38"/>
      <c r="X347" s="38"/>
      <c r="Y347" s="38"/>
      <c r="Z347" s="38"/>
      <c r="AA347" s="38"/>
      <c r="AB347" s="38"/>
      <c r="AC347" s="38"/>
      <c r="AD347" s="38"/>
      <c r="AE347" s="38"/>
    </row>
    <row r="348" spans="1:31" ht="13.2">
      <c r="A348">
        <v>63</v>
      </c>
      <c r="B348" t="s">
        <v>1543</v>
      </c>
      <c r="C348">
        <v>1</v>
      </c>
      <c r="D348">
        <v>15</v>
      </c>
      <c r="E348" t="s">
        <v>1599</v>
      </c>
      <c r="F348">
        <v>34972086</v>
      </c>
      <c r="G348" s="33" t="s">
        <v>430</v>
      </c>
      <c r="H348">
        <f>VLOOKUP(G348,'Journals '!A:C,3)</f>
        <v>1</v>
      </c>
      <c r="I348">
        <f t="shared" si="1"/>
        <v>1</v>
      </c>
      <c r="J348">
        <v>2021</v>
      </c>
      <c r="K348" t="s">
        <v>1109</v>
      </c>
      <c r="L348" s="38"/>
      <c r="M348" s="38"/>
      <c r="N348" s="38"/>
      <c r="O348" s="38"/>
      <c r="P348" s="38"/>
      <c r="Q348" s="38"/>
      <c r="R348" s="38"/>
      <c r="S348" s="38"/>
      <c r="T348" s="38"/>
      <c r="U348" s="38"/>
      <c r="V348" s="38"/>
      <c r="W348" s="38"/>
      <c r="X348" s="38"/>
      <c r="Y348" s="38"/>
      <c r="Z348" s="38"/>
      <c r="AA348" s="38"/>
      <c r="AB348" s="38"/>
      <c r="AC348" s="38"/>
      <c r="AD348" s="38"/>
      <c r="AE348" s="38"/>
    </row>
    <row r="349" spans="1:31" ht="13.2">
      <c r="A349">
        <v>63</v>
      </c>
      <c r="B349" t="s">
        <v>1543</v>
      </c>
      <c r="C349">
        <v>3</v>
      </c>
      <c r="D349">
        <v>8</v>
      </c>
      <c r="E349" t="s">
        <v>1600</v>
      </c>
      <c r="F349">
        <v>29165661</v>
      </c>
      <c r="G349" s="33" t="s">
        <v>544</v>
      </c>
      <c r="H349">
        <f>VLOOKUP(G349,'Journals '!A:C,3)</f>
        <v>1</v>
      </c>
      <c r="I349">
        <f t="shared" si="1"/>
        <v>1</v>
      </c>
      <c r="J349">
        <v>2018</v>
      </c>
      <c r="K349" t="s">
        <v>1601</v>
      </c>
      <c r="L349" s="38"/>
      <c r="M349" s="38"/>
      <c r="N349" s="38"/>
      <c r="O349" s="38"/>
      <c r="P349" s="38"/>
      <c r="Q349" s="38"/>
      <c r="R349" s="38"/>
      <c r="S349" s="38"/>
      <c r="T349" s="38"/>
      <c r="U349" s="38"/>
      <c r="V349" s="38"/>
      <c r="W349" s="38"/>
      <c r="X349" s="38"/>
      <c r="Y349" s="38"/>
      <c r="Z349" s="38"/>
      <c r="AA349" s="38"/>
      <c r="AB349" s="38"/>
      <c r="AC349" s="38"/>
      <c r="AD349" s="38"/>
      <c r="AE349" s="38"/>
    </row>
    <row r="350" spans="1:31" ht="13.2">
      <c r="A350">
        <v>64</v>
      </c>
      <c r="B350" t="s">
        <v>1602</v>
      </c>
      <c r="C350">
        <v>1</v>
      </c>
      <c r="D350">
        <v>5</v>
      </c>
      <c r="E350" t="s">
        <v>1603</v>
      </c>
      <c r="F350">
        <v>36192502</v>
      </c>
      <c r="G350" s="33" t="s">
        <v>1604</v>
      </c>
      <c r="H350">
        <f>VLOOKUP(G350,'Journals '!A:C,3)</f>
        <v>0</v>
      </c>
      <c r="I350" t="str">
        <f t="shared" si="1"/>
        <v xml:space="preserve"> </v>
      </c>
      <c r="J350">
        <v>2023</v>
      </c>
      <c r="K350" t="s">
        <v>1605</v>
      </c>
      <c r="L350" s="38"/>
      <c r="M350" s="38"/>
      <c r="N350" s="38"/>
      <c r="O350" s="38"/>
      <c r="P350" s="38"/>
      <c r="Q350" s="38"/>
      <c r="R350" s="38"/>
      <c r="S350" s="38"/>
      <c r="T350" s="38"/>
      <c r="U350" s="38"/>
      <c r="V350" s="38"/>
      <c r="W350" s="38"/>
      <c r="X350" s="38"/>
      <c r="Y350" s="38"/>
      <c r="Z350" s="38"/>
      <c r="AA350" s="38"/>
      <c r="AB350" s="38"/>
      <c r="AC350" s="38"/>
      <c r="AD350" s="38"/>
      <c r="AE350" s="38"/>
    </row>
    <row r="351" spans="1:31" ht="13.2">
      <c r="A351">
        <v>64</v>
      </c>
      <c r="B351" t="s">
        <v>1602</v>
      </c>
      <c r="C351">
        <v>1</v>
      </c>
      <c r="D351">
        <v>13</v>
      </c>
      <c r="E351" t="s">
        <v>1606</v>
      </c>
      <c r="F351">
        <v>33757970</v>
      </c>
      <c r="G351" s="33" t="s">
        <v>1607</v>
      </c>
      <c r="H351">
        <f>VLOOKUP(G351,'Journals '!A:C,3)</f>
        <v>0</v>
      </c>
      <c r="I351" t="str">
        <f t="shared" si="1"/>
        <v xml:space="preserve"> </v>
      </c>
      <c r="J351">
        <v>2021</v>
      </c>
      <c r="K351" t="s">
        <v>1608</v>
      </c>
      <c r="L351" s="38"/>
      <c r="M351" s="38"/>
      <c r="N351" s="38"/>
      <c r="O351" s="38"/>
      <c r="P351" s="38"/>
      <c r="Q351" s="38"/>
      <c r="R351" s="38"/>
      <c r="S351" s="38"/>
      <c r="T351" s="38"/>
      <c r="U351" s="38"/>
      <c r="V351" s="38"/>
      <c r="W351" s="38"/>
      <c r="X351" s="38"/>
      <c r="Y351" s="38"/>
      <c r="Z351" s="38"/>
      <c r="AA351" s="38"/>
      <c r="AB351" s="38"/>
      <c r="AC351" s="38"/>
      <c r="AD351" s="38"/>
      <c r="AE351" s="38"/>
    </row>
    <row r="352" spans="1:31" ht="13.2">
      <c r="A352">
        <v>64</v>
      </c>
      <c r="B352" t="s">
        <v>1602</v>
      </c>
      <c r="C352">
        <v>1</v>
      </c>
      <c r="D352">
        <v>6</v>
      </c>
      <c r="E352" t="s">
        <v>1609</v>
      </c>
      <c r="F352">
        <v>29615902</v>
      </c>
      <c r="G352" s="33" t="s">
        <v>1610</v>
      </c>
      <c r="H352">
        <f>VLOOKUP(G352,'Journals '!A:C,3)</f>
        <v>0</v>
      </c>
      <c r="I352" t="str">
        <f t="shared" si="1"/>
        <v xml:space="preserve"> </v>
      </c>
      <c r="J352">
        <v>2018</v>
      </c>
      <c r="K352" t="s">
        <v>1611</v>
      </c>
      <c r="L352" s="38"/>
      <c r="M352" s="38"/>
      <c r="N352" s="38"/>
      <c r="O352" s="38"/>
      <c r="P352" s="38"/>
      <c r="Q352" s="38"/>
      <c r="R352" s="38"/>
      <c r="S352" s="38"/>
      <c r="T352" s="38"/>
      <c r="U352" s="38"/>
      <c r="V352" s="38"/>
      <c r="W352" s="38"/>
      <c r="X352" s="38"/>
      <c r="Y352" s="38"/>
      <c r="Z352" s="38"/>
      <c r="AA352" s="38"/>
      <c r="AB352" s="38"/>
      <c r="AC352" s="38"/>
      <c r="AD352" s="38"/>
      <c r="AE352" s="38"/>
    </row>
    <row r="353" spans="1:31" ht="13.2">
      <c r="A353">
        <v>64</v>
      </c>
      <c r="B353" t="s">
        <v>1602</v>
      </c>
      <c r="C353">
        <v>1</v>
      </c>
      <c r="D353">
        <v>2</v>
      </c>
      <c r="E353" t="s">
        <v>1612</v>
      </c>
      <c r="F353">
        <v>32459999</v>
      </c>
      <c r="G353" s="33" t="s">
        <v>1613</v>
      </c>
      <c r="H353">
        <f>VLOOKUP(G353,'Journals '!A:C,3)</f>
        <v>0</v>
      </c>
      <c r="I353" t="str">
        <f t="shared" si="1"/>
        <v xml:space="preserve"> </v>
      </c>
      <c r="J353">
        <v>2020</v>
      </c>
      <c r="K353" t="s">
        <v>1614</v>
      </c>
      <c r="L353" s="38"/>
      <c r="M353" s="38"/>
      <c r="N353" s="38"/>
      <c r="O353" s="38"/>
      <c r="P353" s="38"/>
      <c r="Q353" s="38"/>
      <c r="R353" s="38"/>
      <c r="S353" s="38"/>
      <c r="T353" s="38"/>
      <c r="U353" s="38"/>
      <c r="V353" s="38"/>
      <c r="W353" s="38"/>
      <c r="X353" s="38"/>
      <c r="Y353" s="38"/>
      <c r="Z353" s="38"/>
      <c r="AA353" s="38"/>
      <c r="AB353" s="38"/>
      <c r="AC353" s="38"/>
      <c r="AD353" s="38"/>
      <c r="AE353" s="38"/>
    </row>
    <row r="354" spans="1:31" ht="13.2">
      <c r="A354">
        <v>64</v>
      </c>
      <c r="B354" t="s">
        <v>1602</v>
      </c>
      <c r="C354">
        <v>5</v>
      </c>
      <c r="D354">
        <v>16</v>
      </c>
      <c r="E354" t="s">
        <v>1615</v>
      </c>
      <c r="F354">
        <v>31292434</v>
      </c>
      <c r="G354" s="33" t="s">
        <v>1262</v>
      </c>
      <c r="H354">
        <f>VLOOKUP(G354,'Journals '!A:C,3)</f>
        <v>0</v>
      </c>
      <c r="I354" t="str">
        <f t="shared" si="1"/>
        <v xml:space="preserve"> </v>
      </c>
      <c r="J354">
        <v>2019</v>
      </c>
      <c r="K354" t="s">
        <v>1616</v>
      </c>
      <c r="L354" s="38"/>
      <c r="M354" s="38"/>
      <c r="N354" s="38"/>
      <c r="O354" s="38"/>
      <c r="P354" s="38"/>
      <c r="Q354" s="38"/>
      <c r="R354" s="38"/>
      <c r="S354" s="38"/>
      <c r="T354" s="38"/>
      <c r="U354" s="38"/>
      <c r="V354" s="38"/>
      <c r="W354" s="38"/>
      <c r="X354" s="38"/>
      <c r="Y354" s="38"/>
      <c r="Z354" s="38"/>
      <c r="AA354" s="38"/>
      <c r="AB354" s="38"/>
      <c r="AC354" s="38"/>
      <c r="AD354" s="38"/>
      <c r="AE354" s="38"/>
    </row>
    <row r="355" spans="1:31" ht="13.2">
      <c r="A355">
        <v>64</v>
      </c>
      <c r="B355" t="s">
        <v>1602</v>
      </c>
      <c r="C355">
        <v>4</v>
      </c>
      <c r="D355">
        <v>6</v>
      </c>
      <c r="E355" t="s">
        <v>1617</v>
      </c>
      <c r="F355">
        <v>30134146</v>
      </c>
      <c r="G355" s="33" t="s">
        <v>374</v>
      </c>
      <c r="H355">
        <f>VLOOKUP(G355,'Journals '!A:C,3)</f>
        <v>0</v>
      </c>
      <c r="I355" t="str">
        <f t="shared" si="1"/>
        <v xml:space="preserve"> </v>
      </c>
      <c r="J355">
        <v>2018</v>
      </c>
      <c r="K355" t="s">
        <v>1618</v>
      </c>
      <c r="L355" s="38"/>
      <c r="M355" s="38"/>
      <c r="N355" s="38"/>
      <c r="O355" s="38"/>
      <c r="P355" s="38"/>
      <c r="Q355" s="38"/>
      <c r="R355" s="38"/>
      <c r="S355" s="38"/>
      <c r="T355" s="38"/>
      <c r="U355" s="38"/>
      <c r="V355" s="38"/>
      <c r="W355" s="38"/>
      <c r="X355" s="38"/>
      <c r="Y355" s="38"/>
      <c r="Z355" s="38"/>
      <c r="AA355" s="38"/>
      <c r="AB355" s="38"/>
      <c r="AC355" s="38"/>
      <c r="AD355" s="38"/>
      <c r="AE355" s="38"/>
    </row>
    <row r="356" spans="1:31" ht="13.2">
      <c r="A356">
        <v>64</v>
      </c>
      <c r="B356" t="s">
        <v>1602</v>
      </c>
      <c r="C356">
        <v>4</v>
      </c>
      <c r="D356">
        <v>9</v>
      </c>
      <c r="E356" t="s">
        <v>1619</v>
      </c>
      <c r="F356">
        <v>34345499</v>
      </c>
      <c r="G356" s="33" t="s">
        <v>612</v>
      </c>
      <c r="H356">
        <f>VLOOKUP(G356,'Journals '!A:C,3)</f>
        <v>1</v>
      </c>
      <c r="I356">
        <f t="shared" si="1"/>
        <v>1</v>
      </c>
      <c r="J356">
        <v>2021</v>
      </c>
      <c r="K356" t="s">
        <v>1620</v>
      </c>
      <c r="L356" s="38"/>
      <c r="M356" s="38"/>
      <c r="N356" s="38"/>
      <c r="O356" s="38"/>
      <c r="P356" s="38"/>
      <c r="Q356" s="38"/>
      <c r="R356" s="38"/>
      <c r="S356" s="38"/>
      <c r="T356" s="38"/>
      <c r="U356" s="38"/>
      <c r="V356" s="38"/>
      <c r="W356" s="38"/>
      <c r="X356" s="38"/>
      <c r="Y356" s="38"/>
      <c r="Z356" s="38"/>
      <c r="AA356" s="38"/>
      <c r="AB356" s="38"/>
      <c r="AC356" s="38"/>
      <c r="AD356" s="38"/>
      <c r="AE356" s="38"/>
    </row>
    <row r="357" spans="1:31" ht="13.2">
      <c r="A357">
        <v>64</v>
      </c>
      <c r="B357" t="s">
        <v>1602</v>
      </c>
      <c r="C357">
        <v>1</v>
      </c>
      <c r="D357">
        <v>7</v>
      </c>
      <c r="E357" t="s">
        <v>1621</v>
      </c>
      <c r="F357">
        <v>29558959</v>
      </c>
      <c r="G357" s="33" t="s">
        <v>1622</v>
      </c>
      <c r="H357">
        <f>VLOOKUP(G357,'Journals '!A:C,3)</f>
        <v>0</v>
      </c>
      <c r="I357" t="str">
        <f t="shared" si="1"/>
        <v xml:space="preserve"> </v>
      </c>
      <c r="J357">
        <v>2018</v>
      </c>
      <c r="K357" t="s">
        <v>1623</v>
      </c>
      <c r="L357" s="38"/>
      <c r="M357" s="38"/>
      <c r="N357" s="38"/>
      <c r="O357" s="38"/>
      <c r="P357" s="38"/>
      <c r="Q357" s="38"/>
      <c r="R357" s="38"/>
      <c r="S357" s="38"/>
      <c r="T357" s="38"/>
      <c r="U357" s="38"/>
      <c r="V357" s="38"/>
      <c r="W357" s="38"/>
      <c r="X357" s="38"/>
      <c r="Y357" s="38"/>
      <c r="Z357" s="38"/>
      <c r="AA357" s="38"/>
      <c r="AB357" s="38"/>
      <c r="AC357" s="38"/>
      <c r="AD357" s="38"/>
      <c r="AE357" s="38"/>
    </row>
    <row r="358" spans="1:31" ht="13.2">
      <c r="A358">
        <v>64</v>
      </c>
      <c r="B358" t="s">
        <v>1602</v>
      </c>
      <c r="C358">
        <v>1</v>
      </c>
      <c r="D358">
        <v>9</v>
      </c>
      <c r="E358" t="s">
        <v>1624</v>
      </c>
      <c r="F358">
        <v>32841795</v>
      </c>
      <c r="G358" s="33" t="s">
        <v>631</v>
      </c>
      <c r="H358">
        <f>VLOOKUP(G358,'Journals '!A:C,3)</f>
        <v>1</v>
      </c>
      <c r="I358">
        <f t="shared" si="1"/>
        <v>1</v>
      </c>
      <c r="J358">
        <v>2020</v>
      </c>
      <c r="K358" t="s">
        <v>1625</v>
      </c>
      <c r="L358" s="38"/>
      <c r="M358" s="38"/>
      <c r="N358" s="38"/>
      <c r="O358" s="38"/>
      <c r="P358" s="38"/>
      <c r="Q358" s="38"/>
      <c r="R358" s="38"/>
      <c r="S358" s="38"/>
      <c r="T358" s="38"/>
      <c r="U358" s="38"/>
      <c r="V358" s="38"/>
      <c r="W358" s="38"/>
      <c r="X358" s="38"/>
      <c r="Y358" s="38"/>
      <c r="Z358" s="38"/>
      <c r="AA358" s="38"/>
      <c r="AB358" s="38"/>
      <c r="AC358" s="38"/>
      <c r="AD358" s="38"/>
      <c r="AE358" s="38"/>
    </row>
    <row r="359" spans="1:31" ht="13.2">
      <c r="A359">
        <v>64</v>
      </c>
      <c r="B359" t="s">
        <v>1602</v>
      </c>
      <c r="C359">
        <v>1</v>
      </c>
      <c r="D359">
        <v>5</v>
      </c>
      <c r="E359" t="s">
        <v>1626</v>
      </c>
      <c r="F359">
        <v>28755918</v>
      </c>
      <c r="G359" s="33" t="s">
        <v>631</v>
      </c>
      <c r="H359">
        <f>VLOOKUP(G359,'Journals '!A:C,3)</f>
        <v>1</v>
      </c>
      <c r="I359">
        <f t="shared" si="1"/>
        <v>1</v>
      </c>
      <c r="J359">
        <v>2017</v>
      </c>
      <c r="K359" t="s">
        <v>1627</v>
      </c>
      <c r="L359" s="38"/>
      <c r="M359" s="38"/>
      <c r="N359" s="38"/>
      <c r="O359" s="38"/>
      <c r="P359" s="38"/>
      <c r="Q359" s="38"/>
      <c r="R359" s="38"/>
      <c r="S359" s="38"/>
      <c r="T359" s="38"/>
      <c r="U359" s="38"/>
      <c r="V359" s="38"/>
      <c r="W359" s="38"/>
      <c r="X359" s="38"/>
      <c r="Y359" s="38"/>
      <c r="Z359" s="38"/>
      <c r="AA359" s="38"/>
      <c r="AB359" s="38"/>
      <c r="AC359" s="38"/>
      <c r="AD359" s="38"/>
      <c r="AE359" s="38"/>
    </row>
    <row r="360" spans="1:31" ht="13.2">
      <c r="A360">
        <v>65</v>
      </c>
      <c r="B360" t="s">
        <v>729</v>
      </c>
      <c r="C360">
        <v>1</v>
      </c>
      <c r="D360">
        <v>6</v>
      </c>
      <c r="E360" t="s">
        <v>1628</v>
      </c>
      <c r="F360">
        <v>35303699</v>
      </c>
      <c r="G360" s="33" t="s">
        <v>433</v>
      </c>
      <c r="H360">
        <f>VLOOKUP(G360,'Journals '!A:C,3)</f>
        <v>1</v>
      </c>
      <c r="I360">
        <f t="shared" si="1"/>
        <v>1</v>
      </c>
      <c r="J360">
        <v>2022</v>
      </c>
      <c r="K360" t="s">
        <v>1629</v>
      </c>
      <c r="L360" s="38"/>
      <c r="M360" s="38"/>
      <c r="N360" s="38"/>
      <c r="O360" s="38"/>
      <c r="P360" s="38"/>
      <c r="Q360" s="38"/>
      <c r="R360" s="38"/>
      <c r="S360" s="38"/>
      <c r="T360" s="38"/>
      <c r="U360" s="38"/>
      <c r="V360" s="38"/>
      <c r="W360" s="38"/>
      <c r="X360" s="38"/>
      <c r="Y360" s="38"/>
      <c r="Z360" s="38"/>
      <c r="AA360" s="38"/>
      <c r="AB360" s="38"/>
      <c r="AC360" s="38"/>
      <c r="AD360" s="38"/>
      <c r="AE360" s="38"/>
    </row>
    <row r="361" spans="1:31" ht="13.2">
      <c r="A361">
        <v>65</v>
      </c>
      <c r="B361" t="s">
        <v>729</v>
      </c>
      <c r="C361">
        <v>1</v>
      </c>
      <c r="D361">
        <v>12</v>
      </c>
      <c r="E361" t="s">
        <v>1630</v>
      </c>
      <c r="F361">
        <v>36334293</v>
      </c>
      <c r="G361" s="33" t="s">
        <v>430</v>
      </c>
      <c r="H361">
        <f>VLOOKUP(G361,'Journals '!A:C,3)</f>
        <v>1</v>
      </c>
      <c r="I361">
        <f t="shared" si="1"/>
        <v>1</v>
      </c>
      <c r="J361">
        <v>2022</v>
      </c>
      <c r="K361" t="s">
        <v>1631</v>
      </c>
      <c r="L361" s="38"/>
      <c r="M361" s="38"/>
      <c r="N361" s="38"/>
      <c r="O361" s="38"/>
      <c r="P361" s="38"/>
      <c r="Q361" s="38"/>
      <c r="R361" s="38"/>
      <c r="S361" s="38"/>
      <c r="T361" s="38"/>
      <c r="U361" s="38"/>
      <c r="V361" s="38"/>
      <c r="W361" s="38"/>
      <c r="X361" s="38"/>
      <c r="Y361" s="38"/>
      <c r="Z361" s="38"/>
      <c r="AA361" s="38"/>
      <c r="AB361" s="38"/>
      <c r="AC361" s="38"/>
      <c r="AD361" s="38"/>
      <c r="AE361" s="38"/>
    </row>
    <row r="362" spans="1:31" ht="13.2">
      <c r="A362">
        <v>65</v>
      </c>
      <c r="B362" t="s">
        <v>729</v>
      </c>
      <c r="C362">
        <v>3</v>
      </c>
      <c r="D362">
        <v>8</v>
      </c>
      <c r="E362" t="s">
        <v>1632</v>
      </c>
      <c r="F362">
        <v>33545624</v>
      </c>
      <c r="G362" s="33" t="s">
        <v>1633</v>
      </c>
      <c r="H362">
        <f>VLOOKUP(G362,'Journals '!A:C,3)</f>
        <v>0</v>
      </c>
      <c r="I362" t="str">
        <f t="shared" si="1"/>
        <v xml:space="preserve"> </v>
      </c>
      <c r="J362">
        <v>2021</v>
      </c>
      <c r="K362" t="s">
        <v>1634</v>
      </c>
      <c r="L362" s="38"/>
      <c r="M362" s="38"/>
      <c r="N362" s="38"/>
      <c r="O362" s="38"/>
      <c r="P362" s="38"/>
      <c r="Q362" s="38"/>
      <c r="R362" s="38"/>
      <c r="S362" s="38"/>
      <c r="T362" s="38"/>
      <c r="U362" s="38"/>
      <c r="V362" s="38"/>
      <c r="W362" s="38"/>
      <c r="X362" s="38"/>
      <c r="Y362" s="38"/>
      <c r="Z362" s="38"/>
      <c r="AA362" s="38"/>
      <c r="AB362" s="38"/>
      <c r="AC362" s="38"/>
      <c r="AD362" s="38"/>
      <c r="AE362" s="38"/>
    </row>
    <row r="363" spans="1:31" ht="13.2">
      <c r="A363">
        <v>65</v>
      </c>
      <c r="B363" t="s">
        <v>729</v>
      </c>
      <c r="C363">
        <v>1</v>
      </c>
      <c r="D363">
        <v>4</v>
      </c>
      <c r="E363" t="s">
        <v>1635</v>
      </c>
      <c r="F363">
        <v>33614348</v>
      </c>
      <c r="G363" s="33" t="s">
        <v>354</v>
      </c>
      <c r="H363">
        <f>VLOOKUP(G363,'Journals '!A:C,3)</f>
        <v>0</v>
      </c>
      <c r="I363" t="str">
        <f t="shared" si="1"/>
        <v xml:space="preserve"> </v>
      </c>
      <c r="J363">
        <v>2021</v>
      </c>
      <c r="K363" t="s">
        <v>1636</v>
      </c>
      <c r="L363" s="38"/>
      <c r="M363" s="38"/>
      <c r="N363" s="38"/>
      <c r="O363" s="38"/>
      <c r="P363" s="38"/>
      <c r="Q363" s="38"/>
      <c r="R363" s="38"/>
      <c r="S363" s="38"/>
      <c r="T363" s="38"/>
      <c r="U363" s="38"/>
      <c r="V363" s="38"/>
      <c r="W363" s="38"/>
      <c r="X363" s="38"/>
      <c r="Y363" s="38"/>
      <c r="Z363" s="38"/>
      <c r="AA363" s="38"/>
      <c r="AB363" s="38"/>
      <c r="AC363" s="38"/>
      <c r="AD363" s="38"/>
      <c r="AE363" s="38"/>
    </row>
    <row r="364" spans="1:31" ht="13.2">
      <c r="A364">
        <v>65</v>
      </c>
      <c r="B364" t="s">
        <v>729</v>
      </c>
      <c r="C364">
        <v>3</v>
      </c>
      <c r="D364">
        <v>8</v>
      </c>
      <c r="E364" t="s">
        <v>1637</v>
      </c>
      <c r="F364">
        <v>32597289</v>
      </c>
      <c r="G364" s="33" t="s">
        <v>1638</v>
      </c>
      <c r="H364">
        <f>VLOOKUP(G364,'Journals '!A:C,3)</f>
        <v>0</v>
      </c>
      <c r="I364" t="str">
        <f t="shared" si="1"/>
        <v xml:space="preserve"> </v>
      </c>
      <c r="J364">
        <v>2021</v>
      </c>
      <c r="K364" t="s">
        <v>1639</v>
      </c>
      <c r="L364" s="38"/>
      <c r="M364" s="38"/>
      <c r="N364" s="38"/>
      <c r="O364" s="38"/>
      <c r="P364" s="38"/>
      <c r="Q364" s="38"/>
      <c r="R364" s="38"/>
      <c r="S364" s="38"/>
      <c r="T364" s="38"/>
      <c r="U364" s="38"/>
      <c r="V364" s="38"/>
      <c r="W364" s="38"/>
      <c r="X364" s="38"/>
      <c r="Y364" s="38"/>
      <c r="Z364" s="38"/>
      <c r="AA364" s="38"/>
      <c r="AB364" s="38"/>
      <c r="AC364" s="38"/>
      <c r="AD364" s="38"/>
      <c r="AE364" s="38"/>
    </row>
    <row r="365" spans="1:31" ht="13.2">
      <c r="A365">
        <v>65</v>
      </c>
      <c r="B365" t="s">
        <v>729</v>
      </c>
      <c r="C365">
        <v>1</v>
      </c>
      <c r="D365">
        <v>8</v>
      </c>
      <c r="E365" t="s">
        <v>1640</v>
      </c>
      <c r="F365">
        <v>33489596</v>
      </c>
      <c r="G365" s="33" t="s">
        <v>354</v>
      </c>
      <c r="H365">
        <f>VLOOKUP(G365,'Journals '!A:C,3)</f>
        <v>0</v>
      </c>
      <c r="I365" t="str">
        <f t="shared" si="1"/>
        <v xml:space="preserve"> </v>
      </c>
      <c r="J365">
        <v>2020</v>
      </c>
      <c r="K365" t="s">
        <v>1636</v>
      </c>
      <c r="L365" s="38"/>
      <c r="M365" s="38"/>
      <c r="N365" s="38"/>
      <c r="O365" s="38"/>
      <c r="P365" s="38"/>
      <c r="Q365" s="38"/>
      <c r="R365" s="38"/>
      <c r="S365" s="38"/>
      <c r="T365" s="38"/>
      <c r="U365" s="38"/>
      <c r="V365" s="38"/>
      <c r="W365" s="38"/>
      <c r="X365" s="38"/>
      <c r="Y365" s="38"/>
      <c r="Z365" s="38"/>
      <c r="AA365" s="38"/>
      <c r="AB365" s="38"/>
      <c r="AC365" s="38"/>
      <c r="AD365" s="38"/>
      <c r="AE365" s="38"/>
    </row>
    <row r="366" spans="1:31" ht="13.2">
      <c r="A366">
        <v>65</v>
      </c>
      <c r="B366" t="s">
        <v>729</v>
      </c>
      <c r="C366">
        <v>1</v>
      </c>
      <c r="D366">
        <v>5</v>
      </c>
      <c r="E366" t="s">
        <v>1641</v>
      </c>
      <c r="F366">
        <v>35509545</v>
      </c>
      <c r="G366" s="33" t="s">
        <v>612</v>
      </c>
      <c r="H366">
        <f>VLOOKUP(G366,'Journals '!A:C,3)</f>
        <v>1</v>
      </c>
      <c r="I366">
        <f t="shared" si="1"/>
        <v>1</v>
      </c>
      <c r="J366">
        <v>2022</v>
      </c>
      <c r="K366" t="s">
        <v>1642</v>
      </c>
      <c r="L366" s="38"/>
      <c r="M366" s="38"/>
      <c r="N366" s="38"/>
      <c r="O366" s="38"/>
      <c r="P366" s="38"/>
      <c r="Q366" s="38"/>
      <c r="R366" s="38"/>
      <c r="S366" s="38"/>
      <c r="T366" s="38"/>
      <c r="U366" s="38"/>
      <c r="V366" s="38"/>
      <c r="W366" s="38"/>
      <c r="X366" s="38"/>
      <c r="Y366" s="38"/>
      <c r="Z366" s="38"/>
      <c r="AA366" s="38"/>
      <c r="AB366" s="38"/>
      <c r="AC366" s="38"/>
      <c r="AD366" s="38"/>
      <c r="AE366" s="38"/>
    </row>
    <row r="367" spans="1:31" ht="13.2">
      <c r="A367">
        <v>65</v>
      </c>
      <c r="B367" t="s">
        <v>729</v>
      </c>
      <c r="C367">
        <v>2</v>
      </c>
      <c r="D367">
        <v>4</v>
      </c>
      <c r="E367" t="s">
        <v>1643</v>
      </c>
      <c r="F367">
        <v>33564496</v>
      </c>
      <c r="G367" s="33" t="s">
        <v>354</v>
      </c>
      <c r="H367">
        <f>VLOOKUP(G367,'Journals '!A:C,3)</f>
        <v>0</v>
      </c>
      <c r="I367" t="str">
        <f t="shared" si="1"/>
        <v xml:space="preserve"> </v>
      </c>
      <c r="J367">
        <v>2021</v>
      </c>
      <c r="K367" t="s">
        <v>1644</v>
      </c>
      <c r="L367" s="38"/>
      <c r="M367" s="38"/>
      <c r="N367" s="38"/>
      <c r="O367" s="38"/>
      <c r="P367" s="38"/>
      <c r="Q367" s="38"/>
      <c r="R367" s="38"/>
      <c r="S367" s="38"/>
      <c r="T367" s="38"/>
      <c r="U367" s="38"/>
      <c r="V367" s="38"/>
      <c r="W367" s="38"/>
      <c r="X367" s="38"/>
      <c r="Y367" s="38"/>
      <c r="Z367" s="38"/>
      <c r="AA367" s="38"/>
      <c r="AB367" s="38"/>
      <c r="AC367" s="38"/>
      <c r="AD367" s="38"/>
      <c r="AE367" s="38"/>
    </row>
    <row r="368" spans="1:31" ht="13.2">
      <c r="A368">
        <v>65</v>
      </c>
      <c r="B368" t="s">
        <v>729</v>
      </c>
      <c r="C368">
        <v>1</v>
      </c>
      <c r="D368">
        <v>2</v>
      </c>
      <c r="E368" t="s">
        <v>1645</v>
      </c>
      <c r="F368">
        <v>32399368</v>
      </c>
      <c r="G368" s="33" t="s">
        <v>354</v>
      </c>
      <c r="H368">
        <f>VLOOKUP(G368,'Journals '!A:C,3)</f>
        <v>0</v>
      </c>
      <c r="I368" t="str">
        <f t="shared" si="1"/>
        <v xml:space="preserve"> </v>
      </c>
      <c r="J368">
        <v>2020</v>
      </c>
      <c r="K368" t="s">
        <v>1646</v>
      </c>
      <c r="L368" s="38"/>
      <c r="M368" s="38"/>
      <c r="N368" s="38"/>
      <c r="O368" s="38"/>
      <c r="P368" s="38"/>
      <c r="Q368" s="38"/>
      <c r="R368" s="38"/>
      <c r="S368" s="38"/>
      <c r="T368" s="38"/>
      <c r="U368" s="38"/>
      <c r="V368" s="38"/>
      <c r="W368" s="38"/>
      <c r="X368" s="38"/>
      <c r="Y368" s="38"/>
      <c r="Z368" s="38"/>
      <c r="AA368" s="38"/>
      <c r="AB368" s="38"/>
      <c r="AC368" s="38"/>
      <c r="AD368" s="38"/>
      <c r="AE368" s="38"/>
    </row>
    <row r="369" spans="1:31" ht="13.2">
      <c r="A369">
        <v>66</v>
      </c>
      <c r="B369" t="s">
        <v>730</v>
      </c>
      <c r="C369">
        <v>1</v>
      </c>
      <c r="D369">
        <v>12</v>
      </c>
      <c r="E369" t="s">
        <v>1647</v>
      </c>
      <c r="F369">
        <v>35409420</v>
      </c>
      <c r="G369" s="33" t="s">
        <v>410</v>
      </c>
      <c r="H369">
        <f>VLOOKUP(G369,'Journals '!A:C,3)</f>
        <v>0</v>
      </c>
      <c r="I369" t="str">
        <f t="shared" si="1"/>
        <v xml:space="preserve"> </v>
      </c>
      <c r="J369">
        <v>2022</v>
      </c>
      <c r="K369" t="s">
        <v>1648</v>
      </c>
      <c r="L369" s="38"/>
      <c r="M369" s="38"/>
      <c r="N369" s="38"/>
      <c r="O369" s="38"/>
      <c r="P369" s="38"/>
      <c r="Q369" s="38"/>
      <c r="R369" s="38"/>
      <c r="S369" s="38"/>
      <c r="T369" s="38"/>
      <c r="U369" s="38"/>
      <c r="V369" s="38"/>
      <c r="W369" s="38"/>
      <c r="X369" s="38"/>
      <c r="Y369" s="38"/>
      <c r="Z369" s="38"/>
      <c r="AA369" s="38"/>
      <c r="AB369" s="38"/>
      <c r="AC369" s="38"/>
      <c r="AD369" s="38"/>
      <c r="AE369" s="38"/>
    </row>
    <row r="370" spans="1:31" ht="13.2">
      <c r="A370">
        <v>66</v>
      </c>
      <c r="B370" t="s">
        <v>1649</v>
      </c>
      <c r="C370">
        <v>1</v>
      </c>
      <c r="D370">
        <v>6</v>
      </c>
      <c r="E370" t="s">
        <v>1650</v>
      </c>
      <c r="F370">
        <v>36087238</v>
      </c>
      <c r="G370" s="33" t="s">
        <v>1651</v>
      </c>
      <c r="H370">
        <f>VLOOKUP(G370,'Journals '!A:C,3)</f>
        <v>0</v>
      </c>
      <c r="I370" t="str">
        <f t="shared" si="1"/>
        <v xml:space="preserve"> </v>
      </c>
      <c r="J370">
        <v>2022</v>
      </c>
      <c r="K370" t="s">
        <v>1652</v>
      </c>
      <c r="L370" s="38"/>
      <c r="M370" s="38"/>
      <c r="N370" s="38"/>
      <c r="O370" s="38"/>
      <c r="P370" s="38"/>
      <c r="Q370" s="38"/>
      <c r="R370" s="38"/>
      <c r="S370" s="38"/>
      <c r="T370" s="38"/>
      <c r="U370" s="38"/>
      <c r="V370" s="38"/>
      <c r="W370" s="38"/>
      <c r="X370" s="38"/>
      <c r="Y370" s="38"/>
      <c r="Z370" s="38"/>
      <c r="AA370" s="38"/>
      <c r="AB370" s="38"/>
      <c r="AC370" s="38"/>
      <c r="AD370" s="38"/>
      <c r="AE370" s="38"/>
    </row>
    <row r="371" spans="1:31" ht="13.2">
      <c r="A371">
        <v>66</v>
      </c>
      <c r="B371" t="s">
        <v>730</v>
      </c>
      <c r="C371">
        <v>2</v>
      </c>
      <c r="D371">
        <v>6</v>
      </c>
      <c r="E371" t="s">
        <v>1653</v>
      </c>
      <c r="F371">
        <v>36029266</v>
      </c>
      <c r="G371" s="33" t="s">
        <v>433</v>
      </c>
      <c r="H371">
        <f>VLOOKUP(G371,'Journals '!A:C,3)</f>
        <v>1</v>
      </c>
      <c r="I371">
        <f t="shared" si="1"/>
        <v>1</v>
      </c>
      <c r="J371">
        <v>2022</v>
      </c>
      <c r="K371" t="s">
        <v>1377</v>
      </c>
      <c r="L371" s="38"/>
      <c r="M371" s="38"/>
      <c r="N371" s="38"/>
      <c r="O371" s="38"/>
      <c r="P371" s="38"/>
      <c r="Q371" s="38"/>
      <c r="R371" s="38"/>
      <c r="S371" s="38"/>
      <c r="T371" s="38"/>
      <c r="U371" s="38"/>
      <c r="V371" s="38"/>
      <c r="W371" s="38"/>
      <c r="X371" s="38"/>
      <c r="Y371" s="38"/>
      <c r="Z371" s="38"/>
      <c r="AA371" s="38"/>
      <c r="AB371" s="38"/>
      <c r="AC371" s="38"/>
      <c r="AD371" s="38"/>
      <c r="AE371" s="38"/>
    </row>
    <row r="372" spans="1:31" ht="13.2">
      <c r="A372">
        <v>66</v>
      </c>
      <c r="B372" t="s">
        <v>730</v>
      </c>
      <c r="C372">
        <v>2</v>
      </c>
      <c r="D372">
        <v>8</v>
      </c>
      <c r="E372" t="s">
        <v>1654</v>
      </c>
      <c r="F372">
        <v>36592618</v>
      </c>
      <c r="G372" s="33" t="s">
        <v>568</v>
      </c>
      <c r="H372">
        <f>VLOOKUP(G372,'Journals '!A:C,3)</f>
        <v>1</v>
      </c>
      <c r="I372">
        <f t="shared" si="1"/>
        <v>1</v>
      </c>
      <c r="J372">
        <v>2023</v>
      </c>
      <c r="K372" t="s">
        <v>1655</v>
      </c>
      <c r="L372" s="38"/>
      <c r="M372" s="38"/>
      <c r="N372" s="38"/>
      <c r="O372" s="38"/>
      <c r="P372" s="38"/>
      <c r="Q372" s="38"/>
      <c r="R372" s="38"/>
      <c r="S372" s="38"/>
      <c r="T372" s="38"/>
      <c r="U372" s="38"/>
      <c r="V372" s="38"/>
      <c r="W372" s="38"/>
      <c r="X372" s="38"/>
      <c r="Y372" s="38"/>
      <c r="Z372" s="38"/>
      <c r="AA372" s="38"/>
      <c r="AB372" s="38"/>
      <c r="AC372" s="38"/>
      <c r="AD372" s="38"/>
      <c r="AE372" s="38"/>
    </row>
    <row r="373" spans="1:31" ht="13.2">
      <c r="A373">
        <v>66</v>
      </c>
      <c r="B373" t="s">
        <v>730</v>
      </c>
      <c r="C373">
        <v>1</v>
      </c>
      <c r="D373">
        <v>13</v>
      </c>
      <c r="E373" t="s">
        <v>1656</v>
      </c>
      <c r="F373">
        <v>35535824</v>
      </c>
      <c r="G373" s="33" t="s">
        <v>540</v>
      </c>
      <c r="H373">
        <f>VLOOKUP(G373,'Journals '!A:C,3)</f>
        <v>1</v>
      </c>
      <c r="I373">
        <f t="shared" si="1"/>
        <v>1</v>
      </c>
      <c r="J373">
        <v>2022</v>
      </c>
      <c r="K373" t="s">
        <v>1657</v>
      </c>
      <c r="L373" s="38"/>
      <c r="M373" s="38"/>
      <c r="N373" s="38"/>
      <c r="O373" s="38"/>
      <c r="P373" s="38"/>
      <c r="Q373" s="38"/>
      <c r="R373" s="38"/>
      <c r="S373" s="38"/>
      <c r="T373" s="38"/>
      <c r="U373" s="38"/>
      <c r="V373" s="38"/>
      <c r="W373" s="38"/>
      <c r="X373" s="38"/>
      <c r="Y373" s="38"/>
      <c r="Z373" s="38"/>
      <c r="AA373" s="38"/>
      <c r="AB373" s="38"/>
      <c r="AC373" s="38"/>
      <c r="AD373" s="38"/>
      <c r="AE373" s="38"/>
    </row>
    <row r="374" spans="1:31" ht="13.2">
      <c r="A374">
        <v>66</v>
      </c>
      <c r="B374" t="s">
        <v>1649</v>
      </c>
      <c r="C374">
        <v>1</v>
      </c>
      <c r="D374">
        <v>4</v>
      </c>
      <c r="E374" t="s">
        <v>1658</v>
      </c>
      <c r="F374">
        <v>35972122</v>
      </c>
      <c r="G374" s="33" t="s">
        <v>554</v>
      </c>
      <c r="H374">
        <f>VLOOKUP(G374,'Journals '!A:C,3)</f>
        <v>1</v>
      </c>
      <c r="I374">
        <f t="shared" si="1"/>
        <v>1</v>
      </c>
      <c r="J374">
        <v>2022</v>
      </c>
      <c r="K374" t="s">
        <v>1659</v>
      </c>
      <c r="L374" s="38"/>
      <c r="M374" s="38"/>
      <c r="N374" s="38"/>
      <c r="O374" s="38"/>
      <c r="P374" s="38"/>
      <c r="Q374" s="38"/>
      <c r="R374" s="38"/>
      <c r="S374" s="38"/>
      <c r="T374" s="38"/>
      <c r="U374" s="38"/>
      <c r="V374" s="38"/>
      <c r="W374" s="38"/>
      <c r="X374" s="38"/>
      <c r="Y374" s="38"/>
      <c r="Z374" s="38"/>
      <c r="AA374" s="38"/>
      <c r="AB374" s="38"/>
      <c r="AC374" s="38"/>
      <c r="AD374" s="38"/>
      <c r="AE374" s="38"/>
    </row>
    <row r="375" spans="1:31" ht="13.2">
      <c r="A375">
        <v>66</v>
      </c>
      <c r="B375" t="s">
        <v>1649</v>
      </c>
      <c r="C375">
        <v>1</v>
      </c>
      <c r="D375">
        <v>3</v>
      </c>
      <c r="E375" t="s">
        <v>1660</v>
      </c>
      <c r="F375">
        <v>35231885</v>
      </c>
      <c r="G375" s="33" t="s">
        <v>540</v>
      </c>
      <c r="H375">
        <f>VLOOKUP(G375,'Journals '!A:C,3)</f>
        <v>1</v>
      </c>
      <c r="I375">
        <f t="shared" si="1"/>
        <v>1</v>
      </c>
      <c r="J375">
        <v>2022</v>
      </c>
      <c r="K375" t="s">
        <v>1377</v>
      </c>
      <c r="L375" s="38"/>
      <c r="M375" s="38"/>
      <c r="N375" s="38"/>
      <c r="O375" s="38"/>
      <c r="P375" s="38"/>
      <c r="Q375" s="38"/>
      <c r="R375" s="38"/>
      <c r="S375" s="38"/>
      <c r="T375" s="38"/>
      <c r="U375" s="38"/>
      <c r="V375" s="38"/>
      <c r="W375" s="38"/>
      <c r="X375" s="38"/>
      <c r="Y375" s="38"/>
      <c r="Z375" s="38"/>
      <c r="AA375" s="38"/>
      <c r="AB375" s="38"/>
      <c r="AC375" s="38"/>
      <c r="AD375" s="38"/>
      <c r="AE375" s="38"/>
    </row>
    <row r="376" spans="1:31" ht="13.2">
      <c r="A376">
        <v>66</v>
      </c>
      <c r="B376" t="s">
        <v>1649</v>
      </c>
      <c r="C376">
        <v>1</v>
      </c>
      <c r="D376">
        <v>5</v>
      </c>
      <c r="E376" t="s">
        <v>1661</v>
      </c>
      <c r="F376">
        <v>37347654</v>
      </c>
      <c r="G376" s="33" t="s">
        <v>433</v>
      </c>
      <c r="H376">
        <f>VLOOKUP(G376,'Journals '!A:C,3)</f>
        <v>1</v>
      </c>
      <c r="I376">
        <f t="shared" si="1"/>
        <v>1</v>
      </c>
      <c r="J376">
        <v>2023</v>
      </c>
      <c r="K376" t="s">
        <v>1662</v>
      </c>
      <c r="L376" s="38"/>
      <c r="M376" s="38"/>
      <c r="N376" s="38"/>
      <c r="O376" s="38"/>
      <c r="P376" s="38"/>
      <c r="Q376" s="38"/>
      <c r="R376" s="38"/>
      <c r="S376" s="38"/>
      <c r="T376" s="38"/>
      <c r="U376" s="38"/>
      <c r="V376" s="38"/>
      <c r="W376" s="38"/>
      <c r="X376" s="38"/>
      <c r="Y376" s="38"/>
      <c r="Z376" s="38"/>
      <c r="AA376" s="38"/>
      <c r="AB376" s="38"/>
      <c r="AC376" s="38"/>
      <c r="AD376" s="38"/>
      <c r="AE376" s="38"/>
    </row>
    <row r="377" spans="1:31" ht="13.2">
      <c r="A377">
        <v>66</v>
      </c>
      <c r="B377" t="s">
        <v>730</v>
      </c>
      <c r="C377">
        <v>3</v>
      </c>
      <c r="D377">
        <v>4</v>
      </c>
      <c r="E377" t="s">
        <v>1663</v>
      </c>
      <c r="F377">
        <v>37728278</v>
      </c>
      <c r="G377" s="33" t="s">
        <v>431</v>
      </c>
      <c r="H377">
        <f>VLOOKUP(G377,'Journals '!A:C,3)</f>
        <v>1</v>
      </c>
      <c r="I377">
        <f t="shared" si="1"/>
        <v>1</v>
      </c>
      <c r="J377">
        <v>2023</v>
      </c>
      <c r="K377" t="s">
        <v>1664</v>
      </c>
      <c r="L377" s="38"/>
      <c r="M377" s="38"/>
      <c r="N377" s="38"/>
      <c r="O377" s="38"/>
      <c r="P377" s="38"/>
      <c r="Q377" s="38"/>
      <c r="R377" s="38"/>
      <c r="S377" s="38"/>
      <c r="T377" s="38"/>
      <c r="U377" s="38"/>
      <c r="V377" s="38"/>
      <c r="W377" s="38"/>
      <c r="X377" s="38"/>
      <c r="Y377" s="38"/>
      <c r="Z377" s="38"/>
      <c r="AA377" s="38"/>
      <c r="AB377" s="38"/>
      <c r="AC377" s="38"/>
      <c r="AD377" s="38"/>
      <c r="AE377" s="38"/>
    </row>
    <row r="378" spans="1:31" ht="13.2">
      <c r="A378">
        <v>66</v>
      </c>
      <c r="B378" t="s">
        <v>1649</v>
      </c>
      <c r="C378">
        <v>1</v>
      </c>
      <c r="D378">
        <v>4</v>
      </c>
      <c r="E378" t="s">
        <v>1665</v>
      </c>
      <c r="F378">
        <v>35367646</v>
      </c>
      <c r="G378" s="33" t="s">
        <v>631</v>
      </c>
      <c r="H378">
        <f>VLOOKUP(G378,'Journals '!A:C,3)</f>
        <v>1</v>
      </c>
      <c r="I378">
        <f t="shared" si="1"/>
        <v>1</v>
      </c>
      <c r="J378">
        <v>2022</v>
      </c>
      <c r="K378" t="s">
        <v>1666</v>
      </c>
      <c r="L378" s="38"/>
      <c r="M378" s="38"/>
      <c r="N378" s="38"/>
      <c r="O378" s="38"/>
      <c r="P378" s="38"/>
      <c r="Q378" s="38"/>
      <c r="R378" s="38"/>
      <c r="S378" s="38"/>
      <c r="T378" s="38"/>
      <c r="U378" s="38"/>
      <c r="V378" s="38"/>
      <c r="W378" s="38"/>
      <c r="X378" s="38"/>
      <c r="Y378" s="38"/>
      <c r="Z378" s="38"/>
      <c r="AA378" s="38"/>
      <c r="AB378" s="38"/>
      <c r="AC378" s="38"/>
      <c r="AD378" s="38"/>
      <c r="AE378" s="38"/>
    </row>
    <row r="379" spans="1:31" ht="13.2">
      <c r="A379">
        <v>66</v>
      </c>
      <c r="B379" t="s">
        <v>730</v>
      </c>
      <c r="C379">
        <v>1</v>
      </c>
      <c r="D379">
        <v>2</v>
      </c>
      <c r="E379" t="s">
        <v>1667</v>
      </c>
      <c r="F379">
        <v>36782417</v>
      </c>
      <c r="G379" s="33" t="s">
        <v>631</v>
      </c>
      <c r="H379">
        <f>VLOOKUP(G379,'Journals '!A:C,3)</f>
        <v>1</v>
      </c>
      <c r="I379">
        <f t="shared" si="1"/>
        <v>1</v>
      </c>
      <c r="J379">
        <v>2023</v>
      </c>
      <c r="K379" t="s">
        <v>1668</v>
      </c>
      <c r="L379" s="38"/>
      <c r="M379" s="38"/>
      <c r="N379" s="38"/>
      <c r="O379" s="38"/>
      <c r="P379" s="38"/>
      <c r="Q379" s="38"/>
      <c r="R379" s="38"/>
      <c r="S379" s="38"/>
      <c r="T379" s="38"/>
      <c r="U379" s="38"/>
      <c r="V379" s="38"/>
      <c r="W379" s="38"/>
      <c r="X379" s="38"/>
      <c r="Y379" s="38"/>
      <c r="Z379" s="38"/>
      <c r="AA379" s="38"/>
      <c r="AB379" s="38"/>
      <c r="AC379" s="38"/>
      <c r="AD379" s="38"/>
      <c r="AE379" s="38"/>
    </row>
    <row r="380" spans="1:31" ht="13.2">
      <c r="A380">
        <v>66</v>
      </c>
      <c r="B380" t="s">
        <v>730</v>
      </c>
      <c r="C380">
        <v>1</v>
      </c>
      <c r="D380">
        <v>8</v>
      </c>
      <c r="E380" t="s">
        <v>1669</v>
      </c>
      <c r="F380">
        <v>37581590</v>
      </c>
      <c r="G380" s="33" t="s">
        <v>431</v>
      </c>
      <c r="H380">
        <f>VLOOKUP(G380,'Journals '!A:C,3)</f>
        <v>1</v>
      </c>
      <c r="I380">
        <f t="shared" si="1"/>
        <v>1</v>
      </c>
      <c r="J380">
        <v>2023</v>
      </c>
      <c r="K380" t="s">
        <v>1670</v>
      </c>
      <c r="L380" s="38"/>
      <c r="M380" s="38"/>
      <c r="N380" s="38"/>
      <c r="O380" s="38"/>
      <c r="P380" s="38"/>
      <c r="Q380" s="38"/>
      <c r="R380" s="38"/>
      <c r="S380" s="38"/>
      <c r="T380" s="38"/>
      <c r="U380" s="38"/>
      <c r="V380" s="38"/>
      <c r="W380" s="38"/>
      <c r="X380" s="38"/>
      <c r="Y380" s="38"/>
      <c r="Z380" s="38"/>
      <c r="AA380" s="38"/>
      <c r="AB380" s="38"/>
      <c r="AC380" s="38"/>
      <c r="AD380" s="38"/>
      <c r="AE380" s="38"/>
    </row>
    <row r="381" spans="1:31" ht="13.2">
      <c r="A381">
        <v>66</v>
      </c>
      <c r="B381" t="s">
        <v>1649</v>
      </c>
      <c r="C381">
        <v>2</v>
      </c>
      <c r="D381">
        <v>4</v>
      </c>
      <c r="E381" t="s">
        <v>1671</v>
      </c>
      <c r="F381">
        <v>36046702</v>
      </c>
      <c r="G381" s="33" t="s">
        <v>431</v>
      </c>
      <c r="H381">
        <f>VLOOKUP(G381,'Journals '!A:C,3)</f>
        <v>1</v>
      </c>
      <c r="I381">
        <f t="shared" si="1"/>
        <v>1</v>
      </c>
      <c r="J381">
        <v>2022</v>
      </c>
      <c r="K381" t="s">
        <v>1377</v>
      </c>
      <c r="L381" s="38"/>
      <c r="M381" s="38"/>
      <c r="N381" s="38"/>
      <c r="O381" s="38"/>
      <c r="P381" s="38"/>
      <c r="Q381" s="38"/>
      <c r="R381" s="38"/>
      <c r="S381" s="38"/>
      <c r="T381" s="38"/>
      <c r="U381" s="38"/>
      <c r="V381" s="38"/>
      <c r="W381" s="38"/>
      <c r="X381" s="38"/>
      <c r="Y381" s="38"/>
      <c r="Z381" s="38"/>
      <c r="AA381" s="38"/>
      <c r="AB381" s="38"/>
      <c r="AC381" s="38"/>
      <c r="AD381" s="38"/>
      <c r="AE381" s="38"/>
    </row>
    <row r="382" spans="1:31" ht="13.2">
      <c r="A382">
        <v>67</v>
      </c>
      <c r="B382" t="s">
        <v>731</v>
      </c>
      <c r="C382">
        <v>4</v>
      </c>
      <c r="D382">
        <v>8</v>
      </c>
      <c r="E382" t="s">
        <v>1672</v>
      </c>
      <c r="F382">
        <v>35901754</v>
      </c>
      <c r="G382" s="33" t="s">
        <v>430</v>
      </c>
      <c r="H382">
        <f>VLOOKUP(G382,'Journals '!A:C,3)</f>
        <v>1</v>
      </c>
      <c r="I382">
        <f t="shared" si="1"/>
        <v>1</v>
      </c>
      <c r="J382">
        <v>2022</v>
      </c>
      <c r="K382" t="s">
        <v>1673</v>
      </c>
      <c r="L382" s="38"/>
      <c r="M382" s="38"/>
      <c r="N382" s="38"/>
      <c r="O382" s="38"/>
      <c r="P382" s="38"/>
      <c r="Q382" s="38"/>
      <c r="R382" s="38"/>
      <c r="S382" s="38"/>
      <c r="T382" s="38"/>
      <c r="U382" s="38"/>
      <c r="V382" s="38"/>
      <c r="W382" s="38"/>
      <c r="X382" s="38"/>
      <c r="Y382" s="38"/>
      <c r="Z382" s="38"/>
      <c r="AA382" s="38"/>
      <c r="AB382" s="38"/>
      <c r="AC382" s="38"/>
      <c r="AD382" s="38"/>
      <c r="AE382" s="38"/>
    </row>
    <row r="383" spans="1:31" ht="13.2">
      <c r="A383">
        <v>67</v>
      </c>
      <c r="B383" t="s">
        <v>1674</v>
      </c>
      <c r="C383">
        <v>5</v>
      </c>
      <c r="D383">
        <v>16</v>
      </c>
      <c r="E383" t="s">
        <v>1675</v>
      </c>
      <c r="F383">
        <v>30737148</v>
      </c>
      <c r="G383" s="33" t="s">
        <v>1676</v>
      </c>
      <c r="H383">
        <f>VLOOKUP(G383,'Journals '!A:C,3)</f>
        <v>0</v>
      </c>
      <c r="I383" t="str">
        <f t="shared" si="1"/>
        <v xml:space="preserve"> </v>
      </c>
      <c r="J383">
        <v>2019</v>
      </c>
      <c r="K383" t="s">
        <v>1677</v>
      </c>
      <c r="L383" s="38"/>
      <c r="M383" s="38"/>
      <c r="N383" s="38"/>
      <c r="O383" s="38"/>
      <c r="P383" s="38"/>
      <c r="Q383" s="38"/>
      <c r="R383" s="38"/>
      <c r="S383" s="38"/>
      <c r="T383" s="38"/>
      <c r="U383" s="38"/>
      <c r="V383" s="38"/>
      <c r="W383" s="38"/>
      <c r="X383" s="38"/>
      <c r="Y383" s="38"/>
      <c r="Z383" s="38"/>
      <c r="AA383" s="38"/>
      <c r="AB383" s="38"/>
      <c r="AC383" s="38"/>
      <c r="AD383" s="38"/>
      <c r="AE383" s="38"/>
    </row>
    <row r="384" spans="1:31" ht="13.2">
      <c r="A384">
        <v>67</v>
      </c>
      <c r="B384" t="s">
        <v>731</v>
      </c>
      <c r="C384">
        <v>3</v>
      </c>
      <c r="D384">
        <v>7</v>
      </c>
      <c r="E384" t="s">
        <v>1678</v>
      </c>
      <c r="F384">
        <v>30940710</v>
      </c>
      <c r="G384" s="33" t="s">
        <v>1679</v>
      </c>
      <c r="H384">
        <f>VLOOKUP(G384,'Journals '!A:C,3)</f>
        <v>0</v>
      </c>
      <c r="I384" t="str">
        <f t="shared" si="1"/>
        <v xml:space="preserve"> </v>
      </c>
      <c r="J384">
        <v>2019</v>
      </c>
      <c r="K384" t="s">
        <v>1680</v>
      </c>
      <c r="L384" s="38"/>
      <c r="M384" s="38"/>
      <c r="N384" s="38"/>
      <c r="O384" s="38"/>
      <c r="P384" s="38"/>
      <c r="Q384" s="38"/>
      <c r="R384" s="38"/>
      <c r="S384" s="38"/>
      <c r="T384" s="38"/>
      <c r="U384" s="38"/>
      <c r="V384" s="38"/>
      <c r="W384" s="38"/>
      <c r="X384" s="38"/>
      <c r="Y384" s="38"/>
      <c r="Z384" s="38"/>
      <c r="AA384" s="38"/>
      <c r="AB384" s="38"/>
      <c r="AC384" s="38"/>
      <c r="AD384" s="38"/>
      <c r="AE384" s="38"/>
    </row>
    <row r="385" spans="1:31" ht="13.2">
      <c r="A385">
        <v>67</v>
      </c>
      <c r="B385" t="s">
        <v>731</v>
      </c>
      <c r="C385">
        <v>4</v>
      </c>
      <c r="D385">
        <v>14</v>
      </c>
      <c r="E385" t="s">
        <v>1681</v>
      </c>
      <c r="F385">
        <v>28360135</v>
      </c>
      <c r="G385" s="33" t="s">
        <v>1682</v>
      </c>
      <c r="H385">
        <f>VLOOKUP(G385,'Journals '!A:C,3)</f>
        <v>0</v>
      </c>
      <c r="I385" t="str">
        <f t="shared" si="1"/>
        <v xml:space="preserve"> </v>
      </c>
      <c r="J385">
        <v>2017</v>
      </c>
      <c r="K385" t="s">
        <v>1683</v>
      </c>
      <c r="L385" s="38"/>
      <c r="M385" s="38"/>
      <c r="N385" s="38"/>
      <c r="O385" s="38"/>
      <c r="P385" s="38"/>
      <c r="Q385" s="38"/>
      <c r="R385" s="38"/>
      <c r="S385" s="38"/>
      <c r="T385" s="38"/>
      <c r="U385" s="38"/>
      <c r="V385" s="38"/>
      <c r="W385" s="38"/>
      <c r="X385" s="38"/>
      <c r="Y385" s="38"/>
      <c r="Z385" s="38"/>
      <c r="AA385" s="38"/>
      <c r="AB385" s="38"/>
      <c r="AC385" s="38"/>
      <c r="AD385" s="38"/>
      <c r="AE385" s="38"/>
    </row>
    <row r="386" spans="1:31" ht="13.2">
      <c r="A386">
        <v>67</v>
      </c>
      <c r="B386" t="s">
        <v>731</v>
      </c>
      <c r="C386">
        <v>1</v>
      </c>
      <c r="D386">
        <v>9</v>
      </c>
      <c r="E386" t="s">
        <v>1684</v>
      </c>
      <c r="F386">
        <v>34844161</v>
      </c>
      <c r="G386" s="33" t="s">
        <v>340</v>
      </c>
      <c r="H386">
        <f>VLOOKUP(G386,'Journals '!A:C,3)</f>
        <v>1</v>
      </c>
      <c r="I386">
        <f t="shared" si="1"/>
        <v>1</v>
      </c>
      <c r="J386">
        <v>2022</v>
      </c>
      <c r="K386" t="s">
        <v>1685</v>
      </c>
      <c r="L386" s="38"/>
      <c r="M386" s="38"/>
      <c r="N386" s="38"/>
      <c r="O386" s="38"/>
      <c r="P386" s="38"/>
      <c r="Q386" s="38"/>
      <c r="R386" s="38"/>
      <c r="S386" s="38"/>
      <c r="T386" s="38"/>
      <c r="U386" s="38"/>
      <c r="V386" s="38"/>
      <c r="W386" s="38"/>
      <c r="X386" s="38"/>
      <c r="Y386" s="38"/>
      <c r="Z386" s="38"/>
      <c r="AA386" s="38"/>
      <c r="AB386" s="38"/>
      <c r="AC386" s="38"/>
      <c r="AD386" s="38"/>
      <c r="AE386" s="38"/>
    </row>
    <row r="387" spans="1:31" ht="13.2">
      <c r="A387">
        <v>67</v>
      </c>
      <c r="B387" t="s">
        <v>731</v>
      </c>
      <c r="C387">
        <v>2</v>
      </c>
      <c r="D387">
        <v>6</v>
      </c>
      <c r="E387" t="s">
        <v>1686</v>
      </c>
      <c r="F387">
        <v>31801871</v>
      </c>
      <c r="G387" s="33" t="s">
        <v>1687</v>
      </c>
      <c r="H387">
        <f>VLOOKUP(G387,'Journals '!A:C,3)</f>
        <v>0</v>
      </c>
      <c r="I387" t="str">
        <f t="shared" si="1"/>
        <v xml:space="preserve"> </v>
      </c>
      <c r="J387">
        <v>2020</v>
      </c>
      <c r="K387" t="s">
        <v>1688</v>
      </c>
      <c r="L387" s="38"/>
      <c r="M387" s="38"/>
      <c r="N387" s="38"/>
      <c r="O387" s="38"/>
      <c r="P387" s="38"/>
      <c r="Q387" s="38"/>
      <c r="R387" s="38"/>
      <c r="S387" s="38"/>
      <c r="T387" s="38"/>
      <c r="U387" s="38"/>
      <c r="V387" s="38"/>
      <c r="W387" s="38"/>
      <c r="X387" s="38"/>
      <c r="Y387" s="38"/>
      <c r="Z387" s="38"/>
      <c r="AA387" s="38"/>
      <c r="AB387" s="38"/>
      <c r="AC387" s="38"/>
      <c r="AD387" s="38"/>
      <c r="AE387" s="38"/>
    </row>
    <row r="388" spans="1:31" ht="13.2">
      <c r="A388">
        <v>67</v>
      </c>
      <c r="B388" t="s">
        <v>731</v>
      </c>
      <c r="C388">
        <v>3</v>
      </c>
      <c r="D388">
        <v>5</v>
      </c>
      <c r="E388" t="s">
        <v>1689</v>
      </c>
      <c r="F388">
        <v>33929789</v>
      </c>
      <c r="G388" s="33" t="s">
        <v>1371</v>
      </c>
      <c r="H388">
        <f>VLOOKUP(G388,'Journals '!A:C,3)</f>
        <v>0</v>
      </c>
      <c r="I388" t="str">
        <f t="shared" si="1"/>
        <v xml:space="preserve"> </v>
      </c>
      <c r="J388">
        <v>2021</v>
      </c>
      <c r="K388" t="s">
        <v>1690</v>
      </c>
      <c r="L388" s="38"/>
      <c r="M388" s="38"/>
      <c r="N388" s="38"/>
      <c r="O388" s="38"/>
      <c r="P388" s="38"/>
      <c r="Q388" s="38"/>
      <c r="R388" s="38"/>
      <c r="S388" s="38"/>
      <c r="T388" s="38"/>
      <c r="U388" s="38"/>
      <c r="V388" s="38"/>
      <c r="W388" s="38"/>
      <c r="X388" s="38"/>
      <c r="Y388" s="38"/>
      <c r="Z388" s="38"/>
      <c r="AA388" s="38"/>
      <c r="AB388" s="38"/>
      <c r="AC388" s="38"/>
      <c r="AD388" s="38"/>
      <c r="AE388" s="38"/>
    </row>
    <row r="389" spans="1:31" ht="13.2">
      <c r="A389">
        <v>67</v>
      </c>
      <c r="B389" t="s">
        <v>731</v>
      </c>
      <c r="C389">
        <v>3</v>
      </c>
      <c r="D389">
        <v>8</v>
      </c>
      <c r="E389" t="s">
        <v>1691</v>
      </c>
      <c r="F389">
        <v>32546721</v>
      </c>
      <c r="G389" s="33" t="s">
        <v>592</v>
      </c>
      <c r="H389">
        <f>VLOOKUP(G389,'Journals '!A:C,3)</f>
        <v>0</v>
      </c>
      <c r="I389" t="str">
        <f t="shared" si="1"/>
        <v xml:space="preserve"> </v>
      </c>
      <c r="J389">
        <v>2020</v>
      </c>
      <c r="K389" t="s">
        <v>1692</v>
      </c>
      <c r="L389" s="38"/>
      <c r="M389" s="38"/>
      <c r="N389" s="38"/>
      <c r="O389" s="38"/>
      <c r="P389" s="38"/>
      <c r="Q389" s="38"/>
      <c r="R389" s="38"/>
      <c r="S389" s="38"/>
      <c r="T389" s="38"/>
      <c r="U389" s="38"/>
      <c r="V389" s="38"/>
      <c r="W389" s="38"/>
      <c r="X389" s="38"/>
      <c r="Y389" s="38"/>
      <c r="Z389" s="38"/>
      <c r="AA389" s="38"/>
      <c r="AB389" s="38"/>
      <c r="AC389" s="38"/>
      <c r="AD389" s="38"/>
      <c r="AE389" s="38"/>
    </row>
    <row r="390" spans="1:31" ht="13.2">
      <c r="A390">
        <v>67</v>
      </c>
      <c r="B390" t="s">
        <v>731</v>
      </c>
      <c r="C390">
        <v>2</v>
      </c>
      <c r="D390">
        <v>15</v>
      </c>
      <c r="E390" t="s">
        <v>1693</v>
      </c>
      <c r="F390">
        <v>30385750</v>
      </c>
      <c r="G390" s="33" t="s">
        <v>1262</v>
      </c>
      <c r="H390">
        <f>VLOOKUP(G390,'Journals '!A:C,3)</f>
        <v>0</v>
      </c>
      <c r="I390" t="str">
        <f t="shared" si="1"/>
        <v xml:space="preserve"> </v>
      </c>
      <c r="J390">
        <v>2018</v>
      </c>
      <c r="K390" t="s">
        <v>1680</v>
      </c>
      <c r="L390" s="38"/>
      <c r="M390" s="38"/>
      <c r="N390" s="38"/>
      <c r="O390" s="38"/>
      <c r="P390" s="38"/>
      <c r="Q390" s="38"/>
      <c r="R390" s="38"/>
      <c r="S390" s="38"/>
      <c r="T390" s="38"/>
      <c r="U390" s="38"/>
      <c r="V390" s="38"/>
      <c r="W390" s="38"/>
      <c r="X390" s="38"/>
      <c r="Y390" s="38"/>
      <c r="Z390" s="38"/>
      <c r="AA390" s="38"/>
      <c r="AB390" s="38"/>
      <c r="AC390" s="38"/>
      <c r="AD390" s="38"/>
      <c r="AE390" s="38"/>
    </row>
    <row r="391" spans="1:31" ht="13.2">
      <c r="A391">
        <v>67</v>
      </c>
      <c r="B391" t="s">
        <v>731</v>
      </c>
      <c r="C391">
        <v>2</v>
      </c>
      <c r="D391">
        <v>6</v>
      </c>
      <c r="E391" t="s">
        <v>1694</v>
      </c>
      <c r="F391">
        <v>29720525</v>
      </c>
      <c r="G391" s="33" t="s">
        <v>1695</v>
      </c>
      <c r="H391">
        <f>VLOOKUP(G391,'Journals '!A:C,3)</f>
        <v>0</v>
      </c>
      <c r="I391" t="str">
        <f t="shared" si="1"/>
        <v xml:space="preserve"> </v>
      </c>
      <c r="J391">
        <v>2018</v>
      </c>
      <c r="K391" t="s">
        <v>1696</v>
      </c>
      <c r="L391" s="38"/>
      <c r="M391" s="38"/>
      <c r="N391" s="38"/>
      <c r="O391" s="38"/>
      <c r="P391" s="38"/>
      <c r="Q391" s="38"/>
      <c r="R391" s="38"/>
      <c r="S391" s="38"/>
      <c r="T391" s="38"/>
      <c r="U391" s="38"/>
      <c r="V391" s="38"/>
      <c r="W391" s="38"/>
      <c r="X391" s="38"/>
      <c r="Y391" s="38"/>
      <c r="Z391" s="38"/>
      <c r="AA391" s="38"/>
      <c r="AB391" s="38"/>
      <c r="AC391" s="38"/>
      <c r="AD391" s="38"/>
      <c r="AE391" s="38"/>
    </row>
    <row r="392" spans="1:31" ht="13.2">
      <c r="A392">
        <v>67</v>
      </c>
      <c r="B392" t="s">
        <v>731</v>
      </c>
      <c r="C392">
        <v>11</v>
      </c>
      <c r="D392">
        <v>27</v>
      </c>
      <c r="E392" t="s">
        <v>1697</v>
      </c>
      <c r="F392">
        <v>27193971</v>
      </c>
      <c r="G392" s="33" t="s">
        <v>1262</v>
      </c>
      <c r="H392">
        <f>VLOOKUP(G392,'Journals '!A:C,3)</f>
        <v>0</v>
      </c>
      <c r="I392" t="str">
        <f t="shared" si="1"/>
        <v xml:space="preserve"> </v>
      </c>
      <c r="J392">
        <v>2016</v>
      </c>
      <c r="K392" t="s">
        <v>1698</v>
      </c>
      <c r="L392" s="38"/>
      <c r="M392" s="38"/>
      <c r="N392" s="38"/>
      <c r="O392" s="38"/>
      <c r="P392" s="38"/>
      <c r="Q392" s="38"/>
      <c r="R392" s="38"/>
      <c r="S392" s="38"/>
      <c r="T392" s="38"/>
      <c r="U392" s="38"/>
      <c r="V392" s="38"/>
      <c r="W392" s="38"/>
      <c r="X392" s="38"/>
      <c r="Y392" s="38"/>
      <c r="Z392" s="38"/>
      <c r="AA392" s="38"/>
      <c r="AB392" s="38"/>
      <c r="AC392" s="38"/>
      <c r="AD392" s="38"/>
      <c r="AE392" s="38"/>
    </row>
    <row r="393" spans="1:31" ht="13.2">
      <c r="A393">
        <v>67</v>
      </c>
      <c r="B393" t="s">
        <v>731</v>
      </c>
      <c r="C393">
        <v>2</v>
      </c>
      <c r="D393">
        <v>5</v>
      </c>
      <c r="E393" t="s">
        <v>1699</v>
      </c>
      <c r="F393">
        <v>32754351</v>
      </c>
      <c r="G393" s="33" t="s">
        <v>612</v>
      </c>
      <c r="H393">
        <f>VLOOKUP(G393,'Journals '!A:C,3)</f>
        <v>1</v>
      </c>
      <c r="I393">
        <f t="shared" si="1"/>
        <v>1</v>
      </c>
      <c r="J393">
        <v>2020</v>
      </c>
      <c r="K393" t="s">
        <v>1700</v>
      </c>
      <c r="L393" s="38"/>
      <c r="M393" s="38"/>
      <c r="N393" s="38"/>
      <c r="O393" s="38"/>
      <c r="P393" s="38"/>
      <c r="Q393" s="38"/>
      <c r="R393" s="38"/>
      <c r="S393" s="38"/>
      <c r="T393" s="38"/>
      <c r="U393" s="38"/>
      <c r="V393" s="38"/>
      <c r="W393" s="38"/>
      <c r="X393" s="38"/>
      <c r="Y393" s="38"/>
      <c r="Z393" s="38"/>
      <c r="AA393" s="38"/>
      <c r="AB393" s="38"/>
      <c r="AC393" s="38"/>
      <c r="AD393" s="38"/>
      <c r="AE393" s="38"/>
    </row>
    <row r="394" spans="1:31" ht="13.2">
      <c r="A394">
        <v>67</v>
      </c>
      <c r="B394" t="s">
        <v>731</v>
      </c>
      <c r="C394">
        <v>5</v>
      </c>
      <c r="D394">
        <v>11</v>
      </c>
      <c r="E394" t="s">
        <v>1701</v>
      </c>
      <c r="F394">
        <v>27811320</v>
      </c>
      <c r="G394" s="33" t="s">
        <v>1702</v>
      </c>
      <c r="H394">
        <f>VLOOKUP(G394,'Journals '!A:C,3)</f>
        <v>0</v>
      </c>
      <c r="I394" t="str">
        <f t="shared" si="1"/>
        <v xml:space="preserve"> </v>
      </c>
      <c r="J394">
        <v>2017</v>
      </c>
      <c r="K394" t="s">
        <v>1703</v>
      </c>
      <c r="L394" s="38"/>
      <c r="M394" s="38"/>
      <c r="N394" s="38"/>
      <c r="O394" s="38"/>
      <c r="P394" s="38"/>
      <c r="Q394" s="38"/>
      <c r="R394" s="38"/>
      <c r="S394" s="38"/>
      <c r="T394" s="38"/>
      <c r="U394" s="38"/>
      <c r="V394" s="38"/>
      <c r="W394" s="38"/>
      <c r="X394" s="38"/>
      <c r="Y394" s="38"/>
      <c r="Z394" s="38"/>
      <c r="AA394" s="38"/>
      <c r="AB394" s="38"/>
      <c r="AC394" s="38"/>
      <c r="AD394" s="38"/>
      <c r="AE394" s="38"/>
    </row>
    <row r="395" spans="1:31" ht="13.2">
      <c r="A395">
        <v>67</v>
      </c>
      <c r="B395" t="s">
        <v>731</v>
      </c>
      <c r="C395">
        <v>1</v>
      </c>
      <c r="D395">
        <v>11</v>
      </c>
      <c r="E395" t="s">
        <v>1704</v>
      </c>
      <c r="F395">
        <v>32209676</v>
      </c>
      <c r="G395" s="33" t="s">
        <v>1679</v>
      </c>
      <c r="H395">
        <f>VLOOKUP(G395,'Journals '!A:C,3)</f>
        <v>0</v>
      </c>
      <c r="I395" t="str">
        <f t="shared" si="1"/>
        <v xml:space="preserve"> </v>
      </c>
      <c r="J395">
        <v>2020</v>
      </c>
      <c r="K395" t="s">
        <v>1680</v>
      </c>
      <c r="L395" s="38"/>
      <c r="M395" s="38"/>
      <c r="N395" s="38"/>
      <c r="O395" s="38"/>
      <c r="P395" s="38"/>
      <c r="Q395" s="38"/>
      <c r="R395" s="38"/>
      <c r="S395" s="38"/>
      <c r="T395" s="38"/>
      <c r="U395" s="38"/>
      <c r="V395" s="38"/>
      <c r="W395" s="38"/>
      <c r="X395" s="38"/>
      <c r="Y395" s="38"/>
      <c r="Z395" s="38"/>
      <c r="AA395" s="38"/>
      <c r="AB395" s="38"/>
      <c r="AC395" s="38"/>
      <c r="AD395" s="38"/>
      <c r="AE395" s="38"/>
    </row>
    <row r="396" spans="1:31" ht="13.2">
      <c r="A396">
        <v>67</v>
      </c>
      <c r="B396" t="s">
        <v>731</v>
      </c>
      <c r="C396">
        <v>1</v>
      </c>
      <c r="D396">
        <v>13</v>
      </c>
      <c r="E396" t="s">
        <v>1705</v>
      </c>
      <c r="F396">
        <v>28592526</v>
      </c>
      <c r="G396" s="33" t="s">
        <v>1687</v>
      </c>
      <c r="H396">
        <f>VLOOKUP(G396,'Journals '!A:C,3)</f>
        <v>0</v>
      </c>
      <c r="I396" t="str">
        <f t="shared" si="1"/>
        <v xml:space="preserve"> </v>
      </c>
      <c r="J396">
        <v>2017</v>
      </c>
      <c r="K396" t="s">
        <v>1680</v>
      </c>
      <c r="L396" s="38"/>
      <c r="M396" s="38"/>
      <c r="N396" s="38"/>
      <c r="O396" s="38"/>
      <c r="P396" s="38"/>
      <c r="Q396" s="38"/>
      <c r="R396" s="38"/>
      <c r="S396" s="38"/>
      <c r="T396" s="38"/>
      <c r="U396" s="38"/>
      <c r="V396" s="38"/>
      <c r="W396" s="38"/>
      <c r="X396" s="38"/>
      <c r="Y396" s="38"/>
      <c r="Z396" s="38"/>
      <c r="AA396" s="38"/>
      <c r="AB396" s="38"/>
      <c r="AC396" s="38"/>
      <c r="AD396" s="38"/>
      <c r="AE396" s="38"/>
    </row>
    <row r="397" spans="1:31" ht="13.2">
      <c r="A397">
        <v>67</v>
      </c>
      <c r="B397" t="s">
        <v>731</v>
      </c>
      <c r="C397">
        <v>1</v>
      </c>
      <c r="D397">
        <v>13</v>
      </c>
      <c r="E397" t="s">
        <v>1706</v>
      </c>
      <c r="F397">
        <v>29435494</v>
      </c>
      <c r="G397" s="33" t="s">
        <v>1695</v>
      </c>
      <c r="H397">
        <f>VLOOKUP(G397,'Journals '!A:C,3)</f>
        <v>0</v>
      </c>
      <c r="I397" t="str">
        <f t="shared" si="1"/>
        <v xml:space="preserve"> </v>
      </c>
      <c r="J397">
        <v>2018</v>
      </c>
      <c r="K397" t="s">
        <v>1680</v>
      </c>
      <c r="L397" s="38"/>
      <c r="M397" s="38"/>
      <c r="N397" s="38"/>
      <c r="O397" s="38"/>
      <c r="P397" s="38"/>
      <c r="Q397" s="38"/>
      <c r="R397" s="38"/>
      <c r="S397" s="38"/>
      <c r="T397" s="38"/>
      <c r="U397" s="38"/>
      <c r="V397" s="38"/>
      <c r="W397" s="38"/>
      <c r="X397" s="38"/>
      <c r="Y397" s="38"/>
      <c r="Z397" s="38"/>
      <c r="AA397" s="38"/>
      <c r="AB397" s="38"/>
      <c r="AC397" s="38"/>
      <c r="AD397" s="38"/>
      <c r="AE397" s="38"/>
    </row>
    <row r="398" spans="1:31" ht="13.2">
      <c r="A398">
        <v>67</v>
      </c>
      <c r="B398" t="s">
        <v>731</v>
      </c>
      <c r="C398">
        <v>2</v>
      </c>
      <c r="D398">
        <v>5</v>
      </c>
      <c r="E398" t="s">
        <v>1707</v>
      </c>
      <c r="F398">
        <v>33767890</v>
      </c>
      <c r="G398" s="33" t="s">
        <v>612</v>
      </c>
      <c r="H398">
        <f>VLOOKUP(G398,'Journals '!A:C,3)</f>
        <v>1</v>
      </c>
      <c r="I398">
        <f t="shared" si="1"/>
        <v>1</v>
      </c>
      <c r="J398">
        <v>2021</v>
      </c>
      <c r="K398" t="s">
        <v>1708</v>
      </c>
      <c r="L398" s="38"/>
      <c r="M398" s="38"/>
      <c r="N398" s="38"/>
      <c r="O398" s="38"/>
      <c r="P398" s="38"/>
      <c r="Q398" s="38"/>
      <c r="R398" s="38"/>
      <c r="S398" s="38"/>
      <c r="T398" s="38"/>
      <c r="U398" s="38"/>
      <c r="V398" s="38"/>
      <c r="W398" s="38"/>
      <c r="X398" s="38"/>
      <c r="Y398" s="38"/>
      <c r="Z398" s="38"/>
      <c r="AA398" s="38"/>
      <c r="AB398" s="38"/>
      <c r="AC398" s="38"/>
      <c r="AD398" s="38"/>
      <c r="AE398" s="38"/>
    </row>
    <row r="399" spans="1:31" ht="13.2">
      <c r="A399" s="39">
        <v>68</v>
      </c>
      <c r="B399" s="38" t="s">
        <v>1709</v>
      </c>
      <c r="C399">
        <v>5</v>
      </c>
      <c r="D399">
        <v>13</v>
      </c>
      <c r="E399" t="s">
        <v>1710</v>
      </c>
      <c r="F399">
        <v>36134563</v>
      </c>
      <c r="G399" s="33" t="s">
        <v>1293</v>
      </c>
      <c r="H399">
        <f>VLOOKUP(G399,'Journals '!A:C,3)</f>
        <v>1</v>
      </c>
      <c r="I399">
        <f t="shared" si="1"/>
        <v>1</v>
      </c>
      <c r="J399">
        <v>2022</v>
      </c>
      <c r="K399" t="s">
        <v>1711</v>
      </c>
      <c r="L399" s="38"/>
      <c r="M399" s="38"/>
      <c r="N399" s="38"/>
      <c r="O399" s="38"/>
      <c r="P399" s="38"/>
      <c r="Q399" s="38"/>
      <c r="R399" s="38"/>
      <c r="S399" s="38"/>
      <c r="T399" s="38"/>
      <c r="U399" s="38"/>
      <c r="V399" s="38"/>
      <c r="W399" s="38"/>
      <c r="X399" s="38"/>
      <c r="Y399" s="38"/>
      <c r="Z399" s="38"/>
      <c r="AA399" s="38"/>
      <c r="AB399" s="38"/>
      <c r="AC399" s="38"/>
      <c r="AD399" s="38"/>
      <c r="AE399" s="38"/>
    </row>
    <row r="400" spans="1:31" ht="13.2">
      <c r="A400" s="39">
        <v>68</v>
      </c>
      <c r="B400" s="38" t="s">
        <v>1709</v>
      </c>
      <c r="C400">
        <v>4</v>
      </c>
      <c r="D400">
        <v>13</v>
      </c>
      <c r="E400" t="s">
        <v>1712</v>
      </c>
      <c r="F400">
        <v>36758795</v>
      </c>
      <c r="G400" s="33" t="s">
        <v>631</v>
      </c>
      <c r="H400">
        <f>VLOOKUP(G400,'Journals '!A:C,3)</f>
        <v>1</v>
      </c>
      <c r="I400">
        <f t="shared" si="1"/>
        <v>1</v>
      </c>
      <c r="J400">
        <v>2023</v>
      </c>
      <c r="K400" t="s">
        <v>1713</v>
      </c>
      <c r="L400" s="38"/>
      <c r="M400" s="38"/>
      <c r="N400" s="38"/>
      <c r="O400" s="38"/>
      <c r="P400" s="38"/>
      <c r="Q400" s="38"/>
      <c r="R400" s="38"/>
      <c r="S400" s="38"/>
      <c r="T400" s="38"/>
      <c r="U400" s="38"/>
      <c r="V400" s="38"/>
      <c r="W400" s="38"/>
      <c r="X400" s="38"/>
      <c r="Y400" s="38"/>
      <c r="Z400" s="38"/>
      <c r="AA400" s="38"/>
      <c r="AB400" s="38"/>
      <c r="AC400" s="38"/>
      <c r="AD400" s="38"/>
      <c r="AE400" s="38"/>
    </row>
    <row r="401" spans="1:31" ht="13.2">
      <c r="A401" s="39">
        <v>68</v>
      </c>
      <c r="B401" s="38" t="s">
        <v>1709</v>
      </c>
      <c r="C401">
        <v>2</v>
      </c>
      <c r="D401">
        <v>10</v>
      </c>
      <c r="E401" t="s">
        <v>1714</v>
      </c>
      <c r="F401">
        <v>31901624</v>
      </c>
      <c r="G401" s="33" t="s">
        <v>1715</v>
      </c>
      <c r="H401">
        <f>VLOOKUP(G401,'Journals '!A:C,3)</f>
        <v>0</v>
      </c>
      <c r="I401" t="str">
        <f t="shared" si="1"/>
        <v xml:space="preserve"> </v>
      </c>
      <c r="J401">
        <v>2020</v>
      </c>
      <c r="K401" t="s">
        <v>1716</v>
      </c>
      <c r="L401" s="38"/>
      <c r="M401" s="38"/>
      <c r="N401" s="38"/>
      <c r="O401" s="38"/>
      <c r="P401" s="38"/>
      <c r="Q401" s="38"/>
      <c r="R401" s="38"/>
      <c r="S401" s="38"/>
      <c r="T401" s="38"/>
      <c r="U401" s="38"/>
      <c r="V401" s="38"/>
      <c r="W401" s="38"/>
      <c r="X401" s="38"/>
      <c r="Y401" s="38"/>
      <c r="Z401" s="38"/>
      <c r="AA401" s="38"/>
      <c r="AB401" s="38"/>
      <c r="AC401" s="38"/>
      <c r="AD401" s="38"/>
      <c r="AE401" s="38"/>
    </row>
    <row r="402" spans="1:31" ht="13.2">
      <c r="A402" s="39">
        <v>68</v>
      </c>
      <c r="B402" s="38" t="s">
        <v>1709</v>
      </c>
      <c r="C402">
        <v>5</v>
      </c>
      <c r="D402">
        <v>6</v>
      </c>
      <c r="E402" t="s">
        <v>1717</v>
      </c>
      <c r="F402">
        <v>29414025</v>
      </c>
      <c r="G402" s="33" t="s">
        <v>1715</v>
      </c>
      <c r="H402">
        <f>VLOOKUP(G402,'Journals '!A:C,3)</f>
        <v>0</v>
      </c>
      <c r="I402" t="str">
        <f t="shared" si="1"/>
        <v xml:space="preserve"> </v>
      </c>
      <c r="J402">
        <v>2018</v>
      </c>
      <c r="K402" t="s">
        <v>1718</v>
      </c>
      <c r="L402" s="38"/>
      <c r="M402" s="38"/>
      <c r="N402" s="38"/>
      <c r="O402" s="38"/>
      <c r="P402" s="38"/>
      <c r="Q402" s="38"/>
      <c r="R402" s="38"/>
      <c r="S402" s="38"/>
      <c r="T402" s="38"/>
      <c r="U402" s="38"/>
      <c r="V402" s="38"/>
      <c r="W402" s="38"/>
      <c r="X402" s="38"/>
      <c r="Y402" s="38"/>
      <c r="Z402" s="38"/>
      <c r="AA402" s="38"/>
      <c r="AB402" s="38"/>
      <c r="AC402" s="38"/>
      <c r="AD402" s="38"/>
      <c r="AE402" s="38"/>
    </row>
    <row r="403" spans="1:31" ht="13.2">
      <c r="A403" s="39">
        <v>68</v>
      </c>
      <c r="B403" s="38" t="s">
        <v>1709</v>
      </c>
      <c r="C403">
        <v>6</v>
      </c>
      <c r="D403">
        <v>9</v>
      </c>
      <c r="E403" t="s">
        <v>1719</v>
      </c>
      <c r="F403">
        <v>36227182</v>
      </c>
      <c r="G403" s="33" t="s">
        <v>554</v>
      </c>
      <c r="H403">
        <f>VLOOKUP(G403,'Journals '!A:C,3)</f>
        <v>1</v>
      </c>
      <c r="I403">
        <f t="shared" si="1"/>
        <v>1</v>
      </c>
      <c r="J403">
        <v>2023</v>
      </c>
      <c r="K403" t="s">
        <v>1720</v>
      </c>
      <c r="L403" s="38"/>
      <c r="M403" s="38"/>
      <c r="N403" s="38"/>
      <c r="O403" s="38"/>
      <c r="P403" s="38"/>
      <c r="Q403" s="38"/>
      <c r="R403" s="38"/>
      <c r="S403" s="38"/>
      <c r="T403" s="38"/>
      <c r="U403" s="38"/>
      <c r="V403" s="38"/>
      <c r="W403" s="38"/>
      <c r="X403" s="38"/>
      <c r="Y403" s="38"/>
      <c r="Z403" s="38"/>
      <c r="AA403" s="38"/>
      <c r="AB403" s="38"/>
      <c r="AC403" s="38"/>
      <c r="AD403" s="38"/>
      <c r="AE403" s="38"/>
    </row>
    <row r="404" spans="1:31" ht="13.2">
      <c r="A404" s="39">
        <v>68</v>
      </c>
      <c r="B404" s="38" t="s">
        <v>1709</v>
      </c>
      <c r="C404">
        <v>4</v>
      </c>
      <c r="D404">
        <v>8</v>
      </c>
      <c r="E404" t="s">
        <v>1721</v>
      </c>
      <c r="F404">
        <v>37306971</v>
      </c>
      <c r="G404" s="33" t="s">
        <v>554</v>
      </c>
      <c r="H404">
        <f>VLOOKUP(G404,'Journals '!A:C,3)</f>
        <v>1</v>
      </c>
      <c r="I404">
        <f t="shared" si="1"/>
        <v>1</v>
      </c>
      <c r="J404">
        <v>2023</v>
      </c>
      <c r="K404" t="s">
        <v>1720</v>
      </c>
      <c r="L404" s="38"/>
      <c r="M404" s="38"/>
      <c r="N404" s="38"/>
      <c r="O404" s="38"/>
      <c r="P404" s="38"/>
      <c r="Q404" s="38"/>
      <c r="R404" s="38"/>
      <c r="S404" s="38"/>
      <c r="T404" s="38"/>
      <c r="U404" s="38"/>
      <c r="V404" s="38"/>
      <c r="W404" s="38"/>
      <c r="X404" s="38"/>
      <c r="Y404" s="38"/>
      <c r="Z404" s="38"/>
      <c r="AA404" s="38"/>
      <c r="AB404" s="38"/>
      <c r="AC404" s="38"/>
      <c r="AD404" s="38"/>
      <c r="AE404" s="38"/>
    </row>
    <row r="405" spans="1:31" ht="13.2">
      <c r="A405" s="39">
        <v>68</v>
      </c>
      <c r="B405" s="38" t="s">
        <v>1709</v>
      </c>
      <c r="C405">
        <v>3</v>
      </c>
      <c r="D405">
        <v>9</v>
      </c>
      <c r="E405" t="s">
        <v>1722</v>
      </c>
      <c r="F405">
        <v>36096384</v>
      </c>
      <c r="G405" s="33" t="s">
        <v>631</v>
      </c>
      <c r="H405">
        <f>VLOOKUP(G405,'Journals '!A:C,3)</f>
        <v>1</v>
      </c>
      <c r="I405">
        <f t="shared" si="1"/>
        <v>1</v>
      </c>
      <c r="J405">
        <v>2022</v>
      </c>
      <c r="K405" t="s">
        <v>1720</v>
      </c>
      <c r="L405" s="38"/>
      <c r="M405" s="38"/>
      <c r="N405" s="38"/>
      <c r="O405" s="38"/>
      <c r="P405" s="38"/>
      <c r="Q405" s="38"/>
      <c r="R405" s="38"/>
      <c r="S405" s="38"/>
      <c r="T405" s="38"/>
      <c r="U405" s="38"/>
      <c r="V405" s="38"/>
      <c r="W405" s="38"/>
      <c r="X405" s="38"/>
      <c r="Y405" s="38"/>
      <c r="Z405" s="38"/>
      <c r="AA405" s="38"/>
      <c r="AB405" s="38"/>
      <c r="AC405" s="38"/>
      <c r="AD405" s="38"/>
      <c r="AE405" s="38"/>
    </row>
    <row r="406" spans="1:31" ht="13.2">
      <c r="A406" s="39">
        <v>68</v>
      </c>
      <c r="B406" s="38" t="s">
        <v>1709</v>
      </c>
      <c r="C406">
        <v>4</v>
      </c>
      <c r="D406">
        <v>8</v>
      </c>
      <c r="E406" t="s">
        <v>1723</v>
      </c>
      <c r="F406">
        <v>36701749</v>
      </c>
      <c r="G406" s="33" t="s">
        <v>554</v>
      </c>
      <c r="H406">
        <f>VLOOKUP(G406,'Journals '!A:C,3)</f>
        <v>1</v>
      </c>
      <c r="I406">
        <f t="shared" si="1"/>
        <v>1</v>
      </c>
      <c r="J406">
        <v>2023</v>
      </c>
      <c r="K406" t="s">
        <v>1720</v>
      </c>
      <c r="L406" s="38"/>
      <c r="M406" s="38"/>
      <c r="N406" s="38"/>
      <c r="O406" s="38"/>
      <c r="P406" s="38"/>
      <c r="Q406" s="38"/>
      <c r="R406" s="38"/>
      <c r="S406" s="38"/>
      <c r="T406" s="38"/>
      <c r="U406" s="38"/>
      <c r="V406" s="38"/>
      <c r="W406" s="38"/>
      <c r="X406" s="38"/>
      <c r="Y406" s="38"/>
      <c r="Z406" s="38"/>
      <c r="AA406" s="38"/>
      <c r="AB406" s="38"/>
      <c r="AC406" s="38"/>
      <c r="AD406" s="38"/>
      <c r="AE406" s="38"/>
    </row>
    <row r="407" spans="1:31" ht="13.2">
      <c r="A407" s="39">
        <v>68</v>
      </c>
      <c r="B407" s="38" t="s">
        <v>1709</v>
      </c>
      <c r="C407">
        <v>5</v>
      </c>
      <c r="D407">
        <v>10</v>
      </c>
      <c r="E407" t="s">
        <v>1724</v>
      </c>
      <c r="F407">
        <v>36227210</v>
      </c>
      <c r="G407" s="33" t="s">
        <v>554</v>
      </c>
      <c r="H407">
        <f>VLOOKUP(G407,'Journals '!A:C,3)</f>
        <v>1</v>
      </c>
      <c r="I407">
        <f t="shared" si="1"/>
        <v>1</v>
      </c>
      <c r="J407">
        <v>2023</v>
      </c>
      <c r="K407" t="s">
        <v>1720</v>
      </c>
      <c r="L407" s="38"/>
      <c r="M407" s="38"/>
      <c r="N407" s="38"/>
      <c r="O407" s="38"/>
      <c r="P407" s="38"/>
      <c r="Q407" s="38"/>
      <c r="R407" s="38"/>
      <c r="S407" s="38"/>
      <c r="T407" s="38"/>
      <c r="U407" s="38"/>
      <c r="V407" s="38"/>
      <c r="W407" s="38"/>
      <c r="X407" s="38"/>
      <c r="Y407" s="38"/>
      <c r="Z407" s="38"/>
      <c r="AA407" s="38"/>
      <c r="AB407" s="38"/>
      <c r="AC407" s="38"/>
      <c r="AD407" s="38"/>
      <c r="AE407" s="38"/>
    </row>
    <row r="408" spans="1:31" ht="13.2">
      <c r="A408" s="39">
        <v>70</v>
      </c>
      <c r="B408" s="38" t="s">
        <v>734</v>
      </c>
      <c r="C408">
        <v>8</v>
      </c>
      <c r="D408">
        <v>21</v>
      </c>
      <c r="E408" t="s">
        <v>1725</v>
      </c>
      <c r="F408">
        <v>35875691</v>
      </c>
      <c r="G408" s="33" t="s">
        <v>1548</v>
      </c>
      <c r="H408">
        <f>VLOOKUP(G408,'Journals '!A:C,3)</f>
        <v>0</v>
      </c>
      <c r="I408" t="str">
        <f t="shared" si="1"/>
        <v xml:space="preserve"> </v>
      </c>
      <c r="J408">
        <v>2022</v>
      </c>
      <c r="K408" t="s">
        <v>1726</v>
      </c>
      <c r="L408" s="38"/>
      <c r="M408" s="38"/>
      <c r="N408" s="38"/>
      <c r="O408" s="38"/>
      <c r="P408" s="38"/>
      <c r="Q408" s="38"/>
      <c r="R408" s="38"/>
      <c r="S408" s="38"/>
      <c r="T408" s="38"/>
      <c r="U408" s="38"/>
      <c r="V408" s="38"/>
      <c r="W408" s="38"/>
      <c r="X408" s="38"/>
      <c r="Y408" s="38"/>
      <c r="Z408" s="38"/>
      <c r="AA408" s="38"/>
      <c r="AB408" s="38"/>
      <c r="AC408" s="38"/>
      <c r="AD408" s="38"/>
      <c r="AE408" s="38"/>
    </row>
    <row r="409" spans="1:31" ht="13.2">
      <c r="A409" s="39">
        <v>70</v>
      </c>
      <c r="B409" s="38" t="s">
        <v>734</v>
      </c>
      <c r="C409">
        <v>4</v>
      </c>
      <c r="D409">
        <v>8</v>
      </c>
      <c r="E409" t="s">
        <v>1727</v>
      </c>
      <c r="F409">
        <v>35091315</v>
      </c>
      <c r="G409" s="33" t="s">
        <v>419</v>
      </c>
      <c r="H409">
        <f>VLOOKUP(G409,'Journals '!A:C,3)</f>
        <v>0</v>
      </c>
      <c r="I409" t="str">
        <f t="shared" si="1"/>
        <v xml:space="preserve"> </v>
      </c>
      <c r="J409">
        <v>2022</v>
      </c>
      <c r="K409" t="s">
        <v>1728</v>
      </c>
      <c r="L409" s="38"/>
      <c r="M409" s="38"/>
      <c r="N409" s="38"/>
      <c r="O409" s="38"/>
      <c r="P409" s="38"/>
      <c r="Q409" s="38"/>
      <c r="R409" s="38"/>
      <c r="S409" s="38"/>
      <c r="T409" s="38"/>
      <c r="U409" s="38"/>
      <c r="V409" s="38"/>
      <c r="W409" s="38"/>
      <c r="X409" s="38"/>
      <c r="Y409" s="38"/>
      <c r="Z409" s="38"/>
      <c r="AA409" s="38"/>
      <c r="AB409" s="38"/>
      <c r="AC409" s="38"/>
      <c r="AD409" s="38"/>
      <c r="AE409" s="38"/>
    </row>
    <row r="410" spans="1:31" ht="13.2">
      <c r="A410" s="39">
        <v>70</v>
      </c>
      <c r="B410" s="38" t="s">
        <v>1729</v>
      </c>
      <c r="C410">
        <v>1</v>
      </c>
      <c r="D410">
        <v>4</v>
      </c>
      <c r="E410" t="s">
        <v>1730</v>
      </c>
      <c r="F410">
        <v>37213579</v>
      </c>
      <c r="G410" s="33" t="s">
        <v>1731</v>
      </c>
      <c r="H410">
        <f>VLOOKUP(G410,'Journals '!A:C,3)</f>
        <v>0</v>
      </c>
      <c r="I410" t="str">
        <f t="shared" si="1"/>
        <v xml:space="preserve"> </v>
      </c>
      <c r="J410">
        <v>2023</v>
      </c>
      <c r="K410" t="s">
        <v>1732</v>
      </c>
      <c r="L410" s="38"/>
      <c r="M410" s="38"/>
      <c r="N410" s="38"/>
      <c r="O410" s="38"/>
      <c r="P410" s="38"/>
      <c r="Q410" s="38"/>
      <c r="R410" s="38"/>
      <c r="S410" s="38"/>
      <c r="T410" s="38"/>
      <c r="U410" s="38"/>
      <c r="V410" s="38"/>
      <c r="W410" s="38"/>
      <c r="X410" s="38"/>
      <c r="Y410" s="38"/>
      <c r="Z410" s="38"/>
      <c r="AA410" s="38"/>
      <c r="AB410" s="38"/>
      <c r="AC410" s="38"/>
      <c r="AD410" s="38"/>
      <c r="AE410" s="38"/>
    </row>
    <row r="411" spans="1:31" ht="13.2">
      <c r="A411" s="39">
        <v>70</v>
      </c>
      <c r="B411" s="38" t="s">
        <v>734</v>
      </c>
      <c r="C411">
        <v>2</v>
      </c>
      <c r="D411">
        <v>8</v>
      </c>
      <c r="E411" t="s">
        <v>1733</v>
      </c>
      <c r="F411">
        <v>33893872</v>
      </c>
      <c r="G411" s="33" t="s">
        <v>543</v>
      </c>
      <c r="H411">
        <f>VLOOKUP(G411,'Journals '!A:C,3)</f>
        <v>1</v>
      </c>
      <c r="I411">
        <f t="shared" si="1"/>
        <v>1</v>
      </c>
      <c r="J411">
        <v>2022</v>
      </c>
      <c r="K411" t="s">
        <v>1734</v>
      </c>
      <c r="L411" s="38"/>
      <c r="M411" s="38"/>
      <c r="N411" s="38"/>
      <c r="O411" s="38"/>
      <c r="P411" s="38"/>
      <c r="Q411" s="38"/>
      <c r="R411" s="38"/>
      <c r="S411" s="38"/>
      <c r="T411" s="38"/>
      <c r="U411" s="38"/>
      <c r="V411" s="38"/>
      <c r="W411" s="38"/>
      <c r="X411" s="38"/>
      <c r="Y411" s="38"/>
      <c r="Z411" s="38"/>
      <c r="AA411" s="38"/>
      <c r="AB411" s="38"/>
      <c r="AC411" s="38"/>
      <c r="AD411" s="38"/>
      <c r="AE411" s="38"/>
    </row>
    <row r="412" spans="1:31" ht="13.2">
      <c r="A412" s="39">
        <v>70</v>
      </c>
      <c r="B412" s="38" t="s">
        <v>734</v>
      </c>
      <c r="C412">
        <v>2</v>
      </c>
      <c r="D412">
        <v>10</v>
      </c>
      <c r="E412" t="s">
        <v>1735</v>
      </c>
      <c r="F412">
        <v>37878410</v>
      </c>
      <c r="G412" s="33" t="s">
        <v>544</v>
      </c>
      <c r="H412">
        <f>VLOOKUP(G412,'Journals '!A:C,3)</f>
        <v>1</v>
      </c>
      <c r="I412">
        <f t="shared" si="1"/>
        <v>1</v>
      </c>
      <c r="J412">
        <v>2023</v>
      </c>
      <c r="K412" t="s">
        <v>1736</v>
      </c>
      <c r="L412" s="38"/>
      <c r="M412" s="38"/>
      <c r="N412" s="38"/>
      <c r="O412" s="38"/>
      <c r="P412" s="38"/>
      <c r="Q412" s="38"/>
      <c r="R412" s="38"/>
      <c r="S412" s="38"/>
      <c r="T412" s="38"/>
      <c r="U412" s="38"/>
      <c r="V412" s="38"/>
      <c r="W412" s="38"/>
      <c r="X412" s="38"/>
      <c r="Y412" s="38"/>
      <c r="Z412" s="38"/>
      <c r="AA412" s="38"/>
      <c r="AB412" s="38"/>
      <c r="AC412" s="38"/>
      <c r="AD412" s="38"/>
      <c r="AE412" s="38"/>
    </row>
    <row r="413" spans="1:31" ht="13.2">
      <c r="A413" s="39">
        <v>70</v>
      </c>
      <c r="B413" s="38" t="s">
        <v>734</v>
      </c>
      <c r="C413">
        <v>2</v>
      </c>
      <c r="D413">
        <v>9</v>
      </c>
      <c r="E413" t="s">
        <v>1737</v>
      </c>
      <c r="F413">
        <v>36878326</v>
      </c>
      <c r="G413" s="33" t="s">
        <v>1738</v>
      </c>
      <c r="H413">
        <f>VLOOKUP(G413,'Journals '!A:C,3)</f>
        <v>0</v>
      </c>
      <c r="I413" t="str">
        <f t="shared" si="1"/>
        <v xml:space="preserve"> </v>
      </c>
      <c r="J413">
        <v>2023</v>
      </c>
      <c r="K413" t="s">
        <v>1739</v>
      </c>
      <c r="L413" s="38"/>
      <c r="M413" s="38"/>
      <c r="N413" s="38"/>
      <c r="O413" s="38"/>
      <c r="P413" s="38"/>
      <c r="Q413" s="38"/>
      <c r="R413" s="38"/>
      <c r="S413" s="38"/>
      <c r="T413" s="38"/>
      <c r="U413" s="38"/>
      <c r="V413" s="38"/>
      <c r="W413" s="38"/>
      <c r="X413" s="38"/>
      <c r="Y413" s="38"/>
      <c r="Z413" s="38"/>
      <c r="AA413" s="38"/>
      <c r="AB413" s="38"/>
      <c r="AC413" s="38"/>
      <c r="AD413" s="38"/>
      <c r="AE413" s="38"/>
    </row>
    <row r="414" spans="1:31" ht="13.2">
      <c r="A414" s="39">
        <v>70</v>
      </c>
      <c r="B414" s="38" t="s">
        <v>1729</v>
      </c>
      <c r="C414">
        <v>2</v>
      </c>
      <c r="D414">
        <v>3</v>
      </c>
      <c r="E414" t="s">
        <v>1740</v>
      </c>
      <c r="F414">
        <v>35192974</v>
      </c>
      <c r="G414" s="33" t="s">
        <v>631</v>
      </c>
      <c r="H414">
        <f>VLOOKUP(G414,'Journals '!A:C,3)</f>
        <v>1</v>
      </c>
      <c r="I414">
        <f t="shared" si="1"/>
        <v>1</v>
      </c>
      <c r="J414">
        <v>2022</v>
      </c>
      <c r="K414" t="s">
        <v>1741</v>
      </c>
      <c r="L414" s="38"/>
      <c r="M414" s="38"/>
      <c r="N414" s="38"/>
      <c r="O414" s="38"/>
      <c r="P414" s="38"/>
      <c r="Q414" s="38"/>
      <c r="R414" s="38"/>
      <c r="S414" s="38"/>
      <c r="T414" s="38"/>
      <c r="U414" s="38"/>
      <c r="V414" s="38"/>
      <c r="W414" s="38"/>
      <c r="X414" s="38"/>
      <c r="Y414" s="38"/>
      <c r="Z414" s="38"/>
      <c r="AA414" s="38"/>
      <c r="AB414" s="38"/>
      <c r="AC414" s="38"/>
      <c r="AD414" s="38"/>
      <c r="AE414" s="38"/>
    </row>
    <row r="415" spans="1:31" ht="13.2">
      <c r="A415" s="39">
        <v>70</v>
      </c>
      <c r="B415" s="38" t="s">
        <v>734</v>
      </c>
      <c r="C415">
        <v>8</v>
      </c>
      <c r="D415">
        <v>13</v>
      </c>
      <c r="E415" t="s">
        <v>1742</v>
      </c>
      <c r="F415">
        <v>36681990</v>
      </c>
      <c r="G415" s="33" t="s">
        <v>430</v>
      </c>
      <c r="H415">
        <f>VLOOKUP(G415,'Journals '!A:C,3)</f>
        <v>1</v>
      </c>
      <c r="I415">
        <f t="shared" si="1"/>
        <v>1</v>
      </c>
      <c r="J415">
        <v>2022</v>
      </c>
      <c r="K415" t="s">
        <v>1743</v>
      </c>
      <c r="L415" s="38"/>
      <c r="M415" s="38"/>
      <c r="N415" s="38"/>
      <c r="O415" s="38"/>
      <c r="P415" s="38"/>
      <c r="Q415" s="38"/>
      <c r="R415" s="38"/>
      <c r="S415" s="38"/>
      <c r="T415" s="38"/>
      <c r="U415" s="38"/>
      <c r="V415" s="38"/>
      <c r="W415" s="38"/>
      <c r="X415" s="38"/>
      <c r="Y415" s="38"/>
      <c r="Z415" s="38"/>
      <c r="AA415" s="38"/>
      <c r="AB415" s="38"/>
      <c r="AC415" s="38"/>
      <c r="AD415" s="38"/>
      <c r="AE415" s="38"/>
    </row>
    <row r="416" spans="1:31" ht="13.2">
      <c r="A416" s="39">
        <v>70</v>
      </c>
      <c r="B416" s="38" t="s">
        <v>1729</v>
      </c>
      <c r="C416">
        <v>2</v>
      </c>
      <c r="D416">
        <v>5</v>
      </c>
      <c r="E416" t="s">
        <v>1744</v>
      </c>
      <c r="F416">
        <v>35372729</v>
      </c>
      <c r="G416" s="33" t="s">
        <v>1745</v>
      </c>
      <c r="H416">
        <f>VLOOKUP(G416,'Journals '!A:C,3)</f>
        <v>0</v>
      </c>
      <c r="I416" t="str">
        <f t="shared" si="1"/>
        <v xml:space="preserve"> </v>
      </c>
      <c r="J416">
        <v>2022</v>
      </c>
      <c r="K416" t="s">
        <v>1741</v>
      </c>
      <c r="L416" s="38"/>
      <c r="M416" s="38"/>
      <c r="N416" s="38"/>
      <c r="O416" s="38"/>
      <c r="P416" s="38"/>
      <c r="Q416" s="38"/>
      <c r="R416" s="38"/>
      <c r="S416" s="38"/>
      <c r="T416" s="38"/>
      <c r="U416" s="38"/>
      <c r="V416" s="38"/>
      <c r="W416" s="38"/>
      <c r="X416" s="38"/>
      <c r="Y416" s="38"/>
      <c r="Z416" s="38"/>
      <c r="AA416" s="38"/>
      <c r="AB416" s="38"/>
      <c r="AC416" s="38"/>
      <c r="AD416" s="38"/>
      <c r="AE416" s="38"/>
    </row>
    <row r="417" spans="1:31" ht="13.2">
      <c r="A417" s="39">
        <v>70</v>
      </c>
      <c r="B417" s="38" t="s">
        <v>734</v>
      </c>
      <c r="C417">
        <v>4</v>
      </c>
      <c r="D417">
        <v>9</v>
      </c>
      <c r="E417" t="s">
        <v>1746</v>
      </c>
      <c r="F417">
        <v>34114433</v>
      </c>
      <c r="G417" s="33" t="s">
        <v>1747</v>
      </c>
      <c r="H417">
        <f>VLOOKUP(G417,'Journals '!A:C,3)</f>
        <v>1</v>
      </c>
      <c r="I417">
        <f t="shared" si="1"/>
        <v>1</v>
      </c>
      <c r="J417">
        <v>2023</v>
      </c>
      <c r="K417" t="s">
        <v>1741</v>
      </c>
      <c r="L417" s="38"/>
      <c r="M417" s="38"/>
      <c r="N417" s="38"/>
      <c r="O417" s="38"/>
      <c r="P417" s="38"/>
      <c r="Q417" s="38"/>
      <c r="R417" s="38"/>
      <c r="S417" s="38"/>
      <c r="T417" s="38"/>
      <c r="U417" s="38"/>
      <c r="V417" s="38"/>
      <c r="W417" s="38"/>
      <c r="X417" s="38"/>
      <c r="Y417" s="38"/>
      <c r="Z417" s="38"/>
      <c r="AA417" s="38"/>
      <c r="AB417" s="38"/>
      <c r="AC417" s="38"/>
      <c r="AD417" s="38"/>
      <c r="AE417" s="38"/>
    </row>
    <row r="418" spans="1:31" ht="13.2">
      <c r="A418" s="39">
        <v>72</v>
      </c>
      <c r="B418" s="38" t="s">
        <v>1748</v>
      </c>
      <c r="C418">
        <v>1</v>
      </c>
      <c r="D418">
        <v>4</v>
      </c>
      <c r="E418" t="s">
        <v>1749</v>
      </c>
      <c r="F418">
        <v>36805210</v>
      </c>
      <c r="G418" s="33" t="s">
        <v>1750</v>
      </c>
      <c r="H418">
        <f>VLOOKUP(G418,'Journals '!A:C,3)</f>
        <v>0</v>
      </c>
      <c r="I418" t="str">
        <f t="shared" si="1"/>
        <v xml:space="preserve"> </v>
      </c>
      <c r="J418">
        <v>2023</v>
      </c>
      <c r="K418" t="s">
        <v>1751</v>
      </c>
      <c r="L418" s="38"/>
      <c r="M418" s="38"/>
      <c r="N418" s="38"/>
      <c r="O418" s="38"/>
      <c r="P418" s="38"/>
      <c r="Q418" s="38"/>
      <c r="R418" s="38"/>
      <c r="S418" s="38"/>
      <c r="T418" s="38"/>
      <c r="U418" s="38"/>
      <c r="V418" s="38"/>
      <c r="W418" s="38"/>
      <c r="X418" s="38"/>
      <c r="Y418" s="38"/>
      <c r="Z418" s="38"/>
      <c r="AA418" s="38"/>
      <c r="AB418" s="38"/>
      <c r="AC418" s="38"/>
      <c r="AD418" s="38"/>
      <c r="AE418" s="38"/>
    </row>
    <row r="419" spans="1:31" ht="13.2">
      <c r="A419" s="39">
        <v>72</v>
      </c>
      <c r="B419" s="38" t="s">
        <v>1748</v>
      </c>
      <c r="C419">
        <v>4</v>
      </c>
      <c r="D419">
        <v>10</v>
      </c>
      <c r="E419" t="s">
        <v>1752</v>
      </c>
      <c r="F419">
        <v>33974561</v>
      </c>
      <c r="G419" s="33" t="s">
        <v>1753</v>
      </c>
      <c r="H419">
        <f>VLOOKUP(G419,'Journals '!A:C,3)</f>
        <v>0</v>
      </c>
      <c r="I419" t="str">
        <f t="shared" si="1"/>
        <v xml:space="preserve"> </v>
      </c>
      <c r="J419">
        <v>2021</v>
      </c>
      <c r="K419" t="s">
        <v>1754</v>
      </c>
      <c r="L419" s="38"/>
      <c r="M419" s="38"/>
      <c r="N419" s="38"/>
      <c r="O419" s="38"/>
      <c r="P419" s="38"/>
      <c r="Q419" s="38"/>
      <c r="R419" s="38"/>
      <c r="S419" s="38"/>
      <c r="T419" s="38"/>
      <c r="U419" s="38"/>
      <c r="V419" s="38"/>
      <c r="W419" s="38"/>
      <c r="X419" s="38"/>
      <c r="Y419" s="38"/>
      <c r="Z419" s="38"/>
      <c r="AA419" s="38"/>
      <c r="AB419" s="38"/>
      <c r="AC419" s="38"/>
      <c r="AD419" s="38"/>
      <c r="AE419" s="38"/>
    </row>
    <row r="420" spans="1:31" ht="13.2">
      <c r="A420" s="39">
        <v>72</v>
      </c>
      <c r="B420" s="38" t="s">
        <v>1748</v>
      </c>
      <c r="C420">
        <v>2</v>
      </c>
      <c r="D420">
        <v>10</v>
      </c>
      <c r="E420" t="s">
        <v>1755</v>
      </c>
      <c r="F420">
        <v>34583001</v>
      </c>
      <c r="G420" s="33" t="s">
        <v>631</v>
      </c>
      <c r="H420">
        <f>VLOOKUP(G420,'Journals '!A:C,3)</f>
        <v>1</v>
      </c>
      <c r="I420">
        <f t="shared" si="1"/>
        <v>1</v>
      </c>
      <c r="J420">
        <v>2022</v>
      </c>
      <c r="K420" t="s">
        <v>1756</v>
      </c>
      <c r="L420" s="38"/>
      <c r="M420" s="38"/>
      <c r="N420" s="38"/>
      <c r="O420" s="38"/>
      <c r="P420" s="38"/>
      <c r="Q420" s="38"/>
      <c r="R420" s="38"/>
      <c r="S420" s="38"/>
      <c r="T420" s="38"/>
      <c r="U420" s="38"/>
      <c r="V420" s="38"/>
      <c r="W420" s="38"/>
      <c r="X420" s="38"/>
      <c r="Y420" s="38"/>
      <c r="Z420" s="38"/>
      <c r="AA420" s="38"/>
      <c r="AB420" s="38"/>
      <c r="AC420" s="38"/>
      <c r="AD420" s="38"/>
      <c r="AE420" s="38"/>
    </row>
    <row r="421" spans="1:31" ht="13.2">
      <c r="A421" s="39">
        <v>72</v>
      </c>
      <c r="B421" s="38" t="s">
        <v>1748</v>
      </c>
      <c r="C421">
        <v>3</v>
      </c>
      <c r="D421">
        <v>8</v>
      </c>
      <c r="E421" t="s">
        <v>1757</v>
      </c>
      <c r="F421">
        <v>37706880</v>
      </c>
      <c r="G421" s="33" t="s">
        <v>544</v>
      </c>
      <c r="H421">
        <f>VLOOKUP(G421,'Journals '!A:C,3)</f>
        <v>1</v>
      </c>
      <c r="I421">
        <f t="shared" si="1"/>
        <v>1</v>
      </c>
      <c r="J421">
        <v>2023</v>
      </c>
      <c r="K421" t="s">
        <v>1758</v>
      </c>
      <c r="L421" s="38"/>
      <c r="M421" s="38"/>
      <c r="N421" s="38"/>
      <c r="O421" s="38"/>
      <c r="P421" s="38"/>
      <c r="Q421" s="38"/>
      <c r="R421" s="38"/>
      <c r="S421" s="38"/>
      <c r="T421" s="38"/>
      <c r="U421" s="38"/>
      <c r="V421" s="38"/>
      <c r="W421" s="38"/>
      <c r="X421" s="38"/>
      <c r="Y421" s="38"/>
      <c r="Z421" s="38"/>
      <c r="AA421" s="38"/>
      <c r="AB421" s="38"/>
      <c r="AC421" s="38"/>
      <c r="AD421" s="38"/>
      <c r="AE421" s="38"/>
    </row>
    <row r="422" spans="1:31" ht="13.2">
      <c r="A422" s="39">
        <v>72</v>
      </c>
      <c r="B422" s="38" t="s">
        <v>1748</v>
      </c>
      <c r="C422">
        <v>1</v>
      </c>
      <c r="D422">
        <v>5</v>
      </c>
      <c r="E422" t="s">
        <v>1759</v>
      </c>
      <c r="F422">
        <v>37443750</v>
      </c>
      <c r="G422" s="33" t="s">
        <v>334</v>
      </c>
      <c r="H422">
        <f>VLOOKUP(G422,'Journals '!A:C,3)</f>
        <v>0</v>
      </c>
      <c r="I422" t="str">
        <f t="shared" si="1"/>
        <v xml:space="preserve"> </v>
      </c>
      <c r="J422">
        <v>2023</v>
      </c>
      <c r="K422" t="s">
        <v>1760</v>
      </c>
      <c r="L422" s="38"/>
      <c r="M422" s="38"/>
      <c r="N422" s="38"/>
      <c r="O422" s="38"/>
      <c r="P422" s="38"/>
      <c r="Q422" s="38"/>
      <c r="R422" s="38"/>
      <c r="S422" s="38"/>
      <c r="T422" s="38"/>
      <c r="U422" s="38"/>
      <c r="V422" s="38"/>
      <c r="W422" s="38"/>
      <c r="X422" s="38"/>
      <c r="Y422" s="38"/>
      <c r="Z422" s="38"/>
      <c r="AA422" s="38"/>
      <c r="AB422" s="38"/>
      <c r="AC422" s="38"/>
      <c r="AD422" s="38"/>
      <c r="AE422" s="38"/>
    </row>
    <row r="423" spans="1:31" ht="13.2">
      <c r="A423" s="39">
        <v>72</v>
      </c>
      <c r="B423" s="38" t="s">
        <v>1748</v>
      </c>
      <c r="C423">
        <v>7</v>
      </c>
      <c r="D423">
        <v>14</v>
      </c>
      <c r="E423" t="s">
        <v>1761</v>
      </c>
      <c r="F423">
        <v>31597644</v>
      </c>
      <c r="G423" s="33" t="s">
        <v>1762</v>
      </c>
      <c r="H423">
        <f>VLOOKUP(G423,'Journals '!A:C,3)</f>
        <v>0</v>
      </c>
      <c r="I423" t="str">
        <f t="shared" si="1"/>
        <v xml:space="preserve"> </v>
      </c>
      <c r="J423">
        <v>2019</v>
      </c>
      <c r="K423" t="s">
        <v>1763</v>
      </c>
      <c r="L423" s="38"/>
      <c r="M423" s="38"/>
      <c r="N423" s="38"/>
      <c r="O423" s="38"/>
      <c r="P423" s="38"/>
      <c r="Q423" s="38"/>
      <c r="R423" s="38"/>
      <c r="S423" s="38"/>
      <c r="T423" s="38"/>
      <c r="U423" s="38"/>
      <c r="V423" s="38"/>
      <c r="W423" s="38"/>
      <c r="X423" s="38"/>
      <c r="Y423" s="38"/>
      <c r="Z423" s="38"/>
      <c r="AA423" s="38"/>
      <c r="AB423" s="38"/>
      <c r="AC423" s="38"/>
      <c r="AD423" s="38"/>
      <c r="AE423" s="38"/>
    </row>
    <row r="424" spans="1:31" ht="13.2">
      <c r="A424" s="39">
        <v>72</v>
      </c>
      <c r="B424" s="38" t="s">
        <v>1748</v>
      </c>
      <c r="C424">
        <v>2</v>
      </c>
      <c r="D424">
        <v>10</v>
      </c>
      <c r="E424" t="s">
        <v>1764</v>
      </c>
      <c r="F424">
        <v>37821295</v>
      </c>
      <c r="G424" s="33" t="s">
        <v>631</v>
      </c>
      <c r="H424">
        <f>VLOOKUP(G424,'Journals '!A:C,3)</f>
        <v>1</v>
      </c>
      <c r="I424">
        <f t="shared" si="1"/>
        <v>1</v>
      </c>
      <c r="J424">
        <v>2023</v>
      </c>
      <c r="K424" t="s">
        <v>1756</v>
      </c>
      <c r="L424" s="38"/>
      <c r="M424" s="38"/>
      <c r="N424" s="38"/>
      <c r="O424" s="38"/>
      <c r="P424" s="38"/>
      <c r="Q424" s="38"/>
      <c r="R424" s="38"/>
      <c r="S424" s="38"/>
      <c r="T424" s="38"/>
      <c r="U424" s="38"/>
      <c r="V424" s="38"/>
      <c r="W424" s="38"/>
      <c r="X424" s="38"/>
      <c r="Y424" s="38"/>
      <c r="Z424" s="38"/>
      <c r="AA424" s="38"/>
      <c r="AB424" s="38"/>
      <c r="AC424" s="38"/>
      <c r="AD424" s="38"/>
      <c r="AE424" s="38"/>
    </row>
    <row r="425" spans="1:31" ht="13.2">
      <c r="A425">
        <v>73</v>
      </c>
      <c r="B425" t="s">
        <v>737</v>
      </c>
      <c r="C425">
        <v>2</v>
      </c>
      <c r="D425">
        <v>5</v>
      </c>
      <c r="E425" t="s">
        <v>1765</v>
      </c>
      <c r="F425">
        <v>36052633</v>
      </c>
      <c r="G425" s="33" t="s">
        <v>540</v>
      </c>
      <c r="H425">
        <f>VLOOKUP(G425,'Journals '!A:C,3)</f>
        <v>1</v>
      </c>
      <c r="I425">
        <f t="shared" si="1"/>
        <v>1</v>
      </c>
      <c r="J425">
        <v>2022</v>
      </c>
      <c r="K425" t="s">
        <v>1766</v>
      </c>
      <c r="L425" s="38"/>
      <c r="M425" s="38"/>
      <c r="N425" s="38"/>
      <c r="O425" s="38"/>
      <c r="P425" s="38"/>
      <c r="Q425" s="38"/>
      <c r="R425" s="38"/>
      <c r="S425" s="38"/>
      <c r="T425" s="38"/>
      <c r="U425" s="38"/>
      <c r="V425" s="38"/>
      <c r="W425" s="38"/>
      <c r="X425" s="38"/>
      <c r="Y425" s="38"/>
      <c r="Z425" s="38"/>
      <c r="AA425" s="38"/>
      <c r="AB425" s="38"/>
      <c r="AC425" s="38"/>
      <c r="AD425" s="38"/>
      <c r="AE425" s="38"/>
    </row>
    <row r="426" spans="1:31" ht="13.2">
      <c r="A426">
        <v>73</v>
      </c>
      <c r="B426" t="s">
        <v>737</v>
      </c>
      <c r="C426">
        <v>8</v>
      </c>
      <c r="D426">
        <v>14</v>
      </c>
      <c r="E426" t="s">
        <v>1767</v>
      </c>
      <c r="F426">
        <v>35584727</v>
      </c>
      <c r="G426" s="33" t="s">
        <v>1738</v>
      </c>
      <c r="H426">
        <f>VLOOKUP(G426,'Journals '!A:C,3)</f>
        <v>0</v>
      </c>
      <c r="I426" t="str">
        <f t="shared" si="1"/>
        <v xml:space="preserve"> </v>
      </c>
      <c r="J426">
        <v>2022</v>
      </c>
      <c r="K426" t="s">
        <v>1768</v>
      </c>
      <c r="L426" s="38"/>
      <c r="M426" s="38"/>
      <c r="N426" s="38"/>
      <c r="O426" s="38"/>
      <c r="P426" s="38"/>
      <c r="Q426" s="38"/>
      <c r="R426" s="38"/>
      <c r="S426" s="38"/>
      <c r="T426" s="38"/>
      <c r="U426" s="38"/>
      <c r="V426" s="38"/>
      <c r="W426" s="38"/>
      <c r="X426" s="38"/>
      <c r="Y426" s="38"/>
      <c r="Z426" s="38"/>
      <c r="AA426" s="38"/>
      <c r="AB426" s="38"/>
      <c r="AC426" s="38"/>
      <c r="AD426" s="38"/>
      <c r="AE426" s="38"/>
    </row>
    <row r="427" spans="1:31" ht="13.2">
      <c r="A427">
        <v>73</v>
      </c>
      <c r="B427" t="s">
        <v>737</v>
      </c>
      <c r="C427">
        <v>3</v>
      </c>
      <c r="D427">
        <v>7</v>
      </c>
      <c r="E427" t="s">
        <v>1769</v>
      </c>
      <c r="F427">
        <v>33360501</v>
      </c>
      <c r="G427" s="33" t="s">
        <v>1770</v>
      </c>
      <c r="H427">
        <f>VLOOKUP(G427,'Journals '!A:C,3)</f>
        <v>0</v>
      </c>
      <c r="I427" t="str">
        <f t="shared" si="1"/>
        <v xml:space="preserve"> </v>
      </c>
      <c r="J427">
        <v>2021</v>
      </c>
      <c r="K427" t="s">
        <v>1771</v>
      </c>
      <c r="L427" s="38"/>
      <c r="M427" s="38"/>
      <c r="N427" s="38"/>
      <c r="O427" s="38"/>
      <c r="P427" s="38"/>
      <c r="Q427" s="38"/>
      <c r="R427" s="38"/>
      <c r="S427" s="38"/>
      <c r="T427" s="38"/>
      <c r="U427" s="38"/>
      <c r="V427" s="38"/>
      <c r="W427" s="38"/>
      <c r="X427" s="38"/>
      <c r="Y427" s="38"/>
      <c r="Z427" s="38"/>
      <c r="AA427" s="38"/>
      <c r="AB427" s="38"/>
      <c r="AC427" s="38"/>
      <c r="AD427" s="38"/>
      <c r="AE427" s="38"/>
    </row>
    <row r="428" spans="1:31" ht="13.2">
      <c r="A428">
        <v>74</v>
      </c>
      <c r="B428" t="s">
        <v>1772</v>
      </c>
      <c r="C428">
        <v>5</v>
      </c>
      <c r="D428">
        <v>8</v>
      </c>
      <c r="E428" t="s">
        <v>1773</v>
      </c>
      <c r="F428">
        <v>34671166</v>
      </c>
      <c r="G428" s="33" t="s">
        <v>1408</v>
      </c>
      <c r="H428">
        <f>VLOOKUP(G428,'Journals '!A:C,3)</f>
        <v>0</v>
      </c>
      <c r="I428" t="str">
        <f t="shared" si="1"/>
        <v xml:space="preserve"> </v>
      </c>
      <c r="J428">
        <v>2021</v>
      </c>
      <c r="K428" t="s">
        <v>1774</v>
      </c>
      <c r="L428" s="38"/>
      <c r="M428" s="38"/>
      <c r="N428" s="38"/>
      <c r="O428" s="38"/>
      <c r="P428" s="38"/>
      <c r="Q428" s="38"/>
      <c r="R428" s="38"/>
      <c r="S428" s="38"/>
      <c r="T428" s="38"/>
      <c r="U428" s="38"/>
      <c r="V428" s="38"/>
      <c r="W428" s="38"/>
      <c r="X428" s="38"/>
      <c r="Y428" s="38"/>
      <c r="Z428" s="38"/>
      <c r="AA428" s="38"/>
      <c r="AB428" s="38"/>
      <c r="AC428" s="38"/>
      <c r="AD428" s="38"/>
      <c r="AE428" s="38"/>
    </row>
    <row r="429" spans="1:31" ht="13.2">
      <c r="A429">
        <v>74</v>
      </c>
      <c r="B429" t="s">
        <v>1772</v>
      </c>
      <c r="C429">
        <v>2</v>
      </c>
      <c r="D429">
        <v>9</v>
      </c>
      <c r="E429" t="s">
        <v>1775</v>
      </c>
      <c r="F429">
        <v>35576771</v>
      </c>
      <c r="G429" s="33" t="s">
        <v>419</v>
      </c>
      <c r="H429">
        <f>VLOOKUP(G429,'Journals '!A:C,3)</f>
        <v>0</v>
      </c>
      <c r="I429" t="str">
        <f t="shared" si="1"/>
        <v xml:space="preserve"> </v>
      </c>
      <c r="J429">
        <v>2022</v>
      </c>
      <c r="K429" t="s">
        <v>1776</v>
      </c>
      <c r="L429" s="38"/>
      <c r="M429" s="38"/>
      <c r="N429" s="38"/>
      <c r="O429" s="38"/>
      <c r="P429" s="38"/>
      <c r="Q429" s="38"/>
      <c r="R429" s="38"/>
      <c r="S429" s="38"/>
      <c r="T429" s="38"/>
      <c r="U429" s="38"/>
      <c r="V429" s="38"/>
      <c r="W429" s="38"/>
      <c r="X429" s="38"/>
      <c r="Y429" s="38"/>
      <c r="Z429" s="38"/>
      <c r="AA429" s="38"/>
      <c r="AB429" s="38"/>
      <c r="AC429" s="38"/>
      <c r="AD429" s="38"/>
      <c r="AE429" s="38"/>
    </row>
    <row r="430" spans="1:31" ht="13.2">
      <c r="A430">
        <v>74</v>
      </c>
      <c r="B430" t="s">
        <v>1772</v>
      </c>
      <c r="C430">
        <v>2</v>
      </c>
      <c r="D430">
        <v>19</v>
      </c>
      <c r="E430" t="s">
        <v>1777</v>
      </c>
      <c r="F430">
        <v>35593705</v>
      </c>
      <c r="G430" s="33" t="s">
        <v>544</v>
      </c>
      <c r="H430">
        <f>VLOOKUP(G430,'Journals '!A:C,3)</f>
        <v>1</v>
      </c>
      <c r="I430">
        <f t="shared" si="1"/>
        <v>1</v>
      </c>
      <c r="J430">
        <v>2022</v>
      </c>
      <c r="K430" t="s">
        <v>1778</v>
      </c>
      <c r="L430" s="38"/>
      <c r="M430" s="38"/>
      <c r="N430" s="38"/>
      <c r="O430" s="38"/>
      <c r="P430" s="38"/>
      <c r="Q430" s="38"/>
      <c r="R430" s="38"/>
      <c r="S430" s="38"/>
      <c r="T430" s="38"/>
      <c r="U430" s="38"/>
      <c r="V430" s="38"/>
      <c r="W430" s="38"/>
      <c r="X430" s="38"/>
      <c r="Y430" s="38"/>
      <c r="Z430" s="38"/>
      <c r="AA430" s="38"/>
      <c r="AB430" s="38"/>
      <c r="AC430" s="38"/>
      <c r="AD430" s="38"/>
      <c r="AE430" s="38"/>
    </row>
    <row r="431" spans="1:31" ht="13.2">
      <c r="A431">
        <v>74</v>
      </c>
      <c r="B431" t="s">
        <v>1779</v>
      </c>
      <c r="C431">
        <v>1</v>
      </c>
      <c r="D431">
        <v>2</v>
      </c>
      <c r="E431" t="s">
        <v>1780</v>
      </c>
      <c r="F431">
        <v>35876671</v>
      </c>
      <c r="G431" s="33" t="s">
        <v>544</v>
      </c>
      <c r="H431">
        <f>VLOOKUP(G431,'Journals '!A:C,3)</f>
        <v>1</v>
      </c>
      <c r="I431">
        <f t="shared" si="1"/>
        <v>1</v>
      </c>
      <c r="J431">
        <v>2022</v>
      </c>
      <c r="K431" t="s">
        <v>1781</v>
      </c>
      <c r="L431" s="38"/>
      <c r="M431" s="38"/>
      <c r="N431" s="38"/>
      <c r="O431" s="38"/>
      <c r="P431" s="38"/>
      <c r="Q431" s="38"/>
      <c r="R431" s="38"/>
      <c r="S431" s="38"/>
      <c r="T431" s="38"/>
      <c r="U431" s="38"/>
      <c r="V431" s="38"/>
      <c r="W431" s="38"/>
      <c r="X431" s="38"/>
      <c r="Y431" s="38"/>
      <c r="Z431" s="38"/>
      <c r="AA431" s="38"/>
      <c r="AB431" s="38"/>
      <c r="AC431" s="38"/>
      <c r="AD431" s="38"/>
      <c r="AE431" s="38"/>
    </row>
    <row r="432" spans="1:31" ht="13.2">
      <c r="A432">
        <v>74</v>
      </c>
      <c r="B432" t="s">
        <v>1772</v>
      </c>
      <c r="C432">
        <v>1</v>
      </c>
      <c r="D432">
        <v>15</v>
      </c>
      <c r="E432" t="s">
        <v>1782</v>
      </c>
      <c r="F432">
        <v>35603747</v>
      </c>
      <c r="G432" s="33" t="s">
        <v>1783</v>
      </c>
      <c r="H432">
        <f>VLOOKUP(G432,'Journals '!A:C,3)</f>
        <v>0</v>
      </c>
      <c r="I432" t="str">
        <f t="shared" si="1"/>
        <v xml:space="preserve"> </v>
      </c>
      <c r="J432">
        <v>2022</v>
      </c>
      <c r="K432" t="s">
        <v>1784</v>
      </c>
      <c r="L432" s="38"/>
      <c r="M432" s="38"/>
      <c r="N432" s="38"/>
      <c r="O432" s="38"/>
      <c r="P432" s="38"/>
      <c r="Q432" s="38"/>
      <c r="R432" s="38"/>
      <c r="S432" s="38"/>
      <c r="T432" s="38"/>
      <c r="U432" s="38"/>
      <c r="V432" s="38"/>
      <c r="W432" s="38"/>
      <c r="X432" s="38"/>
      <c r="Y432" s="38"/>
      <c r="Z432" s="38"/>
      <c r="AA432" s="38"/>
      <c r="AB432" s="38"/>
      <c r="AC432" s="38"/>
      <c r="AD432" s="38"/>
      <c r="AE432" s="38"/>
    </row>
    <row r="433" spans="1:31" ht="13.2">
      <c r="A433">
        <v>74</v>
      </c>
      <c r="B433" t="s">
        <v>1772</v>
      </c>
      <c r="C433">
        <v>1</v>
      </c>
      <c r="D433">
        <v>13</v>
      </c>
      <c r="E433" t="s">
        <v>1785</v>
      </c>
      <c r="F433">
        <v>36445019</v>
      </c>
      <c r="G433" s="33" t="s">
        <v>1783</v>
      </c>
      <c r="H433">
        <f>VLOOKUP(G433,'Journals '!A:C,3)</f>
        <v>0</v>
      </c>
      <c r="I433" t="str">
        <f t="shared" si="1"/>
        <v xml:space="preserve"> </v>
      </c>
      <c r="J433">
        <v>2023</v>
      </c>
      <c r="K433" t="s">
        <v>1786</v>
      </c>
      <c r="L433" s="38"/>
      <c r="M433" s="38"/>
      <c r="N433" s="38"/>
      <c r="O433" s="38"/>
      <c r="P433" s="38"/>
      <c r="Q433" s="38"/>
      <c r="R433" s="38"/>
      <c r="S433" s="38"/>
      <c r="T433" s="38"/>
      <c r="U433" s="38"/>
      <c r="V433" s="38"/>
      <c r="W433" s="38"/>
      <c r="X433" s="38"/>
      <c r="Y433" s="38"/>
      <c r="Z433" s="38"/>
      <c r="AA433" s="38"/>
      <c r="AB433" s="38"/>
      <c r="AC433" s="38"/>
      <c r="AD433" s="38"/>
      <c r="AE433" s="38"/>
    </row>
    <row r="434" spans="1:31" ht="13.2">
      <c r="A434">
        <v>74</v>
      </c>
      <c r="B434" t="s">
        <v>1772</v>
      </c>
      <c r="C434">
        <v>2</v>
      </c>
      <c r="D434">
        <v>3</v>
      </c>
      <c r="E434" t="s">
        <v>1787</v>
      </c>
      <c r="F434">
        <v>36976533</v>
      </c>
      <c r="G434" s="33" t="s">
        <v>1788</v>
      </c>
      <c r="H434">
        <f>VLOOKUP(G434,'Journals '!A:C,3)</f>
        <v>0</v>
      </c>
      <c r="I434" t="str">
        <f t="shared" si="1"/>
        <v xml:space="preserve"> </v>
      </c>
      <c r="J434">
        <v>2023</v>
      </c>
      <c r="K434" t="s">
        <v>1789</v>
      </c>
      <c r="L434" s="38"/>
      <c r="M434" s="38"/>
      <c r="N434" s="38"/>
      <c r="O434" s="38"/>
      <c r="P434" s="38"/>
      <c r="Q434" s="38"/>
      <c r="R434" s="38"/>
      <c r="S434" s="38"/>
      <c r="T434" s="38"/>
      <c r="U434" s="38"/>
      <c r="V434" s="38"/>
      <c r="W434" s="38"/>
      <c r="X434" s="38"/>
      <c r="Y434" s="38"/>
      <c r="Z434" s="38"/>
      <c r="AA434" s="38"/>
      <c r="AB434" s="38"/>
      <c r="AC434" s="38"/>
      <c r="AD434" s="38"/>
      <c r="AE434" s="38"/>
    </row>
    <row r="435" spans="1:31" ht="13.2">
      <c r="A435">
        <v>74</v>
      </c>
      <c r="B435" t="s">
        <v>1772</v>
      </c>
      <c r="C435">
        <v>1</v>
      </c>
      <c r="D435">
        <v>7</v>
      </c>
      <c r="E435" t="s">
        <v>1790</v>
      </c>
      <c r="F435">
        <v>36791389</v>
      </c>
      <c r="G435" s="33" t="s">
        <v>1791</v>
      </c>
      <c r="H435">
        <f>VLOOKUP(G435,'Journals '!A:C,3)</f>
        <v>1</v>
      </c>
      <c r="I435">
        <f t="shared" si="1"/>
        <v>1</v>
      </c>
      <c r="J435">
        <v>2023</v>
      </c>
      <c r="K435" t="s">
        <v>1792</v>
      </c>
      <c r="L435" s="38"/>
      <c r="M435" s="38"/>
      <c r="N435" s="38"/>
      <c r="O435" s="38"/>
      <c r="P435" s="38"/>
      <c r="Q435" s="38"/>
      <c r="R435" s="38"/>
      <c r="S435" s="38"/>
      <c r="T435" s="38"/>
      <c r="U435" s="38"/>
      <c r="V435" s="38"/>
      <c r="W435" s="38"/>
      <c r="X435" s="38"/>
      <c r="Y435" s="38"/>
      <c r="Z435" s="38"/>
      <c r="AA435" s="38"/>
      <c r="AB435" s="38"/>
      <c r="AC435" s="38"/>
      <c r="AD435" s="38"/>
      <c r="AE435" s="38"/>
    </row>
    <row r="436" spans="1:31" ht="13.2">
      <c r="A436">
        <v>74</v>
      </c>
      <c r="B436" t="s">
        <v>1772</v>
      </c>
      <c r="C436">
        <v>6</v>
      </c>
      <c r="D436">
        <v>20</v>
      </c>
      <c r="E436" t="s">
        <v>1793</v>
      </c>
      <c r="F436">
        <v>37966330</v>
      </c>
      <c r="G436" s="33" t="s">
        <v>1794</v>
      </c>
      <c r="H436">
        <f>VLOOKUP(G436,'Journals '!A:C,3)</f>
        <v>0</v>
      </c>
      <c r="I436" t="str">
        <f t="shared" si="1"/>
        <v xml:space="preserve"> </v>
      </c>
      <c r="J436">
        <v>2023</v>
      </c>
      <c r="K436" t="s">
        <v>1795</v>
      </c>
      <c r="L436" s="38"/>
      <c r="M436" s="38"/>
      <c r="N436" s="38"/>
      <c r="O436" s="38"/>
      <c r="P436" s="38"/>
      <c r="Q436" s="38"/>
      <c r="R436" s="38"/>
      <c r="S436" s="38"/>
      <c r="T436" s="38"/>
      <c r="U436" s="38"/>
      <c r="V436" s="38"/>
      <c r="W436" s="38"/>
      <c r="X436" s="38"/>
      <c r="Y436" s="38"/>
      <c r="Z436" s="38"/>
      <c r="AA436" s="38"/>
      <c r="AB436" s="38"/>
      <c r="AC436" s="38"/>
      <c r="AD436" s="38"/>
      <c r="AE436" s="38"/>
    </row>
    <row r="437" spans="1:31" ht="13.2">
      <c r="A437">
        <v>75</v>
      </c>
      <c r="B437" t="s">
        <v>1796</v>
      </c>
      <c r="C437">
        <v>1</v>
      </c>
      <c r="D437">
        <v>21</v>
      </c>
      <c r="E437" t="s">
        <v>1797</v>
      </c>
      <c r="F437">
        <v>29549192</v>
      </c>
      <c r="G437" s="33" t="s">
        <v>425</v>
      </c>
      <c r="H437">
        <f>VLOOKUP(G437,'Journals '!A:C,3)</f>
        <v>1</v>
      </c>
      <c r="I437">
        <f t="shared" si="1"/>
        <v>1</v>
      </c>
      <c r="J437">
        <v>2018</v>
      </c>
      <c r="K437" t="s">
        <v>1798</v>
      </c>
      <c r="L437" s="38"/>
      <c r="M437" s="38"/>
      <c r="N437" s="38"/>
      <c r="O437" s="38"/>
      <c r="P437" s="38"/>
      <c r="Q437" s="38"/>
      <c r="R437" s="38"/>
      <c r="S437" s="38"/>
      <c r="T437" s="38"/>
      <c r="U437" s="38"/>
      <c r="V437" s="38"/>
      <c r="W437" s="38"/>
      <c r="X437" s="38"/>
      <c r="Y437" s="38"/>
      <c r="Z437" s="38"/>
      <c r="AA437" s="38"/>
      <c r="AB437" s="38"/>
      <c r="AC437" s="38"/>
      <c r="AD437" s="38"/>
      <c r="AE437" s="38"/>
    </row>
    <row r="438" spans="1:31" ht="13.2">
      <c r="A438">
        <v>75</v>
      </c>
      <c r="B438" t="s">
        <v>887</v>
      </c>
      <c r="C438">
        <v>8</v>
      </c>
      <c r="D438">
        <v>9</v>
      </c>
      <c r="E438" t="s">
        <v>1799</v>
      </c>
      <c r="F438">
        <v>31889296</v>
      </c>
      <c r="G438" s="33" t="s">
        <v>1800</v>
      </c>
      <c r="H438">
        <f>VLOOKUP(G438,'Journals '!A:C,3)</f>
        <v>1</v>
      </c>
      <c r="I438">
        <f t="shared" si="1"/>
        <v>1</v>
      </c>
      <c r="J438">
        <v>2020</v>
      </c>
      <c r="K438" t="s">
        <v>1801</v>
      </c>
      <c r="L438" s="38"/>
      <c r="M438" s="38"/>
      <c r="N438" s="38"/>
      <c r="O438" s="38"/>
      <c r="P438" s="38"/>
      <c r="Q438" s="38"/>
      <c r="R438" s="38"/>
      <c r="S438" s="38"/>
      <c r="T438" s="38"/>
      <c r="U438" s="38"/>
      <c r="V438" s="38"/>
      <c r="W438" s="38"/>
      <c r="X438" s="38"/>
      <c r="Y438" s="38"/>
      <c r="Z438" s="38"/>
      <c r="AA438" s="38"/>
      <c r="AB438" s="38"/>
      <c r="AC438" s="38"/>
      <c r="AD438" s="38"/>
      <c r="AE438" s="38"/>
    </row>
    <row r="439" spans="1:31" ht="13.2">
      <c r="A439">
        <v>75</v>
      </c>
      <c r="B439" t="s">
        <v>1796</v>
      </c>
      <c r="C439">
        <v>1</v>
      </c>
      <c r="D439">
        <v>5</v>
      </c>
      <c r="E439" t="s">
        <v>1802</v>
      </c>
      <c r="F439">
        <v>36098772</v>
      </c>
      <c r="G439" s="33" t="s">
        <v>1803</v>
      </c>
      <c r="H439" t="e">
        <f>VLOOKUP(G439,'Journals '!A:C,3)</f>
        <v>#N/A</v>
      </c>
      <c r="I439" t="e">
        <f t="shared" si="1"/>
        <v>#N/A</v>
      </c>
      <c r="J439">
        <v>2022</v>
      </c>
      <c r="K439" t="s">
        <v>1804</v>
      </c>
      <c r="L439" s="38"/>
      <c r="M439" s="38"/>
      <c r="N439" s="38"/>
      <c r="O439" s="38"/>
      <c r="P439" s="38"/>
      <c r="Q439" s="38"/>
      <c r="R439" s="38"/>
      <c r="S439" s="38"/>
      <c r="T439" s="38"/>
      <c r="U439" s="38"/>
      <c r="V439" s="38"/>
      <c r="W439" s="38"/>
      <c r="X439" s="38"/>
      <c r="Y439" s="38"/>
      <c r="Z439" s="38"/>
      <c r="AA439" s="38"/>
      <c r="AB439" s="38"/>
      <c r="AC439" s="38"/>
      <c r="AD439" s="38"/>
      <c r="AE439" s="38"/>
    </row>
    <row r="440" spans="1:31" ht="13.2">
      <c r="A440">
        <v>75</v>
      </c>
      <c r="B440" t="s">
        <v>887</v>
      </c>
      <c r="C440">
        <v>2</v>
      </c>
      <c r="D440">
        <v>7</v>
      </c>
      <c r="E440" t="s">
        <v>1805</v>
      </c>
      <c r="F440">
        <v>36525289</v>
      </c>
      <c r="G440" s="33" t="s">
        <v>1806</v>
      </c>
      <c r="H440">
        <f>VLOOKUP(G440,'Journals '!A:C,3)</f>
        <v>0</v>
      </c>
      <c r="I440" t="str">
        <f t="shared" si="1"/>
        <v xml:space="preserve"> </v>
      </c>
      <c r="J440">
        <v>2022</v>
      </c>
      <c r="K440" t="s">
        <v>1807</v>
      </c>
      <c r="L440" s="38"/>
      <c r="M440" s="38"/>
      <c r="N440" s="38"/>
      <c r="O440" s="38"/>
      <c r="P440" s="38"/>
      <c r="Q440" s="38"/>
      <c r="R440" s="38"/>
      <c r="S440" s="38"/>
      <c r="T440" s="38"/>
      <c r="U440" s="38"/>
      <c r="V440" s="38"/>
      <c r="W440" s="38"/>
      <c r="X440" s="38"/>
      <c r="Y440" s="38"/>
      <c r="Z440" s="38"/>
      <c r="AA440" s="38"/>
      <c r="AB440" s="38"/>
      <c r="AC440" s="38"/>
      <c r="AD440" s="38"/>
      <c r="AE440" s="38"/>
    </row>
    <row r="441" spans="1:31" ht="13.2">
      <c r="A441">
        <v>75</v>
      </c>
      <c r="B441" t="s">
        <v>1796</v>
      </c>
      <c r="C441">
        <v>1</v>
      </c>
      <c r="D441">
        <v>10</v>
      </c>
      <c r="E441" t="s">
        <v>1808</v>
      </c>
      <c r="F441">
        <v>37102995</v>
      </c>
      <c r="G441" s="33" t="s">
        <v>1454</v>
      </c>
      <c r="H441">
        <f>VLOOKUP(G441,'Journals '!A:C,3)</f>
        <v>0</v>
      </c>
      <c r="I441" t="str">
        <f t="shared" si="1"/>
        <v xml:space="preserve"> </v>
      </c>
      <c r="J441">
        <v>2023</v>
      </c>
      <c r="K441" t="s">
        <v>1809</v>
      </c>
      <c r="L441" s="38"/>
      <c r="M441" s="38"/>
      <c r="N441" s="38"/>
      <c r="O441" s="38"/>
      <c r="P441" s="38"/>
      <c r="Q441" s="38"/>
      <c r="R441" s="38"/>
      <c r="S441" s="38"/>
      <c r="T441" s="38"/>
      <c r="U441" s="38"/>
      <c r="V441" s="38"/>
      <c r="W441" s="38"/>
      <c r="X441" s="38"/>
      <c r="Y441" s="38"/>
      <c r="Z441" s="38"/>
      <c r="AA441" s="38"/>
      <c r="AB441" s="38"/>
      <c r="AC441" s="38"/>
      <c r="AD441" s="38"/>
      <c r="AE441" s="38"/>
    </row>
    <row r="442" spans="1:31" ht="13.2">
      <c r="A442">
        <v>75</v>
      </c>
      <c r="B442" t="s">
        <v>1796</v>
      </c>
      <c r="C442">
        <v>1</v>
      </c>
      <c r="D442">
        <v>10</v>
      </c>
      <c r="E442" t="s">
        <v>1810</v>
      </c>
      <c r="F442">
        <v>33769560</v>
      </c>
      <c r="G442" s="33" t="s">
        <v>1800</v>
      </c>
      <c r="H442">
        <f>VLOOKUP(G442,'Journals '!A:C,3)</f>
        <v>1</v>
      </c>
      <c r="I442">
        <f t="shared" si="1"/>
        <v>1</v>
      </c>
      <c r="J442">
        <v>2021</v>
      </c>
      <c r="K442" t="s">
        <v>1811</v>
      </c>
      <c r="L442" s="38"/>
      <c r="M442" s="38"/>
      <c r="N442" s="38"/>
      <c r="O442" s="38"/>
      <c r="P442" s="38"/>
      <c r="Q442" s="38"/>
      <c r="R442" s="38"/>
      <c r="S442" s="38"/>
      <c r="T442" s="38"/>
      <c r="U442" s="38"/>
      <c r="V442" s="38"/>
      <c r="W442" s="38"/>
      <c r="X442" s="38"/>
      <c r="Y442" s="38"/>
      <c r="Z442" s="38"/>
      <c r="AA442" s="38"/>
      <c r="AB442" s="38"/>
      <c r="AC442" s="38"/>
      <c r="AD442" s="38"/>
      <c r="AE442" s="38"/>
    </row>
    <row r="443" spans="1:31" ht="13.2">
      <c r="A443">
        <v>75</v>
      </c>
      <c r="B443" t="s">
        <v>887</v>
      </c>
      <c r="C443">
        <v>3</v>
      </c>
      <c r="D443">
        <v>13</v>
      </c>
      <c r="E443" t="s">
        <v>1812</v>
      </c>
      <c r="F443">
        <v>37517108</v>
      </c>
      <c r="G443" s="33" t="s">
        <v>1813</v>
      </c>
      <c r="H443">
        <f>VLOOKUP(G443,'Journals '!A:C,3)</f>
        <v>0</v>
      </c>
      <c r="I443" t="str">
        <f t="shared" si="1"/>
        <v xml:space="preserve"> </v>
      </c>
      <c r="J443">
        <v>2023</v>
      </c>
      <c r="K443" t="s">
        <v>1814</v>
      </c>
      <c r="L443" s="38"/>
      <c r="M443" s="38"/>
      <c r="N443" s="38"/>
      <c r="O443" s="38"/>
      <c r="P443" s="38"/>
      <c r="Q443" s="38"/>
      <c r="R443" s="38"/>
      <c r="S443" s="38"/>
      <c r="T443" s="38"/>
      <c r="U443" s="38"/>
      <c r="V443" s="38"/>
      <c r="W443" s="38"/>
      <c r="X443" s="38"/>
      <c r="Y443" s="38"/>
      <c r="Z443" s="38"/>
      <c r="AA443" s="38"/>
      <c r="AB443" s="38"/>
      <c r="AC443" s="38"/>
      <c r="AD443" s="38"/>
      <c r="AE443" s="38"/>
    </row>
    <row r="444" spans="1:31" ht="13.2">
      <c r="A444">
        <v>75</v>
      </c>
      <c r="B444" t="s">
        <v>1796</v>
      </c>
      <c r="C444">
        <v>1</v>
      </c>
      <c r="D444">
        <v>8</v>
      </c>
      <c r="E444" t="s">
        <v>1815</v>
      </c>
      <c r="F444">
        <v>31441044</v>
      </c>
      <c r="G444" s="33" t="s">
        <v>1454</v>
      </c>
      <c r="H444">
        <f>VLOOKUP(G444,'Journals '!A:C,3)</f>
        <v>0</v>
      </c>
      <c r="I444" t="str">
        <f t="shared" si="1"/>
        <v xml:space="preserve"> </v>
      </c>
      <c r="J444">
        <v>2019</v>
      </c>
      <c r="K444" t="s">
        <v>1816</v>
      </c>
      <c r="L444" s="38"/>
      <c r="M444" s="38"/>
      <c r="N444" s="38"/>
      <c r="O444" s="38"/>
      <c r="P444" s="38"/>
      <c r="Q444" s="38"/>
      <c r="R444" s="38"/>
      <c r="S444" s="38"/>
      <c r="T444" s="38"/>
      <c r="U444" s="38"/>
      <c r="V444" s="38"/>
      <c r="W444" s="38"/>
      <c r="X444" s="38"/>
      <c r="Y444" s="38"/>
      <c r="Z444" s="38"/>
      <c r="AA444" s="38"/>
      <c r="AB444" s="38"/>
      <c r="AC444" s="38"/>
      <c r="AD444" s="38"/>
      <c r="AE444" s="38"/>
    </row>
    <row r="445" spans="1:31" ht="13.2">
      <c r="A445">
        <v>75</v>
      </c>
      <c r="B445" t="s">
        <v>1796</v>
      </c>
      <c r="C445">
        <v>9</v>
      </c>
      <c r="D445">
        <v>24</v>
      </c>
      <c r="E445" t="s">
        <v>1817</v>
      </c>
      <c r="F445">
        <v>33132895</v>
      </c>
      <c r="G445" s="33" t="s">
        <v>376</v>
      </c>
      <c r="H445">
        <f>VLOOKUP(G445,'Journals '!A:C,3)</f>
        <v>0</v>
      </c>
      <c r="I445" t="str">
        <f t="shared" si="1"/>
        <v xml:space="preserve"> </v>
      </c>
      <c r="J445">
        <v>2020</v>
      </c>
      <c r="K445" t="s">
        <v>1818</v>
      </c>
      <c r="L445" s="38"/>
      <c r="M445" s="38"/>
      <c r="N445" s="38"/>
      <c r="O445" s="38"/>
      <c r="P445" s="38"/>
      <c r="Q445" s="38"/>
      <c r="R445" s="38"/>
      <c r="S445" s="38"/>
      <c r="T445" s="38"/>
      <c r="U445" s="38"/>
      <c r="V445" s="38"/>
      <c r="W445" s="38"/>
      <c r="X445" s="38"/>
      <c r="Y445" s="38"/>
      <c r="Z445" s="38"/>
      <c r="AA445" s="38"/>
      <c r="AB445" s="38"/>
      <c r="AC445" s="38"/>
      <c r="AD445" s="38"/>
      <c r="AE445" s="38"/>
    </row>
    <row r="446" spans="1:31" ht="13.2">
      <c r="A446">
        <v>75</v>
      </c>
      <c r="B446" t="s">
        <v>1796</v>
      </c>
      <c r="C446">
        <v>13</v>
      </c>
      <c r="D446">
        <v>28</v>
      </c>
      <c r="E446" t="s">
        <v>1819</v>
      </c>
      <c r="F446">
        <v>30901492</v>
      </c>
      <c r="G446" s="33" t="s">
        <v>1820</v>
      </c>
      <c r="H446">
        <f>VLOOKUP(G446,'Journals '!A:C,3)</f>
        <v>0</v>
      </c>
      <c r="I446" t="str">
        <f t="shared" si="1"/>
        <v xml:space="preserve"> </v>
      </c>
      <c r="J446">
        <v>2019</v>
      </c>
      <c r="K446" t="s">
        <v>1821</v>
      </c>
      <c r="L446" s="38"/>
      <c r="M446" s="38"/>
      <c r="N446" s="38"/>
      <c r="O446" s="38"/>
      <c r="P446" s="38"/>
      <c r="Q446" s="38"/>
      <c r="R446" s="38"/>
      <c r="S446" s="38"/>
      <c r="T446" s="38"/>
      <c r="U446" s="38"/>
      <c r="V446" s="38"/>
      <c r="W446" s="38"/>
      <c r="X446" s="38"/>
      <c r="Y446" s="38"/>
      <c r="Z446" s="38"/>
      <c r="AA446" s="38"/>
      <c r="AB446" s="38"/>
      <c r="AC446" s="38"/>
      <c r="AD446" s="38"/>
      <c r="AE446" s="38"/>
    </row>
    <row r="447" spans="1:31" ht="13.2">
      <c r="A447">
        <v>75</v>
      </c>
      <c r="B447" t="s">
        <v>1796</v>
      </c>
      <c r="C447">
        <v>1</v>
      </c>
      <c r="D447">
        <v>14</v>
      </c>
      <c r="E447" t="s">
        <v>1822</v>
      </c>
      <c r="F447">
        <v>32095754</v>
      </c>
      <c r="G447" s="33" t="s">
        <v>1823</v>
      </c>
      <c r="H447">
        <f>VLOOKUP(G447,'Journals '!A:C,3)</f>
        <v>0</v>
      </c>
      <c r="I447" t="str">
        <f t="shared" si="1"/>
        <v xml:space="preserve"> </v>
      </c>
      <c r="J447">
        <v>2018</v>
      </c>
      <c r="K447" t="s">
        <v>1821</v>
      </c>
      <c r="L447" s="38"/>
      <c r="M447" s="38"/>
      <c r="N447" s="38"/>
      <c r="O447" s="38"/>
      <c r="P447" s="38"/>
      <c r="Q447" s="38"/>
      <c r="R447" s="38"/>
      <c r="S447" s="38"/>
      <c r="T447" s="38"/>
      <c r="U447" s="38"/>
      <c r="V447" s="38"/>
      <c r="W447" s="38"/>
      <c r="X447" s="38"/>
      <c r="Y447" s="38"/>
      <c r="Z447" s="38"/>
      <c r="AA447" s="38"/>
      <c r="AB447" s="38"/>
      <c r="AC447" s="38"/>
      <c r="AD447" s="38"/>
      <c r="AE447" s="38"/>
    </row>
    <row r="448" spans="1:31" ht="13.2">
      <c r="A448">
        <v>75</v>
      </c>
      <c r="B448" t="s">
        <v>1796</v>
      </c>
      <c r="C448">
        <v>1</v>
      </c>
      <c r="D448">
        <v>8</v>
      </c>
      <c r="E448" t="s">
        <v>1824</v>
      </c>
      <c r="F448">
        <v>32333753</v>
      </c>
      <c r="G448" s="33" t="s">
        <v>1458</v>
      </c>
      <c r="H448">
        <f>VLOOKUP(G448,'Journals '!A:C,3)</f>
        <v>0</v>
      </c>
      <c r="I448" t="str">
        <f t="shared" si="1"/>
        <v xml:space="preserve"> </v>
      </c>
      <c r="J448">
        <v>2020</v>
      </c>
      <c r="K448" t="s">
        <v>1809</v>
      </c>
      <c r="L448" s="38"/>
      <c r="M448" s="38"/>
      <c r="N448" s="38"/>
      <c r="O448" s="38"/>
      <c r="P448" s="38"/>
      <c r="Q448" s="38"/>
      <c r="R448" s="38"/>
      <c r="S448" s="38"/>
      <c r="T448" s="38"/>
      <c r="U448" s="38"/>
      <c r="V448" s="38"/>
      <c r="W448" s="38"/>
      <c r="X448" s="38"/>
      <c r="Y448" s="38"/>
      <c r="Z448" s="38"/>
      <c r="AA448" s="38"/>
      <c r="AB448" s="38"/>
      <c r="AC448" s="38"/>
      <c r="AD448" s="38"/>
      <c r="AE448" s="38"/>
    </row>
    <row r="449" spans="1:31" ht="13.2">
      <c r="A449">
        <v>75</v>
      </c>
      <c r="B449" t="s">
        <v>887</v>
      </c>
      <c r="C449">
        <v>1</v>
      </c>
      <c r="D449">
        <v>11</v>
      </c>
      <c r="E449" t="s">
        <v>1825</v>
      </c>
      <c r="F449">
        <v>31784992</v>
      </c>
      <c r="G449" s="33" t="s">
        <v>1454</v>
      </c>
      <c r="H449">
        <f>VLOOKUP(G449,'Journals '!A:C,3)</f>
        <v>0</v>
      </c>
      <c r="I449" t="str">
        <f t="shared" si="1"/>
        <v xml:space="preserve"> </v>
      </c>
      <c r="J449">
        <v>2020</v>
      </c>
      <c r="K449" t="s">
        <v>1816</v>
      </c>
      <c r="L449" s="38"/>
      <c r="M449" s="38"/>
      <c r="N449" s="38"/>
      <c r="O449" s="38"/>
      <c r="P449" s="38"/>
      <c r="Q449" s="38"/>
      <c r="R449" s="38"/>
      <c r="S449" s="38"/>
      <c r="T449" s="38"/>
      <c r="U449" s="38"/>
      <c r="V449" s="38"/>
      <c r="W449" s="38"/>
      <c r="X449" s="38"/>
      <c r="Y449" s="38"/>
      <c r="Z449" s="38"/>
      <c r="AA449" s="38"/>
      <c r="AB449" s="38"/>
      <c r="AC449" s="38"/>
      <c r="AD449" s="38"/>
      <c r="AE449" s="38"/>
    </row>
    <row r="450" spans="1:31" ht="13.2">
      <c r="A450">
        <v>75</v>
      </c>
      <c r="B450" t="s">
        <v>1796</v>
      </c>
      <c r="C450">
        <v>5</v>
      </c>
      <c r="D450">
        <v>11</v>
      </c>
      <c r="E450" t="s">
        <v>1826</v>
      </c>
      <c r="F450">
        <v>27641792</v>
      </c>
      <c r="G450" s="33" t="s">
        <v>1813</v>
      </c>
      <c r="H450">
        <f>VLOOKUP(G450,'Journals '!A:C,3)</f>
        <v>0</v>
      </c>
      <c r="I450" t="str">
        <f t="shared" si="1"/>
        <v xml:space="preserve"> </v>
      </c>
      <c r="J450">
        <v>2016</v>
      </c>
      <c r="K450" t="s">
        <v>1827</v>
      </c>
      <c r="L450" s="38"/>
      <c r="M450" s="38"/>
      <c r="N450" s="38"/>
      <c r="O450" s="38"/>
      <c r="P450" s="38"/>
      <c r="Q450" s="38"/>
      <c r="R450" s="38"/>
      <c r="S450" s="38"/>
      <c r="T450" s="38"/>
      <c r="U450" s="38"/>
      <c r="V450" s="38"/>
      <c r="W450" s="38"/>
      <c r="X450" s="38"/>
      <c r="Y450" s="38"/>
      <c r="Z450" s="38"/>
      <c r="AA450" s="38"/>
      <c r="AB450" s="38"/>
      <c r="AC450" s="38"/>
      <c r="AD450" s="38"/>
      <c r="AE450" s="38"/>
    </row>
    <row r="451" spans="1:31" ht="13.2">
      <c r="A451">
        <v>75</v>
      </c>
      <c r="B451" t="s">
        <v>1796</v>
      </c>
      <c r="C451">
        <v>6</v>
      </c>
      <c r="D451">
        <v>10</v>
      </c>
      <c r="E451" t="s">
        <v>1828</v>
      </c>
      <c r="F451">
        <v>38000873</v>
      </c>
      <c r="G451" s="33" t="s">
        <v>1829</v>
      </c>
      <c r="H451">
        <f>VLOOKUP(G451,'Journals '!A:C,3)</f>
        <v>0</v>
      </c>
      <c r="I451" t="str">
        <f t="shared" si="1"/>
        <v xml:space="preserve"> </v>
      </c>
      <c r="J451">
        <v>2023</v>
      </c>
      <c r="K451" t="s">
        <v>1811</v>
      </c>
      <c r="L451" s="38"/>
      <c r="M451" s="38"/>
      <c r="N451" s="38"/>
      <c r="O451" s="38"/>
      <c r="P451" s="38"/>
      <c r="Q451" s="38"/>
      <c r="R451" s="38"/>
      <c r="S451" s="38"/>
      <c r="T451" s="38"/>
      <c r="U451" s="38"/>
      <c r="V451" s="38"/>
      <c r="W451" s="38"/>
      <c r="X451" s="38"/>
      <c r="Y451" s="38"/>
      <c r="Z451" s="38"/>
      <c r="AA451" s="38"/>
      <c r="AB451" s="38"/>
      <c r="AC451" s="38"/>
      <c r="AD451" s="38"/>
      <c r="AE451" s="38"/>
    </row>
    <row r="452" spans="1:31" ht="13.2">
      <c r="A452">
        <v>75</v>
      </c>
      <c r="B452" t="s">
        <v>887</v>
      </c>
      <c r="C452">
        <v>4</v>
      </c>
      <c r="D452">
        <v>8</v>
      </c>
      <c r="E452" t="s">
        <v>1830</v>
      </c>
      <c r="F452">
        <v>26693013</v>
      </c>
      <c r="G452" s="33" t="s">
        <v>1831</v>
      </c>
      <c r="H452">
        <f>VLOOKUP(G452,'Journals '!A:C,3)</f>
        <v>0</v>
      </c>
      <c r="I452" t="str">
        <f t="shared" si="1"/>
        <v xml:space="preserve"> </v>
      </c>
      <c r="J452">
        <v>2015</v>
      </c>
      <c r="K452" t="s">
        <v>1832</v>
      </c>
      <c r="L452" s="38"/>
      <c r="M452" s="38"/>
      <c r="N452" s="38"/>
      <c r="O452" s="38"/>
      <c r="P452" s="38"/>
      <c r="Q452" s="38"/>
      <c r="R452" s="38"/>
      <c r="S452" s="38"/>
      <c r="T452" s="38"/>
      <c r="U452" s="38"/>
      <c r="V452" s="38"/>
      <c r="W452" s="38"/>
      <c r="X452" s="38"/>
      <c r="Y452" s="38"/>
      <c r="Z452" s="38"/>
      <c r="AA452" s="38"/>
      <c r="AB452" s="38"/>
      <c r="AC452" s="38"/>
      <c r="AD452" s="38"/>
      <c r="AE452" s="38"/>
    </row>
    <row r="453" spans="1:31" ht="13.2">
      <c r="A453">
        <v>75</v>
      </c>
      <c r="B453" t="s">
        <v>1796</v>
      </c>
      <c r="C453">
        <v>3</v>
      </c>
      <c r="D453">
        <v>9</v>
      </c>
      <c r="E453" t="s">
        <v>1833</v>
      </c>
      <c r="F453">
        <v>28659858</v>
      </c>
      <c r="G453" s="33" t="s">
        <v>1313</v>
      </c>
      <c r="H453">
        <f>VLOOKUP(G453,'Journals '!A:C,3)</f>
        <v>0</v>
      </c>
      <c r="I453" t="str">
        <f t="shared" si="1"/>
        <v xml:space="preserve"> </v>
      </c>
      <c r="J453">
        <v>2017</v>
      </c>
      <c r="K453" t="s">
        <v>1834</v>
      </c>
      <c r="L453" s="38"/>
      <c r="M453" s="38"/>
      <c r="N453" s="38"/>
      <c r="O453" s="38"/>
      <c r="P453" s="38"/>
      <c r="Q453" s="38"/>
      <c r="R453" s="38"/>
      <c r="S453" s="38"/>
      <c r="T453" s="38"/>
      <c r="U453" s="38"/>
      <c r="V453" s="38"/>
      <c r="W453" s="38"/>
      <c r="X453" s="38"/>
      <c r="Y453" s="38"/>
      <c r="Z453" s="38"/>
      <c r="AA453" s="38"/>
      <c r="AB453" s="38"/>
      <c r="AC453" s="38"/>
      <c r="AD453" s="38"/>
      <c r="AE453" s="38"/>
    </row>
    <row r="454" spans="1:31" ht="13.2">
      <c r="A454">
        <v>75</v>
      </c>
      <c r="B454" t="s">
        <v>1796</v>
      </c>
      <c r="C454">
        <v>1</v>
      </c>
      <c r="D454">
        <v>17</v>
      </c>
      <c r="E454" t="s">
        <v>1835</v>
      </c>
      <c r="F454">
        <v>27362440</v>
      </c>
      <c r="G454" s="33" t="s">
        <v>369</v>
      </c>
      <c r="H454">
        <f>VLOOKUP(G454,'Journals '!A:C,3)</f>
        <v>0</v>
      </c>
      <c r="I454" t="str">
        <f t="shared" si="1"/>
        <v xml:space="preserve"> </v>
      </c>
      <c r="J454">
        <v>2016</v>
      </c>
      <c r="K454" t="s">
        <v>1836</v>
      </c>
      <c r="L454" s="38"/>
      <c r="M454" s="38"/>
      <c r="N454" s="38"/>
      <c r="O454" s="38"/>
      <c r="P454" s="38"/>
      <c r="Q454" s="38"/>
      <c r="R454" s="38"/>
      <c r="S454" s="38"/>
      <c r="T454" s="38"/>
      <c r="U454" s="38"/>
      <c r="V454" s="38"/>
      <c r="W454" s="38"/>
      <c r="X454" s="38"/>
      <c r="Y454" s="38"/>
      <c r="Z454" s="38"/>
      <c r="AA454" s="38"/>
      <c r="AB454" s="38"/>
      <c r="AC454" s="38"/>
      <c r="AD454" s="38"/>
      <c r="AE454" s="38"/>
    </row>
    <row r="455" spans="1:31" ht="13.2">
      <c r="A455">
        <v>76</v>
      </c>
      <c r="B455" t="s">
        <v>739</v>
      </c>
      <c r="C455">
        <v>1</v>
      </c>
      <c r="D455">
        <v>3</v>
      </c>
      <c r="E455" t="s">
        <v>1837</v>
      </c>
      <c r="F455">
        <v>35154896</v>
      </c>
      <c r="G455" s="33" t="s">
        <v>511</v>
      </c>
      <c r="H455">
        <f>VLOOKUP(G455,'Journals '!A:C,3)</f>
        <v>0</v>
      </c>
      <c r="I455" t="str">
        <f t="shared" si="1"/>
        <v xml:space="preserve"> </v>
      </c>
      <c r="J455">
        <v>2021</v>
      </c>
      <c r="K455" t="s">
        <v>1838</v>
      </c>
      <c r="L455" s="38"/>
      <c r="M455" s="38"/>
      <c r="N455" s="38"/>
      <c r="O455" s="38"/>
      <c r="P455" s="38"/>
      <c r="Q455" s="38"/>
      <c r="R455" s="38"/>
      <c r="S455" s="38"/>
      <c r="T455" s="38"/>
      <c r="U455" s="38"/>
      <c r="V455" s="38"/>
      <c r="W455" s="38"/>
      <c r="X455" s="38"/>
      <c r="Y455" s="38"/>
      <c r="Z455" s="38"/>
      <c r="AA455" s="38"/>
      <c r="AB455" s="38"/>
      <c r="AC455" s="38"/>
      <c r="AD455" s="38"/>
      <c r="AE455" s="38"/>
    </row>
    <row r="456" spans="1:31" ht="13.2">
      <c r="A456">
        <v>76</v>
      </c>
      <c r="B456" t="s">
        <v>739</v>
      </c>
      <c r="C456">
        <v>1</v>
      </c>
      <c r="D456">
        <v>4</v>
      </c>
      <c r="E456" t="s">
        <v>1839</v>
      </c>
      <c r="F456">
        <v>37114224</v>
      </c>
      <c r="G456" s="33" t="s">
        <v>385</v>
      </c>
      <c r="H456">
        <f>VLOOKUP(G456,'Journals '!A:C,3)</f>
        <v>0</v>
      </c>
      <c r="I456" t="str">
        <f t="shared" si="1"/>
        <v xml:space="preserve"> </v>
      </c>
      <c r="J456">
        <v>2023</v>
      </c>
      <c r="K456" t="s">
        <v>1840</v>
      </c>
      <c r="L456" s="38"/>
      <c r="M456" s="38"/>
      <c r="N456" s="38"/>
      <c r="O456" s="38"/>
      <c r="P456" s="38"/>
      <c r="Q456" s="38"/>
      <c r="R456" s="38"/>
      <c r="S456" s="38"/>
      <c r="T456" s="38"/>
      <c r="U456" s="38"/>
      <c r="V456" s="38"/>
      <c r="W456" s="38"/>
      <c r="X456" s="38"/>
      <c r="Y456" s="38"/>
      <c r="Z456" s="38"/>
      <c r="AA456" s="38"/>
      <c r="AB456" s="38"/>
      <c r="AC456" s="38"/>
      <c r="AD456" s="38"/>
      <c r="AE456" s="38"/>
    </row>
    <row r="457" spans="1:31" ht="13.2">
      <c r="A457">
        <v>76</v>
      </c>
      <c r="B457" t="s">
        <v>739</v>
      </c>
      <c r="C457">
        <v>1</v>
      </c>
      <c r="D457">
        <v>5</v>
      </c>
      <c r="E457" t="s">
        <v>1841</v>
      </c>
      <c r="F457">
        <v>36052618</v>
      </c>
      <c r="G457" s="33" t="s">
        <v>548</v>
      </c>
      <c r="H457">
        <f>VLOOKUP(G457,'Journals '!A:C,3)</f>
        <v>1</v>
      </c>
      <c r="I457">
        <f t="shared" si="1"/>
        <v>1</v>
      </c>
      <c r="J457">
        <v>2022</v>
      </c>
      <c r="K457" t="s">
        <v>1842</v>
      </c>
      <c r="L457" s="38"/>
      <c r="M457" s="38"/>
      <c r="N457" s="38"/>
      <c r="O457" s="38"/>
      <c r="P457" s="38"/>
      <c r="Q457" s="38"/>
      <c r="R457" s="38"/>
      <c r="S457" s="38"/>
      <c r="T457" s="38"/>
      <c r="U457" s="38"/>
      <c r="V457" s="38"/>
      <c r="W457" s="38"/>
      <c r="X457" s="38"/>
      <c r="Y457" s="38"/>
      <c r="Z457" s="38"/>
      <c r="AA457" s="38"/>
      <c r="AB457" s="38"/>
      <c r="AC457" s="38"/>
      <c r="AD457" s="38"/>
      <c r="AE457" s="38"/>
    </row>
    <row r="458" spans="1:31" ht="13.2">
      <c r="A458">
        <v>77</v>
      </c>
      <c r="B458" t="s">
        <v>740</v>
      </c>
      <c r="C458">
        <v>1</v>
      </c>
      <c r="D458">
        <v>7</v>
      </c>
      <c r="E458" t="s">
        <v>1843</v>
      </c>
      <c r="F458">
        <v>33607580</v>
      </c>
      <c r="G458" s="33" t="s">
        <v>340</v>
      </c>
      <c r="H458">
        <f>VLOOKUP(G458,'Journals '!A:C,3)</f>
        <v>1</v>
      </c>
      <c r="I458">
        <f t="shared" si="1"/>
        <v>1</v>
      </c>
      <c r="J458">
        <v>2021</v>
      </c>
      <c r="K458" t="s">
        <v>1844</v>
      </c>
      <c r="L458" s="38"/>
      <c r="M458" s="38"/>
      <c r="N458" s="38"/>
      <c r="O458" s="38"/>
      <c r="P458" s="38"/>
      <c r="Q458" s="38"/>
      <c r="R458" s="38"/>
      <c r="S458" s="38"/>
      <c r="T458" s="38"/>
      <c r="U458" s="38"/>
      <c r="V458" s="38"/>
      <c r="W458" s="38"/>
      <c r="X458" s="38"/>
      <c r="Y458" s="38"/>
      <c r="Z458" s="38"/>
      <c r="AA458" s="38"/>
      <c r="AB458" s="38"/>
      <c r="AC458" s="38"/>
      <c r="AD458" s="38"/>
      <c r="AE458" s="38"/>
    </row>
    <row r="459" spans="1:31" ht="13.2">
      <c r="A459">
        <v>77</v>
      </c>
      <c r="B459" t="s">
        <v>1845</v>
      </c>
      <c r="C459">
        <v>3</v>
      </c>
      <c r="D459">
        <v>7</v>
      </c>
      <c r="E459" t="s">
        <v>1846</v>
      </c>
      <c r="F459">
        <v>34915206</v>
      </c>
      <c r="G459" s="33" t="s">
        <v>631</v>
      </c>
      <c r="H459">
        <f>VLOOKUP(G459,'Journals '!A:C,3)</f>
        <v>1</v>
      </c>
      <c r="I459">
        <f t="shared" si="1"/>
        <v>1</v>
      </c>
      <c r="J459">
        <v>2022</v>
      </c>
      <c r="K459" t="s">
        <v>1847</v>
      </c>
      <c r="L459" s="38"/>
      <c r="M459" s="38"/>
      <c r="N459" s="38"/>
      <c r="O459" s="38"/>
      <c r="P459" s="38"/>
      <c r="Q459" s="38"/>
      <c r="R459" s="38"/>
      <c r="S459" s="38"/>
      <c r="T459" s="38"/>
      <c r="U459" s="38"/>
      <c r="V459" s="38"/>
      <c r="W459" s="38"/>
      <c r="X459" s="38"/>
      <c r="Y459" s="38"/>
      <c r="Z459" s="38"/>
      <c r="AA459" s="38"/>
      <c r="AB459" s="38"/>
      <c r="AC459" s="38"/>
      <c r="AD459" s="38"/>
      <c r="AE459" s="38"/>
    </row>
    <row r="460" spans="1:31" ht="13.2">
      <c r="A460">
        <v>77</v>
      </c>
      <c r="B460" t="s">
        <v>740</v>
      </c>
      <c r="C460">
        <v>1</v>
      </c>
      <c r="D460">
        <v>6</v>
      </c>
      <c r="E460" t="s">
        <v>1848</v>
      </c>
      <c r="F460">
        <v>36748752</v>
      </c>
      <c r="G460" s="33" t="s">
        <v>431</v>
      </c>
      <c r="H460">
        <f>VLOOKUP(G460,'Journals '!A:C,3)</f>
        <v>1</v>
      </c>
      <c r="I460">
        <f t="shared" si="1"/>
        <v>1</v>
      </c>
      <c r="J460">
        <v>2023</v>
      </c>
      <c r="K460" t="s">
        <v>1849</v>
      </c>
      <c r="L460" s="38"/>
      <c r="M460" s="38"/>
      <c r="N460" s="38"/>
      <c r="O460" s="38"/>
      <c r="P460" s="38"/>
      <c r="Q460" s="38"/>
      <c r="R460" s="38"/>
      <c r="S460" s="38"/>
      <c r="T460" s="38"/>
      <c r="U460" s="38"/>
      <c r="V460" s="38"/>
      <c r="W460" s="38"/>
      <c r="X460" s="38"/>
      <c r="Y460" s="38"/>
      <c r="Z460" s="38"/>
      <c r="AA460" s="38"/>
      <c r="AB460" s="38"/>
      <c r="AC460" s="38"/>
      <c r="AD460" s="38"/>
      <c r="AE460" s="38"/>
    </row>
    <row r="461" spans="1:31" ht="13.2">
      <c r="A461">
        <v>77</v>
      </c>
      <c r="B461" t="s">
        <v>740</v>
      </c>
      <c r="C461">
        <v>2</v>
      </c>
      <c r="D461">
        <v>3</v>
      </c>
      <c r="E461" t="s">
        <v>1850</v>
      </c>
      <c r="F461">
        <v>32537608</v>
      </c>
      <c r="G461" s="33" t="s">
        <v>1851</v>
      </c>
      <c r="H461">
        <f>VLOOKUP(G461,'Journals '!A:C,3)</f>
        <v>0</v>
      </c>
      <c r="I461" t="str">
        <f t="shared" si="1"/>
        <v xml:space="preserve"> </v>
      </c>
      <c r="J461">
        <v>2020</v>
      </c>
      <c r="K461" t="s">
        <v>1852</v>
      </c>
      <c r="L461" s="38"/>
      <c r="M461" s="38"/>
      <c r="N461" s="38"/>
      <c r="O461" s="38"/>
      <c r="P461" s="38"/>
      <c r="Q461" s="38"/>
      <c r="R461" s="38"/>
      <c r="S461" s="38"/>
      <c r="T461" s="38"/>
      <c r="U461" s="38"/>
      <c r="V461" s="38"/>
      <c r="W461" s="38"/>
      <c r="X461" s="38"/>
      <c r="Y461" s="38"/>
      <c r="Z461" s="38"/>
      <c r="AA461" s="38"/>
      <c r="AB461" s="38"/>
      <c r="AC461" s="38"/>
      <c r="AD461" s="38"/>
      <c r="AE461" s="38"/>
    </row>
    <row r="462" spans="1:31" ht="13.2">
      <c r="A462">
        <v>77</v>
      </c>
      <c r="B462" t="s">
        <v>740</v>
      </c>
      <c r="C462">
        <v>3</v>
      </c>
      <c r="D462">
        <v>19</v>
      </c>
      <c r="E462" t="s">
        <v>1853</v>
      </c>
      <c r="F462">
        <v>34260461</v>
      </c>
      <c r="G462" s="33" t="s">
        <v>420</v>
      </c>
      <c r="H462">
        <f>VLOOKUP(G462,'Journals '!A:C,3)</f>
        <v>0</v>
      </c>
      <c r="I462" t="str">
        <f t="shared" si="1"/>
        <v xml:space="preserve"> </v>
      </c>
      <c r="J462">
        <v>2021</v>
      </c>
      <c r="K462" t="s">
        <v>1854</v>
      </c>
      <c r="L462" s="38"/>
      <c r="M462" s="38"/>
      <c r="N462" s="38"/>
      <c r="O462" s="38"/>
      <c r="P462" s="38"/>
      <c r="Q462" s="38"/>
      <c r="R462" s="38"/>
      <c r="S462" s="38"/>
      <c r="T462" s="38"/>
      <c r="U462" s="38"/>
      <c r="V462" s="38"/>
      <c r="W462" s="38"/>
      <c r="X462" s="38"/>
      <c r="Y462" s="38"/>
      <c r="Z462" s="38"/>
      <c r="AA462" s="38"/>
      <c r="AB462" s="38"/>
      <c r="AC462" s="38"/>
      <c r="AD462" s="38"/>
      <c r="AE462" s="38"/>
    </row>
    <row r="463" spans="1:31" ht="13.2">
      <c r="A463">
        <v>79</v>
      </c>
      <c r="B463" t="s">
        <v>742</v>
      </c>
      <c r="C463">
        <v>1</v>
      </c>
      <c r="D463">
        <v>2</v>
      </c>
      <c r="E463" t="s">
        <v>1855</v>
      </c>
      <c r="F463">
        <v>31424798</v>
      </c>
      <c r="G463" s="33" t="s">
        <v>1856</v>
      </c>
      <c r="H463">
        <f>VLOOKUP(G463,'Journals '!A:C,3)</f>
        <v>1</v>
      </c>
      <c r="I463">
        <f t="shared" si="1"/>
        <v>1</v>
      </c>
      <c r="J463">
        <v>2023</v>
      </c>
      <c r="K463" t="s">
        <v>1857</v>
      </c>
      <c r="L463" s="38"/>
      <c r="M463" s="38"/>
      <c r="N463" s="38"/>
      <c r="O463" s="38"/>
      <c r="P463" s="38"/>
      <c r="Q463" s="38"/>
      <c r="R463" s="38"/>
      <c r="S463" s="38"/>
      <c r="T463" s="38"/>
      <c r="U463" s="38"/>
      <c r="V463" s="38"/>
      <c r="W463" s="38"/>
      <c r="X463" s="38"/>
      <c r="Y463" s="38"/>
      <c r="Z463" s="38"/>
      <c r="AA463" s="38"/>
      <c r="AB463" s="38"/>
      <c r="AC463" s="38"/>
      <c r="AD463" s="38"/>
      <c r="AE463" s="38"/>
    </row>
    <row r="464" spans="1:31" ht="13.2">
      <c r="A464">
        <v>79</v>
      </c>
      <c r="B464" t="s">
        <v>742</v>
      </c>
      <c r="C464">
        <v>3</v>
      </c>
      <c r="D464">
        <v>7</v>
      </c>
      <c r="E464" t="s">
        <v>1858</v>
      </c>
      <c r="F464">
        <v>35217503</v>
      </c>
      <c r="G464" s="33" t="s">
        <v>419</v>
      </c>
      <c r="H464">
        <f>VLOOKUP(G464,'Journals '!A:C,3)</f>
        <v>0</v>
      </c>
      <c r="I464" t="str">
        <f t="shared" si="1"/>
        <v xml:space="preserve"> </v>
      </c>
      <c r="J464">
        <v>2022</v>
      </c>
      <c r="K464" t="s">
        <v>1859</v>
      </c>
      <c r="L464" s="38"/>
      <c r="M464" s="38"/>
      <c r="N464" s="38"/>
      <c r="O464" s="38"/>
      <c r="P464" s="38"/>
      <c r="Q464" s="38"/>
      <c r="R464" s="38"/>
      <c r="S464" s="38"/>
      <c r="T464" s="38"/>
      <c r="U464" s="38"/>
      <c r="V464" s="38"/>
      <c r="W464" s="38"/>
      <c r="X464" s="38"/>
      <c r="Y464" s="38"/>
      <c r="Z464" s="38"/>
      <c r="AA464" s="38"/>
      <c r="AB464" s="38"/>
      <c r="AC464" s="38"/>
      <c r="AD464" s="38"/>
      <c r="AE464" s="38"/>
    </row>
    <row r="465" spans="1:31" ht="13.2">
      <c r="A465">
        <v>79</v>
      </c>
      <c r="B465" t="s">
        <v>742</v>
      </c>
      <c r="C465">
        <v>2</v>
      </c>
      <c r="D465">
        <v>5</v>
      </c>
      <c r="E465" t="s">
        <v>1860</v>
      </c>
      <c r="F465">
        <v>35174018</v>
      </c>
      <c r="G465" s="33" t="s">
        <v>354</v>
      </c>
      <c r="H465">
        <f>VLOOKUP(G465,'Journals '!A:C,3)</f>
        <v>0</v>
      </c>
      <c r="I465" t="str">
        <f t="shared" si="1"/>
        <v xml:space="preserve"> </v>
      </c>
      <c r="J465">
        <v>2022</v>
      </c>
      <c r="K465" t="s">
        <v>1861</v>
      </c>
      <c r="L465" s="38"/>
      <c r="M465" s="38"/>
      <c r="N465" s="38"/>
      <c r="O465" s="38"/>
      <c r="P465" s="38"/>
      <c r="Q465" s="38"/>
      <c r="R465" s="38"/>
      <c r="S465" s="38"/>
      <c r="T465" s="38"/>
      <c r="U465" s="38"/>
      <c r="V465" s="38"/>
      <c r="W465" s="38"/>
      <c r="X465" s="38"/>
      <c r="Y465" s="38"/>
      <c r="Z465" s="38"/>
      <c r="AA465" s="38"/>
      <c r="AB465" s="38"/>
      <c r="AC465" s="38"/>
      <c r="AD465" s="38"/>
      <c r="AE465" s="38"/>
    </row>
    <row r="466" spans="1:31" ht="13.2">
      <c r="A466">
        <v>79</v>
      </c>
      <c r="B466" t="s">
        <v>742</v>
      </c>
      <c r="C466">
        <v>2</v>
      </c>
      <c r="D466">
        <v>7</v>
      </c>
      <c r="E466" t="s">
        <v>1862</v>
      </c>
      <c r="F466">
        <v>28808690</v>
      </c>
      <c r="G466" s="33" t="s">
        <v>1695</v>
      </c>
      <c r="H466">
        <f>VLOOKUP(G466,'Journals '!A:C,3)</f>
        <v>0</v>
      </c>
      <c r="I466" t="str">
        <f t="shared" si="1"/>
        <v xml:space="preserve"> </v>
      </c>
      <c r="J466">
        <v>2017</v>
      </c>
      <c r="K466" t="s">
        <v>1863</v>
      </c>
      <c r="L466" s="38"/>
      <c r="M466" s="38"/>
      <c r="N466" s="38"/>
      <c r="O466" s="38"/>
      <c r="P466" s="38"/>
      <c r="Q466" s="38"/>
      <c r="R466" s="38"/>
      <c r="S466" s="38"/>
      <c r="T466" s="38"/>
      <c r="U466" s="38"/>
      <c r="V466" s="38"/>
      <c r="W466" s="38"/>
      <c r="X466" s="38"/>
      <c r="Y466" s="38"/>
      <c r="Z466" s="38"/>
      <c r="AA466" s="38"/>
      <c r="AB466" s="38"/>
      <c r="AC466" s="38"/>
      <c r="AD466" s="38"/>
      <c r="AE466" s="38"/>
    </row>
    <row r="467" spans="1:31" ht="13.2">
      <c r="A467">
        <v>81</v>
      </c>
      <c r="B467" t="s">
        <v>1864</v>
      </c>
      <c r="C467">
        <v>1</v>
      </c>
      <c r="D467">
        <v>5</v>
      </c>
      <c r="E467" t="s">
        <v>1865</v>
      </c>
      <c r="F467">
        <v>37587964</v>
      </c>
      <c r="G467" s="33" t="s">
        <v>1866</v>
      </c>
      <c r="H467">
        <f>VLOOKUP(G467,'Journals '!A:C,3)</f>
        <v>1</v>
      </c>
      <c r="I467">
        <f t="shared" si="1"/>
        <v>1</v>
      </c>
      <c r="J467">
        <v>2022</v>
      </c>
      <c r="K467" t="s">
        <v>1867</v>
      </c>
      <c r="L467" s="38"/>
      <c r="M467" s="38"/>
      <c r="N467" s="38"/>
      <c r="O467" s="38"/>
      <c r="P467" s="38"/>
      <c r="Q467" s="38"/>
      <c r="R467" s="38"/>
      <c r="S467" s="38"/>
      <c r="T467" s="38"/>
      <c r="U467" s="38"/>
      <c r="V467" s="38"/>
      <c r="W467" s="38"/>
      <c r="X467" s="38"/>
      <c r="Y467" s="38"/>
      <c r="Z467" s="38"/>
      <c r="AA467" s="38"/>
      <c r="AB467" s="38"/>
      <c r="AC467" s="38"/>
      <c r="AD467" s="38"/>
      <c r="AE467" s="38"/>
    </row>
    <row r="468" spans="1:31" ht="13.2">
      <c r="A468">
        <v>81</v>
      </c>
      <c r="B468" t="s">
        <v>744</v>
      </c>
      <c r="C468">
        <v>3</v>
      </c>
      <c r="D468">
        <v>5</v>
      </c>
      <c r="E468" t="s">
        <v>1868</v>
      </c>
      <c r="F468">
        <v>37173957</v>
      </c>
      <c r="G468" s="33" t="s">
        <v>330</v>
      </c>
      <c r="H468">
        <f>VLOOKUP(G468,'Journals '!A:C,3)</f>
        <v>0</v>
      </c>
      <c r="I468" t="str">
        <f t="shared" si="1"/>
        <v xml:space="preserve"> </v>
      </c>
      <c r="J468">
        <v>2023</v>
      </c>
      <c r="K468" t="s">
        <v>1869</v>
      </c>
      <c r="L468" s="38"/>
      <c r="M468" s="38"/>
      <c r="N468" s="38"/>
      <c r="O468" s="38"/>
      <c r="P468" s="38"/>
      <c r="Q468" s="38"/>
      <c r="R468" s="38"/>
      <c r="S468" s="38"/>
      <c r="T468" s="38"/>
      <c r="U468" s="38"/>
      <c r="V468" s="38"/>
      <c r="W468" s="38"/>
      <c r="X468" s="38"/>
      <c r="Y468" s="38"/>
      <c r="Z468" s="38"/>
      <c r="AA468" s="38"/>
      <c r="AB468" s="38"/>
      <c r="AC468" s="38"/>
      <c r="AD468" s="38"/>
      <c r="AE468" s="38"/>
    </row>
    <row r="469" spans="1:31" ht="13.2">
      <c r="A469">
        <v>81</v>
      </c>
      <c r="B469" t="s">
        <v>744</v>
      </c>
      <c r="C469">
        <v>1</v>
      </c>
      <c r="D469">
        <v>6</v>
      </c>
      <c r="E469" t="s">
        <v>1870</v>
      </c>
      <c r="F469">
        <v>36722953</v>
      </c>
      <c r="G469" s="33" t="s">
        <v>544</v>
      </c>
      <c r="H469">
        <f>VLOOKUP(G469,'Journals '!A:C,3)</f>
        <v>1</v>
      </c>
      <c r="I469">
        <f t="shared" si="1"/>
        <v>1</v>
      </c>
      <c r="J469">
        <v>2023</v>
      </c>
      <c r="K469" t="s">
        <v>1871</v>
      </c>
      <c r="L469" s="38"/>
      <c r="M469" s="38"/>
      <c r="N469" s="38"/>
      <c r="O469" s="38"/>
      <c r="P469" s="38"/>
      <c r="Q469" s="38"/>
      <c r="R469" s="38"/>
      <c r="S469" s="38"/>
      <c r="T469" s="38"/>
      <c r="U469" s="38"/>
      <c r="V469" s="38"/>
      <c r="W469" s="38"/>
      <c r="X469" s="38"/>
      <c r="Y469" s="38"/>
      <c r="Z469" s="38"/>
      <c r="AA469" s="38"/>
      <c r="AB469" s="38"/>
      <c r="AC469" s="38"/>
      <c r="AD469" s="38"/>
      <c r="AE469" s="38"/>
    </row>
    <row r="470" spans="1:31" ht="13.2">
      <c r="A470">
        <v>81</v>
      </c>
      <c r="B470" t="s">
        <v>744</v>
      </c>
      <c r="C470">
        <v>4</v>
      </c>
      <c r="D470">
        <v>8</v>
      </c>
      <c r="E470" t="s">
        <v>1872</v>
      </c>
      <c r="F470">
        <v>35899098</v>
      </c>
      <c r="G470" s="33" t="s">
        <v>1873</v>
      </c>
      <c r="H470">
        <f>VLOOKUP(G470,'Journals '!A:C,3)</f>
        <v>1</v>
      </c>
      <c r="I470">
        <f t="shared" si="1"/>
        <v>1</v>
      </c>
      <c r="J470">
        <v>2022</v>
      </c>
      <c r="K470" t="s">
        <v>1867</v>
      </c>
      <c r="L470" s="38"/>
      <c r="M470" s="38"/>
      <c r="N470" s="38"/>
      <c r="O470" s="38"/>
      <c r="P470" s="38"/>
      <c r="Q470" s="38"/>
      <c r="R470" s="38"/>
      <c r="S470" s="38"/>
      <c r="T470" s="38"/>
      <c r="U470" s="38"/>
      <c r="V470" s="38"/>
      <c r="W470" s="38"/>
      <c r="X470" s="38"/>
      <c r="Y470" s="38"/>
      <c r="Z470" s="38"/>
      <c r="AA470" s="38"/>
      <c r="AB470" s="38"/>
      <c r="AC470" s="38"/>
      <c r="AD470" s="38"/>
      <c r="AE470" s="38"/>
    </row>
    <row r="471" spans="1:31" ht="13.2">
      <c r="A471">
        <v>81</v>
      </c>
      <c r="B471" t="s">
        <v>1864</v>
      </c>
      <c r="C471">
        <v>2</v>
      </c>
      <c r="D471">
        <v>8</v>
      </c>
      <c r="E471" t="s">
        <v>1874</v>
      </c>
      <c r="F471">
        <v>37699270</v>
      </c>
      <c r="G471" s="33" t="s">
        <v>1310</v>
      </c>
      <c r="H471">
        <f>VLOOKUP(G471,'Journals '!A:C,3)</f>
        <v>0</v>
      </c>
      <c r="I471" t="str">
        <f t="shared" si="1"/>
        <v xml:space="preserve"> </v>
      </c>
      <c r="J471">
        <v>2023</v>
      </c>
      <c r="K471" t="s">
        <v>1875</v>
      </c>
      <c r="L471" s="38"/>
      <c r="M471" s="38"/>
      <c r="N471" s="38"/>
      <c r="O471" s="38"/>
      <c r="P471" s="38"/>
      <c r="Q471" s="38"/>
      <c r="R471" s="38"/>
      <c r="S471" s="38"/>
      <c r="T471" s="38"/>
      <c r="U471" s="38"/>
      <c r="V471" s="38"/>
      <c r="W471" s="38"/>
      <c r="X471" s="38"/>
      <c r="Y471" s="38"/>
      <c r="Z471" s="38"/>
      <c r="AA471" s="38"/>
      <c r="AB471" s="38"/>
      <c r="AC471" s="38"/>
      <c r="AD471" s="38"/>
      <c r="AE471" s="38"/>
    </row>
    <row r="472" spans="1:31" ht="13.2">
      <c r="A472">
        <v>81</v>
      </c>
      <c r="B472" t="s">
        <v>744</v>
      </c>
      <c r="C472">
        <v>2</v>
      </c>
      <c r="D472">
        <v>6</v>
      </c>
      <c r="E472" t="s">
        <v>1876</v>
      </c>
      <c r="F472">
        <v>37854650</v>
      </c>
      <c r="G472" s="33" t="s">
        <v>541</v>
      </c>
      <c r="H472">
        <f>VLOOKUP(G472,'Journals '!A:C,3)</f>
        <v>1</v>
      </c>
      <c r="I472">
        <f t="shared" si="1"/>
        <v>1</v>
      </c>
      <c r="J472">
        <v>2023</v>
      </c>
      <c r="K472" t="s">
        <v>1877</v>
      </c>
      <c r="L472" s="38"/>
      <c r="M472" s="38"/>
      <c r="N472" s="38"/>
      <c r="O472" s="38"/>
      <c r="P472" s="38"/>
      <c r="Q472" s="38"/>
      <c r="R472" s="38"/>
      <c r="S472" s="38"/>
      <c r="T472" s="38"/>
      <c r="U472" s="38"/>
      <c r="V472" s="38"/>
      <c r="W472" s="38"/>
      <c r="X472" s="38"/>
      <c r="Y472" s="38"/>
      <c r="Z472" s="38"/>
      <c r="AA472" s="38"/>
      <c r="AB472" s="38"/>
      <c r="AC472" s="38"/>
      <c r="AD472" s="38"/>
      <c r="AE472" s="38"/>
    </row>
    <row r="473" spans="1:31" ht="13.2">
      <c r="A473">
        <v>81</v>
      </c>
      <c r="B473" t="s">
        <v>744</v>
      </c>
      <c r="C473">
        <v>1</v>
      </c>
      <c r="D473">
        <v>4</v>
      </c>
      <c r="E473" t="s">
        <v>1878</v>
      </c>
      <c r="F473">
        <v>36718869</v>
      </c>
      <c r="G473" s="33" t="s">
        <v>431</v>
      </c>
      <c r="H473">
        <f>VLOOKUP(G473,'Journals '!A:C,3)</f>
        <v>1</v>
      </c>
      <c r="I473">
        <f t="shared" si="1"/>
        <v>1</v>
      </c>
      <c r="J473">
        <v>2023</v>
      </c>
      <c r="K473" t="s">
        <v>1879</v>
      </c>
      <c r="L473" s="38"/>
      <c r="M473" s="38"/>
      <c r="N473" s="38"/>
      <c r="O473" s="38"/>
      <c r="P473" s="38"/>
      <c r="Q473" s="38"/>
      <c r="R473" s="38"/>
      <c r="S473" s="38"/>
      <c r="T473" s="38"/>
      <c r="U473" s="38"/>
      <c r="V473" s="38"/>
      <c r="W473" s="38"/>
      <c r="X473" s="38"/>
      <c r="Y473" s="38"/>
      <c r="Z473" s="38"/>
      <c r="AA473" s="38"/>
      <c r="AB473" s="38"/>
      <c r="AC473" s="38"/>
      <c r="AD473" s="38"/>
      <c r="AE473" s="38"/>
    </row>
    <row r="474" spans="1:31" ht="13.2">
      <c r="A474">
        <v>81</v>
      </c>
      <c r="B474" t="s">
        <v>1864</v>
      </c>
      <c r="C474">
        <v>3</v>
      </c>
      <c r="D474">
        <v>5</v>
      </c>
      <c r="E474" t="s">
        <v>1880</v>
      </c>
      <c r="F474">
        <v>35562036</v>
      </c>
      <c r="G474" s="33" t="s">
        <v>1881</v>
      </c>
      <c r="H474">
        <f>VLOOKUP(G474,'Journals '!A:C,3)</f>
        <v>0</v>
      </c>
      <c r="I474" t="str">
        <f t="shared" si="1"/>
        <v xml:space="preserve"> </v>
      </c>
      <c r="J474">
        <v>2022</v>
      </c>
      <c r="K474" t="s">
        <v>1867</v>
      </c>
      <c r="L474" s="38"/>
      <c r="M474" s="38"/>
      <c r="N474" s="38"/>
      <c r="O474" s="38"/>
      <c r="P474" s="38"/>
      <c r="Q474" s="38"/>
      <c r="R474" s="38"/>
      <c r="S474" s="38"/>
      <c r="T474" s="38"/>
      <c r="U474" s="38"/>
      <c r="V474" s="38"/>
      <c r="W474" s="38"/>
      <c r="X474" s="38"/>
      <c r="Y474" s="38"/>
      <c r="Z474" s="38"/>
      <c r="AA474" s="38"/>
      <c r="AB474" s="38"/>
      <c r="AC474" s="38"/>
      <c r="AD474" s="38"/>
      <c r="AE474" s="38"/>
    </row>
    <row r="475" spans="1:31" ht="13.2">
      <c r="A475">
        <v>81</v>
      </c>
      <c r="B475" t="s">
        <v>1864</v>
      </c>
      <c r="C475">
        <v>4</v>
      </c>
      <c r="D475">
        <v>5</v>
      </c>
      <c r="E475" t="s">
        <v>1882</v>
      </c>
      <c r="F475">
        <v>30188722</v>
      </c>
      <c r="G475" s="33" t="s">
        <v>1883</v>
      </c>
      <c r="H475">
        <f>VLOOKUP(G475,'Journals '!A:C,3)</f>
        <v>0</v>
      </c>
      <c r="I475" t="str">
        <f t="shared" si="1"/>
        <v xml:space="preserve"> </v>
      </c>
      <c r="J475">
        <v>2018</v>
      </c>
      <c r="K475" t="s">
        <v>1884</v>
      </c>
      <c r="L475" s="38"/>
      <c r="M475" s="38"/>
      <c r="N475" s="38"/>
      <c r="O475" s="38"/>
      <c r="P475" s="38"/>
      <c r="Q475" s="38"/>
      <c r="R475" s="38"/>
      <c r="S475" s="38"/>
      <c r="T475" s="38"/>
      <c r="U475" s="38"/>
      <c r="V475" s="38"/>
      <c r="W475" s="38"/>
      <c r="X475" s="38"/>
      <c r="Y475" s="38"/>
      <c r="Z475" s="38"/>
      <c r="AA475" s="38"/>
      <c r="AB475" s="38"/>
      <c r="AC475" s="38"/>
      <c r="AD475" s="38"/>
      <c r="AE475" s="38"/>
    </row>
    <row r="476" spans="1:31" ht="13.2">
      <c r="A476">
        <v>81</v>
      </c>
      <c r="B476" t="s">
        <v>1864</v>
      </c>
      <c r="C476">
        <v>1</v>
      </c>
      <c r="D476">
        <v>7</v>
      </c>
      <c r="E476" t="s">
        <v>1885</v>
      </c>
      <c r="F476">
        <v>37655867</v>
      </c>
      <c r="G476" s="33" t="s">
        <v>554</v>
      </c>
      <c r="H476">
        <f>VLOOKUP(G476,'Journals '!A:C,3)</f>
        <v>1</v>
      </c>
      <c r="I476">
        <f t="shared" si="1"/>
        <v>1</v>
      </c>
      <c r="J476">
        <v>2023</v>
      </c>
      <c r="K476" t="s">
        <v>1871</v>
      </c>
      <c r="L476" s="38"/>
      <c r="M476" s="38"/>
      <c r="N476" s="38"/>
      <c r="O476" s="38"/>
      <c r="P476" s="38"/>
      <c r="Q476" s="38"/>
      <c r="R476" s="38"/>
      <c r="S476" s="38"/>
      <c r="T476" s="38"/>
      <c r="U476" s="38"/>
      <c r="V476" s="38"/>
      <c r="W476" s="38"/>
      <c r="X476" s="38"/>
      <c r="Y476" s="38"/>
      <c r="Z476" s="38"/>
      <c r="AA476" s="38"/>
      <c r="AB476" s="38"/>
      <c r="AC476" s="38"/>
      <c r="AD476" s="38"/>
      <c r="AE476" s="38"/>
    </row>
    <row r="477" spans="1:31" ht="13.2">
      <c r="A477">
        <v>81</v>
      </c>
      <c r="B477" t="s">
        <v>1864</v>
      </c>
      <c r="C477">
        <v>1</v>
      </c>
      <c r="D477">
        <v>6</v>
      </c>
      <c r="E477" t="s">
        <v>1886</v>
      </c>
      <c r="F477">
        <v>36815769</v>
      </c>
      <c r="G477" s="33" t="s">
        <v>544</v>
      </c>
      <c r="H477">
        <f>VLOOKUP(G477,'Journals '!A:C,3)</f>
        <v>1</v>
      </c>
      <c r="I477">
        <f t="shared" si="1"/>
        <v>1</v>
      </c>
      <c r="J477">
        <v>2023</v>
      </c>
      <c r="K477" t="s">
        <v>1871</v>
      </c>
      <c r="L477" s="38"/>
      <c r="M477" s="38"/>
      <c r="N477" s="38"/>
      <c r="O477" s="38"/>
      <c r="P477" s="38"/>
      <c r="Q477" s="38"/>
      <c r="R477" s="38"/>
      <c r="S477" s="38"/>
      <c r="T477" s="38"/>
      <c r="U477" s="38"/>
      <c r="V477" s="38"/>
      <c r="W477" s="38"/>
      <c r="X477" s="38"/>
      <c r="Y477" s="38"/>
      <c r="Z477" s="38"/>
      <c r="AA477" s="38"/>
      <c r="AB477" s="38"/>
      <c r="AC477" s="38"/>
      <c r="AD477" s="38"/>
      <c r="AE477" s="38"/>
    </row>
    <row r="478" spans="1:31" ht="13.2">
      <c r="A478">
        <v>81</v>
      </c>
      <c r="B478" t="s">
        <v>1864</v>
      </c>
      <c r="C478">
        <v>1</v>
      </c>
      <c r="D478">
        <v>6</v>
      </c>
      <c r="E478" t="s">
        <v>1887</v>
      </c>
      <c r="F478">
        <v>37728409</v>
      </c>
      <c r="G478" s="33" t="s">
        <v>433</v>
      </c>
      <c r="H478">
        <f>VLOOKUP(G478,'Journals '!A:C,3)</f>
        <v>1</v>
      </c>
      <c r="I478">
        <f t="shared" si="1"/>
        <v>1</v>
      </c>
      <c r="J478">
        <v>2023</v>
      </c>
      <c r="K478" t="s">
        <v>1888</v>
      </c>
      <c r="L478" s="38"/>
      <c r="M478" s="38"/>
      <c r="N478" s="38"/>
      <c r="O478" s="38"/>
      <c r="P478" s="38"/>
      <c r="Q478" s="38"/>
      <c r="R478" s="38"/>
      <c r="S478" s="38"/>
      <c r="T478" s="38"/>
      <c r="U478" s="38"/>
      <c r="V478" s="38"/>
      <c r="W478" s="38"/>
      <c r="X478" s="38"/>
      <c r="Y478" s="38"/>
      <c r="Z478" s="38"/>
      <c r="AA478" s="38"/>
      <c r="AB478" s="38"/>
      <c r="AC478" s="38"/>
      <c r="AD478" s="38"/>
      <c r="AE478" s="38"/>
    </row>
    <row r="479" spans="1:31" ht="13.2">
      <c r="A479">
        <v>81</v>
      </c>
      <c r="B479" t="s">
        <v>744</v>
      </c>
      <c r="C479">
        <v>3</v>
      </c>
      <c r="D479">
        <v>12</v>
      </c>
      <c r="E479" t="s">
        <v>1889</v>
      </c>
      <c r="F479">
        <v>32286515</v>
      </c>
      <c r="G479" s="33" t="s">
        <v>1890</v>
      </c>
      <c r="H479">
        <f>VLOOKUP(G479,'Journals '!A:C,3)</f>
        <v>1</v>
      </c>
      <c r="I479">
        <f t="shared" si="1"/>
        <v>1</v>
      </c>
      <c r="J479">
        <v>2020</v>
      </c>
      <c r="K479" t="s">
        <v>1891</v>
      </c>
      <c r="L479" s="38"/>
      <c r="M479" s="38"/>
      <c r="N479" s="38"/>
      <c r="O479" s="38"/>
      <c r="P479" s="38"/>
      <c r="Q479" s="38"/>
      <c r="R479" s="38"/>
      <c r="S479" s="38"/>
      <c r="T479" s="38"/>
      <c r="U479" s="38"/>
      <c r="V479" s="38"/>
      <c r="W479" s="38"/>
      <c r="X479" s="38"/>
      <c r="Y479" s="38"/>
      <c r="Z479" s="38"/>
      <c r="AA479" s="38"/>
      <c r="AB479" s="38"/>
      <c r="AC479" s="38"/>
      <c r="AD479" s="38"/>
      <c r="AE479" s="38"/>
    </row>
    <row r="480" spans="1:31" ht="13.2">
      <c r="A480">
        <v>82</v>
      </c>
      <c r="B480" t="s">
        <v>1892</v>
      </c>
      <c r="C480">
        <v>9</v>
      </c>
      <c r="D480">
        <v>12</v>
      </c>
      <c r="E480" t="s">
        <v>1893</v>
      </c>
      <c r="F480">
        <v>31608704</v>
      </c>
      <c r="G480" s="33" t="s">
        <v>1894</v>
      </c>
      <c r="H480">
        <f>VLOOKUP(G480,'Journals '!A:C,3)</f>
        <v>0</v>
      </c>
      <c r="I480" t="str">
        <f t="shared" si="1"/>
        <v xml:space="preserve"> </v>
      </c>
      <c r="J480">
        <v>2020</v>
      </c>
      <c r="K480" t="s">
        <v>1895</v>
      </c>
      <c r="L480" s="38"/>
      <c r="M480" s="38"/>
      <c r="N480" s="38"/>
      <c r="O480" s="38"/>
      <c r="P480" s="38"/>
      <c r="Q480" s="38"/>
      <c r="R480" s="38"/>
      <c r="S480" s="38"/>
      <c r="T480" s="38"/>
      <c r="U480" s="38"/>
      <c r="V480" s="38"/>
      <c r="W480" s="38"/>
      <c r="X480" s="38"/>
      <c r="Y480" s="38"/>
      <c r="Z480" s="38"/>
      <c r="AA480" s="38"/>
      <c r="AB480" s="38"/>
      <c r="AC480" s="38"/>
      <c r="AD480" s="38"/>
      <c r="AE480" s="38"/>
    </row>
    <row r="481" spans="1:31" ht="13.2">
      <c r="A481">
        <v>82</v>
      </c>
      <c r="B481" t="s">
        <v>1892</v>
      </c>
      <c r="C481">
        <v>1</v>
      </c>
      <c r="D481">
        <v>7</v>
      </c>
      <c r="E481" t="s">
        <v>1896</v>
      </c>
      <c r="F481">
        <v>33253224</v>
      </c>
      <c r="G481" s="33" t="s">
        <v>575</v>
      </c>
      <c r="H481">
        <f>VLOOKUP(G481,'Journals '!A:C,3)</f>
        <v>0</v>
      </c>
      <c r="I481" t="str">
        <f t="shared" si="1"/>
        <v xml:space="preserve"> </v>
      </c>
      <c r="J481">
        <v>2020</v>
      </c>
      <c r="K481" t="s">
        <v>1897</v>
      </c>
      <c r="L481" s="38"/>
      <c r="M481" s="38"/>
      <c r="N481" s="38"/>
      <c r="O481" s="38"/>
      <c r="P481" s="38"/>
      <c r="Q481" s="38"/>
      <c r="R481" s="38"/>
      <c r="S481" s="38"/>
      <c r="T481" s="38"/>
      <c r="U481" s="38"/>
      <c r="V481" s="38"/>
      <c r="W481" s="38"/>
      <c r="X481" s="38"/>
      <c r="Y481" s="38"/>
      <c r="Z481" s="38"/>
      <c r="AA481" s="38"/>
      <c r="AB481" s="38"/>
      <c r="AC481" s="38"/>
      <c r="AD481" s="38"/>
      <c r="AE481" s="38"/>
    </row>
    <row r="482" spans="1:31" ht="13.2">
      <c r="A482">
        <v>82</v>
      </c>
      <c r="B482" t="s">
        <v>888</v>
      </c>
      <c r="C482">
        <v>8</v>
      </c>
      <c r="D482">
        <v>12</v>
      </c>
      <c r="E482" t="s">
        <v>1898</v>
      </c>
      <c r="F482">
        <v>27711187</v>
      </c>
      <c r="G482" s="33" t="s">
        <v>575</v>
      </c>
      <c r="H482">
        <f>VLOOKUP(G482,'Journals '!A:C,3)</f>
        <v>0</v>
      </c>
      <c r="I482" t="str">
        <f t="shared" si="1"/>
        <v xml:space="preserve"> </v>
      </c>
      <c r="J482">
        <v>2016</v>
      </c>
      <c r="K482" t="s">
        <v>1897</v>
      </c>
      <c r="L482" s="38"/>
      <c r="M482" s="38"/>
      <c r="N482" s="38"/>
      <c r="O482" s="38"/>
      <c r="P482" s="38"/>
      <c r="Q482" s="38"/>
      <c r="R482" s="38"/>
      <c r="S482" s="38"/>
      <c r="T482" s="38"/>
      <c r="U482" s="38"/>
      <c r="V482" s="38"/>
      <c r="W482" s="38"/>
      <c r="X482" s="38"/>
      <c r="Y482" s="38"/>
      <c r="Z482" s="38"/>
      <c r="AA482" s="38"/>
      <c r="AB482" s="38"/>
      <c r="AC482" s="38"/>
      <c r="AD482" s="38"/>
      <c r="AE482" s="38"/>
    </row>
    <row r="483" spans="1:31" ht="13.2">
      <c r="A483">
        <v>82</v>
      </c>
      <c r="B483" t="s">
        <v>1892</v>
      </c>
      <c r="C483">
        <v>1</v>
      </c>
      <c r="D483">
        <v>11</v>
      </c>
      <c r="E483" t="s">
        <v>1899</v>
      </c>
      <c r="F483">
        <v>36240881</v>
      </c>
      <c r="G483" s="33" t="s">
        <v>374</v>
      </c>
      <c r="H483">
        <f>VLOOKUP(G483,'Journals '!A:C,3)</f>
        <v>0</v>
      </c>
      <c r="I483" t="str">
        <f t="shared" si="1"/>
        <v xml:space="preserve"> </v>
      </c>
      <c r="J483">
        <v>2023</v>
      </c>
      <c r="K483" t="s">
        <v>1900</v>
      </c>
      <c r="L483" s="38"/>
      <c r="M483" s="38"/>
      <c r="N483" s="38"/>
      <c r="O483" s="38"/>
      <c r="P483" s="38"/>
      <c r="Q483" s="38"/>
      <c r="R483" s="38"/>
      <c r="S483" s="38"/>
      <c r="T483" s="38"/>
      <c r="U483" s="38"/>
      <c r="V483" s="38"/>
      <c r="W483" s="38"/>
      <c r="X483" s="38"/>
      <c r="Y483" s="38"/>
      <c r="Z483" s="38"/>
      <c r="AA483" s="38"/>
      <c r="AB483" s="38"/>
      <c r="AC483" s="38"/>
      <c r="AD483" s="38"/>
      <c r="AE483" s="38"/>
    </row>
    <row r="484" spans="1:31" ht="13.2">
      <c r="A484">
        <v>82</v>
      </c>
      <c r="B484" t="s">
        <v>1892</v>
      </c>
      <c r="C484">
        <v>7</v>
      </c>
      <c r="D484">
        <v>15</v>
      </c>
      <c r="E484" t="s">
        <v>1901</v>
      </c>
      <c r="F484">
        <v>25501993</v>
      </c>
      <c r="G484" s="33" t="s">
        <v>1902</v>
      </c>
      <c r="H484">
        <f>VLOOKUP(G484,'Journals '!A:C,3)</f>
        <v>0</v>
      </c>
      <c r="I484" t="str">
        <f t="shared" si="1"/>
        <v xml:space="preserve"> </v>
      </c>
      <c r="J484">
        <v>2015</v>
      </c>
      <c r="K484" t="s">
        <v>1903</v>
      </c>
      <c r="L484" s="38"/>
      <c r="M484" s="38"/>
      <c r="N484" s="38"/>
      <c r="O484" s="38"/>
      <c r="P484" s="38"/>
      <c r="Q484" s="38"/>
      <c r="R484" s="38"/>
      <c r="S484" s="38"/>
      <c r="T484" s="38"/>
      <c r="U484" s="38"/>
      <c r="V484" s="38"/>
      <c r="W484" s="38"/>
      <c r="X484" s="38"/>
      <c r="Y484" s="38"/>
      <c r="Z484" s="38"/>
      <c r="AA484" s="38"/>
      <c r="AB484" s="38"/>
      <c r="AC484" s="38"/>
      <c r="AD484" s="38"/>
      <c r="AE484" s="38"/>
    </row>
    <row r="485" spans="1:31" ht="13.2">
      <c r="A485">
        <v>83</v>
      </c>
      <c r="B485" t="s">
        <v>248</v>
      </c>
      <c r="C485">
        <v>3</v>
      </c>
      <c r="D485">
        <v>8</v>
      </c>
      <c r="E485" t="s">
        <v>1904</v>
      </c>
      <c r="F485">
        <v>36502844</v>
      </c>
      <c r="G485" s="33" t="s">
        <v>500</v>
      </c>
      <c r="H485">
        <f>VLOOKUP(G485,'Journals '!A:C,3)</f>
        <v>0</v>
      </c>
      <c r="I485" t="str">
        <f t="shared" si="1"/>
        <v xml:space="preserve"> </v>
      </c>
      <c r="J485">
        <v>2022</v>
      </c>
      <c r="K485" t="s">
        <v>1905</v>
      </c>
      <c r="L485" s="38"/>
      <c r="M485" s="38"/>
      <c r="N485" s="38"/>
      <c r="O485" s="38"/>
      <c r="P485" s="38"/>
      <c r="Q485" s="38"/>
      <c r="R485" s="38"/>
      <c r="S485" s="38"/>
      <c r="T485" s="38"/>
      <c r="U485" s="38"/>
      <c r="V485" s="38"/>
      <c r="W485" s="38"/>
      <c r="X485" s="38"/>
      <c r="Y485" s="38"/>
      <c r="Z485" s="38"/>
      <c r="AA485" s="38"/>
      <c r="AB485" s="38"/>
      <c r="AC485" s="38"/>
      <c r="AD485" s="38"/>
      <c r="AE485" s="38"/>
    </row>
    <row r="486" spans="1:31" ht="13.2">
      <c r="A486">
        <v>83</v>
      </c>
      <c r="B486" t="s">
        <v>248</v>
      </c>
      <c r="C486">
        <v>5</v>
      </c>
      <c r="D486">
        <v>9</v>
      </c>
      <c r="E486" t="s">
        <v>1906</v>
      </c>
      <c r="F486">
        <v>35552030</v>
      </c>
      <c r="G486" s="33" t="s">
        <v>633</v>
      </c>
      <c r="H486">
        <f>VLOOKUP(G486,'Journals '!A:C,3)</f>
        <v>1</v>
      </c>
      <c r="I486">
        <f t="shared" si="1"/>
        <v>1</v>
      </c>
      <c r="J486">
        <v>2022</v>
      </c>
      <c r="K486" t="s">
        <v>1907</v>
      </c>
      <c r="L486" s="38"/>
      <c r="M486" s="38"/>
      <c r="N486" s="38"/>
      <c r="O486" s="38"/>
      <c r="P486" s="38"/>
      <c r="Q486" s="38"/>
      <c r="R486" s="38"/>
      <c r="S486" s="38"/>
      <c r="T486" s="38"/>
      <c r="U486" s="38"/>
      <c r="V486" s="38"/>
      <c r="W486" s="38"/>
      <c r="X486" s="38"/>
      <c r="Y486" s="38"/>
      <c r="Z486" s="38"/>
      <c r="AA486" s="38"/>
      <c r="AB486" s="38"/>
      <c r="AC486" s="38"/>
      <c r="AD486" s="38"/>
      <c r="AE486" s="38"/>
    </row>
    <row r="487" spans="1:31" ht="13.2">
      <c r="A487">
        <v>83</v>
      </c>
      <c r="B487" t="s">
        <v>248</v>
      </c>
      <c r="C487">
        <v>6</v>
      </c>
      <c r="D487">
        <v>15</v>
      </c>
      <c r="E487" t="s">
        <v>1908</v>
      </c>
      <c r="F487">
        <v>35901766</v>
      </c>
      <c r="G487" s="33" t="s">
        <v>437</v>
      </c>
      <c r="H487">
        <f>VLOOKUP(G487,'Journals '!A:C,3)</f>
        <v>1</v>
      </c>
      <c r="I487">
        <f t="shared" si="1"/>
        <v>1</v>
      </c>
      <c r="J487">
        <v>2022</v>
      </c>
      <c r="K487" t="s">
        <v>1907</v>
      </c>
      <c r="L487" s="38"/>
      <c r="M487" s="38"/>
      <c r="N487" s="38"/>
      <c r="O487" s="38"/>
      <c r="P487" s="38"/>
      <c r="Q487" s="38"/>
      <c r="R487" s="38"/>
      <c r="S487" s="38"/>
      <c r="T487" s="38"/>
      <c r="U487" s="38"/>
      <c r="V487" s="38"/>
      <c r="W487" s="38"/>
      <c r="X487" s="38"/>
      <c r="Y487" s="38"/>
      <c r="Z487" s="38"/>
      <c r="AA487" s="38"/>
      <c r="AB487" s="38"/>
      <c r="AC487" s="38"/>
      <c r="AD487" s="38"/>
      <c r="AE487" s="38"/>
    </row>
    <row r="488" spans="1:31" ht="13.2">
      <c r="A488">
        <v>83</v>
      </c>
      <c r="B488" t="s">
        <v>248</v>
      </c>
      <c r="C488">
        <v>4</v>
      </c>
      <c r="D488">
        <v>6</v>
      </c>
      <c r="E488" s="5" t="s">
        <v>1909</v>
      </c>
      <c r="F488">
        <v>37385438</v>
      </c>
      <c r="G488" s="33" t="s">
        <v>633</v>
      </c>
      <c r="H488">
        <f>VLOOKUP(G488,'Journals '!A:C,3)</f>
        <v>1</v>
      </c>
      <c r="I488">
        <f t="shared" si="1"/>
        <v>1</v>
      </c>
      <c r="J488">
        <v>2023</v>
      </c>
      <c r="K488" t="s">
        <v>1905</v>
      </c>
      <c r="L488" s="38"/>
      <c r="M488" s="38"/>
      <c r="N488" s="38"/>
      <c r="O488" s="38"/>
      <c r="P488" s="38"/>
      <c r="Q488" s="38"/>
      <c r="R488" s="38"/>
      <c r="S488" s="38"/>
      <c r="T488" s="38"/>
      <c r="U488" s="38"/>
      <c r="V488" s="38"/>
      <c r="W488" s="38"/>
      <c r="X488" s="38"/>
      <c r="Y488" s="38"/>
      <c r="Z488" s="38"/>
      <c r="AA488" s="38"/>
      <c r="AB488" s="38"/>
      <c r="AC488" s="38"/>
      <c r="AD488" s="38"/>
      <c r="AE488" s="38"/>
    </row>
    <row r="489" spans="1:31" ht="13.2">
      <c r="A489">
        <v>83</v>
      </c>
      <c r="B489" t="s">
        <v>248</v>
      </c>
      <c r="C489">
        <v>1</v>
      </c>
      <c r="D489">
        <v>4</v>
      </c>
      <c r="E489" t="s">
        <v>1910</v>
      </c>
      <c r="F489">
        <v>36303501</v>
      </c>
      <c r="G489" s="33" t="s">
        <v>432</v>
      </c>
      <c r="H489">
        <f>VLOOKUP(G489,'Journals '!A:C,3)</f>
        <v>1</v>
      </c>
      <c r="I489">
        <f t="shared" si="1"/>
        <v>1</v>
      </c>
      <c r="J489">
        <v>2022</v>
      </c>
      <c r="K489" t="s">
        <v>1907</v>
      </c>
      <c r="L489" s="38"/>
      <c r="M489" s="38"/>
      <c r="N489" s="38"/>
      <c r="O489" s="38"/>
      <c r="P489" s="38"/>
      <c r="Q489" s="38"/>
      <c r="R489" s="38"/>
      <c r="S489" s="38"/>
      <c r="T489" s="38"/>
      <c r="U489" s="38"/>
      <c r="V489" s="38"/>
      <c r="W489" s="38"/>
      <c r="X489" s="38"/>
      <c r="Y489" s="38"/>
      <c r="Z489" s="38"/>
      <c r="AA489" s="38"/>
      <c r="AB489" s="38"/>
      <c r="AC489" s="38"/>
      <c r="AD489" s="38"/>
      <c r="AE489" s="38"/>
    </row>
    <row r="490" spans="1:31" ht="13.2">
      <c r="A490">
        <v>83</v>
      </c>
      <c r="B490" t="s">
        <v>248</v>
      </c>
      <c r="C490">
        <v>1</v>
      </c>
      <c r="D490">
        <v>12</v>
      </c>
      <c r="E490" t="s">
        <v>1911</v>
      </c>
      <c r="F490">
        <v>34120277</v>
      </c>
      <c r="G490" s="33" t="s">
        <v>428</v>
      </c>
      <c r="H490">
        <f>VLOOKUP(G490,'Journals '!A:C,3)</f>
        <v>0</v>
      </c>
      <c r="I490" t="str">
        <f t="shared" si="1"/>
        <v xml:space="preserve"> </v>
      </c>
      <c r="J490">
        <v>2021</v>
      </c>
      <c r="K490" t="s">
        <v>1907</v>
      </c>
      <c r="L490" s="38"/>
      <c r="M490" s="38"/>
      <c r="N490" s="38"/>
      <c r="O490" s="38"/>
      <c r="P490" s="38"/>
      <c r="Q490" s="38"/>
      <c r="R490" s="38"/>
      <c r="S490" s="38"/>
      <c r="T490" s="38"/>
      <c r="U490" s="38"/>
      <c r="V490" s="38"/>
      <c r="W490" s="38"/>
      <c r="X490" s="38"/>
      <c r="Y490" s="38"/>
      <c r="Z490" s="38"/>
      <c r="AA490" s="38"/>
      <c r="AB490" s="38"/>
      <c r="AC490" s="38"/>
      <c r="AD490" s="38"/>
      <c r="AE490" s="38"/>
    </row>
    <row r="491" spans="1:31" ht="13.2">
      <c r="A491">
        <v>83</v>
      </c>
      <c r="B491" t="s">
        <v>248</v>
      </c>
      <c r="C491">
        <v>8</v>
      </c>
      <c r="D491">
        <v>16</v>
      </c>
      <c r="E491" t="s">
        <v>1912</v>
      </c>
      <c r="F491">
        <v>35871188</v>
      </c>
      <c r="G491" s="33" t="s">
        <v>428</v>
      </c>
      <c r="H491">
        <f>VLOOKUP(G491,'Journals '!A:C,3)</f>
        <v>0</v>
      </c>
      <c r="I491" t="str">
        <f t="shared" si="1"/>
        <v xml:space="preserve"> </v>
      </c>
      <c r="J491">
        <v>2022</v>
      </c>
      <c r="K491" t="s">
        <v>1907</v>
      </c>
      <c r="L491" s="38"/>
      <c r="M491" s="38"/>
      <c r="N491" s="38"/>
      <c r="O491" s="38"/>
      <c r="P491" s="38"/>
      <c r="Q491" s="38"/>
      <c r="R491" s="38"/>
      <c r="S491" s="38"/>
      <c r="T491" s="38"/>
      <c r="U491" s="38"/>
      <c r="V491" s="38"/>
      <c r="W491" s="38"/>
      <c r="X491" s="38"/>
      <c r="Y491" s="38"/>
      <c r="Z491" s="38"/>
      <c r="AA491" s="38"/>
      <c r="AB491" s="38"/>
      <c r="AC491" s="38"/>
      <c r="AD491" s="38"/>
      <c r="AE491" s="38"/>
    </row>
    <row r="492" spans="1:31" ht="13.2">
      <c r="A492">
        <v>83</v>
      </c>
      <c r="B492" t="s">
        <v>248</v>
      </c>
      <c r="C492">
        <v>2</v>
      </c>
      <c r="D492">
        <v>3</v>
      </c>
      <c r="E492" t="s">
        <v>1913</v>
      </c>
      <c r="F492">
        <v>36895241</v>
      </c>
      <c r="G492" s="33" t="s">
        <v>613</v>
      </c>
      <c r="H492">
        <f>VLOOKUP(G492,'Journals '!A:C,3)</f>
        <v>1</v>
      </c>
      <c r="I492">
        <f t="shared" si="1"/>
        <v>1</v>
      </c>
      <c r="J492">
        <v>2023</v>
      </c>
      <c r="K492" t="s">
        <v>1905</v>
      </c>
      <c r="L492" s="38"/>
      <c r="M492" s="38"/>
      <c r="N492" s="38"/>
      <c r="O492" s="38"/>
      <c r="P492" s="38"/>
      <c r="Q492" s="38"/>
      <c r="R492" s="38"/>
      <c r="S492" s="38"/>
      <c r="T492" s="38"/>
      <c r="U492" s="38"/>
      <c r="V492" s="38"/>
      <c r="W492" s="38"/>
      <c r="X492" s="38"/>
      <c r="Y492" s="38"/>
      <c r="Z492" s="38"/>
      <c r="AA492" s="38"/>
      <c r="AB492" s="38"/>
      <c r="AC492" s="38"/>
      <c r="AD492" s="38"/>
      <c r="AE492" s="38"/>
    </row>
    <row r="493" spans="1:31" ht="13.2">
      <c r="A493">
        <v>83</v>
      </c>
      <c r="B493" t="s">
        <v>248</v>
      </c>
      <c r="C493">
        <v>1</v>
      </c>
      <c r="D493">
        <v>10</v>
      </c>
      <c r="E493" t="s">
        <v>1914</v>
      </c>
      <c r="F493">
        <v>35901671</v>
      </c>
      <c r="G493" s="33" t="s">
        <v>428</v>
      </c>
      <c r="H493">
        <f>VLOOKUP(G493,'Journals '!A:C,3)</f>
        <v>0</v>
      </c>
      <c r="I493" t="str">
        <f t="shared" si="1"/>
        <v xml:space="preserve"> </v>
      </c>
      <c r="J493">
        <v>2022</v>
      </c>
      <c r="K493" t="s">
        <v>1907</v>
      </c>
      <c r="L493" s="38"/>
      <c r="M493" s="38"/>
      <c r="N493" s="38"/>
      <c r="O493" s="38"/>
      <c r="P493" s="38"/>
      <c r="Q493" s="38"/>
      <c r="R493" s="38"/>
      <c r="S493" s="38"/>
      <c r="T493" s="38"/>
      <c r="U493" s="38"/>
      <c r="V493" s="38"/>
      <c r="W493" s="38"/>
      <c r="X493" s="38"/>
      <c r="Y493" s="38"/>
      <c r="Z493" s="38"/>
      <c r="AA493" s="38"/>
      <c r="AB493" s="38"/>
      <c r="AC493" s="38"/>
      <c r="AD493" s="38"/>
      <c r="AE493" s="38"/>
    </row>
    <row r="494" spans="1:31" ht="13.2">
      <c r="A494">
        <v>84</v>
      </c>
      <c r="B494" s="5" t="s">
        <v>745</v>
      </c>
      <c r="C494" s="5">
        <v>6</v>
      </c>
      <c r="D494" s="5">
        <v>15</v>
      </c>
      <c r="E494" s="5" t="s">
        <v>1915</v>
      </c>
      <c r="F494" s="5">
        <v>33063852</v>
      </c>
      <c r="G494" s="43" t="s">
        <v>1454</v>
      </c>
      <c r="H494">
        <f>VLOOKUP(G494,'Journals '!A:C,3)</f>
        <v>0</v>
      </c>
      <c r="I494" t="str">
        <f t="shared" si="1"/>
        <v xml:space="preserve"> </v>
      </c>
      <c r="J494" s="5">
        <v>2020</v>
      </c>
      <c r="K494" s="5" t="s">
        <v>1916</v>
      </c>
    </row>
    <row r="495" spans="1:31" ht="13.2">
      <c r="A495">
        <v>84</v>
      </c>
      <c r="B495" s="5" t="s">
        <v>745</v>
      </c>
      <c r="C495" s="5">
        <v>18</v>
      </c>
      <c r="D495" s="5">
        <v>25</v>
      </c>
      <c r="E495" s="5" t="s">
        <v>1917</v>
      </c>
      <c r="F495" s="5">
        <v>34590337</v>
      </c>
      <c r="G495" s="43" t="s">
        <v>1918</v>
      </c>
      <c r="H495">
        <f>VLOOKUP(G495,'Journals '!A:C,3)</f>
        <v>0</v>
      </c>
      <c r="I495" t="str">
        <f t="shared" si="1"/>
        <v xml:space="preserve"> </v>
      </c>
      <c r="J495" s="5">
        <v>2021</v>
      </c>
      <c r="K495" s="5" t="s">
        <v>1919</v>
      </c>
    </row>
    <row r="496" spans="1:31" ht="13.2">
      <c r="A496">
        <v>84</v>
      </c>
      <c r="B496" s="5" t="s">
        <v>1920</v>
      </c>
      <c r="C496" s="5">
        <v>2</v>
      </c>
      <c r="D496" s="5">
        <v>7</v>
      </c>
      <c r="E496" s="5" t="s">
        <v>1921</v>
      </c>
      <c r="F496" s="5">
        <v>32272272</v>
      </c>
      <c r="G496" s="43" t="s">
        <v>631</v>
      </c>
      <c r="H496">
        <f>VLOOKUP(G496,'Journals '!A:C,3)</f>
        <v>1</v>
      </c>
      <c r="I496">
        <f t="shared" si="1"/>
        <v>1</v>
      </c>
      <c r="J496" s="5">
        <v>2020</v>
      </c>
      <c r="K496" s="5" t="s">
        <v>1922</v>
      </c>
    </row>
    <row r="497" spans="1:11" ht="13.2">
      <c r="A497">
        <v>84</v>
      </c>
      <c r="B497" s="5" t="s">
        <v>745</v>
      </c>
      <c r="C497" s="5">
        <v>3</v>
      </c>
      <c r="D497" s="5">
        <v>8</v>
      </c>
      <c r="E497" s="5" t="s">
        <v>1923</v>
      </c>
      <c r="F497" s="5">
        <v>37728285</v>
      </c>
      <c r="G497" s="43" t="s">
        <v>431</v>
      </c>
      <c r="H497">
        <f>VLOOKUP(G497,'Journals '!A:C,3)</f>
        <v>1</v>
      </c>
      <c r="I497">
        <f t="shared" si="1"/>
        <v>1</v>
      </c>
      <c r="J497" s="5">
        <v>2023</v>
      </c>
      <c r="K497" s="5" t="s">
        <v>1377</v>
      </c>
    </row>
    <row r="498" spans="1:11" ht="13.2">
      <c r="A498">
        <v>84</v>
      </c>
      <c r="B498" s="5" t="s">
        <v>1920</v>
      </c>
      <c r="C498" s="5">
        <v>1</v>
      </c>
      <c r="D498" s="5">
        <v>9</v>
      </c>
      <c r="E498" s="5" t="s">
        <v>1924</v>
      </c>
      <c r="F498" s="5">
        <v>35306199</v>
      </c>
      <c r="G498" s="43" t="s">
        <v>631</v>
      </c>
      <c r="H498">
        <f>VLOOKUP(G498,'Journals '!A:C,3)</f>
        <v>1</v>
      </c>
      <c r="I498">
        <f t="shared" si="1"/>
        <v>1</v>
      </c>
      <c r="J498" s="5">
        <v>2022</v>
      </c>
      <c r="K498" s="5" t="s">
        <v>1925</v>
      </c>
    </row>
    <row r="499" spans="1:11" ht="13.2">
      <c r="A499">
        <v>85</v>
      </c>
      <c r="B499" t="s">
        <v>746</v>
      </c>
      <c r="C499" s="5">
        <v>2</v>
      </c>
      <c r="D499" s="5">
        <v>4</v>
      </c>
      <c r="E499" s="5" t="s">
        <v>1926</v>
      </c>
      <c r="F499" s="5">
        <v>34128067</v>
      </c>
      <c r="G499" s="43" t="s">
        <v>554</v>
      </c>
      <c r="H499">
        <f>VLOOKUP(G499,'Journals '!A:C,3)</f>
        <v>1</v>
      </c>
      <c r="I499">
        <f t="shared" si="1"/>
        <v>1</v>
      </c>
      <c r="J499" s="5">
        <v>2021</v>
      </c>
      <c r="K499" s="5" t="s">
        <v>1925</v>
      </c>
    </row>
    <row r="500" spans="1:11" ht="13.2">
      <c r="A500">
        <v>85</v>
      </c>
      <c r="B500" t="s">
        <v>746</v>
      </c>
      <c r="C500" s="5">
        <v>7</v>
      </c>
      <c r="D500" s="5">
        <v>9</v>
      </c>
      <c r="E500" s="5" t="s">
        <v>1927</v>
      </c>
      <c r="F500" s="5">
        <v>29120426</v>
      </c>
      <c r="G500" s="43" t="s">
        <v>1408</v>
      </c>
      <c r="H500">
        <f>VLOOKUP(G500,'Journals '!A:C,3)</f>
        <v>0</v>
      </c>
      <c r="I500" t="str">
        <f t="shared" si="1"/>
        <v xml:space="preserve"> </v>
      </c>
      <c r="J500" s="5">
        <v>2017</v>
      </c>
      <c r="K500" s="5" t="s">
        <v>1928</v>
      </c>
    </row>
    <row r="501" spans="1:11" ht="13.2">
      <c r="A501">
        <v>85</v>
      </c>
      <c r="B501" t="s">
        <v>746</v>
      </c>
      <c r="C501" s="5">
        <v>2</v>
      </c>
      <c r="D501" s="5">
        <v>8</v>
      </c>
      <c r="E501" s="5" t="s">
        <v>1929</v>
      </c>
      <c r="F501" s="5">
        <v>29069871</v>
      </c>
      <c r="G501" s="43" t="s">
        <v>1930</v>
      </c>
      <c r="H501">
        <f>VLOOKUP(G501,'Journals '!A:C,3)</f>
        <v>1</v>
      </c>
      <c r="I501">
        <f t="shared" si="1"/>
        <v>1</v>
      </c>
      <c r="J501" s="5">
        <v>2017</v>
      </c>
      <c r="K501" s="5" t="s">
        <v>1931</v>
      </c>
    </row>
    <row r="502" spans="1:11" ht="13.2">
      <c r="A502">
        <v>85</v>
      </c>
      <c r="B502" t="s">
        <v>746</v>
      </c>
      <c r="C502" s="5">
        <v>7</v>
      </c>
      <c r="D502" s="5">
        <v>12</v>
      </c>
      <c r="E502" s="5" t="s">
        <v>1932</v>
      </c>
      <c r="F502" s="5">
        <v>28961359</v>
      </c>
      <c r="G502" s="43" t="s">
        <v>531</v>
      </c>
      <c r="H502">
        <f>VLOOKUP(G502,'Journals '!A:C,3)</f>
        <v>0</v>
      </c>
      <c r="I502" t="str">
        <f t="shared" si="1"/>
        <v xml:space="preserve"> </v>
      </c>
      <c r="J502" s="5">
        <v>2018</v>
      </c>
      <c r="K502" s="5" t="s">
        <v>1933</v>
      </c>
    </row>
    <row r="503" spans="1:11" ht="13.2">
      <c r="A503">
        <v>85</v>
      </c>
      <c r="B503" t="s">
        <v>1934</v>
      </c>
      <c r="C503" s="5">
        <v>8</v>
      </c>
      <c r="D503" s="5">
        <v>15</v>
      </c>
      <c r="E503" s="5" t="s">
        <v>1935</v>
      </c>
      <c r="F503" s="5">
        <v>29788431</v>
      </c>
      <c r="G503" s="43" t="s">
        <v>1702</v>
      </c>
      <c r="H503">
        <f>VLOOKUP(G503,'Journals '!A:C,3)</f>
        <v>0</v>
      </c>
      <c r="I503" t="str">
        <f t="shared" si="1"/>
        <v xml:space="preserve"> </v>
      </c>
      <c r="J503" s="5">
        <v>2018</v>
      </c>
      <c r="K503" s="5" t="s">
        <v>1936</v>
      </c>
    </row>
    <row r="504" spans="1:11" ht="13.2">
      <c r="A504">
        <v>85</v>
      </c>
      <c r="B504" t="s">
        <v>746</v>
      </c>
      <c r="C504" s="5">
        <v>1</v>
      </c>
      <c r="D504" s="5">
        <v>15</v>
      </c>
      <c r="E504" s="5" t="s">
        <v>1937</v>
      </c>
      <c r="F504" s="5">
        <v>32642705</v>
      </c>
      <c r="G504" s="43" t="s">
        <v>1548</v>
      </c>
      <c r="H504">
        <f>VLOOKUP(G504,'Journals '!A:C,3)</f>
        <v>0</v>
      </c>
      <c r="I504" t="str">
        <f t="shared" si="1"/>
        <v xml:space="preserve"> </v>
      </c>
      <c r="J504" s="5">
        <v>2020</v>
      </c>
      <c r="K504" s="5" t="s">
        <v>1938</v>
      </c>
    </row>
    <row r="505" spans="1:11" ht="13.2">
      <c r="A505">
        <v>85</v>
      </c>
      <c r="B505" t="s">
        <v>746</v>
      </c>
      <c r="C505" s="5">
        <v>3</v>
      </c>
      <c r="D505" s="5">
        <v>8</v>
      </c>
      <c r="E505" s="5" t="s">
        <v>1939</v>
      </c>
      <c r="F505" s="5">
        <v>36415015</v>
      </c>
      <c r="G505" s="43" t="s">
        <v>631</v>
      </c>
      <c r="H505">
        <f>VLOOKUP(G505,'Journals '!A:C,3)</f>
        <v>1</v>
      </c>
      <c r="I505">
        <f t="shared" si="1"/>
        <v>1</v>
      </c>
      <c r="J505" s="5">
        <v>2023</v>
      </c>
      <c r="K505" s="5" t="s">
        <v>1940</v>
      </c>
    </row>
    <row r="506" spans="1:11" ht="13.2">
      <c r="A506">
        <v>85</v>
      </c>
      <c r="B506" t="s">
        <v>746</v>
      </c>
      <c r="C506" s="5">
        <v>7</v>
      </c>
      <c r="D506" s="5">
        <v>12</v>
      </c>
      <c r="E506" s="5" t="s">
        <v>1941</v>
      </c>
      <c r="F506" s="5">
        <v>28961362</v>
      </c>
      <c r="G506" s="43" t="s">
        <v>531</v>
      </c>
      <c r="H506">
        <f>VLOOKUP(G506,'Journals '!A:C,3)</f>
        <v>0</v>
      </c>
      <c r="I506" t="str">
        <f t="shared" si="1"/>
        <v xml:space="preserve"> </v>
      </c>
      <c r="J506" s="5">
        <v>2018</v>
      </c>
      <c r="K506" s="5" t="s">
        <v>1933</v>
      </c>
    </row>
    <row r="507" spans="1:11" ht="13.2">
      <c r="A507">
        <v>85</v>
      </c>
      <c r="B507" t="s">
        <v>746</v>
      </c>
      <c r="C507" s="5">
        <v>7</v>
      </c>
      <c r="D507" s="5">
        <v>13</v>
      </c>
      <c r="E507" s="5" t="s">
        <v>1942</v>
      </c>
      <c r="F507" s="5">
        <v>30320933</v>
      </c>
      <c r="G507" s="43" t="s">
        <v>531</v>
      </c>
      <c r="H507">
        <f>VLOOKUP(G507,'Journals '!A:C,3)</f>
        <v>0</v>
      </c>
      <c r="I507" t="str">
        <f t="shared" si="1"/>
        <v xml:space="preserve"> </v>
      </c>
      <c r="J507" s="5">
        <v>2019</v>
      </c>
      <c r="K507" s="5" t="s">
        <v>1933</v>
      </c>
    </row>
    <row r="508" spans="1:11" ht="13.2">
      <c r="A508">
        <v>85</v>
      </c>
      <c r="B508" t="s">
        <v>746</v>
      </c>
      <c r="C508" s="5">
        <v>2</v>
      </c>
      <c r="D508" s="5">
        <v>10</v>
      </c>
      <c r="E508" s="5" t="s">
        <v>1943</v>
      </c>
      <c r="F508" s="5">
        <v>32142947</v>
      </c>
      <c r="G508" s="43" t="s">
        <v>631</v>
      </c>
      <c r="H508">
        <f>VLOOKUP(G508,'Journals '!A:C,3)</f>
        <v>1</v>
      </c>
      <c r="I508">
        <f t="shared" si="1"/>
        <v>1</v>
      </c>
      <c r="J508" s="5">
        <v>2020</v>
      </c>
      <c r="K508" s="5" t="s">
        <v>1925</v>
      </c>
    </row>
    <row r="509" spans="1:11" ht="13.2">
      <c r="A509">
        <v>86</v>
      </c>
      <c r="B509" t="s">
        <v>747</v>
      </c>
      <c r="C509" s="5">
        <v>3</v>
      </c>
      <c r="D509" s="5">
        <v>8</v>
      </c>
      <c r="E509" s="5" t="s">
        <v>1944</v>
      </c>
      <c r="F509" s="5">
        <v>34653995</v>
      </c>
      <c r="G509" s="43" t="s">
        <v>430</v>
      </c>
      <c r="H509">
        <f>VLOOKUP(G509,'Journals '!A:C,3)</f>
        <v>1</v>
      </c>
      <c r="I509">
        <f t="shared" si="1"/>
        <v>1</v>
      </c>
      <c r="J509" s="5">
        <v>2021</v>
      </c>
      <c r="K509" s="5" t="s">
        <v>1945</v>
      </c>
    </row>
    <row r="510" spans="1:11" ht="13.2">
      <c r="A510">
        <v>86</v>
      </c>
      <c r="B510" t="s">
        <v>747</v>
      </c>
      <c r="C510" s="5">
        <v>3</v>
      </c>
      <c r="D510" s="5">
        <v>10</v>
      </c>
      <c r="E510" s="5" t="s">
        <v>1946</v>
      </c>
      <c r="F510" s="5">
        <v>36334292</v>
      </c>
      <c r="G510" s="43" t="s">
        <v>430</v>
      </c>
      <c r="H510">
        <f>VLOOKUP(G510,'Journals '!A:C,3)</f>
        <v>1</v>
      </c>
      <c r="I510">
        <f t="shared" si="1"/>
        <v>1</v>
      </c>
      <c r="J510" s="5">
        <v>2022</v>
      </c>
      <c r="K510" s="5" t="s">
        <v>1947</v>
      </c>
    </row>
    <row r="511" spans="1:11" ht="13.2">
      <c r="A511">
        <v>86</v>
      </c>
      <c r="B511" t="s">
        <v>747</v>
      </c>
      <c r="C511" s="5">
        <v>6</v>
      </c>
      <c r="D511" s="5">
        <v>10</v>
      </c>
      <c r="E511" s="5" t="s">
        <v>1948</v>
      </c>
      <c r="F511" s="5">
        <v>33412319</v>
      </c>
      <c r="G511" s="43" t="s">
        <v>631</v>
      </c>
      <c r="H511">
        <f>VLOOKUP(G511,'Journals '!A:C,3)</f>
        <v>1</v>
      </c>
      <c r="I511">
        <f t="shared" si="1"/>
        <v>1</v>
      </c>
      <c r="J511" s="5">
        <v>2021</v>
      </c>
      <c r="K511" s="5" t="s">
        <v>1925</v>
      </c>
    </row>
    <row r="512" spans="1:11" ht="13.2">
      <c r="A512">
        <v>86</v>
      </c>
      <c r="B512" t="s">
        <v>747</v>
      </c>
      <c r="C512" s="5">
        <v>1</v>
      </c>
      <c r="D512" s="5">
        <v>7</v>
      </c>
      <c r="E512" s="5" t="s">
        <v>1949</v>
      </c>
      <c r="F512" s="5">
        <v>35306196</v>
      </c>
      <c r="G512" s="43" t="s">
        <v>631</v>
      </c>
      <c r="H512">
        <f>VLOOKUP(G512,'Journals '!A:C,3)</f>
        <v>1</v>
      </c>
      <c r="I512">
        <f t="shared" ref="I512:I766" si="2">IF(H512=1,1," ")</f>
        <v>1</v>
      </c>
      <c r="J512" s="5">
        <v>2022</v>
      </c>
      <c r="K512" s="5" t="s">
        <v>1950</v>
      </c>
    </row>
    <row r="513" spans="1:31" ht="13.2">
      <c r="A513">
        <v>86</v>
      </c>
      <c r="B513" t="s">
        <v>747</v>
      </c>
      <c r="C513" s="5">
        <v>3</v>
      </c>
      <c r="D513" s="5">
        <v>6</v>
      </c>
      <c r="E513" s="5" t="s">
        <v>1951</v>
      </c>
      <c r="F513" s="5">
        <v>34461281</v>
      </c>
      <c r="G513" s="43" t="s">
        <v>631</v>
      </c>
      <c r="H513">
        <f>VLOOKUP(G513,'Journals '!A:C,3)</f>
        <v>1</v>
      </c>
      <c r="I513">
        <f t="shared" si="2"/>
        <v>1</v>
      </c>
      <c r="J513" s="5">
        <v>2021</v>
      </c>
      <c r="K513" s="5" t="s">
        <v>1925</v>
      </c>
    </row>
    <row r="514" spans="1:31" ht="13.2">
      <c r="A514">
        <v>86</v>
      </c>
      <c r="B514" t="s">
        <v>747</v>
      </c>
      <c r="C514" s="5">
        <v>4</v>
      </c>
      <c r="D514" s="5">
        <v>8</v>
      </c>
      <c r="E514" s="5" t="s">
        <v>1952</v>
      </c>
      <c r="F514" s="5">
        <v>36114314</v>
      </c>
      <c r="G514" s="43" t="s">
        <v>1953</v>
      </c>
      <c r="H514">
        <f>VLOOKUP(G514,'Journals '!A:C,3)</f>
        <v>0</v>
      </c>
      <c r="I514" t="str">
        <f t="shared" si="2"/>
        <v xml:space="preserve"> </v>
      </c>
      <c r="J514" s="5">
        <v>2023</v>
      </c>
      <c r="K514" s="5" t="s">
        <v>1954</v>
      </c>
    </row>
    <row r="515" spans="1:31" ht="13.2">
      <c r="A515">
        <v>86</v>
      </c>
      <c r="B515" t="s">
        <v>747</v>
      </c>
      <c r="C515" s="5">
        <v>1</v>
      </c>
      <c r="D515" s="5">
        <v>7</v>
      </c>
      <c r="E515" s="5" t="s">
        <v>1955</v>
      </c>
      <c r="F515" s="5">
        <v>31978878</v>
      </c>
      <c r="G515" s="43" t="s">
        <v>430</v>
      </c>
      <c r="H515">
        <f>VLOOKUP(G515,'Journals '!A:C,3)</f>
        <v>1</v>
      </c>
      <c r="I515">
        <f t="shared" si="2"/>
        <v>1</v>
      </c>
      <c r="J515" s="5">
        <v>2020</v>
      </c>
      <c r="K515" s="5" t="s">
        <v>1956</v>
      </c>
    </row>
    <row r="516" spans="1:31" ht="13.2">
      <c r="A516">
        <v>86</v>
      </c>
      <c r="B516" t="s">
        <v>747</v>
      </c>
      <c r="C516" s="5">
        <v>3</v>
      </c>
      <c r="D516" s="5">
        <v>6</v>
      </c>
      <c r="E516" s="5" t="s">
        <v>1957</v>
      </c>
      <c r="F516" s="5">
        <v>33932922</v>
      </c>
      <c r="G516" s="43" t="s">
        <v>540</v>
      </c>
      <c r="H516">
        <f>VLOOKUP(G516,'Journals '!A:C,3)</f>
        <v>1</v>
      </c>
      <c r="I516">
        <f t="shared" si="2"/>
        <v>1</v>
      </c>
      <c r="J516" s="5">
        <v>2021</v>
      </c>
      <c r="K516" s="5" t="s">
        <v>1958</v>
      </c>
    </row>
    <row r="517" spans="1:31" ht="13.2">
      <c r="A517">
        <v>86</v>
      </c>
      <c r="B517" t="s">
        <v>747</v>
      </c>
      <c r="C517" s="5">
        <v>1</v>
      </c>
      <c r="D517" s="5">
        <v>6</v>
      </c>
      <c r="E517" s="5" t="s">
        <v>1959</v>
      </c>
      <c r="F517" s="5">
        <v>33306612</v>
      </c>
      <c r="G517" s="43" t="s">
        <v>601</v>
      </c>
      <c r="H517">
        <f>VLOOKUP(G517,'Journals '!A:C,3)</f>
        <v>1</v>
      </c>
      <c r="I517">
        <f t="shared" si="2"/>
        <v>1</v>
      </c>
      <c r="J517" s="5">
        <v>2021</v>
      </c>
      <c r="K517" s="5" t="s">
        <v>1960</v>
      </c>
    </row>
    <row r="518" spans="1:31" ht="13.2">
      <c r="A518">
        <v>87</v>
      </c>
      <c r="B518" s="5" t="s">
        <v>855</v>
      </c>
      <c r="C518" s="5">
        <v>1</v>
      </c>
      <c r="D518" s="5">
        <v>5</v>
      </c>
      <c r="E518" s="5" t="s">
        <v>1961</v>
      </c>
      <c r="F518" s="5">
        <v>37273889</v>
      </c>
      <c r="G518" s="43" t="s">
        <v>1962</v>
      </c>
      <c r="H518">
        <f>VLOOKUP(G518,'Journals '!A:C,3)</f>
        <v>0</v>
      </c>
      <c r="I518" t="str">
        <f t="shared" si="2"/>
        <v xml:space="preserve"> </v>
      </c>
      <c r="J518" s="5">
        <v>2023</v>
      </c>
      <c r="K518" s="5" t="s">
        <v>1963</v>
      </c>
    </row>
    <row r="519" spans="1:31" ht="13.2">
      <c r="A519">
        <v>87</v>
      </c>
      <c r="B519" s="5" t="s">
        <v>855</v>
      </c>
      <c r="C519" s="5">
        <v>8</v>
      </c>
      <c r="D519" s="5">
        <v>13</v>
      </c>
      <c r="E519" s="5" t="s">
        <v>1964</v>
      </c>
      <c r="F519" s="5">
        <v>37686561</v>
      </c>
      <c r="G519" s="43" t="s">
        <v>330</v>
      </c>
      <c r="H519">
        <f>VLOOKUP(G519,'Journals '!A:C,3)</f>
        <v>0</v>
      </c>
      <c r="I519" t="str">
        <f t="shared" si="2"/>
        <v xml:space="preserve"> </v>
      </c>
      <c r="J519" s="5">
        <v>2023</v>
      </c>
      <c r="K519" s="5" t="s">
        <v>1965</v>
      </c>
    </row>
    <row r="520" spans="1:31" ht="13.2">
      <c r="A520">
        <v>87</v>
      </c>
      <c r="B520" s="5" t="s">
        <v>855</v>
      </c>
      <c r="C520" s="5">
        <v>3</v>
      </c>
      <c r="D520" s="5">
        <v>7</v>
      </c>
      <c r="E520" s="5" t="s">
        <v>1966</v>
      </c>
      <c r="F520" s="5">
        <v>37383440</v>
      </c>
      <c r="G520" s="43" t="s">
        <v>326</v>
      </c>
      <c r="H520">
        <f>VLOOKUP(G520,'Journals '!A:C,3)</f>
        <v>0</v>
      </c>
      <c r="I520" t="str">
        <f t="shared" si="2"/>
        <v xml:space="preserve"> </v>
      </c>
      <c r="J520" s="5">
        <v>2023</v>
      </c>
      <c r="K520" s="5" t="s">
        <v>1967</v>
      </c>
    </row>
    <row r="521" spans="1:31" ht="13.2">
      <c r="A521">
        <v>87</v>
      </c>
      <c r="B521" s="5" t="s">
        <v>855</v>
      </c>
      <c r="C521" s="5">
        <v>2</v>
      </c>
      <c r="D521" s="5">
        <v>4</v>
      </c>
      <c r="E521" s="5" t="s">
        <v>1968</v>
      </c>
      <c r="F521" s="5">
        <v>37847925</v>
      </c>
      <c r="G521" s="43" t="s">
        <v>1969</v>
      </c>
      <c r="H521">
        <f>VLOOKUP(G521,'Journals '!A:C,3)</f>
        <v>0</v>
      </c>
      <c r="I521" t="str">
        <f t="shared" si="2"/>
        <v xml:space="preserve"> </v>
      </c>
      <c r="J521" s="5">
        <v>2023</v>
      </c>
      <c r="K521" s="5" t="s">
        <v>1970</v>
      </c>
    </row>
    <row r="522" spans="1:31" ht="13.2">
      <c r="A522">
        <v>87</v>
      </c>
      <c r="B522" s="5" t="s">
        <v>855</v>
      </c>
      <c r="C522" s="5">
        <v>2</v>
      </c>
      <c r="D522" s="5">
        <v>6</v>
      </c>
      <c r="E522" s="5" t="s">
        <v>1971</v>
      </c>
      <c r="F522" s="5">
        <v>37810318</v>
      </c>
      <c r="G522" s="5" t="s">
        <v>615</v>
      </c>
      <c r="H522">
        <f>VLOOKUP(G522,'Journals '!A:C,3)</f>
        <v>1</v>
      </c>
      <c r="I522">
        <f t="shared" si="2"/>
        <v>1</v>
      </c>
      <c r="J522" s="5">
        <v>2023</v>
      </c>
      <c r="K522" s="5" t="s">
        <v>1972</v>
      </c>
    </row>
    <row r="523" spans="1:31" ht="13.2">
      <c r="A523">
        <v>87</v>
      </c>
      <c r="B523" t="s">
        <v>855</v>
      </c>
      <c r="C523">
        <v>3</v>
      </c>
      <c r="D523">
        <v>9</v>
      </c>
      <c r="E523" t="s">
        <v>1973</v>
      </c>
      <c r="F523">
        <v>35093859</v>
      </c>
      <c r="G523" s="33" t="s">
        <v>300</v>
      </c>
      <c r="H523">
        <f>VLOOKUP(G523,'Journals '!A:C,3)</f>
        <v>0</v>
      </c>
      <c r="I523" t="str">
        <f t="shared" si="2"/>
        <v xml:space="preserve"> </v>
      </c>
      <c r="J523">
        <v>2022</v>
      </c>
      <c r="K523" s="44" t="s">
        <v>1974</v>
      </c>
      <c r="L523" s="38"/>
      <c r="M523" s="38"/>
      <c r="N523" s="38"/>
      <c r="O523" s="38"/>
      <c r="P523" s="38"/>
      <c r="Q523" s="38"/>
      <c r="R523" s="38"/>
      <c r="S523" s="38"/>
      <c r="T523" s="38"/>
      <c r="U523" s="38"/>
      <c r="V523" s="38"/>
      <c r="W523" s="38"/>
      <c r="X523" s="38"/>
      <c r="Y523" s="38"/>
      <c r="Z523" s="38"/>
      <c r="AA523" s="38"/>
      <c r="AB523" s="38"/>
      <c r="AC523" s="38"/>
      <c r="AD523" s="38"/>
      <c r="AE523" s="38"/>
    </row>
    <row r="524" spans="1:31" ht="13.2">
      <c r="A524">
        <v>87</v>
      </c>
      <c r="B524" t="s">
        <v>855</v>
      </c>
      <c r="C524">
        <v>5</v>
      </c>
      <c r="D524">
        <v>11</v>
      </c>
      <c r="E524" t="s">
        <v>1975</v>
      </c>
      <c r="F524">
        <v>35205687</v>
      </c>
      <c r="G524" s="33" t="s">
        <v>330</v>
      </c>
      <c r="H524">
        <f>VLOOKUP(G524,'Journals '!A:C,3)</f>
        <v>0</v>
      </c>
      <c r="I524" t="str">
        <f t="shared" si="2"/>
        <v xml:space="preserve"> </v>
      </c>
      <c r="J524">
        <v>2022</v>
      </c>
      <c r="K524" s="44" t="s">
        <v>1976</v>
      </c>
      <c r="L524" s="38"/>
      <c r="M524" s="38"/>
      <c r="N524" s="38"/>
      <c r="O524" s="38"/>
      <c r="P524" s="38"/>
      <c r="Q524" s="38"/>
      <c r="R524" s="38"/>
      <c r="S524" s="38"/>
      <c r="T524" s="38"/>
      <c r="U524" s="38"/>
      <c r="V524" s="38"/>
      <c r="W524" s="38"/>
      <c r="X524" s="38"/>
      <c r="Y524" s="38"/>
      <c r="Z524" s="38"/>
      <c r="AA524" s="38"/>
      <c r="AB524" s="38"/>
      <c r="AC524" s="38"/>
      <c r="AD524" s="38"/>
      <c r="AE524" s="38"/>
    </row>
    <row r="525" spans="1:31" ht="13.2">
      <c r="A525">
        <v>87</v>
      </c>
      <c r="B525" s="5" t="s">
        <v>855</v>
      </c>
      <c r="C525" s="5">
        <v>1</v>
      </c>
      <c r="D525" s="5">
        <v>8</v>
      </c>
      <c r="E525" s="5" t="s">
        <v>1977</v>
      </c>
      <c r="F525" s="5">
        <v>34316584</v>
      </c>
      <c r="G525" s="43" t="s">
        <v>407</v>
      </c>
      <c r="H525">
        <f>VLOOKUP(G525,'Journals '!A:C,3)</f>
        <v>0</v>
      </c>
      <c r="I525" t="str">
        <f t="shared" si="2"/>
        <v xml:space="preserve"> </v>
      </c>
      <c r="J525" s="5">
        <v>2021</v>
      </c>
      <c r="K525" s="5" t="s">
        <v>1978</v>
      </c>
      <c r="L525" s="38"/>
      <c r="M525" s="38"/>
      <c r="N525" s="38"/>
      <c r="O525" s="38"/>
      <c r="P525" s="38"/>
      <c r="Q525" s="38"/>
      <c r="R525" s="38"/>
      <c r="S525" s="38"/>
      <c r="T525" s="38"/>
      <c r="U525" s="38"/>
      <c r="V525" s="38"/>
      <c r="W525" s="38"/>
      <c r="X525" s="38"/>
      <c r="Y525" s="38"/>
      <c r="Z525" s="38"/>
      <c r="AA525" s="38"/>
      <c r="AB525" s="38"/>
      <c r="AC525" s="38"/>
      <c r="AD525" s="38"/>
      <c r="AE525" s="38"/>
    </row>
    <row r="526" spans="1:31" ht="13.2">
      <c r="A526">
        <v>87</v>
      </c>
      <c r="B526" s="5" t="s">
        <v>855</v>
      </c>
      <c r="C526" s="5">
        <v>2</v>
      </c>
      <c r="D526" s="5">
        <v>8</v>
      </c>
      <c r="E526" s="5" t="s">
        <v>1979</v>
      </c>
      <c r="F526" s="5">
        <v>35242421</v>
      </c>
      <c r="G526" s="43" t="s">
        <v>615</v>
      </c>
      <c r="H526">
        <f>VLOOKUP(G526,'Journals '!A:C,3)</f>
        <v>1</v>
      </c>
      <c r="I526">
        <f t="shared" si="2"/>
        <v>1</v>
      </c>
      <c r="J526" s="5">
        <v>2022</v>
      </c>
      <c r="K526" s="5" t="s">
        <v>1980</v>
      </c>
      <c r="L526" s="38"/>
      <c r="M526" s="38"/>
      <c r="N526" s="38"/>
      <c r="O526" s="38"/>
      <c r="P526" s="38"/>
      <c r="Q526" s="38"/>
      <c r="R526" s="38"/>
      <c r="S526" s="38"/>
      <c r="T526" s="38"/>
      <c r="U526" s="38"/>
      <c r="V526" s="38"/>
      <c r="W526" s="38"/>
      <c r="X526" s="38"/>
      <c r="Y526" s="38"/>
      <c r="Z526" s="38"/>
      <c r="AA526" s="38"/>
      <c r="AB526" s="38"/>
      <c r="AC526" s="38"/>
      <c r="AD526" s="38"/>
      <c r="AE526" s="38"/>
    </row>
    <row r="527" spans="1:31" ht="13.2">
      <c r="A527">
        <v>87</v>
      </c>
      <c r="B527" s="5" t="s">
        <v>855</v>
      </c>
      <c r="C527" s="5">
        <v>1</v>
      </c>
      <c r="D527" s="5">
        <v>4</v>
      </c>
      <c r="E527" s="5" t="s">
        <v>1981</v>
      </c>
      <c r="F527" s="5">
        <v>37050975</v>
      </c>
      <c r="G527" s="43" t="s">
        <v>354</v>
      </c>
      <c r="H527">
        <f>VLOOKUP(G527,'Journals '!A:C,3)</f>
        <v>0</v>
      </c>
      <c r="I527" t="str">
        <f t="shared" si="2"/>
        <v xml:space="preserve"> </v>
      </c>
      <c r="J527" s="5">
        <v>2023</v>
      </c>
      <c r="K527" s="5" t="s">
        <v>1982</v>
      </c>
      <c r="L527" s="38"/>
      <c r="M527" s="38"/>
      <c r="N527" s="38"/>
      <c r="O527" s="38"/>
      <c r="P527" s="38"/>
      <c r="Q527" s="38"/>
      <c r="R527" s="38"/>
      <c r="S527" s="38"/>
      <c r="T527" s="38"/>
      <c r="U527" s="38"/>
      <c r="V527" s="38"/>
      <c r="W527" s="38"/>
      <c r="X527" s="38"/>
      <c r="Y527" s="38"/>
      <c r="Z527" s="38"/>
      <c r="AA527" s="38"/>
      <c r="AB527" s="38"/>
      <c r="AC527" s="38"/>
      <c r="AD527" s="38"/>
      <c r="AE527" s="38"/>
    </row>
    <row r="528" spans="1:31" ht="13.2">
      <c r="A528">
        <v>87</v>
      </c>
      <c r="B528" s="5" t="s">
        <v>855</v>
      </c>
      <c r="C528" s="5">
        <v>5</v>
      </c>
      <c r="D528" s="5">
        <v>6</v>
      </c>
      <c r="E528" s="5" t="s">
        <v>1983</v>
      </c>
      <c r="F528" s="5">
        <v>34956644</v>
      </c>
      <c r="G528" s="43" t="s">
        <v>590</v>
      </c>
      <c r="H528">
        <f>VLOOKUP(G528,'Journals '!A:C,3)</f>
        <v>0</v>
      </c>
      <c r="I528" t="str">
        <f t="shared" si="2"/>
        <v xml:space="preserve"> </v>
      </c>
      <c r="J528" s="5">
        <v>2021</v>
      </c>
      <c r="K528" s="5" t="s">
        <v>1984</v>
      </c>
      <c r="L528" s="38"/>
      <c r="M528" s="38"/>
      <c r="N528" s="38"/>
      <c r="O528" s="38"/>
      <c r="P528" s="38"/>
      <c r="Q528" s="38"/>
      <c r="R528" s="38"/>
      <c r="S528" s="38"/>
      <c r="T528" s="38"/>
      <c r="U528" s="38"/>
      <c r="V528" s="38"/>
      <c r="W528" s="38"/>
      <c r="X528" s="38"/>
      <c r="Y528" s="38"/>
      <c r="Z528" s="38"/>
      <c r="AA528" s="38"/>
      <c r="AB528" s="38"/>
      <c r="AC528" s="38"/>
      <c r="AD528" s="38"/>
      <c r="AE528" s="38"/>
    </row>
    <row r="529" spans="1:31" ht="13.2">
      <c r="A529">
        <v>87</v>
      </c>
      <c r="B529" s="5" t="s">
        <v>855</v>
      </c>
      <c r="C529" s="5">
        <v>4</v>
      </c>
      <c r="D529" s="5">
        <v>8</v>
      </c>
      <c r="E529" s="5" t="s">
        <v>1985</v>
      </c>
      <c r="F529" s="5">
        <v>36891562</v>
      </c>
      <c r="G529" s="43" t="s">
        <v>573</v>
      </c>
      <c r="H529">
        <f>VLOOKUP(G529,'Journals '!A:C,3)</f>
        <v>0</v>
      </c>
      <c r="I529" t="str">
        <f t="shared" si="2"/>
        <v xml:space="preserve"> </v>
      </c>
      <c r="J529" s="5">
        <v>2023</v>
      </c>
      <c r="K529" s="5" t="s">
        <v>1986</v>
      </c>
      <c r="L529" s="38"/>
      <c r="M529" s="38"/>
      <c r="N529" s="38"/>
      <c r="O529" s="38"/>
      <c r="P529" s="38"/>
      <c r="Q529" s="38"/>
      <c r="R529" s="38"/>
      <c r="S529" s="38"/>
      <c r="T529" s="38"/>
      <c r="U529" s="38"/>
      <c r="V529" s="38"/>
      <c r="W529" s="38"/>
      <c r="X529" s="38"/>
      <c r="Y529" s="38"/>
      <c r="Z529" s="38"/>
      <c r="AA529" s="38"/>
      <c r="AB529" s="38"/>
      <c r="AC529" s="38"/>
      <c r="AD529" s="38"/>
      <c r="AE529" s="38"/>
    </row>
    <row r="530" spans="1:31" ht="13.2">
      <c r="A530">
        <v>87</v>
      </c>
      <c r="B530" s="5" t="s">
        <v>855</v>
      </c>
      <c r="C530" s="5">
        <v>1</v>
      </c>
      <c r="D530" s="5">
        <v>4</v>
      </c>
      <c r="E530" s="5" t="s">
        <v>1987</v>
      </c>
      <c r="F530" s="5">
        <v>35399478</v>
      </c>
      <c r="G530" s="43" t="s">
        <v>354</v>
      </c>
      <c r="H530">
        <f>VLOOKUP(G530,'Journals '!A:C,3)</f>
        <v>0</v>
      </c>
      <c r="I530" t="str">
        <f t="shared" si="2"/>
        <v xml:space="preserve"> </v>
      </c>
      <c r="J530" s="5">
        <v>2022</v>
      </c>
      <c r="K530" s="5" t="s">
        <v>1988</v>
      </c>
      <c r="L530" s="38"/>
      <c r="M530" s="38"/>
      <c r="N530" s="38"/>
      <c r="O530" s="38"/>
      <c r="P530" s="38"/>
      <c r="Q530" s="38"/>
      <c r="R530" s="38"/>
      <c r="S530" s="38"/>
      <c r="T530" s="38"/>
      <c r="U530" s="38"/>
      <c r="V530" s="38"/>
      <c r="W530" s="38"/>
      <c r="X530" s="38"/>
      <c r="Y530" s="38"/>
      <c r="Z530" s="38"/>
      <c r="AA530" s="38"/>
      <c r="AB530" s="38"/>
      <c r="AC530" s="38"/>
      <c r="AD530" s="38"/>
      <c r="AE530" s="38"/>
    </row>
    <row r="531" spans="1:31" ht="13.2">
      <c r="A531">
        <v>87</v>
      </c>
      <c r="B531" s="5" t="s">
        <v>855</v>
      </c>
      <c r="C531" s="5">
        <v>1</v>
      </c>
      <c r="D531" s="5">
        <v>4</v>
      </c>
      <c r="E531" s="5" t="s">
        <v>1989</v>
      </c>
      <c r="F531" s="5">
        <v>35785001</v>
      </c>
      <c r="G531" s="43" t="s">
        <v>354</v>
      </c>
      <c r="H531">
        <f>VLOOKUP(G531,'Journals '!A:C,3)</f>
        <v>0</v>
      </c>
      <c r="I531" t="str">
        <f t="shared" si="2"/>
        <v xml:space="preserve"> </v>
      </c>
      <c r="J531" s="5">
        <v>2022</v>
      </c>
      <c r="K531" s="5" t="s">
        <v>1990</v>
      </c>
      <c r="L531" s="38"/>
      <c r="M531" s="38"/>
      <c r="N531" s="38"/>
      <c r="O531" s="38"/>
      <c r="P531" s="38"/>
      <c r="Q531" s="38"/>
      <c r="R531" s="38"/>
      <c r="S531" s="38"/>
      <c r="T531" s="38"/>
      <c r="U531" s="38"/>
      <c r="V531" s="38"/>
      <c r="W531" s="38"/>
      <c r="X531" s="38"/>
      <c r="Y531" s="38"/>
      <c r="Z531" s="38"/>
      <c r="AA531" s="38"/>
      <c r="AB531" s="38"/>
      <c r="AC531" s="38"/>
      <c r="AD531" s="38"/>
      <c r="AE531" s="38"/>
    </row>
    <row r="532" spans="1:31" ht="13.2">
      <c r="A532">
        <v>87</v>
      </c>
      <c r="B532" s="5" t="s">
        <v>855</v>
      </c>
      <c r="C532" s="5">
        <v>4</v>
      </c>
      <c r="D532" s="5">
        <v>10</v>
      </c>
      <c r="E532" s="5" t="s">
        <v>1991</v>
      </c>
      <c r="F532" s="5">
        <v>36049724</v>
      </c>
      <c r="G532" s="43" t="s">
        <v>634</v>
      </c>
      <c r="H532">
        <f>VLOOKUP(G532,'Journals '!A:C,3)</f>
        <v>1</v>
      </c>
      <c r="I532">
        <f t="shared" si="2"/>
        <v>1</v>
      </c>
      <c r="J532" s="5">
        <v>2022</v>
      </c>
      <c r="K532" s="5" t="s">
        <v>1992</v>
      </c>
      <c r="L532" s="38"/>
      <c r="M532" s="38"/>
      <c r="N532" s="38"/>
      <c r="O532" s="38"/>
      <c r="P532" s="38"/>
      <c r="Q532" s="38"/>
      <c r="R532" s="38"/>
      <c r="S532" s="38"/>
      <c r="T532" s="38"/>
      <c r="U532" s="38"/>
      <c r="V532" s="38"/>
      <c r="W532" s="38"/>
      <c r="X532" s="38"/>
      <c r="Y532" s="38"/>
      <c r="Z532" s="38"/>
      <c r="AA532" s="38"/>
      <c r="AB532" s="38"/>
      <c r="AC532" s="38"/>
      <c r="AD532" s="38"/>
      <c r="AE532" s="38"/>
    </row>
    <row r="533" spans="1:31" ht="13.2">
      <c r="A533">
        <v>87</v>
      </c>
      <c r="B533" s="5" t="s">
        <v>855</v>
      </c>
      <c r="C533" s="5">
        <v>1</v>
      </c>
      <c r="D533" s="5">
        <v>6</v>
      </c>
      <c r="E533" s="5" t="s">
        <v>1993</v>
      </c>
      <c r="F533" s="5">
        <v>35911332</v>
      </c>
      <c r="G533" s="43" t="s">
        <v>354</v>
      </c>
      <c r="H533">
        <f>VLOOKUP(G533,'Journals '!A:C,3)</f>
        <v>0</v>
      </c>
      <c r="I533" t="str">
        <f t="shared" si="2"/>
        <v xml:space="preserve"> </v>
      </c>
      <c r="J533" s="5">
        <v>2022</v>
      </c>
      <c r="K533" s="5" t="s">
        <v>1994</v>
      </c>
      <c r="L533" s="38"/>
      <c r="M533" s="38"/>
      <c r="N533" s="38"/>
      <c r="O533" s="38"/>
      <c r="P533" s="38"/>
      <c r="Q533" s="38"/>
      <c r="R533" s="38"/>
      <c r="S533" s="38"/>
      <c r="T533" s="38"/>
      <c r="U533" s="38"/>
      <c r="V533" s="38"/>
      <c r="W533" s="38"/>
      <c r="X533" s="38"/>
      <c r="Y533" s="38"/>
      <c r="Z533" s="38"/>
      <c r="AA533" s="38"/>
      <c r="AB533" s="38"/>
      <c r="AC533" s="38"/>
      <c r="AD533" s="38"/>
      <c r="AE533" s="38"/>
    </row>
    <row r="534" spans="1:31" ht="13.2">
      <c r="A534">
        <v>87</v>
      </c>
      <c r="B534" s="5" t="s">
        <v>855</v>
      </c>
      <c r="C534" s="5">
        <v>1</v>
      </c>
      <c r="D534" s="5">
        <v>5</v>
      </c>
      <c r="E534" s="5" t="s">
        <v>1995</v>
      </c>
      <c r="F534" s="5">
        <v>35733462</v>
      </c>
      <c r="G534" s="43" t="s">
        <v>354</v>
      </c>
      <c r="H534">
        <f>VLOOKUP(G534,'Journals '!A:C,3)</f>
        <v>0</v>
      </c>
      <c r="I534" t="str">
        <f t="shared" si="2"/>
        <v xml:space="preserve"> </v>
      </c>
      <c r="J534" s="5">
        <v>2022</v>
      </c>
      <c r="K534" s="5" t="s">
        <v>1982</v>
      </c>
      <c r="L534" s="38"/>
      <c r="M534" s="38"/>
      <c r="N534" s="38"/>
      <c r="O534" s="38"/>
      <c r="P534" s="38"/>
      <c r="Q534" s="38"/>
      <c r="R534" s="38"/>
      <c r="S534" s="38"/>
      <c r="T534" s="38"/>
      <c r="U534" s="38"/>
      <c r="V534" s="38"/>
      <c r="W534" s="38"/>
      <c r="X534" s="38"/>
      <c r="Y534" s="38"/>
      <c r="Z534" s="38"/>
      <c r="AA534" s="38"/>
      <c r="AB534" s="38"/>
      <c r="AC534" s="38"/>
      <c r="AD534" s="38"/>
      <c r="AE534" s="38"/>
    </row>
    <row r="535" spans="1:31" ht="13.2">
      <c r="A535" s="5">
        <v>89</v>
      </c>
      <c r="B535" s="5" t="s">
        <v>889</v>
      </c>
      <c r="C535" s="5">
        <v>1</v>
      </c>
      <c r="D535" s="5">
        <v>5</v>
      </c>
      <c r="E535" s="5" t="s">
        <v>1996</v>
      </c>
      <c r="F535" s="5">
        <v>32179303</v>
      </c>
      <c r="G535" s="43" t="s">
        <v>309</v>
      </c>
      <c r="H535">
        <f>VLOOKUP(G535,'Journals '!A:C,3)</f>
        <v>0</v>
      </c>
      <c r="I535" t="str">
        <f t="shared" si="2"/>
        <v xml:space="preserve"> </v>
      </c>
      <c r="J535" s="5">
        <v>2020</v>
      </c>
      <c r="K535" s="5" t="s">
        <v>1997</v>
      </c>
      <c r="L535" s="38"/>
      <c r="M535" s="38"/>
      <c r="N535" s="38"/>
      <c r="O535" s="38"/>
      <c r="P535" s="38"/>
      <c r="Q535" s="38"/>
      <c r="R535" s="38"/>
      <c r="S535" s="38"/>
      <c r="T535" s="38"/>
      <c r="U535" s="38"/>
      <c r="V535" s="38"/>
      <c r="W535" s="38"/>
      <c r="X535" s="38"/>
      <c r="Y535" s="38"/>
      <c r="Z535" s="38"/>
      <c r="AA535" s="38"/>
      <c r="AB535" s="38"/>
      <c r="AC535" s="38"/>
      <c r="AD535" s="38"/>
      <c r="AE535" s="38"/>
    </row>
    <row r="536" spans="1:31" ht="13.2">
      <c r="A536" s="5">
        <v>89</v>
      </c>
      <c r="B536" s="5" t="s">
        <v>889</v>
      </c>
      <c r="C536" s="5">
        <v>1</v>
      </c>
      <c r="D536" s="5">
        <v>6</v>
      </c>
      <c r="E536" s="5" t="s">
        <v>1998</v>
      </c>
      <c r="F536" s="5">
        <v>33882355</v>
      </c>
      <c r="G536" s="43" t="s">
        <v>273</v>
      </c>
      <c r="H536">
        <f>VLOOKUP(G536,'Journals '!A:C,3)</f>
        <v>0</v>
      </c>
      <c r="I536" t="str">
        <f t="shared" si="2"/>
        <v xml:space="preserve"> </v>
      </c>
      <c r="J536" s="5">
        <v>2021</v>
      </c>
      <c r="K536" s="5" t="s">
        <v>1997</v>
      </c>
      <c r="L536" s="38"/>
      <c r="M536" s="38"/>
      <c r="N536" s="38"/>
      <c r="O536" s="38"/>
      <c r="P536" s="38"/>
      <c r="Q536" s="38"/>
      <c r="R536" s="38"/>
      <c r="S536" s="38"/>
      <c r="T536" s="38"/>
      <c r="U536" s="38"/>
      <c r="V536" s="38"/>
      <c r="W536" s="38"/>
      <c r="X536" s="38"/>
      <c r="Y536" s="38"/>
      <c r="Z536" s="38"/>
      <c r="AA536" s="38"/>
      <c r="AB536" s="38"/>
      <c r="AC536" s="38"/>
      <c r="AD536" s="38"/>
      <c r="AE536" s="38"/>
    </row>
    <row r="537" spans="1:31" ht="13.2">
      <c r="A537" s="5">
        <v>89</v>
      </c>
      <c r="B537" s="5" t="s">
        <v>889</v>
      </c>
      <c r="C537" s="5">
        <v>2</v>
      </c>
      <c r="D537" s="5">
        <v>7</v>
      </c>
      <c r="E537" s="5" t="s">
        <v>1999</v>
      </c>
      <c r="F537" s="5">
        <v>35472383</v>
      </c>
      <c r="G537" s="43" t="s">
        <v>616</v>
      </c>
      <c r="H537">
        <f>VLOOKUP(G537,'Journals '!A:C,3)</f>
        <v>0</v>
      </c>
      <c r="I537" t="str">
        <f t="shared" si="2"/>
        <v xml:space="preserve"> </v>
      </c>
      <c r="J537" s="5">
        <v>2022</v>
      </c>
      <c r="K537" s="5" t="s">
        <v>2000</v>
      </c>
      <c r="L537" s="38"/>
      <c r="M537" s="38"/>
      <c r="N537" s="38"/>
      <c r="O537" s="38"/>
      <c r="P537" s="38"/>
      <c r="Q537" s="38"/>
      <c r="R537" s="38"/>
      <c r="S537" s="38"/>
      <c r="T537" s="38"/>
      <c r="U537" s="38"/>
      <c r="V537" s="38"/>
      <c r="W537" s="38"/>
      <c r="X537" s="38"/>
      <c r="Y537" s="38"/>
      <c r="Z537" s="38"/>
      <c r="AA537" s="38"/>
      <c r="AB537" s="38"/>
      <c r="AC537" s="38"/>
      <c r="AD537" s="38"/>
      <c r="AE537" s="38"/>
    </row>
    <row r="538" spans="1:31" ht="13.2">
      <c r="A538" s="5">
        <v>89</v>
      </c>
      <c r="B538" s="5" t="s">
        <v>889</v>
      </c>
      <c r="C538" s="5">
        <v>6</v>
      </c>
      <c r="D538" s="5">
        <v>7</v>
      </c>
      <c r="E538" s="5" t="s">
        <v>2001</v>
      </c>
      <c r="F538" s="5">
        <v>36156410</v>
      </c>
      <c r="G538" s="43" t="s">
        <v>309</v>
      </c>
      <c r="H538">
        <f>VLOOKUP(G538,'Journals '!A:C,3)</f>
        <v>0</v>
      </c>
      <c r="I538" t="str">
        <f t="shared" si="2"/>
        <v xml:space="preserve"> </v>
      </c>
      <c r="J538" s="5">
        <v>2022</v>
      </c>
      <c r="K538" s="5" t="s">
        <v>1997</v>
      </c>
      <c r="L538" s="38"/>
      <c r="M538" s="38"/>
      <c r="N538" s="38"/>
      <c r="O538" s="38"/>
      <c r="P538" s="38"/>
      <c r="Q538" s="38"/>
      <c r="R538" s="38"/>
      <c r="S538" s="38"/>
      <c r="T538" s="38"/>
      <c r="U538" s="38"/>
      <c r="V538" s="38"/>
      <c r="W538" s="38"/>
      <c r="X538" s="38"/>
      <c r="Y538" s="38"/>
      <c r="Z538" s="38"/>
      <c r="AA538" s="38"/>
      <c r="AB538" s="38"/>
      <c r="AC538" s="38"/>
      <c r="AD538" s="38"/>
      <c r="AE538" s="38"/>
    </row>
    <row r="539" spans="1:31" ht="13.2">
      <c r="A539" s="5">
        <v>89</v>
      </c>
      <c r="B539" s="5" t="s">
        <v>889</v>
      </c>
      <c r="C539" s="5">
        <v>1</v>
      </c>
      <c r="D539" s="5">
        <v>7</v>
      </c>
      <c r="E539" s="5" t="s">
        <v>2002</v>
      </c>
      <c r="F539" s="5">
        <v>34778733</v>
      </c>
      <c r="G539" s="43" t="s">
        <v>502</v>
      </c>
      <c r="H539">
        <f>VLOOKUP(G539,'Journals '!A:C,3)</f>
        <v>0</v>
      </c>
      <c r="I539" t="str">
        <f t="shared" si="2"/>
        <v xml:space="preserve"> </v>
      </c>
      <c r="J539" s="5">
        <v>2021</v>
      </c>
      <c r="K539" s="5" t="s">
        <v>2003</v>
      </c>
      <c r="L539" s="38"/>
      <c r="M539" s="38"/>
      <c r="N539" s="38"/>
      <c r="O539" s="38"/>
      <c r="P539" s="38"/>
      <c r="Q539" s="38"/>
      <c r="R539" s="38"/>
      <c r="S539" s="38"/>
      <c r="T539" s="38"/>
      <c r="U539" s="38"/>
      <c r="V539" s="38"/>
      <c r="W539" s="38"/>
      <c r="X539" s="38"/>
      <c r="Y539" s="38"/>
      <c r="Z539" s="38"/>
      <c r="AA539" s="38"/>
      <c r="AB539" s="38"/>
      <c r="AC539" s="38"/>
      <c r="AD539" s="38"/>
      <c r="AE539" s="38"/>
    </row>
    <row r="540" spans="1:31" ht="13.2">
      <c r="A540" s="5">
        <v>89</v>
      </c>
      <c r="B540" s="5" t="s">
        <v>889</v>
      </c>
      <c r="C540" s="5">
        <v>1</v>
      </c>
      <c r="D540" s="5">
        <v>4</v>
      </c>
      <c r="E540" s="5" t="s">
        <v>2004</v>
      </c>
      <c r="F540" s="5">
        <v>32163073</v>
      </c>
      <c r="G540" s="43" t="s">
        <v>310</v>
      </c>
      <c r="H540">
        <f>VLOOKUP(G540,'Journals '!A:C,3)</f>
        <v>0</v>
      </c>
      <c r="I540" t="str">
        <f t="shared" si="2"/>
        <v xml:space="preserve"> </v>
      </c>
      <c r="J540" s="5">
        <v>2020</v>
      </c>
      <c r="K540" s="5" t="s">
        <v>2005</v>
      </c>
      <c r="L540" s="38"/>
      <c r="M540" s="38"/>
      <c r="N540" s="38"/>
      <c r="O540" s="38"/>
      <c r="P540" s="38"/>
      <c r="Q540" s="38"/>
      <c r="R540" s="38"/>
      <c r="S540" s="38"/>
      <c r="T540" s="38"/>
      <c r="U540" s="38"/>
      <c r="V540" s="38"/>
      <c r="W540" s="38"/>
      <c r="X540" s="38"/>
      <c r="Y540" s="38"/>
      <c r="Z540" s="38"/>
      <c r="AA540" s="38"/>
      <c r="AB540" s="38"/>
      <c r="AC540" s="38"/>
      <c r="AD540" s="38"/>
      <c r="AE540" s="38"/>
    </row>
    <row r="541" spans="1:31" ht="13.2">
      <c r="A541" s="5">
        <v>89</v>
      </c>
      <c r="B541" s="5" t="s">
        <v>889</v>
      </c>
      <c r="C541" s="5">
        <v>1</v>
      </c>
      <c r="D541" s="5">
        <v>3</v>
      </c>
      <c r="E541" s="5" t="s">
        <v>2006</v>
      </c>
      <c r="F541" s="5">
        <v>33677375</v>
      </c>
      <c r="G541" s="43" t="s">
        <v>309</v>
      </c>
      <c r="H541">
        <f>VLOOKUP(G541,'Journals '!A:C,3)</f>
        <v>0</v>
      </c>
      <c r="I541" t="str">
        <f t="shared" si="2"/>
        <v xml:space="preserve"> </v>
      </c>
      <c r="J541" s="5">
        <v>2021</v>
      </c>
      <c r="K541" s="5" t="s">
        <v>2007</v>
      </c>
      <c r="L541" s="38"/>
      <c r="M541" s="38"/>
      <c r="N541" s="38"/>
      <c r="O541" s="38"/>
      <c r="P541" s="38"/>
      <c r="Q541" s="38"/>
      <c r="R541" s="38"/>
      <c r="S541" s="38"/>
      <c r="T541" s="38"/>
      <c r="U541" s="38"/>
      <c r="V541" s="38"/>
      <c r="W541" s="38"/>
      <c r="X541" s="38"/>
      <c r="Y541" s="38"/>
      <c r="Z541" s="38"/>
      <c r="AA541" s="38"/>
      <c r="AB541" s="38"/>
      <c r="AC541" s="38"/>
      <c r="AD541" s="38"/>
      <c r="AE541" s="38"/>
    </row>
    <row r="542" spans="1:31" ht="13.2">
      <c r="A542" s="5">
        <v>89</v>
      </c>
      <c r="B542" s="5" t="s">
        <v>889</v>
      </c>
      <c r="C542" s="5">
        <v>1</v>
      </c>
      <c r="D542" s="5">
        <v>4</v>
      </c>
      <c r="E542" s="5" t="s">
        <v>2008</v>
      </c>
      <c r="F542" s="5">
        <v>33502059</v>
      </c>
      <c r="G542" s="43" t="s">
        <v>347</v>
      </c>
      <c r="H542">
        <f>VLOOKUP(G542,'Journals '!A:C,3)</f>
        <v>0</v>
      </c>
      <c r="I542" t="str">
        <f t="shared" si="2"/>
        <v xml:space="preserve"> </v>
      </c>
      <c r="J542" s="5">
        <v>2021</v>
      </c>
      <c r="K542" s="5" t="s">
        <v>2009</v>
      </c>
      <c r="L542" s="38"/>
      <c r="M542" s="38"/>
      <c r="N542" s="38"/>
      <c r="O542" s="38"/>
      <c r="P542" s="38"/>
      <c r="Q542" s="38"/>
      <c r="R542" s="38"/>
      <c r="S542" s="38"/>
      <c r="T542" s="38"/>
      <c r="U542" s="38"/>
      <c r="V542" s="38"/>
      <c r="W542" s="38"/>
      <c r="X542" s="38"/>
      <c r="Y542" s="38"/>
      <c r="Z542" s="38"/>
      <c r="AA542" s="38"/>
      <c r="AB542" s="38"/>
      <c r="AC542" s="38"/>
      <c r="AD542" s="38"/>
      <c r="AE542" s="38"/>
    </row>
    <row r="543" spans="1:31" ht="13.2">
      <c r="A543" s="5">
        <v>89</v>
      </c>
      <c r="B543" s="5" t="s">
        <v>2010</v>
      </c>
      <c r="C543" s="5">
        <v>2</v>
      </c>
      <c r="D543" s="5">
        <v>5</v>
      </c>
      <c r="E543" s="5" t="s">
        <v>2011</v>
      </c>
      <c r="F543" s="5">
        <v>30215585</v>
      </c>
      <c r="G543" s="43" t="s">
        <v>477</v>
      </c>
      <c r="H543">
        <f>VLOOKUP(G543,'Journals '!A:C,3)</f>
        <v>1</v>
      </c>
      <c r="I543">
        <f t="shared" si="2"/>
        <v>1</v>
      </c>
      <c r="J543" s="5">
        <v>2018</v>
      </c>
      <c r="K543" s="5" t="s">
        <v>2012</v>
      </c>
      <c r="L543" s="38"/>
      <c r="M543" s="38"/>
      <c r="N543" s="38"/>
      <c r="O543" s="38"/>
      <c r="P543" s="38"/>
      <c r="Q543" s="38"/>
      <c r="R543" s="38"/>
      <c r="S543" s="38"/>
      <c r="T543" s="38"/>
      <c r="U543" s="38"/>
      <c r="V543" s="38"/>
      <c r="W543" s="38"/>
      <c r="X543" s="38"/>
      <c r="Y543" s="38"/>
      <c r="Z543" s="38"/>
      <c r="AA543" s="38"/>
      <c r="AB543" s="38"/>
      <c r="AC543" s="38"/>
      <c r="AD543" s="38"/>
      <c r="AE543" s="38"/>
    </row>
    <row r="544" spans="1:31" ht="13.2">
      <c r="A544" s="5">
        <v>89</v>
      </c>
      <c r="B544" s="5" t="s">
        <v>2010</v>
      </c>
      <c r="C544" s="5">
        <v>2</v>
      </c>
      <c r="D544" s="5">
        <v>5</v>
      </c>
      <c r="E544" s="5" t="s">
        <v>2013</v>
      </c>
      <c r="F544" s="5">
        <v>26249580</v>
      </c>
      <c r="G544" s="43" t="s">
        <v>503</v>
      </c>
      <c r="H544">
        <f>VLOOKUP(G544,'Journals '!A:C,3)</f>
        <v>0</v>
      </c>
      <c r="I544" t="str">
        <f t="shared" si="2"/>
        <v xml:space="preserve"> </v>
      </c>
      <c r="J544" s="5">
        <v>2015</v>
      </c>
      <c r="K544" s="5" t="s">
        <v>2003</v>
      </c>
      <c r="L544" s="38"/>
      <c r="M544" s="38"/>
      <c r="N544" s="38"/>
      <c r="O544" s="38"/>
      <c r="P544" s="38"/>
      <c r="Q544" s="38"/>
      <c r="R544" s="38"/>
      <c r="S544" s="38"/>
      <c r="T544" s="38"/>
      <c r="U544" s="38"/>
      <c r="V544" s="38"/>
      <c r="W544" s="38"/>
      <c r="X544" s="38"/>
      <c r="Y544" s="38"/>
      <c r="Z544" s="38"/>
      <c r="AA544" s="38"/>
      <c r="AB544" s="38"/>
      <c r="AC544" s="38"/>
      <c r="AD544" s="38"/>
      <c r="AE544" s="38"/>
    </row>
    <row r="545" spans="1:31" ht="13.2">
      <c r="A545" s="5">
        <v>89</v>
      </c>
      <c r="B545" s="5" t="s">
        <v>2010</v>
      </c>
      <c r="C545" s="5">
        <v>2</v>
      </c>
      <c r="D545" s="5">
        <v>5</v>
      </c>
      <c r="E545" s="5" t="s">
        <v>2014</v>
      </c>
      <c r="F545" s="5">
        <v>29902595</v>
      </c>
      <c r="G545" s="43" t="s">
        <v>273</v>
      </c>
      <c r="H545">
        <f>VLOOKUP(G545,'Journals '!A:C,3)</f>
        <v>0</v>
      </c>
      <c r="I545" t="str">
        <f t="shared" si="2"/>
        <v xml:space="preserve"> </v>
      </c>
      <c r="J545" s="5">
        <v>2018</v>
      </c>
      <c r="K545" s="5" t="s">
        <v>2007</v>
      </c>
      <c r="L545" s="38"/>
      <c r="M545" s="38"/>
      <c r="N545" s="38"/>
      <c r="O545" s="38"/>
      <c r="P545" s="38"/>
      <c r="Q545" s="38"/>
      <c r="R545" s="38"/>
      <c r="S545" s="38"/>
      <c r="T545" s="38"/>
      <c r="U545" s="38"/>
      <c r="V545" s="38"/>
      <c r="W545" s="38"/>
      <c r="X545" s="38"/>
      <c r="Y545" s="38"/>
      <c r="Z545" s="38"/>
      <c r="AA545" s="38"/>
      <c r="AB545" s="38"/>
      <c r="AC545" s="38"/>
      <c r="AD545" s="38"/>
      <c r="AE545" s="38"/>
    </row>
    <row r="546" spans="1:31" ht="13.2">
      <c r="A546" s="5">
        <v>90</v>
      </c>
      <c r="B546" s="5" t="s">
        <v>749</v>
      </c>
      <c r="C546" s="5">
        <v>2</v>
      </c>
      <c r="D546" s="5">
        <v>4</v>
      </c>
      <c r="E546" s="5" t="s">
        <v>2015</v>
      </c>
      <c r="F546" s="5">
        <v>32295796</v>
      </c>
      <c r="G546" s="5" t="s">
        <v>318</v>
      </c>
      <c r="H546">
        <f>VLOOKUP(G546,'Journals '!A:C,3)</f>
        <v>0</v>
      </c>
      <c r="I546" t="str">
        <f t="shared" si="2"/>
        <v xml:space="preserve"> </v>
      </c>
      <c r="J546" s="5">
        <v>2020</v>
      </c>
      <c r="K546" s="5" t="s">
        <v>2016</v>
      </c>
      <c r="L546" s="38"/>
      <c r="M546" s="38"/>
      <c r="N546" s="38"/>
      <c r="O546" s="38"/>
      <c r="P546" s="38"/>
      <c r="Q546" s="38"/>
      <c r="R546" s="38"/>
      <c r="S546" s="38"/>
      <c r="T546" s="38"/>
      <c r="U546" s="38"/>
      <c r="V546" s="38"/>
      <c r="W546" s="38"/>
      <c r="X546" s="38"/>
      <c r="Y546" s="38"/>
      <c r="Z546" s="38"/>
      <c r="AA546" s="38"/>
      <c r="AB546" s="38"/>
      <c r="AC546" s="38"/>
      <c r="AD546" s="38"/>
      <c r="AE546" s="38"/>
    </row>
    <row r="547" spans="1:31" ht="13.2">
      <c r="A547" s="5">
        <v>90</v>
      </c>
      <c r="B547" s="5" t="s">
        <v>749</v>
      </c>
      <c r="C547" s="5">
        <v>3</v>
      </c>
      <c r="D547" s="5">
        <v>8</v>
      </c>
      <c r="E547" s="5" t="s">
        <v>2017</v>
      </c>
      <c r="F547" s="5">
        <v>35371524</v>
      </c>
      <c r="G547" s="5" t="s">
        <v>523</v>
      </c>
      <c r="H547">
        <f>VLOOKUP(G547,'Journals '!A:C,3)</f>
        <v>0</v>
      </c>
      <c r="I547" t="str">
        <f t="shared" si="2"/>
        <v xml:space="preserve"> </v>
      </c>
      <c r="J547" s="5">
        <v>2022</v>
      </c>
      <c r="K547" s="5" t="s">
        <v>2018</v>
      </c>
      <c r="L547" s="38"/>
      <c r="M547" s="38"/>
      <c r="N547" s="38"/>
      <c r="O547" s="38"/>
      <c r="P547" s="38"/>
      <c r="Q547" s="38"/>
      <c r="R547" s="38"/>
      <c r="S547" s="38"/>
      <c r="T547" s="38"/>
      <c r="U547" s="38"/>
      <c r="V547" s="38"/>
      <c r="W547" s="38"/>
      <c r="X547" s="38"/>
      <c r="Y547" s="38"/>
      <c r="Z547" s="38"/>
      <c r="AA547" s="38"/>
      <c r="AB547" s="38"/>
      <c r="AC547" s="38"/>
      <c r="AD547" s="38"/>
      <c r="AE547" s="38"/>
    </row>
    <row r="548" spans="1:31" ht="13.2">
      <c r="A548" s="5">
        <v>90</v>
      </c>
      <c r="B548" s="5" t="s">
        <v>749</v>
      </c>
      <c r="C548" s="5">
        <v>4</v>
      </c>
      <c r="D548" s="5">
        <v>7</v>
      </c>
      <c r="E548" s="5" t="s">
        <v>2019</v>
      </c>
      <c r="F548" s="5">
        <v>37448138</v>
      </c>
      <c r="G548" s="5" t="s">
        <v>349</v>
      </c>
      <c r="H548">
        <f>VLOOKUP(G548,'Journals '!A:C,3)</f>
        <v>1</v>
      </c>
      <c r="I548">
        <f t="shared" si="2"/>
        <v>1</v>
      </c>
      <c r="J548" s="5">
        <v>2023</v>
      </c>
      <c r="K548" s="5" t="s">
        <v>2020</v>
      </c>
      <c r="L548" s="38"/>
      <c r="M548" s="38"/>
      <c r="N548" s="38"/>
      <c r="O548" s="38"/>
      <c r="P548" s="38"/>
      <c r="Q548" s="38"/>
      <c r="R548" s="38"/>
      <c r="S548" s="38"/>
      <c r="T548" s="38"/>
      <c r="U548" s="38"/>
      <c r="V548" s="38"/>
      <c r="W548" s="38"/>
      <c r="X548" s="38"/>
      <c r="Y548" s="38"/>
      <c r="Z548" s="38"/>
      <c r="AA548" s="38"/>
      <c r="AB548" s="38"/>
      <c r="AC548" s="38"/>
      <c r="AD548" s="38"/>
      <c r="AE548" s="38"/>
    </row>
    <row r="549" spans="1:31" ht="13.2">
      <c r="A549" s="5">
        <v>90</v>
      </c>
      <c r="B549" s="5" t="s">
        <v>749</v>
      </c>
      <c r="C549" s="5">
        <v>2</v>
      </c>
      <c r="D549" s="5">
        <v>3</v>
      </c>
      <c r="E549" s="5" t="s">
        <v>2021</v>
      </c>
      <c r="F549" s="5">
        <v>35141274</v>
      </c>
      <c r="G549" s="5" t="s">
        <v>392</v>
      </c>
      <c r="H549">
        <f>VLOOKUP(G549,'Journals '!A:C,3)</f>
        <v>0</v>
      </c>
      <c r="I549" t="str">
        <f t="shared" si="2"/>
        <v xml:space="preserve"> </v>
      </c>
      <c r="J549" s="5">
        <v>2022</v>
      </c>
      <c r="K549" s="5" t="s">
        <v>2022</v>
      </c>
      <c r="L549" s="38"/>
      <c r="M549" s="38"/>
      <c r="N549" s="38"/>
      <c r="O549" s="38"/>
      <c r="P549" s="38"/>
      <c r="Q549" s="38"/>
      <c r="R549" s="38"/>
      <c r="S549" s="38"/>
      <c r="T549" s="38"/>
      <c r="U549" s="38"/>
      <c r="V549" s="38"/>
      <c r="W549" s="38"/>
      <c r="X549" s="38"/>
      <c r="Y549" s="38"/>
      <c r="Z549" s="38"/>
      <c r="AA549" s="38"/>
      <c r="AB549" s="38"/>
      <c r="AC549" s="38"/>
      <c r="AD549" s="38"/>
      <c r="AE549" s="38"/>
    </row>
    <row r="550" spans="1:31" ht="13.2">
      <c r="A550" s="5">
        <v>90</v>
      </c>
      <c r="B550" s="5" t="s">
        <v>749</v>
      </c>
      <c r="C550" s="5">
        <v>5</v>
      </c>
      <c r="D550" s="5">
        <v>9</v>
      </c>
      <c r="E550" s="5" t="s">
        <v>2023</v>
      </c>
      <c r="F550" s="5">
        <v>34416728</v>
      </c>
      <c r="G550" s="5" t="s">
        <v>476</v>
      </c>
      <c r="H550">
        <f>VLOOKUP(G550,'Journals '!A:C,3)</f>
        <v>1</v>
      </c>
      <c r="I550">
        <f t="shared" si="2"/>
        <v>1</v>
      </c>
      <c r="J550" s="5">
        <v>2021</v>
      </c>
      <c r="K550" s="5" t="s">
        <v>2024</v>
      </c>
      <c r="L550" s="38"/>
      <c r="M550" s="38"/>
      <c r="N550" s="38"/>
      <c r="O550" s="38"/>
      <c r="P550" s="38"/>
      <c r="Q550" s="38"/>
      <c r="R550" s="38"/>
      <c r="S550" s="38"/>
      <c r="T550" s="38"/>
      <c r="U550" s="38"/>
      <c r="V550" s="38"/>
      <c r="W550" s="38"/>
      <c r="X550" s="38"/>
      <c r="Y550" s="38"/>
      <c r="Z550" s="38"/>
      <c r="AA550" s="38"/>
      <c r="AB550" s="38"/>
      <c r="AC550" s="38"/>
      <c r="AD550" s="38"/>
      <c r="AE550" s="38"/>
    </row>
    <row r="551" spans="1:31" ht="13.2">
      <c r="A551" s="5">
        <v>90</v>
      </c>
      <c r="B551" s="5" t="s">
        <v>749</v>
      </c>
      <c r="C551" s="5">
        <v>7</v>
      </c>
      <c r="D551" s="5">
        <v>11</v>
      </c>
      <c r="E551" s="5" t="s">
        <v>2025</v>
      </c>
      <c r="F551" s="5">
        <v>33059079</v>
      </c>
      <c r="G551" s="5" t="s">
        <v>634</v>
      </c>
      <c r="H551">
        <f>VLOOKUP(G551,'Journals '!A:C,3)</f>
        <v>1</v>
      </c>
      <c r="I551">
        <f t="shared" si="2"/>
        <v>1</v>
      </c>
      <c r="J551" s="5">
        <v>2021</v>
      </c>
      <c r="K551" s="5" t="s">
        <v>2026</v>
      </c>
      <c r="L551" s="38"/>
      <c r="M551" s="38"/>
      <c r="N551" s="38"/>
      <c r="O551" s="38"/>
      <c r="P551" s="38"/>
      <c r="Q551" s="38"/>
      <c r="R551" s="38"/>
      <c r="S551" s="38"/>
      <c r="T551" s="38"/>
      <c r="U551" s="38"/>
      <c r="V551" s="38"/>
      <c r="W551" s="38"/>
      <c r="X551" s="38"/>
      <c r="Y551" s="38"/>
      <c r="Z551" s="38"/>
      <c r="AA551" s="38"/>
      <c r="AB551" s="38"/>
      <c r="AC551" s="38"/>
      <c r="AD551" s="38"/>
      <c r="AE551" s="38"/>
    </row>
    <row r="552" spans="1:31" ht="13.2">
      <c r="A552" s="5">
        <v>90</v>
      </c>
      <c r="B552" s="5" t="s">
        <v>749</v>
      </c>
      <c r="C552" s="5">
        <v>5</v>
      </c>
      <c r="D552" s="5">
        <v>11</v>
      </c>
      <c r="E552" s="5" t="s">
        <v>2027</v>
      </c>
      <c r="F552" s="5">
        <v>36716036</v>
      </c>
      <c r="G552" s="5" t="s">
        <v>558</v>
      </c>
      <c r="H552">
        <f>VLOOKUP(G552,'Journals '!A:C,3)</f>
        <v>1</v>
      </c>
      <c r="I552">
        <f t="shared" si="2"/>
        <v>1</v>
      </c>
      <c r="J552" s="5">
        <v>2023</v>
      </c>
      <c r="K552" s="5" t="s">
        <v>2028</v>
      </c>
      <c r="L552" s="38"/>
      <c r="M552" s="38"/>
      <c r="N552" s="38"/>
      <c r="O552" s="38"/>
      <c r="P552" s="38"/>
      <c r="Q552" s="38"/>
      <c r="R552" s="38"/>
      <c r="S552" s="38"/>
      <c r="T552" s="38"/>
      <c r="U552" s="38"/>
      <c r="V552" s="38"/>
      <c r="W552" s="38"/>
      <c r="X552" s="38"/>
      <c r="Y552" s="38"/>
      <c r="Z552" s="38"/>
      <c r="AA552" s="38"/>
      <c r="AB552" s="38"/>
      <c r="AC552" s="38"/>
      <c r="AD552" s="38"/>
      <c r="AE552" s="38"/>
    </row>
    <row r="553" spans="1:31" ht="13.2">
      <c r="A553" s="5">
        <v>90</v>
      </c>
      <c r="B553" s="5" t="s">
        <v>749</v>
      </c>
      <c r="C553" s="5">
        <v>2</v>
      </c>
      <c r="D553" s="5">
        <v>3</v>
      </c>
      <c r="E553" s="5" t="s">
        <v>2029</v>
      </c>
      <c r="F553" s="5">
        <v>34150842</v>
      </c>
      <c r="G553" s="5" t="s">
        <v>392</v>
      </c>
      <c r="H553">
        <f>VLOOKUP(G553,'Journals '!A:C,3)</f>
        <v>0</v>
      </c>
      <c r="I553" t="str">
        <f t="shared" si="2"/>
        <v xml:space="preserve"> </v>
      </c>
      <c r="J553" s="5">
        <v>2021</v>
      </c>
      <c r="K553" s="5" t="s">
        <v>2022</v>
      </c>
      <c r="L553" s="38"/>
      <c r="M553" s="38"/>
      <c r="N553" s="38"/>
      <c r="O553" s="38"/>
      <c r="P553" s="38"/>
      <c r="Q553" s="38"/>
      <c r="R553" s="38"/>
      <c r="S553" s="38"/>
      <c r="T553" s="38"/>
      <c r="U553" s="38"/>
      <c r="V553" s="38"/>
      <c r="W553" s="38"/>
      <c r="X553" s="38"/>
      <c r="Y553" s="38"/>
      <c r="Z553" s="38"/>
      <c r="AA553" s="38"/>
      <c r="AB553" s="38"/>
      <c r="AC553" s="38"/>
      <c r="AD553" s="38"/>
      <c r="AE553" s="38"/>
    </row>
    <row r="554" spans="1:31" ht="13.2">
      <c r="A554" s="5">
        <v>90</v>
      </c>
      <c r="B554" s="5" t="s">
        <v>749</v>
      </c>
      <c r="C554" s="5">
        <v>5</v>
      </c>
      <c r="D554" s="5">
        <v>7</v>
      </c>
      <c r="E554" s="5" t="s">
        <v>2030</v>
      </c>
      <c r="F554" s="5">
        <v>23407957</v>
      </c>
      <c r="G554" s="5" t="s">
        <v>619</v>
      </c>
      <c r="H554">
        <f>VLOOKUP(G554,'Journals '!A:C,3)</f>
        <v>0</v>
      </c>
      <c r="I554" t="str">
        <f t="shared" si="2"/>
        <v xml:space="preserve"> </v>
      </c>
      <c r="J554" s="5">
        <v>2013</v>
      </c>
      <c r="K554" s="5" t="s">
        <v>2031</v>
      </c>
      <c r="L554" s="38"/>
      <c r="M554" s="38"/>
      <c r="N554" s="38"/>
      <c r="O554" s="38"/>
      <c r="P554" s="38"/>
      <c r="Q554" s="38"/>
      <c r="R554" s="38"/>
      <c r="S554" s="38"/>
      <c r="T554" s="38"/>
      <c r="U554" s="38"/>
      <c r="V554" s="38"/>
      <c r="W554" s="38"/>
      <c r="X554" s="38"/>
      <c r="Y554" s="38"/>
      <c r="Z554" s="38"/>
      <c r="AA554" s="38"/>
      <c r="AB554" s="38"/>
      <c r="AC554" s="38"/>
      <c r="AD554" s="38"/>
      <c r="AE554" s="38"/>
    </row>
    <row r="555" spans="1:31" ht="13.2">
      <c r="A555" s="5">
        <v>90</v>
      </c>
      <c r="B555" s="5" t="s">
        <v>749</v>
      </c>
      <c r="C555" s="5">
        <v>2</v>
      </c>
      <c r="D555" s="5">
        <v>6</v>
      </c>
      <c r="E555" s="5" t="s">
        <v>2032</v>
      </c>
      <c r="F555" s="5">
        <v>36603651</v>
      </c>
      <c r="G555" s="5" t="s">
        <v>634</v>
      </c>
      <c r="H555">
        <f>VLOOKUP(G555,'Journals '!A:C,3)</f>
        <v>1</v>
      </c>
      <c r="I555">
        <f t="shared" si="2"/>
        <v>1</v>
      </c>
      <c r="J555" s="5">
        <v>2023</v>
      </c>
      <c r="K555" s="5" t="s">
        <v>2033</v>
      </c>
      <c r="L555" s="38"/>
      <c r="M555" s="38"/>
      <c r="N555" s="38"/>
      <c r="O555" s="38"/>
      <c r="P555" s="38"/>
      <c r="Q555" s="38"/>
      <c r="R555" s="38"/>
      <c r="S555" s="38"/>
      <c r="T555" s="38"/>
      <c r="U555" s="38"/>
      <c r="V555" s="38"/>
      <c r="W555" s="38"/>
      <c r="X555" s="38"/>
      <c r="Y555" s="38"/>
      <c r="Z555" s="38"/>
      <c r="AA555" s="38"/>
      <c r="AB555" s="38"/>
      <c r="AC555" s="38"/>
      <c r="AD555" s="38"/>
      <c r="AE555" s="38"/>
    </row>
    <row r="556" spans="1:31" ht="13.2">
      <c r="A556" s="5">
        <v>90</v>
      </c>
      <c r="B556" s="5" t="s">
        <v>749</v>
      </c>
      <c r="C556" s="5">
        <v>4</v>
      </c>
      <c r="D556" s="5">
        <v>11</v>
      </c>
      <c r="E556" s="5" t="s">
        <v>2034</v>
      </c>
      <c r="F556" s="5">
        <v>37798104</v>
      </c>
      <c r="G556" s="5" t="s">
        <v>466</v>
      </c>
      <c r="H556">
        <f>VLOOKUP(G556,'Journals '!A:C,3)</f>
        <v>1</v>
      </c>
      <c r="I556">
        <f t="shared" si="2"/>
        <v>1</v>
      </c>
      <c r="J556" s="5">
        <v>2023</v>
      </c>
      <c r="K556" s="5" t="s">
        <v>2033</v>
      </c>
    </row>
    <row r="557" spans="1:31" ht="13.2">
      <c r="A557" s="5">
        <v>91</v>
      </c>
      <c r="B557" t="s">
        <v>750</v>
      </c>
      <c r="C557">
        <v>2</v>
      </c>
      <c r="D557">
        <v>5</v>
      </c>
      <c r="E557" s="5" t="s">
        <v>2035</v>
      </c>
      <c r="F557">
        <v>36400357</v>
      </c>
      <c r="G557" s="33" t="s">
        <v>634</v>
      </c>
      <c r="H557">
        <f>VLOOKUP(G557,'Journals '!A:C,3)</f>
        <v>1</v>
      </c>
      <c r="I557">
        <f t="shared" si="2"/>
        <v>1</v>
      </c>
      <c r="J557">
        <v>2023</v>
      </c>
      <c r="K557" s="5" t="s">
        <v>2036</v>
      </c>
      <c r="L557" s="38"/>
      <c r="M557" s="38"/>
      <c r="N557" s="38"/>
      <c r="O557" s="38"/>
      <c r="P557" s="38"/>
      <c r="Q557" s="38"/>
      <c r="R557" s="38"/>
      <c r="S557" s="38"/>
      <c r="T557" s="38"/>
      <c r="U557" s="38"/>
      <c r="V557" s="38"/>
      <c r="W557" s="38"/>
      <c r="X557" s="38"/>
      <c r="Y557" s="38"/>
      <c r="Z557" s="38"/>
      <c r="AA557" s="38"/>
      <c r="AB557" s="38"/>
      <c r="AC557" s="38"/>
      <c r="AD557" s="38"/>
      <c r="AE557" s="38"/>
    </row>
    <row r="558" spans="1:31" ht="13.2">
      <c r="A558" s="5">
        <v>91</v>
      </c>
      <c r="B558" t="s">
        <v>750</v>
      </c>
      <c r="C558">
        <v>3</v>
      </c>
      <c r="D558">
        <v>7</v>
      </c>
      <c r="E558" t="s">
        <v>2037</v>
      </c>
      <c r="F558">
        <v>35992635</v>
      </c>
      <c r="G558" s="33" t="s">
        <v>620</v>
      </c>
      <c r="H558">
        <f>VLOOKUP(G558,'Journals '!A:C,3)</f>
        <v>0</v>
      </c>
      <c r="I558" t="str">
        <f t="shared" si="2"/>
        <v xml:space="preserve"> </v>
      </c>
      <c r="J558">
        <v>2022</v>
      </c>
      <c r="K558" t="s">
        <v>2038</v>
      </c>
      <c r="L558" s="38"/>
      <c r="M558" s="38"/>
      <c r="N558" s="38"/>
      <c r="O558" s="38"/>
      <c r="P558" s="38"/>
      <c r="Q558" s="38"/>
      <c r="R558" s="38"/>
      <c r="S558" s="38"/>
      <c r="T558" s="38"/>
      <c r="U558" s="38"/>
      <c r="V558" s="38"/>
      <c r="W558" s="38"/>
      <c r="X558" s="38"/>
      <c r="Y558" s="38"/>
      <c r="Z558" s="38"/>
      <c r="AA558" s="38"/>
      <c r="AB558" s="38"/>
      <c r="AC558" s="38"/>
      <c r="AD558" s="38"/>
      <c r="AE558" s="38"/>
    </row>
    <row r="559" spans="1:31" ht="13.2">
      <c r="A559" s="5">
        <v>91</v>
      </c>
      <c r="B559" t="s">
        <v>750</v>
      </c>
      <c r="C559">
        <v>4</v>
      </c>
      <c r="D559">
        <v>19</v>
      </c>
      <c r="E559" t="s">
        <v>2039</v>
      </c>
      <c r="F559">
        <v>35044788</v>
      </c>
      <c r="G559" s="33" t="s">
        <v>594</v>
      </c>
      <c r="H559">
        <f>VLOOKUP(G559,'Journals '!A:C,3)</f>
        <v>0</v>
      </c>
      <c r="I559" t="str">
        <f t="shared" si="2"/>
        <v xml:space="preserve"> </v>
      </c>
      <c r="J559">
        <v>2022</v>
      </c>
      <c r="K559" t="s">
        <v>2040</v>
      </c>
      <c r="L559" s="38"/>
      <c r="M559" s="38"/>
      <c r="N559" s="38"/>
      <c r="O559" s="38"/>
      <c r="P559" s="38"/>
      <c r="Q559" s="38"/>
      <c r="R559" s="38"/>
      <c r="S559" s="38"/>
      <c r="T559" s="38"/>
      <c r="U559" s="38"/>
      <c r="V559" s="38"/>
      <c r="W559" s="38"/>
      <c r="X559" s="38"/>
      <c r="Y559" s="38"/>
      <c r="Z559" s="38"/>
      <c r="AA559" s="38"/>
      <c r="AB559" s="38"/>
      <c r="AC559" s="38"/>
      <c r="AD559" s="38"/>
      <c r="AE559" s="38"/>
    </row>
    <row r="560" spans="1:31" ht="13.2">
      <c r="A560" s="5">
        <v>91</v>
      </c>
      <c r="B560" t="s">
        <v>750</v>
      </c>
      <c r="C560">
        <v>3</v>
      </c>
      <c r="D560">
        <v>11</v>
      </c>
      <c r="E560" t="s">
        <v>2041</v>
      </c>
      <c r="F560">
        <v>32105882</v>
      </c>
      <c r="G560" s="33" t="s">
        <v>634</v>
      </c>
      <c r="H560">
        <f>VLOOKUP(G560,'Journals '!A:C,3)</f>
        <v>1</v>
      </c>
      <c r="I560">
        <f t="shared" si="2"/>
        <v>1</v>
      </c>
      <c r="J560">
        <v>2020</v>
      </c>
      <c r="K560" t="s">
        <v>2042</v>
      </c>
      <c r="L560" s="38"/>
      <c r="M560" s="38"/>
      <c r="N560" s="38"/>
      <c r="O560" s="38"/>
      <c r="P560" s="38"/>
      <c r="Q560" s="38"/>
      <c r="R560" s="38"/>
      <c r="S560" s="38"/>
      <c r="T560" s="38"/>
      <c r="U560" s="38"/>
      <c r="V560" s="38"/>
      <c r="W560" s="38"/>
      <c r="X560" s="38"/>
      <c r="Y560" s="38"/>
      <c r="Z560" s="38"/>
      <c r="AA560" s="38"/>
      <c r="AB560" s="38"/>
      <c r="AC560" s="38"/>
      <c r="AD560" s="38"/>
      <c r="AE560" s="38"/>
    </row>
    <row r="561" spans="1:31" ht="13.2">
      <c r="A561" s="5">
        <v>91</v>
      </c>
      <c r="B561" t="s">
        <v>750</v>
      </c>
      <c r="C561">
        <v>2</v>
      </c>
      <c r="D561">
        <v>5</v>
      </c>
      <c r="E561" t="s">
        <v>2043</v>
      </c>
      <c r="F561">
        <v>34958951</v>
      </c>
      <c r="G561" s="33" t="s">
        <v>528</v>
      </c>
      <c r="H561">
        <f>VLOOKUP(G561,'Journals '!A:C,3)</f>
        <v>0</v>
      </c>
      <c r="I561" t="str">
        <f t="shared" si="2"/>
        <v xml:space="preserve"> </v>
      </c>
      <c r="J561">
        <v>2022</v>
      </c>
      <c r="K561" t="s">
        <v>2038</v>
      </c>
      <c r="L561" s="38"/>
      <c r="M561" s="38"/>
      <c r="N561" s="38"/>
      <c r="O561" s="38"/>
      <c r="P561" s="38"/>
      <c r="Q561" s="38"/>
      <c r="R561" s="38"/>
      <c r="S561" s="38"/>
      <c r="T561" s="38"/>
      <c r="U561" s="38"/>
      <c r="V561" s="38"/>
      <c r="W561" s="38"/>
      <c r="X561" s="38"/>
      <c r="Y561" s="38"/>
      <c r="Z561" s="38"/>
      <c r="AA561" s="38"/>
      <c r="AB561" s="38"/>
      <c r="AC561" s="38"/>
      <c r="AD561" s="38"/>
      <c r="AE561" s="38"/>
    </row>
    <row r="562" spans="1:31" ht="13.2">
      <c r="A562" s="5">
        <v>91</v>
      </c>
      <c r="B562" t="s">
        <v>750</v>
      </c>
      <c r="C562">
        <v>3</v>
      </c>
      <c r="D562">
        <v>6</v>
      </c>
      <c r="E562" t="s">
        <v>2044</v>
      </c>
      <c r="F562">
        <v>36548996</v>
      </c>
      <c r="G562" s="33" t="s">
        <v>463</v>
      </c>
      <c r="H562">
        <f>VLOOKUP(G562,'Journals '!A:C,3)</f>
        <v>0</v>
      </c>
      <c r="I562" t="str">
        <f t="shared" si="2"/>
        <v xml:space="preserve"> </v>
      </c>
      <c r="J562">
        <v>2023</v>
      </c>
      <c r="K562" t="s">
        <v>2045</v>
      </c>
      <c r="L562" s="38"/>
      <c r="M562" s="38"/>
      <c r="N562" s="38"/>
      <c r="O562" s="38"/>
      <c r="P562" s="38"/>
      <c r="Q562" s="38"/>
      <c r="R562" s="38"/>
      <c r="S562" s="38"/>
      <c r="T562" s="38"/>
      <c r="U562" s="38"/>
      <c r="V562" s="38"/>
      <c r="W562" s="38"/>
      <c r="X562" s="38"/>
      <c r="Y562" s="38"/>
      <c r="Z562" s="38"/>
      <c r="AA562" s="38"/>
      <c r="AB562" s="38"/>
      <c r="AC562" s="38"/>
      <c r="AD562" s="38"/>
      <c r="AE562" s="38"/>
    </row>
    <row r="563" spans="1:31" ht="13.2">
      <c r="A563" s="5">
        <v>91</v>
      </c>
      <c r="B563" t="s">
        <v>750</v>
      </c>
      <c r="C563">
        <v>3</v>
      </c>
      <c r="D563">
        <v>4</v>
      </c>
      <c r="E563" t="s">
        <v>2046</v>
      </c>
      <c r="F563">
        <v>36461818</v>
      </c>
      <c r="G563" s="33" t="s">
        <v>473</v>
      </c>
      <c r="H563">
        <f>VLOOKUP(G563,'Journals '!A:C,3)</f>
        <v>1</v>
      </c>
      <c r="I563">
        <f t="shared" si="2"/>
        <v>1</v>
      </c>
      <c r="J563">
        <v>2022</v>
      </c>
      <c r="K563" t="s">
        <v>2038</v>
      </c>
      <c r="L563" s="38"/>
      <c r="M563" s="38"/>
      <c r="N563" s="38"/>
      <c r="O563" s="38"/>
      <c r="P563" s="38"/>
      <c r="Q563" s="38"/>
      <c r="R563" s="38"/>
      <c r="S563" s="38"/>
      <c r="T563" s="38"/>
      <c r="U563" s="38"/>
      <c r="V563" s="38"/>
      <c r="W563" s="38"/>
      <c r="X563" s="38"/>
      <c r="Y563" s="38"/>
      <c r="Z563" s="38"/>
      <c r="AA563" s="38"/>
      <c r="AB563" s="38"/>
      <c r="AC563" s="38"/>
      <c r="AD563" s="38"/>
      <c r="AE563" s="38"/>
    </row>
    <row r="564" spans="1:31" ht="13.2">
      <c r="A564" s="5">
        <v>91</v>
      </c>
      <c r="B564" t="s">
        <v>750</v>
      </c>
      <c r="C564">
        <v>6</v>
      </c>
      <c r="D564">
        <v>13</v>
      </c>
      <c r="E564" t="s">
        <v>2047</v>
      </c>
      <c r="F564">
        <v>35867767</v>
      </c>
      <c r="G564" s="33" t="s">
        <v>577</v>
      </c>
      <c r="H564">
        <f>VLOOKUP(G564,'Journals '!A:C,3)</f>
        <v>0</v>
      </c>
      <c r="I564" t="str">
        <f t="shared" si="2"/>
        <v xml:space="preserve"> </v>
      </c>
      <c r="J564">
        <v>2022</v>
      </c>
      <c r="K564" t="s">
        <v>2038</v>
      </c>
      <c r="L564" s="38"/>
      <c r="M564" s="38"/>
      <c r="N564" s="38"/>
      <c r="O564" s="38"/>
      <c r="P564" s="38"/>
      <c r="Q564" s="38"/>
      <c r="R564" s="38"/>
      <c r="S564" s="38"/>
      <c r="T564" s="38"/>
      <c r="U564" s="38"/>
      <c r="V564" s="38"/>
      <c r="W564" s="38"/>
      <c r="X564" s="38"/>
      <c r="Y564" s="38"/>
      <c r="Z564" s="38"/>
      <c r="AA564" s="38"/>
      <c r="AB564" s="38"/>
      <c r="AC564" s="38"/>
      <c r="AD564" s="38"/>
      <c r="AE564" s="38"/>
    </row>
    <row r="565" spans="1:31" ht="13.2">
      <c r="A565" s="5">
        <v>91</v>
      </c>
      <c r="B565" t="s">
        <v>750</v>
      </c>
      <c r="C565">
        <v>4</v>
      </c>
      <c r="D565">
        <v>8</v>
      </c>
      <c r="E565" t="s">
        <v>2048</v>
      </c>
      <c r="F565">
        <v>36842191</v>
      </c>
      <c r="G565" s="33" t="s">
        <v>346</v>
      </c>
      <c r="H565">
        <f>VLOOKUP(G565,'Journals '!A:C,3)</f>
        <v>0</v>
      </c>
      <c r="I565" t="str">
        <f t="shared" si="2"/>
        <v xml:space="preserve"> </v>
      </c>
      <c r="J565">
        <v>2023</v>
      </c>
      <c r="K565" t="s">
        <v>2049</v>
      </c>
      <c r="L565" s="38"/>
      <c r="M565" s="38"/>
      <c r="N565" s="38"/>
      <c r="O565" s="38"/>
      <c r="P565" s="38"/>
      <c r="Q565" s="38"/>
      <c r="R565" s="38"/>
      <c r="S565" s="38"/>
      <c r="T565" s="38"/>
      <c r="U565" s="38"/>
      <c r="V565" s="38"/>
      <c r="W565" s="38"/>
      <c r="X565" s="38"/>
      <c r="Y565" s="38"/>
      <c r="Z565" s="38"/>
      <c r="AA565" s="38"/>
      <c r="AB565" s="38"/>
      <c r="AC565" s="38"/>
      <c r="AD565" s="38"/>
      <c r="AE565" s="38"/>
    </row>
    <row r="566" spans="1:31" ht="13.2">
      <c r="A566" s="5">
        <v>91</v>
      </c>
      <c r="B566" t="s">
        <v>750</v>
      </c>
      <c r="C566">
        <v>8</v>
      </c>
      <c r="D566">
        <v>11</v>
      </c>
      <c r="E566" t="s">
        <v>2025</v>
      </c>
      <c r="F566">
        <v>33059079</v>
      </c>
      <c r="G566" s="33" t="s">
        <v>634</v>
      </c>
      <c r="H566">
        <f>VLOOKUP(G566,'Journals '!A:C,3)</f>
        <v>1</v>
      </c>
      <c r="I566">
        <f t="shared" si="2"/>
        <v>1</v>
      </c>
      <c r="J566">
        <v>2020</v>
      </c>
      <c r="K566" t="s">
        <v>2040</v>
      </c>
      <c r="L566" s="38"/>
      <c r="M566" s="38"/>
      <c r="N566" s="38"/>
      <c r="O566" s="38"/>
      <c r="P566" s="38"/>
      <c r="Q566" s="38"/>
      <c r="R566" s="38"/>
      <c r="S566" s="38"/>
      <c r="T566" s="38"/>
      <c r="U566" s="38"/>
      <c r="V566" s="38"/>
      <c r="W566" s="38"/>
      <c r="X566" s="38"/>
      <c r="Y566" s="38"/>
      <c r="Z566" s="38"/>
      <c r="AA566" s="38"/>
      <c r="AB566" s="38"/>
      <c r="AC566" s="38"/>
      <c r="AD566" s="38"/>
      <c r="AE566" s="38"/>
    </row>
    <row r="567" spans="1:31" ht="13.2">
      <c r="A567" s="5">
        <v>91</v>
      </c>
      <c r="B567" t="s">
        <v>750</v>
      </c>
      <c r="C567">
        <v>5</v>
      </c>
      <c r="D567">
        <v>13</v>
      </c>
      <c r="E567" t="s">
        <v>2050</v>
      </c>
      <c r="F567">
        <v>36170445</v>
      </c>
      <c r="G567" s="33" t="s">
        <v>594</v>
      </c>
      <c r="H567">
        <f>VLOOKUP(G567,'Journals '!A:C,3)</f>
        <v>0</v>
      </c>
      <c r="I567" t="str">
        <f t="shared" si="2"/>
        <v xml:space="preserve"> </v>
      </c>
      <c r="J567">
        <v>2022</v>
      </c>
      <c r="K567" t="s">
        <v>2045</v>
      </c>
      <c r="L567" s="38"/>
      <c r="M567" s="38"/>
      <c r="N567" s="38"/>
      <c r="O567" s="38"/>
      <c r="P567" s="38"/>
      <c r="Q567" s="38"/>
      <c r="R567" s="38"/>
      <c r="S567" s="38"/>
      <c r="T567" s="38"/>
      <c r="U567" s="38"/>
      <c r="V567" s="38"/>
      <c r="W567" s="38"/>
      <c r="X567" s="38"/>
      <c r="Y567" s="38"/>
      <c r="Z567" s="38"/>
      <c r="AA567" s="38"/>
      <c r="AB567" s="38"/>
      <c r="AC567" s="38"/>
      <c r="AD567" s="38"/>
      <c r="AE567" s="38"/>
    </row>
    <row r="568" spans="1:31" ht="13.2">
      <c r="A568" s="5">
        <v>91</v>
      </c>
      <c r="B568" s="5" t="s">
        <v>750</v>
      </c>
      <c r="C568" s="5">
        <v>3</v>
      </c>
      <c r="D568" s="5">
        <v>25</v>
      </c>
      <c r="E568" s="5" t="s">
        <v>2051</v>
      </c>
      <c r="F568" s="5">
        <v>37874692</v>
      </c>
      <c r="G568" s="5" t="s">
        <v>473</v>
      </c>
      <c r="H568">
        <f>VLOOKUP(G568,'Journals '!A:C,3)</f>
        <v>1</v>
      </c>
      <c r="I568">
        <f t="shared" si="2"/>
        <v>1</v>
      </c>
      <c r="J568" s="5">
        <v>2023</v>
      </c>
      <c r="K568" s="5" t="s">
        <v>2052</v>
      </c>
    </row>
    <row r="569" spans="1:31" ht="13.2">
      <c r="A569">
        <v>92</v>
      </c>
      <c r="B569" s="5" t="s">
        <v>751</v>
      </c>
      <c r="C569" s="5">
        <v>3</v>
      </c>
      <c r="D569" s="5">
        <v>6</v>
      </c>
      <c r="E569" s="5" t="s">
        <v>2053</v>
      </c>
      <c r="F569" s="5">
        <v>37458769</v>
      </c>
      <c r="G569" s="5" t="s">
        <v>337</v>
      </c>
      <c r="H569">
        <f>VLOOKUP(G569,'Journals '!A:C,3)</f>
        <v>0</v>
      </c>
      <c r="I569" t="str">
        <f t="shared" si="2"/>
        <v xml:space="preserve"> </v>
      </c>
      <c r="J569" s="5">
        <v>2023</v>
      </c>
      <c r="K569" s="5" t="s">
        <v>2054</v>
      </c>
      <c r="L569" s="38"/>
      <c r="M569" s="38"/>
      <c r="N569" s="38"/>
      <c r="O569" s="38"/>
      <c r="P569" s="38"/>
      <c r="Q569" s="38"/>
      <c r="R569" s="38"/>
      <c r="S569" s="38"/>
      <c r="T569" s="38"/>
      <c r="U569" s="38"/>
      <c r="V569" s="38"/>
      <c r="W569" s="38"/>
      <c r="X569" s="38"/>
      <c r="Y569" s="38"/>
      <c r="Z569" s="38"/>
      <c r="AA569" s="38"/>
      <c r="AB569" s="38"/>
      <c r="AC569" s="38"/>
      <c r="AD569" s="38"/>
      <c r="AE569" s="38"/>
    </row>
    <row r="570" spans="1:31" ht="13.2">
      <c r="A570">
        <v>92</v>
      </c>
      <c r="B570" s="5" t="s">
        <v>751</v>
      </c>
      <c r="C570" s="5">
        <v>2</v>
      </c>
      <c r="D570" s="5">
        <v>3</v>
      </c>
      <c r="E570" s="5" t="s">
        <v>2055</v>
      </c>
      <c r="F570" s="5">
        <v>32510974</v>
      </c>
      <c r="G570" s="5" t="s">
        <v>444</v>
      </c>
      <c r="H570">
        <f>VLOOKUP(G570,'Journals '!A:C,3)</f>
        <v>0</v>
      </c>
      <c r="I570" t="str">
        <f t="shared" si="2"/>
        <v xml:space="preserve"> </v>
      </c>
      <c r="J570" s="5">
        <v>2020</v>
      </c>
      <c r="K570" s="5" t="s">
        <v>2056</v>
      </c>
      <c r="L570" s="38"/>
      <c r="M570" s="38"/>
      <c r="N570" s="38"/>
      <c r="O570" s="38"/>
      <c r="P570" s="38"/>
      <c r="Q570" s="38"/>
      <c r="R570" s="38"/>
      <c r="S570" s="38"/>
      <c r="T570" s="38"/>
      <c r="U570" s="38"/>
      <c r="V570" s="38"/>
      <c r="W570" s="38"/>
      <c r="X570" s="38"/>
      <c r="Y570" s="38"/>
      <c r="Z570" s="38"/>
      <c r="AA570" s="38"/>
      <c r="AB570" s="38"/>
      <c r="AC570" s="38"/>
      <c r="AD570" s="38"/>
      <c r="AE570" s="38"/>
    </row>
    <row r="571" spans="1:31" ht="13.2">
      <c r="A571" s="5">
        <v>93</v>
      </c>
      <c r="B571" s="5" t="s">
        <v>752</v>
      </c>
      <c r="C571" s="5">
        <v>1</v>
      </c>
      <c r="D571" s="5">
        <v>10</v>
      </c>
      <c r="E571" s="5" t="s">
        <v>2057</v>
      </c>
      <c r="F571" s="5">
        <v>36963564</v>
      </c>
      <c r="G571" s="5" t="s">
        <v>634</v>
      </c>
      <c r="H571">
        <f>VLOOKUP(G571,'Journals '!A:C,3)</f>
        <v>1</v>
      </c>
      <c r="I571">
        <f t="shared" si="2"/>
        <v>1</v>
      </c>
      <c r="J571" s="5">
        <v>2023</v>
      </c>
      <c r="K571" s="5" t="s">
        <v>2058</v>
      </c>
      <c r="L571" s="38"/>
      <c r="M571" s="38"/>
      <c r="N571" s="38"/>
      <c r="O571" s="38"/>
      <c r="P571" s="38"/>
      <c r="Q571" s="38"/>
      <c r="R571" s="38"/>
      <c r="S571" s="38"/>
      <c r="T571" s="38"/>
      <c r="U571" s="38"/>
      <c r="V571" s="38"/>
      <c r="W571" s="38"/>
      <c r="X571" s="38"/>
      <c r="Y571" s="38"/>
      <c r="Z571" s="38"/>
      <c r="AA571" s="38"/>
      <c r="AB571" s="38"/>
      <c r="AC571" s="38"/>
      <c r="AD571" s="38"/>
      <c r="AE571" s="38"/>
    </row>
    <row r="572" spans="1:31" ht="13.2">
      <c r="A572" s="5">
        <v>93</v>
      </c>
      <c r="B572" s="5" t="s">
        <v>752</v>
      </c>
      <c r="C572" s="5">
        <v>2</v>
      </c>
      <c r="D572" s="5">
        <v>8</v>
      </c>
      <c r="E572" s="5" t="s">
        <v>2059</v>
      </c>
      <c r="F572" s="5">
        <v>36610644</v>
      </c>
      <c r="G572" s="5" t="s">
        <v>634</v>
      </c>
      <c r="H572">
        <f>VLOOKUP(G572,'Journals '!A:C,3)</f>
        <v>1</v>
      </c>
      <c r="I572">
        <f t="shared" si="2"/>
        <v>1</v>
      </c>
      <c r="J572" s="5">
        <v>2023</v>
      </c>
      <c r="K572" s="5" t="s">
        <v>2060</v>
      </c>
      <c r="L572" s="38"/>
      <c r="M572" s="38"/>
      <c r="N572" s="38"/>
      <c r="O572" s="38"/>
      <c r="P572" s="38"/>
      <c r="Q572" s="38"/>
      <c r="R572" s="38"/>
      <c r="S572" s="38"/>
      <c r="T572" s="38"/>
      <c r="U572" s="38"/>
      <c r="V572" s="38"/>
      <c r="W572" s="38"/>
      <c r="X572" s="38"/>
      <c r="Y572" s="38"/>
      <c r="Z572" s="38"/>
      <c r="AA572" s="38"/>
      <c r="AB572" s="38"/>
      <c r="AC572" s="38"/>
      <c r="AD572" s="38"/>
      <c r="AE572" s="38"/>
    </row>
    <row r="573" spans="1:31" ht="13.2">
      <c r="A573" s="5">
        <v>93</v>
      </c>
      <c r="B573" s="5" t="s">
        <v>752</v>
      </c>
      <c r="C573" s="5">
        <v>2</v>
      </c>
      <c r="D573" s="5">
        <v>4</v>
      </c>
      <c r="E573" s="5" t="s">
        <v>2061</v>
      </c>
      <c r="F573" s="5">
        <v>34912177</v>
      </c>
      <c r="G573" s="5" t="s">
        <v>591</v>
      </c>
      <c r="H573">
        <f>VLOOKUP(G573,'Journals '!A:C,3)</f>
        <v>0</v>
      </c>
      <c r="I573" t="str">
        <f t="shared" si="2"/>
        <v xml:space="preserve"> </v>
      </c>
      <c r="J573" s="5">
        <v>2021</v>
      </c>
      <c r="K573" s="5" t="s">
        <v>2062</v>
      </c>
      <c r="L573" s="38"/>
      <c r="M573" s="38"/>
      <c r="N573" s="38"/>
      <c r="O573" s="38"/>
      <c r="P573" s="38"/>
      <c r="Q573" s="38"/>
      <c r="R573" s="38"/>
      <c r="S573" s="38"/>
      <c r="T573" s="38"/>
      <c r="U573" s="38"/>
      <c r="V573" s="38"/>
      <c r="W573" s="38"/>
      <c r="X573" s="38"/>
      <c r="Y573" s="38"/>
      <c r="Z573" s="38"/>
      <c r="AA573" s="38"/>
      <c r="AB573" s="38"/>
      <c r="AC573" s="38"/>
      <c r="AD573" s="38"/>
      <c r="AE573" s="38"/>
    </row>
    <row r="574" spans="1:31" ht="13.2">
      <c r="A574" s="5">
        <v>93</v>
      </c>
      <c r="B574" s="5" t="s">
        <v>752</v>
      </c>
      <c r="C574" s="5">
        <v>7</v>
      </c>
      <c r="D574" s="5">
        <v>8</v>
      </c>
      <c r="E574" s="5" t="s">
        <v>2063</v>
      </c>
      <c r="F574" s="5">
        <v>32542153</v>
      </c>
      <c r="G574" s="5" t="s">
        <v>354</v>
      </c>
      <c r="H574">
        <f>VLOOKUP(G574,'Journals '!A:C,3)</f>
        <v>0</v>
      </c>
      <c r="I574" t="str">
        <f t="shared" si="2"/>
        <v xml:space="preserve"> </v>
      </c>
      <c r="J574" s="5">
        <v>2020</v>
      </c>
      <c r="K574" s="5" t="s">
        <v>2064</v>
      </c>
      <c r="L574" s="38"/>
      <c r="M574" s="38"/>
      <c r="N574" s="38"/>
      <c r="O574" s="38"/>
      <c r="P574" s="38"/>
      <c r="Q574" s="38"/>
      <c r="R574" s="38"/>
      <c r="S574" s="38"/>
      <c r="T574" s="38"/>
      <c r="U574" s="38"/>
      <c r="V574" s="38"/>
      <c r="W574" s="38"/>
      <c r="X574" s="38"/>
      <c r="Y574" s="38"/>
      <c r="Z574" s="38"/>
      <c r="AA574" s="38"/>
      <c r="AB574" s="38"/>
      <c r="AC574" s="38"/>
      <c r="AD574" s="38"/>
      <c r="AE574" s="38"/>
    </row>
    <row r="575" spans="1:31" ht="13.2">
      <c r="A575" s="5">
        <v>93</v>
      </c>
      <c r="B575" s="5" t="s">
        <v>752</v>
      </c>
      <c r="C575" s="5">
        <v>3</v>
      </c>
      <c r="D575" s="5">
        <v>10</v>
      </c>
      <c r="E575" s="5" t="s">
        <v>2065</v>
      </c>
      <c r="F575" s="5">
        <v>35923345</v>
      </c>
      <c r="G575" s="5" t="s">
        <v>581</v>
      </c>
      <c r="H575">
        <f>VLOOKUP(G575,'Journals '!A:C,3)</f>
        <v>0</v>
      </c>
      <c r="I575" t="str">
        <f t="shared" si="2"/>
        <v xml:space="preserve"> </v>
      </c>
      <c r="J575" s="5">
        <v>2022</v>
      </c>
      <c r="K575" s="5" t="s">
        <v>2066</v>
      </c>
      <c r="L575" s="38"/>
      <c r="M575" s="38"/>
      <c r="N575" s="38"/>
      <c r="O575" s="38"/>
      <c r="P575" s="38"/>
      <c r="Q575" s="38"/>
      <c r="R575" s="38"/>
      <c r="S575" s="38"/>
      <c r="T575" s="38"/>
      <c r="U575" s="38"/>
      <c r="V575" s="38"/>
      <c r="W575" s="38"/>
      <c r="X575" s="38"/>
      <c r="Y575" s="38"/>
      <c r="Z575" s="38"/>
      <c r="AA575" s="38"/>
      <c r="AB575" s="38"/>
      <c r="AC575" s="38"/>
      <c r="AD575" s="38"/>
      <c r="AE575" s="38"/>
    </row>
    <row r="576" spans="1:31" ht="13.2">
      <c r="A576" s="5">
        <v>93</v>
      </c>
      <c r="B576" s="5" t="s">
        <v>752</v>
      </c>
      <c r="C576" s="5">
        <v>2</v>
      </c>
      <c r="D576" s="5">
        <v>7</v>
      </c>
      <c r="E576" s="5" t="s">
        <v>2067</v>
      </c>
      <c r="F576" s="5">
        <v>34350098</v>
      </c>
      <c r="G576" s="5" t="s">
        <v>455</v>
      </c>
      <c r="H576">
        <f>VLOOKUP(G576,'Journals '!A:C,3)</f>
        <v>0</v>
      </c>
      <c r="I576" t="str">
        <f t="shared" si="2"/>
        <v xml:space="preserve"> </v>
      </c>
      <c r="J576" s="5">
        <v>2021</v>
      </c>
      <c r="K576" s="5" t="s">
        <v>2068</v>
      </c>
      <c r="L576" s="38"/>
      <c r="M576" s="38"/>
      <c r="N576" s="38"/>
      <c r="O576" s="38"/>
      <c r="P576" s="38"/>
      <c r="Q576" s="38"/>
      <c r="R576" s="38"/>
      <c r="S576" s="38"/>
      <c r="T576" s="38"/>
      <c r="U576" s="38"/>
      <c r="V576" s="38"/>
      <c r="W576" s="38"/>
      <c r="X576" s="38"/>
      <c r="Y576" s="38"/>
      <c r="Z576" s="38"/>
      <c r="AA576" s="38"/>
      <c r="AB576" s="38"/>
      <c r="AC576" s="38"/>
      <c r="AD576" s="38"/>
      <c r="AE576" s="38"/>
    </row>
    <row r="577" spans="1:31" ht="13.2">
      <c r="A577" s="5">
        <v>93</v>
      </c>
      <c r="B577" s="5" t="s">
        <v>752</v>
      </c>
      <c r="C577" s="5">
        <v>8</v>
      </c>
      <c r="D577" s="5">
        <v>9</v>
      </c>
      <c r="E577" s="5" t="s">
        <v>2069</v>
      </c>
      <c r="F577" s="5">
        <v>33819942</v>
      </c>
      <c r="G577" s="5" t="s">
        <v>537</v>
      </c>
      <c r="H577">
        <f>VLOOKUP(G577,'Journals '!A:C,3)</f>
        <v>1</v>
      </c>
      <c r="I577">
        <f t="shared" si="2"/>
        <v>1</v>
      </c>
      <c r="J577" s="5">
        <v>2021</v>
      </c>
      <c r="K577" s="5" t="s">
        <v>2070</v>
      </c>
      <c r="L577" s="38"/>
      <c r="M577" s="38"/>
      <c r="N577" s="38"/>
      <c r="O577" s="38"/>
      <c r="P577" s="38"/>
      <c r="Q577" s="38"/>
      <c r="R577" s="38"/>
      <c r="S577" s="38"/>
      <c r="T577" s="38"/>
      <c r="U577" s="38"/>
      <c r="V577" s="38"/>
      <c r="W577" s="38"/>
      <c r="X577" s="38"/>
      <c r="Y577" s="38"/>
      <c r="Z577" s="38"/>
      <c r="AA577" s="38"/>
      <c r="AB577" s="38"/>
      <c r="AC577" s="38"/>
      <c r="AD577" s="38"/>
      <c r="AE577" s="38"/>
    </row>
    <row r="578" spans="1:31" ht="13.2">
      <c r="A578" s="5">
        <v>94</v>
      </c>
      <c r="B578" s="5" t="s">
        <v>753</v>
      </c>
      <c r="C578" s="5">
        <v>3</v>
      </c>
      <c r="D578" s="5">
        <v>6</v>
      </c>
      <c r="E578" s="5" t="s">
        <v>2071</v>
      </c>
      <c r="F578" s="5">
        <v>37083500</v>
      </c>
      <c r="G578" s="5" t="s">
        <v>2072</v>
      </c>
      <c r="H578">
        <f>VLOOKUP(G578,'Journals '!A:C,3)</f>
        <v>0</v>
      </c>
      <c r="I578" t="str">
        <f t="shared" si="2"/>
        <v xml:space="preserve"> </v>
      </c>
      <c r="J578" s="5">
        <v>2023</v>
      </c>
      <c r="K578" s="5" t="s">
        <v>2073</v>
      </c>
    </row>
    <row r="579" spans="1:31" ht="13.2">
      <c r="A579" s="5">
        <v>94</v>
      </c>
      <c r="B579" s="5" t="s">
        <v>753</v>
      </c>
      <c r="C579" s="5">
        <v>8</v>
      </c>
      <c r="D579" s="5">
        <v>13</v>
      </c>
      <c r="E579" s="5" t="s">
        <v>2074</v>
      </c>
      <c r="F579" s="5">
        <v>34798615</v>
      </c>
      <c r="G579" s="5" t="s">
        <v>2075</v>
      </c>
      <c r="H579">
        <f>VLOOKUP(G579,'Journals '!A:C,3)</f>
        <v>1</v>
      </c>
      <c r="I579">
        <f t="shared" si="2"/>
        <v>1</v>
      </c>
      <c r="J579" s="5">
        <v>2021</v>
      </c>
      <c r="K579" s="5" t="s">
        <v>2076</v>
      </c>
    </row>
    <row r="580" spans="1:31" ht="13.2">
      <c r="A580" s="5">
        <v>94</v>
      </c>
      <c r="B580" s="5" t="s">
        <v>753</v>
      </c>
      <c r="C580" s="5">
        <v>7</v>
      </c>
      <c r="D580" s="5">
        <v>11</v>
      </c>
      <c r="E580" s="5" t="s">
        <v>2077</v>
      </c>
      <c r="F580" s="5">
        <v>36272119</v>
      </c>
      <c r="G580" s="5" t="s">
        <v>473</v>
      </c>
      <c r="H580">
        <f>VLOOKUP(G580,'Journals '!A:C,3)</f>
        <v>1</v>
      </c>
      <c r="I580">
        <f t="shared" si="2"/>
        <v>1</v>
      </c>
      <c r="J580" s="15">
        <v>2022</v>
      </c>
      <c r="K580" s="5" t="s">
        <v>2078</v>
      </c>
    </row>
    <row r="581" spans="1:31" ht="13.2">
      <c r="A581" s="5">
        <v>94</v>
      </c>
      <c r="B581" s="5" t="s">
        <v>753</v>
      </c>
      <c r="C581" s="5">
        <v>2</v>
      </c>
      <c r="D581" s="5">
        <v>10</v>
      </c>
      <c r="E581" s="5" t="s">
        <v>2079</v>
      </c>
      <c r="F581" s="5">
        <v>36471088</v>
      </c>
      <c r="G581" s="5" t="s">
        <v>550</v>
      </c>
      <c r="H581">
        <f>VLOOKUP(G581,'Journals '!A:C,3)</f>
        <v>1</v>
      </c>
      <c r="I581">
        <f t="shared" si="2"/>
        <v>1</v>
      </c>
      <c r="J581" s="15">
        <v>2022</v>
      </c>
      <c r="K581" s="5" t="s">
        <v>2080</v>
      </c>
    </row>
    <row r="582" spans="1:31" ht="13.2">
      <c r="A582" s="5">
        <v>94</v>
      </c>
      <c r="B582" s="5" t="s">
        <v>753</v>
      </c>
      <c r="C582" s="5">
        <v>5</v>
      </c>
      <c r="D582" s="5">
        <v>9</v>
      </c>
      <c r="E582" s="5" t="s">
        <v>2081</v>
      </c>
      <c r="F582" s="5">
        <v>34312463</v>
      </c>
      <c r="G582" s="5" t="s">
        <v>595</v>
      </c>
      <c r="H582">
        <f>VLOOKUP(G582,'Journals '!A:C,3)</f>
        <v>0</v>
      </c>
      <c r="I582" t="str">
        <f t="shared" si="2"/>
        <v xml:space="preserve"> </v>
      </c>
      <c r="J582" s="5">
        <v>2021</v>
      </c>
      <c r="K582" s="5" t="s">
        <v>2082</v>
      </c>
    </row>
    <row r="583" spans="1:31" ht="13.2">
      <c r="A583" s="5">
        <v>95</v>
      </c>
      <c r="B583" s="5" t="s">
        <v>754</v>
      </c>
      <c r="C583" s="5">
        <v>34</v>
      </c>
      <c r="D583" s="5">
        <v>37</v>
      </c>
      <c r="E583" s="5" t="s">
        <v>2083</v>
      </c>
      <c r="F583" s="5">
        <v>30664785</v>
      </c>
      <c r="G583" s="5" t="s">
        <v>2084</v>
      </c>
      <c r="H583">
        <f>VLOOKUP(G583,'Journals '!A:C,3)</f>
        <v>0</v>
      </c>
      <c r="I583" t="str">
        <f t="shared" si="2"/>
        <v xml:space="preserve"> </v>
      </c>
      <c r="J583" s="5">
        <v>2019</v>
      </c>
      <c r="K583" s="5" t="s">
        <v>2085</v>
      </c>
      <c r="L583" s="38"/>
      <c r="M583" s="38"/>
      <c r="N583" s="38"/>
      <c r="O583" s="38"/>
      <c r="P583" s="38"/>
      <c r="Q583" s="38"/>
      <c r="R583" s="38"/>
      <c r="S583" s="38"/>
      <c r="T583" s="38"/>
      <c r="U583" s="38"/>
      <c r="V583" s="38"/>
      <c r="W583" s="38"/>
      <c r="X583" s="38"/>
      <c r="Y583" s="38"/>
      <c r="Z583" s="38"/>
      <c r="AA583" s="38"/>
      <c r="AB583" s="38"/>
      <c r="AC583" s="38"/>
      <c r="AD583" s="38"/>
      <c r="AE583" s="38"/>
    </row>
    <row r="584" spans="1:31" ht="13.2">
      <c r="A584" s="5">
        <v>95</v>
      </c>
      <c r="B584" s="5" t="s">
        <v>754</v>
      </c>
      <c r="C584" s="5">
        <v>8</v>
      </c>
      <c r="D584" s="5">
        <v>24</v>
      </c>
      <c r="E584" s="5" t="s">
        <v>2086</v>
      </c>
      <c r="F584" s="5">
        <v>36494068</v>
      </c>
      <c r="G584" s="5" t="s">
        <v>634</v>
      </c>
      <c r="H584">
        <f>VLOOKUP(G584,'Journals '!A:C,3)</f>
        <v>1</v>
      </c>
      <c r="I584">
        <f t="shared" si="2"/>
        <v>1</v>
      </c>
      <c r="J584" s="5">
        <v>2023</v>
      </c>
      <c r="K584" s="5" t="s">
        <v>2087</v>
      </c>
      <c r="L584" s="38"/>
      <c r="M584" s="38"/>
      <c r="N584" s="38"/>
      <c r="O584" s="38"/>
      <c r="P584" s="38"/>
      <c r="Q584" s="38"/>
      <c r="R584" s="38"/>
      <c r="S584" s="38"/>
      <c r="T584" s="38"/>
      <c r="U584" s="38"/>
      <c r="V584" s="38"/>
      <c r="W584" s="38"/>
      <c r="X584" s="38"/>
      <c r="Y584" s="38"/>
      <c r="Z584" s="38"/>
      <c r="AA584" s="38"/>
      <c r="AB584" s="38"/>
      <c r="AC584" s="38"/>
      <c r="AD584" s="38"/>
      <c r="AE584" s="38"/>
    </row>
    <row r="585" spans="1:31" ht="13.2">
      <c r="A585" s="5">
        <v>95</v>
      </c>
      <c r="B585" s="5" t="s">
        <v>754</v>
      </c>
      <c r="C585" s="5">
        <v>7</v>
      </c>
      <c r="D585" s="5">
        <v>14</v>
      </c>
      <c r="E585" s="5" t="s">
        <v>2088</v>
      </c>
      <c r="F585" s="5">
        <v>35860199</v>
      </c>
      <c r="G585" s="5" t="s">
        <v>392</v>
      </c>
      <c r="H585">
        <f>VLOOKUP(G585,'Journals '!A:C,3)</f>
        <v>0</v>
      </c>
      <c r="I585" t="str">
        <f t="shared" si="2"/>
        <v xml:space="preserve"> </v>
      </c>
      <c r="J585" s="5">
        <v>2022</v>
      </c>
      <c r="K585" s="5" t="s">
        <v>2089</v>
      </c>
      <c r="L585" s="38"/>
      <c r="M585" s="38"/>
      <c r="N585" s="38"/>
      <c r="O585" s="38"/>
      <c r="P585" s="38"/>
      <c r="Q585" s="38"/>
      <c r="R585" s="38"/>
      <c r="S585" s="38"/>
      <c r="T585" s="38"/>
      <c r="U585" s="38"/>
      <c r="V585" s="38"/>
      <c r="W585" s="38"/>
      <c r="X585" s="38"/>
      <c r="Y585" s="38"/>
      <c r="Z585" s="38"/>
      <c r="AA585" s="38"/>
      <c r="AB585" s="38"/>
      <c r="AC585" s="38"/>
      <c r="AD585" s="38"/>
      <c r="AE585" s="38"/>
    </row>
    <row r="586" spans="1:31" ht="13.2">
      <c r="A586" s="5">
        <v>95</v>
      </c>
      <c r="B586" s="5" t="s">
        <v>754</v>
      </c>
      <c r="C586" s="5">
        <v>2</v>
      </c>
      <c r="D586" s="5">
        <v>9</v>
      </c>
      <c r="E586" s="5" t="s">
        <v>2090</v>
      </c>
      <c r="F586" s="5">
        <v>37083550</v>
      </c>
      <c r="G586" s="5" t="s">
        <v>558</v>
      </c>
      <c r="H586">
        <f>VLOOKUP(G586,'Journals '!A:C,3)</f>
        <v>1</v>
      </c>
      <c r="I586">
        <f t="shared" si="2"/>
        <v>1</v>
      </c>
      <c r="J586" s="5">
        <v>2023</v>
      </c>
      <c r="K586" s="5" t="s">
        <v>2091</v>
      </c>
    </row>
    <row r="587" spans="1:31" ht="13.2">
      <c r="A587" s="5">
        <v>95</v>
      </c>
      <c r="B587" s="5" t="s">
        <v>754</v>
      </c>
      <c r="C587" s="5">
        <v>1</v>
      </c>
      <c r="D587" s="5">
        <v>3</v>
      </c>
      <c r="E587" s="5" t="s">
        <v>2092</v>
      </c>
      <c r="F587" s="5">
        <v>36934634</v>
      </c>
      <c r="G587" s="5" t="s">
        <v>345</v>
      </c>
      <c r="H587">
        <f>VLOOKUP(G587,'Journals '!A:C,3)</f>
        <v>1</v>
      </c>
      <c r="I587">
        <f t="shared" si="2"/>
        <v>1</v>
      </c>
      <c r="J587" s="5">
        <v>2023</v>
      </c>
      <c r="K587" s="5" t="s">
        <v>2093</v>
      </c>
    </row>
    <row r="588" spans="1:31" ht="13.2">
      <c r="A588" s="5">
        <v>95</v>
      </c>
      <c r="B588" s="5" t="s">
        <v>754</v>
      </c>
      <c r="C588" s="5">
        <v>2</v>
      </c>
      <c r="D588" s="5">
        <v>11</v>
      </c>
      <c r="E588" s="5" t="s">
        <v>2094</v>
      </c>
      <c r="F588" s="5">
        <v>36529426</v>
      </c>
      <c r="G588" s="5" t="s">
        <v>634</v>
      </c>
      <c r="H588">
        <f>VLOOKUP(G588,'Journals '!A:C,3)</f>
        <v>1</v>
      </c>
      <c r="I588">
        <f t="shared" si="2"/>
        <v>1</v>
      </c>
      <c r="J588" s="5">
        <v>2023</v>
      </c>
      <c r="K588" s="5" t="s">
        <v>2087</v>
      </c>
    </row>
    <row r="589" spans="1:31" ht="13.2">
      <c r="A589" s="5">
        <v>95</v>
      </c>
      <c r="B589" s="5" t="s">
        <v>754</v>
      </c>
      <c r="C589" s="5">
        <v>4</v>
      </c>
      <c r="D589" s="5">
        <v>12</v>
      </c>
      <c r="E589" s="5" t="s">
        <v>2095</v>
      </c>
      <c r="F589" s="5">
        <v>36028380</v>
      </c>
      <c r="G589" s="5" t="s">
        <v>614</v>
      </c>
      <c r="H589">
        <f>VLOOKUP(G589,'Journals '!A:C,3)</f>
        <v>0</v>
      </c>
      <c r="I589" t="str">
        <f t="shared" si="2"/>
        <v xml:space="preserve"> </v>
      </c>
      <c r="J589" s="5">
        <v>2023</v>
      </c>
      <c r="K589" s="5" t="s">
        <v>2096</v>
      </c>
    </row>
    <row r="590" spans="1:31" ht="13.2">
      <c r="A590" s="5">
        <v>95</v>
      </c>
      <c r="B590" s="5" t="s">
        <v>754</v>
      </c>
      <c r="C590" s="5">
        <v>11</v>
      </c>
      <c r="D590" s="5">
        <v>16</v>
      </c>
      <c r="E590" s="5" t="s">
        <v>2097</v>
      </c>
      <c r="F590" s="5">
        <v>37166197</v>
      </c>
      <c r="G590" s="5" t="s">
        <v>558</v>
      </c>
      <c r="H590">
        <f>VLOOKUP(G590,'Journals '!A:C,3)</f>
        <v>1</v>
      </c>
      <c r="I590">
        <f t="shared" si="2"/>
        <v>1</v>
      </c>
      <c r="J590" s="5">
        <v>2023</v>
      </c>
      <c r="K590" s="5" t="s">
        <v>2098</v>
      </c>
    </row>
    <row r="591" spans="1:31" ht="13.2">
      <c r="A591" s="5">
        <v>95</v>
      </c>
      <c r="B591" s="5" t="s">
        <v>754</v>
      </c>
      <c r="C591" s="5">
        <v>5</v>
      </c>
      <c r="D591" s="5">
        <v>23</v>
      </c>
      <c r="E591" s="5" t="s">
        <v>2099</v>
      </c>
      <c r="F591" s="5">
        <v>37651797</v>
      </c>
      <c r="G591" s="5" t="s">
        <v>345</v>
      </c>
      <c r="H591">
        <f>VLOOKUP(G591,'Journals '!A:C,3)</f>
        <v>1</v>
      </c>
      <c r="I591">
        <f t="shared" si="2"/>
        <v>1</v>
      </c>
      <c r="J591" s="5">
        <v>2023</v>
      </c>
      <c r="K591" s="5" t="s">
        <v>2100</v>
      </c>
    </row>
    <row r="592" spans="1:31" ht="13.2">
      <c r="A592" s="5">
        <v>95</v>
      </c>
      <c r="B592" s="5" t="s">
        <v>754</v>
      </c>
      <c r="C592" s="5">
        <v>6</v>
      </c>
      <c r="D592" s="5">
        <v>10</v>
      </c>
      <c r="E592" s="5" t="s">
        <v>2101</v>
      </c>
      <c r="F592" s="5">
        <v>29641323</v>
      </c>
      <c r="G592" s="5" t="s">
        <v>2102</v>
      </c>
      <c r="H592">
        <f>VLOOKUP(G592,'Journals '!A:C,3)</f>
        <v>0</v>
      </c>
      <c r="I592" t="str">
        <f t="shared" si="2"/>
        <v xml:space="preserve"> </v>
      </c>
      <c r="J592" s="5">
        <v>2018</v>
      </c>
      <c r="K592" s="5" t="s">
        <v>2103</v>
      </c>
    </row>
    <row r="593" spans="1:11" ht="13.2">
      <c r="A593" s="5">
        <v>95</v>
      </c>
      <c r="B593" s="5" t="s">
        <v>754</v>
      </c>
      <c r="C593" s="5">
        <v>7</v>
      </c>
      <c r="D593" s="5">
        <v>19</v>
      </c>
      <c r="E593" s="5" t="s">
        <v>2104</v>
      </c>
      <c r="F593" s="5">
        <v>36170173</v>
      </c>
      <c r="G593" s="5" t="s">
        <v>544</v>
      </c>
      <c r="H593">
        <f>VLOOKUP(G593,'Journals '!A:C,3)</f>
        <v>1</v>
      </c>
      <c r="I593">
        <f t="shared" si="2"/>
        <v>1</v>
      </c>
      <c r="J593" s="5">
        <v>2023</v>
      </c>
      <c r="K593" s="5" t="s">
        <v>2087</v>
      </c>
    </row>
    <row r="594" spans="1:11" ht="13.2">
      <c r="A594" s="5">
        <v>95</v>
      </c>
      <c r="B594" s="5" t="s">
        <v>754</v>
      </c>
      <c r="C594" s="5">
        <v>1</v>
      </c>
      <c r="D594" s="5">
        <v>4</v>
      </c>
      <c r="E594" s="5" t="s">
        <v>2105</v>
      </c>
      <c r="F594" s="5">
        <v>36471578</v>
      </c>
      <c r="G594" s="5" t="s">
        <v>2106</v>
      </c>
      <c r="H594">
        <f>VLOOKUP(G594,'Journals '!A:C,3)</f>
        <v>1</v>
      </c>
      <c r="I594">
        <f t="shared" si="2"/>
        <v>1</v>
      </c>
      <c r="J594" s="5">
        <v>2022</v>
      </c>
      <c r="K594" s="5" t="s">
        <v>2107</v>
      </c>
    </row>
    <row r="595" spans="1:11" ht="13.2">
      <c r="A595" s="5">
        <v>95</v>
      </c>
      <c r="B595" s="5" t="s">
        <v>754</v>
      </c>
      <c r="C595" s="5">
        <v>5</v>
      </c>
      <c r="D595" s="5">
        <v>21</v>
      </c>
      <c r="E595" s="5" t="s">
        <v>2108</v>
      </c>
      <c r="F595" s="5">
        <v>37681971</v>
      </c>
      <c r="G595" s="5" t="s">
        <v>544</v>
      </c>
      <c r="H595">
        <f>VLOOKUP(G595,'Journals '!A:C,3)</f>
        <v>1</v>
      </c>
      <c r="I595">
        <f t="shared" si="2"/>
        <v>1</v>
      </c>
      <c r="J595" s="5">
        <v>2023</v>
      </c>
      <c r="K595" s="5" t="s">
        <v>2087</v>
      </c>
    </row>
    <row r="596" spans="1:11" ht="13.2">
      <c r="A596" s="5">
        <v>95</v>
      </c>
      <c r="B596" s="5" t="s">
        <v>754</v>
      </c>
      <c r="C596" s="5">
        <v>3</v>
      </c>
      <c r="D596" s="5">
        <v>11</v>
      </c>
      <c r="E596" s="5" t="s">
        <v>2109</v>
      </c>
      <c r="F596" s="5">
        <v>37495098</v>
      </c>
      <c r="G596" s="5" t="s">
        <v>634</v>
      </c>
      <c r="H596">
        <f>VLOOKUP(G596,'Journals '!A:C,3)</f>
        <v>1</v>
      </c>
      <c r="I596">
        <f t="shared" si="2"/>
        <v>1</v>
      </c>
      <c r="J596" s="5">
        <v>2023</v>
      </c>
      <c r="K596" s="5" t="s">
        <v>2110</v>
      </c>
    </row>
    <row r="597" spans="1:11" ht="13.2">
      <c r="A597" s="5">
        <v>95</v>
      </c>
      <c r="B597" s="5" t="s">
        <v>754</v>
      </c>
      <c r="C597" s="5">
        <v>3</v>
      </c>
      <c r="D597" s="5">
        <v>12</v>
      </c>
      <c r="E597" s="5" t="s">
        <v>2111</v>
      </c>
      <c r="F597" s="5">
        <v>36735682</v>
      </c>
      <c r="G597" s="5" t="s">
        <v>2112</v>
      </c>
      <c r="H597">
        <f>VLOOKUP(G597,'Journals '!A:C,3)</f>
        <v>0</v>
      </c>
      <c r="I597" t="str">
        <f t="shared" si="2"/>
        <v xml:space="preserve"> </v>
      </c>
      <c r="J597" s="5">
        <v>2023</v>
      </c>
      <c r="K597" s="5" t="s">
        <v>2113</v>
      </c>
    </row>
    <row r="598" spans="1:11" ht="13.2">
      <c r="A598" s="5">
        <v>96</v>
      </c>
      <c r="B598" t="s">
        <v>755</v>
      </c>
      <c r="C598">
        <v>5</v>
      </c>
      <c r="D598">
        <v>7</v>
      </c>
      <c r="E598" t="s">
        <v>2114</v>
      </c>
      <c r="F598">
        <v>35724881</v>
      </c>
      <c r="G598" s="33" t="s">
        <v>631</v>
      </c>
      <c r="H598">
        <f>VLOOKUP(G598,'Journals '!A:C,3)</f>
        <v>1</v>
      </c>
      <c r="I598">
        <f t="shared" si="2"/>
        <v>1</v>
      </c>
      <c r="J598">
        <v>2022</v>
      </c>
      <c r="K598" t="s">
        <v>2115</v>
      </c>
    </row>
    <row r="599" spans="1:11" ht="13.2">
      <c r="A599" s="5">
        <v>96</v>
      </c>
      <c r="B599" t="s">
        <v>755</v>
      </c>
      <c r="C599">
        <v>1</v>
      </c>
      <c r="D599">
        <v>9</v>
      </c>
      <c r="E599" t="s">
        <v>2116</v>
      </c>
      <c r="F599">
        <v>36393875</v>
      </c>
      <c r="G599" s="33" t="s">
        <v>426</v>
      </c>
      <c r="H599">
        <f>VLOOKUP(G599,'Journals '!A:C,3)</f>
        <v>1</v>
      </c>
      <c r="I599">
        <f t="shared" si="2"/>
        <v>1</v>
      </c>
      <c r="J599">
        <v>2022</v>
      </c>
      <c r="K599" t="s">
        <v>2117</v>
      </c>
    </row>
    <row r="600" spans="1:11" ht="13.2">
      <c r="A600" s="5">
        <v>96</v>
      </c>
      <c r="B600" t="s">
        <v>755</v>
      </c>
      <c r="C600">
        <v>5</v>
      </c>
      <c r="D600">
        <v>13</v>
      </c>
      <c r="E600" t="s">
        <v>2118</v>
      </c>
      <c r="F600">
        <v>35257840</v>
      </c>
      <c r="G600" s="33" t="s">
        <v>603</v>
      </c>
      <c r="H600">
        <f>VLOOKUP(G600,'Journals '!A:C,3)</f>
        <v>1</v>
      </c>
      <c r="I600">
        <f t="shared" si="2"/>
        <v>1</v>
      </c>
      <c r="J600">
        <v>2022</v>
      </c>
      <c r="K600" t="s">
        <v>2119</v>
      </c>
    </row>
    <row r="601" spans="1:11" ht="13.2">
      <c r="A601" s="5">
        <v>96</v>
      </c>
      <c r="B601" t="s">
        <v>755</v>
      </c>
      <c r="C601">
        <v>5</v>
      </c>
      <c r="D601">
        <v>7</v>
      </c>
      <c r="E601" t="s">
        <v>2120</v>
      </c>
      <c r="F601">
        <v>36780782</v>
      </c>
      <c r="G601" s="33" t="s">
        <v>419</v>
      </c>
      <c r="H601">
        <f>VLOOKUP(G601,'Journals '!A:C,3)</f>
        <v>0</v>
      </c>
      <c r="I601" t="str">
        <f t="shared" si="2"/>
        <v xml:space="preserve"> </v>
      </c>
      <c r="J601">
        <v>2023</v>
      </c>
      <c r="K601" t="s">
        <v>2121</v>
      </c>
    </row>
    <row r="602" spans="1:11" ht="13.2">
      <c r="A602" s="5">
        <v>96</v>
      </c>
      <c r="B602" t="s">
        <v>755</v>
      </c>
      <c r="C602">
        <v>5</v>
      </c>
      <c r="D602">
        <v>7</v>
      </c>
      <c r="E602" t="s">
        <v>2122</v>
      </c>
      <c r="F602">
        <v>36793174</v>
      </c>
      <c r="G602" s="35" t="s">
        <v>631</v>
      </c>
      <c r="H602">
        <f>VLOOKUP(G602,'Journals '!A:C,3)</f>
        <v>1</v>
      </c>
      <c r="I602">
        <f t="shared" si="2"/>
        <v>1</v>
      </c>
      <c r="J602" s="16">
        <v>2022</v>
      </c>
      <c r="K602" t="s">
        <v>2123</v>
      </c>
    </row>
    <row r="603" spans="1:11" ht="13.2">
      <c r="A603" s="5">
        <v>96</v>
      </c>
      <c r="B603" t="s">
        <v>755</v>
      </c>
      <c r="C603">
        <v>1</v>
      </c>
      <c r="D603">
        <v>13</v>
      </c>
      <c r="E603" t="s">
        <v>2124</v>
      </c>
      <c r="F603">
        <v>35353373</v>
      </c>
      <c r="G603" s="33" t="s">
        <v>501</v>
      </c>
      <c r="H603">
        <f>VLOOKUP(G603,'Journals '!A:C,3)</f>
        <v>0</v>
      </c>
      <c r="I603" t="str">
        <f t="shared" si="2"/>
        <v xml:space="preserve"> </v>
      </c>
      <c r="J603">
        <v>2023</v>
      </c>
      <c r="K603" t="s">
        <v>2125</v>
      </c>
    </row>
    <row r="604" spans="1:11" ht="13.2">
      <c r="A604" s="5">
        <v>96</v>
      </c>
      <c r="B604" t="s">
        <v>755</v>
      </c>
      <c r="C604">
        <v>2</v>
      </c>
      <c r="D604">
        <v>6</v>
      </c>
      <c r="E604" t="s">
        <v>2126</v>
      </c>
      <c r="F604">
        <v>34171842</v>
      </c>
      <c r="G604" s="33" t="s">
        <v>433</v>
      </c>
      <c r="H604">
        <f>VLOOKUP(G604,'Journals '!A:C,3)</f>
        <v>1</v>
      </c>
      <c r="I604">
        <f t="shared" si="2"/>
        <v>1</v>
      </c>
      <c r="J604">
        <v>2021</v>
      </c>
      <c r="K604" t="s">
        <v>1956</v>
      </c>
    </row>
    <row r="605" spans="1:11" ht="13.2">
      <c r="A605" s="5">
        <v>96</v>
      </c>
      <c r="B605" t="s">
        <v>755</v>
      </c>
      <c r="C605">
        <v>2</v>
      </c>
      <c r="D605">
        <v>8</v>
      </c>
      <c r="E605" t="s">
        <v>2127</v>
      </c>
      <c r="F605">
        <v>33532869</v>
      </c>
      <c r="G605" s="33" t="s">
        <v>274</v>
      </c>
      <c r="H605">
        <f>VLOOKUP(G605,'Journals '!A:C,3)</f>
        <v>1</v>
      </c>
      <c r="I605">
        <f t="shared" si="2"/>
        <v>1</v>
      </c>
      <c r="J605">
        <v>2021</v>
      </c>
      <c r="K605" t="s">
        <v>2128</v>
      </c>
    </row>
    <row r="606" spans="1:11" ht="13.2">
      <c r="A606" s="5">
        <v>96</v>
      </c>
      <c r="B606" t="s">
        <v>755</v>
      </c>
      <c r="C606">
        <v>3</v>
      </c>
      <c r="D606">
        <v>7</v>
      </c>
      <c r="E606" t="s">
        <v>2129</v>
      </c>
      <c r="F606">
        <v>36716066</v>
      </c>
      <c r="G606" s="33" t="s">
        <v>554</v>
      </c>
      <c r="H606">
        <f>VLOOKUP(G606,'Journals '!A:C,3)</f>
        <v>1</v>
      </c>
      <c r="I606">
        <f t="shared" si="2"/>
        <v>1</v>
      </c>
      <c r="J606">
        <v>2023</v>
      </c>
      <c r="K606" t="s">
        <v>2130</v>
      </c>
    </row>
    <row r="607" spans="1:11" ht="13.2">
      <c r="A607" s="5">
        <v>96</v>
      </c>
      <c r="B607" t="s">
        <v>755</v>
      </c>
      <c r="C607">
        <v>3</v>
      </c>
      <c r="D607">
        <v>8</v>
      </c>
      <c r="E607" t="s">
        <v>2131</v>
      </c>
      <c r="F607">
        <v>37039576</v>
      </c>
      <c r="G607" s="33" t="s">
        <v>554</v>
      </c>
      <c r="H607">
        <f>VLOOKUP(G607,'Journals '!A:C,3)</f>
        <v>1</v>
      </c>
      <c r="I607">
        <f t="shared" si="2"/>
        <v>1</v>
      </c>
      <c r="J607">
        <v>2023</v>
      </c>
      <c r="K607" t="s">
        <v>1925</v>
      </c>
    </row>
    <row r="608" spans="1:11" ht="13.2">
      <c r="A608" s="5">
        <v>96</v>
      </c>
      <c r="B608" t="s">
        <v>755</v>
      </c>
      <c r="C608">
        <v>1</v>
      </c>
      <c r="D608">
        <v>12</v>
      </c>
      <c r="E608" t="s">
        <v>2132</v>
      </c>
      <c r="F608">
        <v>36526227</v>
      </c>
      <c r="G608" s="33" t="s">
        <v>631</v>
      </c>
      <c r="H608">
        <f>VLOOKUP(G608,'Journals '!A:C,3)</f>
        <v>1</v>
      </c>
      <c r="I608">
        <f t="shared" si="2"/>
        <v>1</v>
      </c>
      <c r="J608">
        <v>2023</v>
      </c>
      <c r="K608" t="s">
        <v>2133</v>
      </c>
    </row>
    <row r="609" spans="1:11" ht="13.2">
      <c r="A609" s="5">
        <v>96</v>
      </c>
      <c r="B609" t="s">
        <v>755</v>
      </c>
      <c r="C609">
        <v>2</v>
      </c>
      <c r="D609">
        <v>6</v>
      </c>
      <c r="E609" t="s">
        <v>2134</v>
      </c>
      <c r="F609">
        <v>35962965</v>
      </c>
      <c r="G609" s="33" t="s">
        <v>430</v>
      </c>
      <c r="H609">
        <f>VLOOKUP(G609,'Journals '!A:C,3)</f>
        <v>1</v>
      </c>
      <c r="I609">
        <f t="shared" si="2"/>
        <v>1</v>
      </c>
      <c r="J609">
        <v>2022</v>
      </c>
      <c r="K609" t="s">
        <v>2135</v>
      </c>
    </row>
    <row r="610" spans="1:11" ht="13.2">
      <c r="A610" s="5">
        <v>96</v>
      </c>
      <c r="B610" t="s">
        <v>755</v>
      </c>
      <c r="C610">
        <v>2</v>
      </c>
      <c r="D610">
        <v>6</v>
      </c>
      <c r="E610" t="s">
        <v>2136</v>
      </c>
      <c r="F610">
        <v>32949856</v>
      </c>
      <c r="G610" s="33" t="s">
        <v>340</v>
      </c>
      <c r="H610">
        <f>VLOOKUP(G610,'Journals '!A:C,3)</f>
        <v>1</v>
      </c>
      <c r="I610">
        <f t="shared" si="2"/>
        <v>1</v>
      </c>
      <c r="J610">
        <v>2020</v>
      </c>
      <c r="K610" t="s">
        <v>2137</v>
      </c>
    </row>
    <row r="611" spans="1:11" ht="13.2">
      <c r="A611">
        <v>97</v>
      </c>
      <c r="B611" s="5" t="s">
        <v>756</v>
      </c>
      <c r="C611" s="5">
        <v>3</v>
      </c>
      <c r="D611" s="5">
        <v>6</v>
      </c>
      <c r="E611" s="5" t="s">
        <v>2138</v>
      </c>
      <c r="F611" s="5">
        <v>31561230</v>
      </c>
      <c r="G611" s="5" t="s">
        <v>2075</v>
      </c>
      <c r="H611">
        <f>VLOOKUP(G611,'Journals '!A:C,3)</f>
        <v>1</v>
      </c>
      <c r="I611">
        <f t="shared" si="2"/>
        <v>1</v>
      </c>
      <c r="J611" s="5">
        <v>2019</v>
      </c>
      <c r="K611" s="5" t="s">
        <v>2139</v>
      </c>
    </row>
    <row r="612" spans="1:11" ht="13.2">
      <c r="A612">
        <v>97</v>
      </c>
      <c r="B612" s="5" t="s">
        <v>756</v>
      </c>
      <c r="C612" s="5">
        <v>2</v>
      </c>
      <c r="D612" s="5">
        <v>6</v>
      </c>
      <c r="E612" s="5" t="s">
        <v>2140</v>
      </c>
      <c r="F612" s="5">
        <v>34656241</v>
      </c>
      <c r="G612" s="5" t="s">
        <v>454</v>
      </c>
      <c r="H612">
        <f>VLOOKUP(G612,'Journals '!A:C,3)</f>
        <v>0</v>
      </c>
      <c r="I612" t="str">
        <f t="shared" si="2"/>
        <v xml:space="preserve"> </v>
      </c>
      <c r="J612" s="5">
        <v>2021</v>
      </c>
      <c r="K612" s="5" t="s">
        <v>2141</v>
      </c>
    </row>
    <row r="613" spans="1:11" ht="13.2">
      <c r="A613">
        <v>97</v>
      </c>
      <c r="B613" s="5" t="s">
        <v>756</v>
      </c>
      <c r="C613" s="5">
        <v>10</v>
      </c>
      <c r="D613" s="5">
        <v>13</v>
      </c>
      <c r="E613" s="5" t="s">
        <v>2142</v>
      </c>
      <c r="F613" s="5">
        <v>37347141</v>
      </c>
      <c r="G613" s="5" t="s">
        <v>2143</v>
      </c>
      <c r="H613">
        <f>VLOOKUP(G613,'Journals '!A:C,3)</f>
        <v>0</v>
      </c>
      <c r="I613" t="str">
        <f t="shared" si="2"/>
        <v xml:space="preserve"> </v>
      </c>
      <c r="J613" s="5">
        <v>2023</v>
      </c>
      <c r="K613" s="5" t="s">
        <v>2144</v>
      </c>
    </row>
    <row r="614" spans="1:11" ht="13.2">
      <c r="A614">
        <v>97</v>
      </c>
      <c r="B614" s="5" t="s">
        <v>756</v>
      </c>
      <c r="C614" s="5">
        <v>3</v>
      </c>
      <c r="D614" s="5">
        <v>5</v>
      </c>
      <c r="E614" s="5" t="s">
        <v>2145</v>
      </c>
      <c r="F614" s="5">
        <v>30155782</v>
      </c>
      <c r="G614" s="5" t="s">
        <v>337</v>
      </c>
      <c r="H614">
        <f>VLOOKUP(G614,'Journals '!A:C,3)</f>
        <v>0</v>
      </c>
      <c r="I614" t="str">
        <f t="shared" si="2"/>
        <v xml:space="preserve"> </v>
      </c>
      <c r="J614" s="5">
        <v>2019</v>
      </c>
      <c r="K614" s="5" t="s">
        <v>2146</v>
      </c>
    </row>
    <row r="615" spans="1:11" ht="13.2">
      <c r="A615">
        <v>97</v>
      </c>
      <c r="B615" s="5" t="s">
        <v>756</v>
      </c>
      <c r="C615" s="5">
        <v>3</v>
      </c>
      <c r="D615" s="5">
        <v>34</v>
      </c>
      <c r="E615" s="5" t="s">
        <v>2147</v>
      </c>
      <c r="F615" s="5">
        <v>33693899</v>
      </c>
      <c r="G615" s="5" t="s">
        <v>544</v>
      </c>
      <c r="H615">
        <f>VLOOKUP(G615,'Journals '!A:C,3)</f>
        <v>1</v>
      </c>
      <c r="I615">
        <f t="shared" si="2"/>
        <v>1</v>
      </c>
      <c r="J615" s="5">
        <v>2021</v>
      </c>
      <c r="K615" s="5" t="s">
        <v>2148</v>
      </c>
    </row>
    <row r="616" spans="1:11" ht="13.2">
      <c r="A616">
        <v>97</v>
      </c>
      <c r="B616" s="5" t="s">
        <v>756</v>
      </c>
      <c r="C616" s="5">
        <v>2</v>
      </c>
      <c r="D616" s="5">
        <v>7</v>
      </c>
      <c r="E616" s="5" t="s">
        <v>2149</v>
      </c>
      <c r="F616" s="5">
        <v>33196337</v>
      </c>
      <c r="G616" s="5" t="s">
        <v>2150</v>
      </c>
      <c r="H616">
        <f>VLOOKUP(G616,'Journals '!A:C,3)</f>
        <v>0</v>
      </c>
      <c r="I616" t="str">
        <f t="shared" si="2"/>
        <v xml:space="preserve"> </v>
      </c>
      <c r="J616" s="5">
        <v>2021</v>
      </c>
      <c r="K616" s="5" t="s">
        <v>2151</v>
      </c>
    </row>
    <row r="617" spans="1:11" ht="13.2">
      <c r="A617">
        <v>97</v>
      </c>
      <c r="B617" s="5" t="s">
        <v>756</v>
      </c>
      <c r="C617" s="5">
        <v>4</v>
      </c>
      <c r="D617" s="5">
        <v>8</v>
      </c>
      <c r="E617" s="5" t="s">
        <v>2152</v>
      </c>
      <c r="F617" s="5">
        <v>34973653</v>
      </c>
      <c r="G617" s="5" t="s">
        <v>345</v>
      </c>
      <c r="H617">
        <f>VLOOKUP(G617,'Journals '!A:C,3)</f>
        <v>1</v>
      </c>
      <c r="I617">
        <f t="shared" si="2"/>
        <v>1</v>
      </c>
      <c r="J617" s="5">
        <v>2022</v>
      </c>
      <c r="K617" s="5" t="s">
        <v>2141</v>
      </c>
    </row>
    <row r="618" spans="1:11" ht="13.2">
      <c r="A618">
        <v>97</v>
      </c>
      <c r="B618" s="5" t="s">
        <v>756</v>
      </c>
      <c r="C618" s="5">
        <v>1</v>
      </c>
      <c r="D618" s="5">
        <v>7</v>
      </c>
      <c r="E618" s="5" t="s">
        <v>2153</v>
      </c>
      <c r="F618" s="5">
        <v>37466685</v>
      </c>
      <c r="G618" s="5" t="s">
        <v>337</v>
      </c>
      <c r="H618">
        <f>VLOOKUP(G618,'Journals '!A:C,3)</f>
        <v>0</v>
      </c>
      <c r="I618" t="str">
        <f t="shared" si="2"/>
        <v xml:space="preserve"> </v>
      </c>
      <c r="J618" s="5">
        <v>2023</v>
      </c>
      <c r="K618" s="5" t="s">
        <v>2154</v>
      </c>
    </row>
    <row r="619" spans="1:11" ht="13.2">
      <c r="A619">
        <v>97</v>
      </c>
      <c r="B619" s="5" t="s">
        <v>756</v>
      </c>
      <c r="C619" s="5">
        <v>1</v>
      </c>
      <c r="D619" s="5">
        <v>9</v>
      </c>
      <c r="E619" s="5" t="s">
        <v>2155</v>
      </c>
      <c r="F619" s="5">
        <v>35921021</v>
      </c>
      <c r="G619" s="5" t="s">
        <v>2156</v>
      </c>
      <c r="H619">
        <f>VLOOKUP(G619,'Journals '!A:C,3)</f>
        <v>0</v>
      </c>
      <c r="I619" t="str">
        <f t="shared" si="2"/>
        <v xml:space="preserve"> </v>
      </c>
      <c r="J619" s="15">
        <v>2022</v>
      </c>
      <c r="K619" s="5" t="s">
        <v>2157</v>
      </c>
    </row>
    <row r="620" spans="1:11" ht="13.2">
      <c r="A620">
        <v>97</v>
      </c>
      <c r="B620" s="5" t="s">
        <v>756</v>
      </c>
      <c r="C620" s="5">
        <v>1</v>
      </c>
      <c r="D620" s="5">
        <v>11</v>
      </c>
      <c r="E620" s="5" t="s">
        <v>2158</v>
      </c>
      <c r="F620" s="5">
        <v>36815800</v>
      </c>
      <c r="G620" s="5" t="s">
        <v>544</v>
      </c>
      <c r="H620">
        <f>VLOOKUP(G620,'Journals '!A:C,3)</f>
        <v>1</v>
      </c>
      <c r="I620">
        <f t="shared" si="2"/>
        <v>1</v>
      </c>
      <c r="J620" s="5">
        <v>2023</v>
      </c>
      <c r="K620" s="5" t="s">
        <v>2159</v>
      </c>
    </row>
    <row r="621" spans="1:11" ht="13.2">
      <c r="A621">
        <v>97</v>
      </c>
      <c r="B621" s="5" t="s">
        <v>756</v>
      </c>
      <c r="C621" s="5">
        <v>4</v>
      </c>
      <c r="D621" s="5">
        <v>9</v>
      </c>
      <c r="E621" s="5" t="s">
        <v>2160</v>
      </c>
      <c r="F621" s="5">
        <v>33150573</v>
      </c>
      <c r="G621" s="5" t="s">
        <v>2161</v>
      </c>
      <c r="H621">
        <f>VLOOKUP(G621,'Journals '!A:C,3)</f>
        <v>0</v>
      </c>
      <c r="I621" t="str">
        <f t="shared" si="2"/>
        <v xml:space="preserve"> </v>
      </c>
      <c r="J621" s="5">
        <v>2021</v>
      </c>
      <c r="K621" s="5" t="s">
        <v>2162</v>
      </c>
    </row>
    <row r="622" spans="1:11" ht="13.2">
      <c r="A622">
        <v>97</v>
      </c>
      <c r="B622" s="5" t="s">
        <v>756</v>
      </c>
      <c r="C622" s="5">
        <v>2</v>
      </c>
      <c r="D622" s="5">
        <v>9</v>
      </c>
      <c r="E622" s="5" t="s">
        <v>2163</v>
      </c>
      <c r="F622" s="5">
        <v>36326943</v>
      </c>
      <c r="G622" s="5" t="s">
        <v>464</v>
      </c>
      <c r="H622">
        <f>VLOOKUP(G622,'Journals '!A:C,3)</f>
        <v>0</v>
      </c>
      <c r="I622" t="str">
        <f t="shared" si="2"/>
        <v xml:space="preserve"> </v>
      </c>
      <c r="J622" s="15">
        <v>2022</v>
      </c>
      <c r="K622" s="5" t="s">
        <v>2162</v>
      </c>
    </row>
    <row r="623" spans="1:11" ht="13.2">
      <c r="A623">
        <v>97</v>
      </c>
      <c r="B623" s="5" t="s">
        <v>756</v>
      </c>
      <c r="C623" s="5">
        <v>3</v>
      </c>
      <c r="D623" s="5">
        <v>10</v>
      </c>
      <c r="E623" s="5" t="s">
        <v>2164</v>
      </c>
      <c r="F623" s="5">
        <v>36822137</v>
      </c>
      <c r="G623" s="5" t="s">
        <v>345</v>
      </c>
      <c r="H623">
        <f>VLOOKUP(G623,'Journals '!A:C,3)</f>
        <v>1</v>
      </c>
      <c r="I623">
        <f t="shared" si="2"/>
        <v>1</v>
      </c>
      <c r="J623" s="5">
        <v>2023</v>
      </c>
      <c r="K623" s="5" t="s">
        <v>2162</v>
      </c>
    </row>
    <row r="624" spans="1:11" ht="13.2">
      <c r="A624">
        <v>97</v>
      </c>
      <c r="B624" s="5" t="s">
        <v>756</v>
      </c>
      <c r="C624" s="5">
        <v>4</v>
      </c>
      <c r="D624" s="5">
        <v>7</v>
      </c>
      <c r="E624" s="5" t="s">
        <v>2165</v>
      </c>
      <c r="F624" s="5">
        <v>36194442</v>
      </c>
      <c r="G624" s="5" t="s">
        <v>343</v>
      </c>
      <c r="H624">
        <f>VLOOKUP(G624,'Journals '!A:C,3)</f>
        <v>0</v>
      </c>
      <c r="I624" t="str">
        <f t="shared" si="2"/>
        <v xml:space="preserve"> </v>
      </c>
      <c r="J624" s="15">
        <v>2022</v>
      </c>
      <c r="K624" s="5" t="s">
        <v>2166</v>
      </c>
    </row>
    <row r="625" spans="1:11" ht="13.2">
      <c r="A625">
        <v>97</v>
      </c>
      <c r="B625" s="5" t="s">
        <v>756</v>
      </c>
      <c r="C625" s="5">
        <v>2</v>
      </c>
      <c r="D625" s="5">
        <v>9</v>
      </c>
      <c r="E625" s="5" t="s">
        <v>2167</v>
      </c>
      <c r="F625" s="5">
        <v>35623370</v>
      </c>
      <c r="G625" s="5" t="s">
        <v>473</v>
      </c>
      <c r="H625">
        <f>VLOOKUP(G625,'Journals '!A:C,3)</f>
        <v>1</v>
      </c>
      <c r="I625">
        <f t="shared" si="2"/>
        <v>1</v>
      </c>
      <c r="J625" s="5">
        <v>2022</v>
      </c>
      <c r="K625" s="5" t="s">
        <v>2168</v>
      </c>
    </row>
    <row r="626" spans="1:11" ht="13.2">
      <c r="A626">
        <v>97</v>
      </c>
      <c r="B626" s="5" t="s">
        <v>756</v>
      </c>
      <c r="C626" s="5">
        <v>7</v>
      </c>
      <c r="D626" s="5">
        <v>10</v>
      </c>
      <c r="E626" s="5" t="s">
        <v>2169</v>
      </c>
      <c r="F626" s="5">
        <v>35840091</v>
      </c>
      <c r="G626" s="5" t="s">
        <v>634</v>
      </c>
      <c r="H626">
        <f>VLOOKUP(G626,'Journals '!A:C,3)</f>
        <v>1</v>
      </c>
      <c r="I626">
        <f t="shared" si="2"/>
        <v>1</v>
      </c>
      <c r="J626" s="15">
        <v>2022</v>
      </c>
      <c r="K626" s="5" t="s">
        <v>2159</v>
      </c>
    </row>
    <row r="627" spans="1:11" ht="13.2">
      <c r="A627">
        <v>97</v>
      </c>
      <c r="B627" s="5" t="s">
        <v>756</v>
      </c>
      <c r="C627" s="5">
        <v>1</v>
      </c>
      <c r="D627" s="5">
        <v>8</v>
      </c>
      <c r="E627" s="5" t="s">
        <v>2170</v>
      </c>
      <c r="F627" s="5">
        <v>36898629</v>
      </c>
      <c r="G627" s="5" t="s">
        <v>634</v>
      </c>
      <c r="H627">
        <f>VLOOKUP(G627,'Journals '!A:C,3)</f>
        <v>1</v>
      </c>
      <c r="I627">
        <f t="shared" si="2"/>
        <v>1</v>
      </c>
      <c r="J627" s="5">
        <v>2023</v>
      </c>
      <c r="K627" s="5" t="s">
        <v>2159</v>
      </c>
    </row>
    <row r="628" spans="1:11" ht="13.2">
      <c r="A628">
        <v>97</v>
      </c>
      <c r="B628" s="5" t="s">
        <v>756</v>
      </c>
      <c r="C628" s="5">
        <v>2</v>
      </c>
      <c r="D628" s="5">
        <v>9</v>
      </c>
      <c r="E628" s="5" t="s">
        <v>2171</v>
      </c>
      <c r="F628" s="5">
        <v>30497214</v>
      </c>
      <c r="G628" s="5" t="s">
        <v>2075</v>
      </c>
      <c r="H628">
        <f>VLOOKUP(G628,'Journals '!A:C,3)</f>
        <v>1</v>
      </c>
      <c r="I628">
        <f t="shared" si="2"/>
        <v>1</v>
      </c>
      <c r="J628" s="5">
        <v>2018</v>
      </c>
      <c r="K628" s="5" t="s">
        <v>2172</v>
      </c>
    </row>
    <row r="629" spans="1:11" ht="13.2">
      <c r="A629">
        <v>97</v>
      </c>
      <c r="B629" s="5" t="s">
        <v>756</v>
      </c>
      <c r="C629" s="5">
        <v>1</v>
      </c>
      <c r="D629" s="5">
        <v>7</v>
      </c>
      <c r="E629" s="5" t="s">
        <v>2173</v>
      </c>
      <c r="F629" s="5">
        <v>36561159</v>
      </c>
      <c r="G629" s="5" t="s">
        <v>2174</v>
      </c>
      <c r="H629">
        <f>VLOOKUP(G629,'Journals '!A:C,3)</f>
        <v>1</v>
      </c>
      <c r="I629">
        <f t="shared" si="2"/>
        <v>1</v>
      </c>
      <c r="J629" s="5">
        <v>2022</v>
      </c>
      <c r="K629" s="5" t="s">
        <v>2175</v>
      </c>
    </row>
    <row r="630" spans="1:11" ht="13.2">
      <c r="A630">
        <v>97</v>
      </c>
      <c r="B630" s="5" t="s">
        <v>756</v>
      </c>
      <c r="C630" s="5">
        <v>2</v>
      </c>
      <c r="D630" s="5">
        <v>10</v>
      </c>
      <c r="E630" s="5" t="s">
        <v>2176</v>
      </c>
      <c r="F630" s="5">
        <v>35881025</v>
      </c>
      <c r="G630" s="5" t="s">
        <v>544</v>
      </c>
      <c r="H630">
        <f>VLOOKUP(G630,'Journals '!A:C,3)</f>
        <v>1</v>
      </c>
      <c r="I630">
        <f t="shared" si="2"/>
        <v>1</v>
      </c>
      <c r="J630" s="5">
        <v>2022</v>
      </c>
      <c r="K630" s="5" t="s">
        <v>2177</v>
      </c>
    </row>
    <row r="631" spans="1:11" ht="13.2">
      <c r="A631">
        <v>97</v>
      </c>
      <c r="B631" s="5" t="s">
        <v>756</v>
      </c>
      <c r="C631" s="5">
        <v>2</v>
      </c>
      <c r="D631" s="5">
        <v>10</v>
      </c>
      <c r="E631" s="5" t="s">
        <v>2178</v>
      </c>
      <c r="F631" s="5">
        <v>37060315</v>
      </c>
      <c r="G631" s="5" t="s">
        <v>2075</v>
      </c>
      <c r="H631">
        <f>VLOOKUP(G631,'Journals '!A:C,3)</f>
        <v>1</v>
      </c>
      <c r="I631">
        <f t="shared" si="2"/>
        <v>1</v>
      </c>
      <c r="J631" s="5">
        <v>2023</v>
      </c>
      <c r="K631" s="5" t="s">
        <v>2179</v>
      </c>
    </row>
    <row r="632" spans="1:11" ht="13.2">
      <c r="A632">
        <v>97</v>
      </c>
      <c r="B632" s="5" t="s">
        <v>756</v>
      </c>
      <c r="C632" s="5">
        <v>1</v>
      </c>
      <c r="D632" s="5">
        <v>9</v>
      </c>
      <c r="E632" s="5" t="s">
        <v>2180</v>
      </c>
      <c r="F632" s="5">
        <v>35907196</v>
      </c>
      <c r="G632" s="5" t="s">
        <v>2075</v>
      </c>
      <c r="H632">
        <f>VLOOKUP(G632,'Journals '!A:C,3)</f>
        <v>1</v>
      </c>
      <c r="I632">
        <f t="shared" si="2"/>
        <v>1</v>
      </c>
      <c r="J632" s="5">
        <v>2022</v>
      </c>
      <c r="K632" s="5" t="s">
        <v>2181</v>
      </c>
    </row>
    <row r="633" spans="1:11" ht="13.2">
      <c r="A633">
        <v>97</v>
      </c>
      <c r="B633" s="5" t="s">
        <v>756</v>
      </c>
      <c r="C633" s="5">
        <v>5</v>
      </c>
      <c r="D633" s="5">
        <v>8</v>
      </c>
      <c r="E633" s="5" t="s">
        <v>2182</v>
      </c>
      <c r="F633" s="5">
        <v>33610873</v>
      </c>
      <c r="G633" s="5" t="s">
        <v>634</v>
      </c>
      <c r="H633">
        <f>VLOOKUP(G633,'Journals '!A:C,3)</f>
        <v>1</v>
      </c>
      <c r="I633">
        <f t="shared" si="2"/>
        <v>1</v>
      </c>
      <c r="J633" s="5">
        <v>2021</v>
      </c>
      <c r="K633" s="5" t="s">
        <v>2159</v>
      </c>
    </row>
    <row r="634" spans="1:11" ht="13.2">
      <c r="A634">
        <v>97</v>
      </c>
      <c r="B634" s="5" t="s">
        <v>756</v>
      </c>
      <c r="C634" s="5">
        <v>1</v>
      </c>
      <c r="D634" s="5">
        <v>7</v>
      </c>
      <c r="E634" s="5" t="s">
        <v>2183</v>
      </c>
      <c r="F634" s="5">
        <v>34087799</v>
      </c>
      <c r="G634" s="5" t="s">
        <v>2075</v>
      </c>
      <c r="H634">
        <f>VLOOKUP(G634,'Journals '!A:C,3)</f>
        <v>1</v>
      </c>
      <c r="I634">
        <f t="shared" si="2"/>
        <v>1</v>
      </c>
      <c r="J634" s="5">
        <v>2021</v>
      </c>
      <c r="K634" s="5" t="s">
        <v>2184</v>
      </c>
    </row>
    <row r="635" spans="1:11" ht="13.2">
      <c r="A635">
        <v>97</v>
      </c>
      <c r="B635" s="5" t="s">
        <v>756</v>
      </c>
      <c r="C635" s="5">
        <v>4</v>
      </c>
      <c r="D635" s="5">
        <v>8</v>
      </c>
      <c r="E635" s="5" t="s">
        <v>2185</v>
      </c>
      <c r="F635" s="5">
        <v>35439315</v>
      </c>
      <c r="G635" s="5" t="s">
        <v>2143</v>
      </c>
      <c r="H635">
        <f>VLOOKUP(G635,'Journals '!A:C,3)</f>
        <v>0</v>
      </c>
      <c r="I635" t="str">
        <f t="shared" si="2"/>
        <v xml:space="preserve"> </v>
      </c>
      <c r="J635" s="5">
        <v>2022</v>
      </c>
      <c r="K635" s="5" t="s">
        <v>2186</v>
      </c>
    </row>
    <row r="636" spans="1:11" ht="13.2">
      <c r="A636">
        <v>97</v>
      </c>
      <c r="B636" s="5" t="s">
        <v>756</v>
      </c>
      <c r="C636" s="5">
        <v>1</v>
      </c>
      <c r="D636" s="5">
        <v>8</v>
      </c>
      <c r="E636" s="5" t="s">
        <v>2187</v>
      </c>
      <c r="F636" s="5">
        <v>33412320</v>
      </c>
      <c r="G636" s="5" t="s">
        <v>634</v>
      </c>
      <c r="H636">
        <f>VLOOKUP(G636,'Journals '!A:C,3)</f>
        <v>1</v>
      </c>
      <c r="I636">
        <f t="shared" si="2"/>
        <v>1</v>
      </c>
      <c r="J636" s="5">
        <v>2021</v>
      </c>
      <c r="K636" s="5" t="s">
        <v>2188</v>
      </c>
    </row>
    <row r="637" spans="1:11" ht="13.2">
      <c r="A637">
        <v>97</v>
      </c>
      <c r="B637" s="5" t="s">
        <v>756</v>
      </c>
      <c r="C637" s="5">
        <v>1</v>
      </c>
      <c r="D637" s="5">
        <v>9</v>
      </c>
      <c r="E637" s="5" t="s">
        <v>2189</v>
      </c>
      <c r="F637" s="5">
        <v>36848669</v>
      </c>
      <c r="G637" s="5" t="s">
        <v>544</v>
      </c>
      <c r="H637">
        <f>VLOOKUP(G637,'Journals '!A:C,3)</f>
        <v>1</v>
      </c>
      <c r="I637">
        <f t="shared" si="2"/>
        <v>1</v>
      </c>
      <c r="J637" s="5">
        <v>2023</v>
      </c>
      <c r="K637" s="5" t="s">
        <v>2159</v>
      </c>
    </row>
    <row r="638" spans="1:11" ht="13.2">
      <c r="A638">
        <v>97</v>
      </c>
      <c r="B638" s="5" t="s">
        <v>756</v>
      </c>
      <c r="C638" s="5">
        <v>3</v>
      </c>
      <c r="D638" s="5">
        <v>6</v>
      </c>
      <c r="E638" s="5" t="s">
        <v>2190</v>
      </c>
      <c r="F638" s="5">
        <v>32563580</v>
      </c>
      <c r="G638" s="5" t="s">
        <v>2191</v>
      </c>
      <c r="H638">
        <f>VLOOKUP(G638,'Journals '!A:C,3)</f>
        <v>0</v>
      </c>
      <c r="I638" t="str">
        <f t="shared" si="2"/>
        <v xml:space="preserve"> </v>
      </c>
      <c r="J638" s="5">
        <v>2021</v>
      </c>
      <c r="K638" s="5" t="s">
        <v>2192</v>
      </c>
    </row>
    <row r="639" spans="1:11" ht="13.2">
      <c r="A639">
        <v>97</v>
      </c>
      <c r="B639" s="5" t="s">
        <v>756</v>
      </c>
      <c r="C639" s="5">
        <v>3</v>
      </c>
      <c r="D639" s="5">
        <v>7</v>
      </c>
      <c r="E639" s="5" t="s">
        <v>2193</v>
      </c>
      <c r="F639" s="5">
        <v>36519862</v>
      </c>
      <c r="G639" s="5" t="s">
        <v>544</v>
      </c>
      <c r="H639">
        <f>VLOOKUP(G639,'Journals '!A:C,3)</f>
        <v>1</v>
      </c>
      <c r="I639">
        <f t="shared" si="2"/>
        <v>1</v>
      </c>
      <c r="J639" s="5">
        <v>2023</v>
      </c>
      <c r="K639" s="5" t="s">
        <v>2159</v>
      </c>
    </row>
    <row r="640" spans="1:11" ht="13.2">
      <c r="A640">
        <v>97</v>
      </c>
      <c r="B640" s="5" t="s">
        <v>756</v>
      </c>
      <c r="C640" s="5">
        <v>1</v>
      </c>
      <c r="D640" s="5">
        <v>7</v>
      </c>
      <c r="E640" s="5" t="s">
        <v>2194</v>
      </c>
      <c r="F640" s="5">
        <v>36061627</v>
      </c>
      <c r="G640" s="5" t="s">
        <v>475</v>
      </c>
      <c r="H640">
        <f>VLOOKUP(G640,'Journals '!A:C,3)</f>
        <v>1</v>
      </c>
      <c r="I640">
        <f t="shared" si="2"/>
        <v>1</v>
      </c>
      <c r="J640" s="5">
        <v>2021</v>
      </c>
      <c r="K640" s="5" t="s">
        <v>2166</v>
      </c>
    </row>
    <row r="641" spans="1:11" ht="13.2">
      <c r="A641">
        <v>97</v>
      </c>
      <c r="B641" s="5" t="s">
        <v>756</v>
      </c>
      <c r="C641" s="5">
        <v>1</v>
      </c>
      <c r="D641" s="5">
        <v>8</v>
      </c>
      <c r="E641" s="5" t="s">
        <v>2195</v>
      </c>
      <c r="F641" s="5">
        <v>36822646</v>
      </c>
      <c r="G641" s="5" t="s">
        <v>412</v>
      </c>
      <c r="H641">
        <f>VLOOKUP(G641,'Journals '!A:C,3)</f>
        <v>0</v>
      </c>
      <c r="I641" t="str">
        <f t="shared" si="2"/>
        <v xml:space="preserve"> </v>
      </c>
      <c r="J641" s="5">
        <v>2023</v>
      </c>
      <c r="K641" s="5" t="s">
        <v>2162</v>
      </c>
    </row>
    <row r="642" spans="1:11" ht="13.2">
      <c r="A642">
        <v>97</v>
      </c>
      <c r="B642" s="5" t="s">
        <v>756</v>
      </c>
      <c r="C642" s="5">
        <v>2</v>
      </c>
      <c r="D642" s="5">
        <v>7</v>
      </c>
      <c r="E642" s="5" t="s">
        <v>2196</v>
      </c>
      <c r="F642" s="5">
        <v>35927592</v>
      </c>
      <c r="G642" s="5" t="s">
        <v>337</v>
      </c>
      <c r="H642">
        <f>VLOOKUP(G642,'Journals '!A:C,3)</f>
        <v>0</v>
      </c>
      <c r="I642" t="str">
        <f t="shared" si="2"/>
        <v xml:space="preserve"> </v>
      </c>
      <c r="J642" s="5">
        <v>2023</v>
      </c>
      <c r="K642" s="5" t="s">
        <v>2197</v>
      </c>
    </row>
    <row r="643" spans="1:11" ht="13.2">
      <c r="A643">
        <v>97</v>
      </c>
      <c r="B643" s="5" t="s">
        <v>756</v>
      </c>
      <c r="C643" s="5">
        <v>2</v>
      </c>
      <c r="D643" s="5">
        <v>10</v>
      </c>
      <c r="E643" s="5" t="s">
        <v>2198</v>
      </c>
      <c r="F643" s="5">
        <v>33276337</v>
      </c>
      <c r="G643" s="5" t="s">
        <v>476</v>
      </c>
      <c r="H643">
        <f>VLOOKUP(G643,'Journals '!A:C,3)</f>
        <v>1</v>
      </c>
      <c r="I643">
        <f t="shared" si="2"/>
        <v>1</v>
      </c>
      <c r="J643" s="5">
        <v>2020</v>
      </c>
      <c r="K643" s="5" t="s">
        <v>2199</v>
      </c>
    </row>
    <row r="644" spans="1:11" ht="13.2">
      <c r="A644">
        <v>97</v>
      </c>
      <c r="B644" s="5" t="s">
        <v>756</v>
      </c>
      <c r="C644" s="5">
        <v>1</v>
      </c>
      <c r="D644" s="5">
        <v>8</v>
      </c>
      <c r="E644" s="5" t="s">
        <v>2200</v>
      </c>
      <c r="F644" s="5">
        <v>35561696</v>
      </c>
      <c r="G644" s="5" t="s">
        <v>476</v>
      </c>
      <c r="H644">
        <f>VLOOKUP(G644,'Journals '!A:C,3)</f>
        <v>1</v>
      </c>
      <c r="I644">
        <f t="shared" si="2"/>
        <v>1</v>
      </c>
      <c r="J644" s="5">
        <v>2022</v>
      </c>
      <c r="K644" s="5" t="s">
        <v>2201</v>
      </c>
    </row>
    <row r="645" spans="1:11" ht="13.2">
      <c r="A645">
        <v>97</v>
      </c>
      <c r="B645" s="5" t="s">
        <v>756</v>
      </c>
      <c r="C645" s="5">
        <v>3</v>
      </c>
      <c r="D645" s="5">
        <v>11</v>
      </c>
      <c r="E645" s="5" t="s">
        <v>2202</v>
      </c>
      <c r="F645" s="5">
        <v>35099712</v>
      </c>
      <c r="G645" s="5" t="s">
        <v>2161</v>
      </c>
      <c r="H645">
        <f>VLOOKUP(G645,'Journals '!A:C,3)</f>
        <v>0</v>
      </c>
      <c r="I645" t="str">
        <f t="shared" si="2"/>
        <v xml:space="preserve"> </v>
      </c>
      <c r="J645" s="5">
        <v>2022</v>
      </c>
      <c r="K645" s="5" t="s">
        <v>2203</v>
      </c>
    </row>
    <row r="646" spans="1:11" ht="13.2">
      <c r="A646" s="5">
        <v>98</v>
      </c>
      <c r="B646" t="s">
        <v>757</v>
      </c>
      <c r="C646">
        <v>1</v>
      </c>
      <c r="D646">
        <v>6</v>
      </c>
      <c r="E646" t="s">
        <v>2204</v>
      </c>
      <c r="F646">
        <v>37298513</v>
      </c>
      <c r="G646" s="33" t="s">
        <v>410</v>
      </c>
      <c r="H646">
        <f>VLOOKUP(G646,'Journals '!A:C,3)</f>
        <v>0</v>
      </c>
      <c r="I646" t="str">
        <f t="shared" si="2"/>
        <v xml:space="preserve"> </v>
      </c>
      <c r="J646">
        <v>2023</v>
      </c>
      <c r="K646" t="s">
        <v>2205</v>
      </c>
    </row>
    <row r="647" spans="1:11" ht="13.2">
      <c r="A647" s="5">
        <v>98</v>
      </c>
      <c r="B647" t="s">
        <v>757</v>
      </c>
      <c r="C647">
        <v>1</v>
      </c>
      <c r="D647">
        <v>3</v>
      </c>
      <c r="E647" t="s">
        <v>2206</v>
      </c>
      <c r="F647">
        <v>33763373</v>
      </c>
      <c r="G647" s="33" t="s">
        <v>380</v>
      </c>
      <c r="H647">
        <f>VLOOKUP(G647,'Journals '!A:C,3)</f>
        <v>0</v>
      </c>
      <c r="I647" t="str">
        <f t="shared" si="2"/>
        <v xml:space="preserve"> </v>
      </c>
      <c r="J647">
        <v>2021</v>
      </c>
      <c r="K647" t="s">
        <v>2207</v>
      </c>
    </row>
    <row r="648" spans="1:11" ht="13.2">
      <c r="A648" s="5">
        <v>98</v>
      </c>
      <c r="B648" t="s">
        <v>757</v>
      </c>
      <c r="C648">
        <v>5</v>
      </c>
      <c r="D648">
        <v>10</v>
      </c>
      <c r="E648" t="s">
        <v>2057</v>
      </c>
      <c r="F648">
        <v>36963564</v>
      </c>
      <c r="G648" s="33" t="s">
        <v>631</v>
      </c>
      <c r="H648">
        <f>VLOOKUP(G648,'Journals '!A:C,3)</f>
        <v>1</v>
      </c>
      <c r="I648">
        <f t="shared" si="2"/>
        <v>1</v>
      </c>
      <c r="J648">
        <v>2023</v>
      </c>
      <c r="K648" t="s">
        <v>2058</v>
      </c>
    </row>
    <row r="649" spans="1:11" ht="13.2">
      <c r="A649" s="5">
        <v>98</v>
      </c>
      <c r="B649" t="s">
        <v>757</v>
      </c>
      <c r="C649">
        <v>1</v>
      </c>
      <c r="D649">
        <v>8</v>
      </c>
      <c r="E649" t="s">
        <v>2208</v>
      </c>
      <c r="F649">
        <v>36087318</v>
      </c>
      <c r="G649" s="33" t="s">
        <v>433</v>
      </c>
      <c r="H649">
        <f>VLOOKUP(G649,'Journals '!A:C,3)</f>
        <v>1</v>
      </c>
      <c r="I649">
        <f t="shared" si="2"/>
        <v>1</v>
      </c>
      <c r="J649">
        <v>2022</v>
      </c>
      <c r="K649" t="s">
        <v>2209</v>
      </c>
    </row>
    <row r="650" spans="1:11" ht="13.2">
      <c r="A650" s="5">
        <v>98</v>
      </c>
      <c r="B650" t="s">
        <v>757</v>
      </c>
      <c r="C650">
        <v>2</v>
      </c>
      <c r="D650">
        <v>10</v>
      </c>
      <c r="E650" t="s">
        <v>2210</v>
      </c>
      <c r="F650">
        <v>35771033</v>
      </c>
      <c r="G650" s="33" t="s">
        <v>268</v>
      </c>
      <c r="H650">
        <f>VLOOKUP(G650,'Journals '!A:C,3)</f>
        <v>0</v>
      </c>
      <c r="I650" t="str">
        <f t="shared" si="2"/>
        <v xml:space="preserve"> </v>
      </c>
      <c r="J650">
        <v>2022</v>
      </c>
      <c r="K650" t="s">
        <v>2211</v>
      </c>
    </row>
    <row r="651" spans="1:11" ht="13.2">
      <c r="A651" s="5">
        <v>98</v>
      </c>
      <c r="B651" t="s">
        <v>757</v>
      </c>
      <c r="C651">
        <v>7</v>
      </c>
      <c r="D651">
        <v>10</v>
      </c>
      <c r="E651" t="s">
        <v>2212</v>
      </c>
      <c r="F651">
        <v>36202342</v>
      </c>
      <c r="G651" s="33" t="s">
        <v>631</v>
      </c>
      <c r="H651">
        <f>VLOOKUP(G651,'Journals '!A:C,3)</f>
        <v>1</v>
      </c>
      <c r="I651">
        <f t="shared" si="2"/>
        <v>1</v>
      </c>
      <c r="J651">
        <v>2022</v>
      </c>
      <c r="K651" t="s">
        <v>2213</v>
      </c>
    </row>
    <row r="652" spans="1:11" ht="13.2">
      <c r="A652" s="5">
        <v>98</v>
      </c>
      <c r="B652" t="s">
        <v>757</v>
      </c>
      <c r="C652">
        <v>1</v>
      </c>
      <c r="D652">
        <v>7</v>
      </c>
      <c r="E652" t="s">
        <v>2214</v>
      </c>
      <c r="F652">
        <v>35814452</v>
      </c>
      <c r="G652" s="33" t="s">
        <v>380</v>
      </c>
      <c r="H652">
        <f>VLOOKUP(G652,'Journals '!A:C,3)</f>
        <v>0</v>
      </c>
      <c r="I652" t="str">
        <f t="shared" si="2"/>
        <v xml:space="preserve"> </v>
      </c>
      <c r="J652">
        <v>2022</v>
      </c>
      <c r="K652" t="s">
        <v>2215</v>
      </c>
    </row>
    <row r="653" spans="1:11" ht="13.2">
      <c r="A653" s="5">
        <v>98</v>
      </c>
      <c r="B653" t="s">
        <v>757</v>
      </c>
      <c r="C653">
        <v>1</v>
      </c>
      <c r="D653">
        <v>11</v>
      </c>
      <c r="E653" t="s">
        <v>2216</v>
      </c>
      <c r="F653">
        <v>35192136</v>
      </c>
      <c r="G653" s="33" t="s">
        <v>427</v>
      </c>
      <c r="H653">
        <f>VLOOKUP(G653,'Journals '!A:C,3)</f>
        <v>0</v>
      </c>
      <c r="I653" t="str">
        <f t="shared" si="2"/>
        <v xml:space="preserve"> </v>
      </c>
      <c r="J653">
        <v>2022</v>
      </c>
      <c r="K653" t="s">
        <v>2217</v>
      </c>
    </row>
    <row r="654" spans="1:11" ht="13.2">
      <c r="A654" s="5">
        <v>98</v>
      </c>
      <c r="B654" t="s">
        <v>757</v>
      </c>
      <c r="C654">
        <v>4</v>
      </c>
      <c r="D654">
        <v>9</v>
      </c>
      <c r="E654" t="s">
        <v>2218</v>
      </c>
      <c r="F654">
        <v>35766148</v>
      </c>
      <c r="G654" s="33" t="s">
        <v>519</v>
      </c>
      <c r="H654">
        <f>VLOOKUP(G654,'Journals '!A:C,3)</f>
        <v>0</v>
      </c>
      <c r="I654" t="str">
        <f t="shared" si="2"/>
        <v xml:space="preserve"> </v>
      </c>
      <c r="J654">
        <v>2022</v>
      </c>
      <c r="K654" t="s">
        <v>2219</v>
      </c>
    </row>
    <row r="655" spans="1:11" ht="13.2">
      <c r="A655" s="5">
        <v>98</v>
      </c>
      <c r="B655" t="s">
        <v>757</v>
      </c>
      <c r="C655">
        <v>14</v>
      </c>
      <c r="D655">
        <v>22</v>
      </c>
      <c r="E655" t="s">
        <v>2220</v>
      </c>
      <c r="F655">
        <v>36412202</v>
      </c>
      <c r="G655" s="33" t="s">
        <v>519</v>
      </c>
      <c r="H655">
        <f>VLOOKUP(G655,'Journals '!A:C,3)</f>
        <v>0</v>
      </c>
      <c r="I655" t="str">
        <f t="shared" si="2"/>
        <v xml:space="preserve"> </v>
      </c>
      <c r="J655" s="16">
        <v>2022</v>
      </c>
      <c r="K655" t="s">
        <v>2221</v>
      </c>
    </row>
    <row r="656" spans="1:11" ht="13.2">
      <c r="A656" s="5">
        <v>98</v>
      </c>
      <c r="B656" t="s">
        <v>757</v>
      </c>
      <c r="C656">
        <v>10</v>
      </c>
      <c r="D656">
        <v>14</v>
      </c>
      <c r="E656" t="s">
        <v>2222</v>
      </c>
      <c r="F656">
        <v>35890360</v>
      </c>
      <c r="G656" s="33" t="s">
        <v>571</v>
      </c>
      <c r="H656">
        <f>VLOOKUP(G656,'Journals '!A:C,3)</f>
        <v>0</v>
      </c>
      <c r="I656" t="str">
        <f t="shared" si="2"/>
        <v xml:space="preserve"> </v>
      </c>
      <c r="J656">
        <v>2022</v>
      </c>
      <c r="K656" t="s">
        <v>2223</v>
      </c>
    </row>
    <row r="657" spans="1:11" ht="13.2">
      <c r="A657" s="5">
        <v>98</v>
      </c>
      <c r="B657" t="s">
        <v>757</v>
      </c>
      <c r="C657">
        <v>3</v>
      </c>
      <c r="D657">
        <v>8</v>
      </c>
      <c r="E657" t="s">
        <v>2224</v>
      </c>
      <c r="F657">
        <v>33524946</v>
      </c>
      <c r="G657" s="33" t="s">
        <v>540</v>
      </c>
      <c r="H657">
        <f>VLOOKUP(G657,'Journals '!A:C,3)</f>
        <v>1</v>
      </c>
      <c r="I657">
        <f t="shared" si="2"/>
        <v>1</v>
      </c>
      <c r="J657">
        <v>2021</v>
      </c>
      <c r="K657" t="s">
        <v>938</v>
      </c>
    </row>
    <row r="658" spans="1:11" ht="13.2">
      <c r="A658" s="5">
        <v>98</v>
      </c>
      <c r="B658" t="s">
        <v>757</v>
      </c>
      <c r="C658">
        <v>1</v>
      </c>
      <c r="D658">
        <v>9</v>
      </c>
      <c r="E658" t="s">
        <v>2225</v>
      </c>
      <c r="F658">
        <v>32096068</v>
      </c>
      <c r="G658" s="33" t="s">
        <v>427</v>
      </c>
      <c r="H658">
        <f>VLOOKUP(G658,'Journals '!A:C,3)</f>
        <v>0</v>
      </c>
      <c r="I658" t="str">
        <f t="shared" si="2"/>
        <v xml:space="preserve"> </v>
      </c>
      <c r="J658">
        <v>2020</v>
      </c>
      <c r="K658" t="s">
        <v>2226</v>
      </c>
    </row>
    <row r="659" spans="1:11" ht="13.2">
      <c r="A659" s="5">
        <v>98</v>
      </c>
      <c r="B659" t="s">
        <v>757</v>
      </c>
      <c r="C659">
        <v>1</v>
      </c>
      <c r="D659">
        <v>10</v>
      </c>
      <c r="E659" t="s">
        <v>2227</v>
      </c>
      <c r="F659">
        <v>35966198</v>
      </c>
      <c r="G659" s="33" t="s">
        <v>377</v>
      </c>
      <c r="H659">
        <f>VLOOKUP(G659,'Journals '!A:C,3)</f>
        <v>0</v>
      </c>
      <c r="I659" t="str">
        <f t="shared" si="2"/>
        <v xml:space="preserve"> </v>
      </c>
      <c r="J659">
        <v>2022</v>
      </c>
      <c r="K659" t="s">
        <v>2215</v>
      </c>
    </row>
    <row r="660" spans="1:11" ht="13.2">
      <c r="A660" s="5">
        <v>98</v>
      </c>
      <c r="B660" t="s">
        <v>757</v>
      </c>
      <c r="C660">
        <v>1</v>
      </c>
      <c r="D660">
        <v>5</v>
      </c>
      <c r="E660" t="s">
        <v>2228</v>
      </c>
      <c r="F660">
        <v>32387256</v>
      </c>
      <c r="G660" s="33" t="s">
        <v>419</v>
      </c>
      <c r="H660">
        <f>VLOOKUP(G660,'Journals '!A:C,3)</f>
        <v>0</v>
      </c>
      <c r="I660" t="str">
        <f t="shared" si="2"/>
        <v xml:space="preserve"> </v>
      </c>
      <c r="J660">
        <v>2020</v>
      </c>
      <c r="K660" t="s">
        <v>2066</v>
      </c>
    </row>
    <row r="661" spans="1:11" ht="13.2">
      <c r="A661" s="5">
        <v>98</v>
      </c>
      <c r="B661" t="s">
        <v>757</v>
      </c>
      <c r="C661">
        <v>4</v>
      </c>
      <c r="D661">
        <v>8</v>
      </c>
      <c r="E661" t="s">
        <v>2229</v>
      </c>
      <c r="F661">
        <v>34621579</v>
      </c>
      <c r="G661" s="33" t="s">
        <v>612</v>
      </c>
      <c r="H661">
        <f>VLOOKUP(G661,'Journals '!A:C,3)</f>
        <v>1</v>
      </c>
      <c r="I661">
        <f t="shared" si="2"/>
        <v>1</v>
      </c>
      <c r="J661">
        <v>2021</v>
      </c>
      <c r="K661" t="s">
        <v>2230</v>
      </c>
    </row>
    <row r="662" spans="1:11" ht="13.2">
      <c r="A662" s="5">
        <v>99</v>
      </c>
      <c r="B662" s="5" t="s">
        <v>675</v>
      </c>
      <c r="C662" s="5">
        <v>1</v>
      </c>
      <c r="D662" s="5">
        <v>3</v>
      </c>
      <c r="E662" s="5" t="s">
        <v>2231</v>
      </c>
      <c r="F662" s="5">
        <v>35248770</v>
      </c>
      <c r="G662" s="5" t="s">
        <v>634</v>
      </c>
      <c r="H662">
        <f>VLOOKUP(G662,'Journals '!A:C,3)</f>
        <v>1</v>
      </c>
      <c r="I662">
        <f t="shared" si="2"/>
        <v>1</v>
      </c>
      <c r="J662" s="5">
        <v>2022</v>
      </c>
      <c r="K662" s="5" t="s">
        <v>2232</v>
      </c>
    </row>
    <row r="663" spans="1:11" ht="13.2">
      <c r="A663" s="5">
        <v>99</v>
      </c>
      <c r="B663" s="5" t="s">
        <v>675</v>
      </c>
      <c r="C663" s="5">
        <v>3</v>
      </c>
      <c r="D663" s="5">
        <v>8</v>
      </c>
      <c r="E663" s="5" t="s">
        <v>2233</v>
      </c>
      <c r="F663" s="5">
        <v>35588333</v>
      </c>
      <c r="G663" s="5" t="s">
        <v>337</v>
      </c>
      <c r="H663">
        <f>VLOOKUP(G663,'Journals '!A:C,3)</f>
        <v>0</v>
      </c>
      <c r="I663" t="str">
        <f t="shared" si="2"/>
        <v xml:space="preserve"> </v>
      </c>
      <c r="J663" s="5">
        <v>2022</v>
      </c>
      <c r="K663" s="5" t="s">
        <v>2234</v>
      </c>
    </row>
    <row r="664" spans="1:11" ht="13.2">
      <c r="A664" s="5">
        <v>99</v>
      </c>
      <c r="B664" s="5" t="s">
        <v>675</v>
      </c>
      <c r="C664" s="5">
        <v>1</v>
      </c>
      <c r="D664" s="5">
        <v>7</v>
      </c>
      <c r="E664" s="5" t="s">
        <v>2235</v>
      </c>
      <c r="F664" s="5">
        <v>36136103</v>
      </c>
      <c r="G664" s="5" t="s">
        <v>337</v>
      </c>
      <c r="H664">
        <f>VLOOKUP(G664,'Journals '!A:C,3)</f>
        <v>0</v>
      </c>
      <c r="I664" t="str">
        <f t="shared" si="2"/>
        <v xml:space="preserve"> </v>
      </c>
      <c r="J664" s="15">
        <v>2022</v>
      </c>
      <c r="K664" s="5" t="s">
        <v>2236</v>
      </c>
    </row>
    <row r="665" spans="1:11" ht="13.2">
      <c r="A665" s="5">
        <v>99</v>
      </c>
      <c r="B665" s="5" t="s">
        <v>675</v>
      </c>
      <c r="C665" s="5">
        <v>2</v>
      </c>
      <c r="D665" s="5">
        <v>4</v>
      </c>
      <c r="E665" s="5" t="s">
        <v>2237</v>
      </c>
      <c r="F665" s="5">
        <v>36096076</v>
      </c>
      <c r="G665" s="5" t="s">
        <v>634</v>
      </c>
      <c r="H665">
        <f>VLOOKUP(G665,'Journals '!A:C,3)</f>
        <v>1</v>
      </c>
      <c r="I665">
        <f t="shared" si="2"/>
        <v>1</v>
      </c>
      <c r="J665" s="15">
        <v>2022</v>
      </c>
      <c r="K665" s="5" t="s">
        <v>2238</v>
      </c>
    </row>
    <row r="666" spans="1:11" ht="13.2">
      <c r="A666" s="5">
        <v>99</v>
      </c>
      <c r="B666" s="5" t="s">
        <v>675</v>
      </c>
      <c r="C666" s="5">
        <v>6</v>
      </c>
      <c r="D666" s="5">
        <v>42</v>
      </c>
      <c r="E666" s="5" t="s">
        <v>2239</v>
      </c>
      <c r="F666" s="5">
        <v>34911736</v>
      </c>
      <c r="G666" s="5" t="s">
        <v>466</v>
      </c>
      <c r="H666">
        <f>VLOOKUP(G666,'Journals '!A:C,3)</f>
        <v>1</v>
      </c>
      <c r="I666">
        <f t="shared" si="2"/>
        <v>1</v>
      </c>
      <c r="J666" s="15">
        <v>2022</v>
      </c>
      <c r="K666" s="5" t="s">
        <v>2240</v>
      </c>
    </row>
    <row r="667" spans="1:11" ht="13.2">
      <c r="A667" s="5">
        <v>99</v>
      </c>
      <c r="B667" s="5" t="s">
        <v>675</v>
      </c>
      <c r="C667" s="5">
        <v>1</v>
      </c>
      <c r="D667" s="5">
        <v>4</v>
      </c>
      <c r="E667" s="5" t="s">
        <v>2241</v>
      </c>
      <c r="F667" s="5">
        <v>36180677</v>
      </c>
      <c r="G667" s="5" t="s">
        <v>2242</v>
      </c>
      <c r="H667">
        <f>VLOOKUP(G667,'Journals '!A:C,3)</f>
        <v>0</v>
      </c>
      <c r="I667" t="str">
        <f t="shared" si="2"/>
        <v xml:space="preserve"> </v>
      </c>
      <c r="J667" s="15">
        <v>2022</v>
      </c>
      <c r="K667" s="5" t="s">
        <v>2243</v>
      </c>
    </row>
    <row r="668" spans="1:11" ht="13.2">
      <c r="A668" s="5">
        <v>99</v>
      </c>
      <c r="B668" s="5" t="s">
        <v>675</v>
      </c>
      <c r="C668" s="5">
        <v>3</v>
      </c>
      <c r="D668" s="5">
        <v>5</v>
      </c>
      <c r="E668" s="5" t="s">
        <v>2244</v>
      </c>
      <c r="F668" s="5">
        <v>37438978</v>
      </c>
      <c r="G668" s="5" t="s">
        <v>414</v>
      </c>
      <c r="H668">
        <f>VLOOKUP(G668,'Journals '!A:C,3)</f>
        <v>1</v>
      </c>
      <c r="I668">
        <f t="shared" si="2"/>
        <v>1</v>
      </c>
      <c r="J668" s="5">
        <v>2023</v>
      </c>
      <c r="K668" s="5" t="s">
        <v>2245</v>
      </c>
    </row>
    <row r="669" spans="1:11" ht="13.2">
      <c r="A669" s="5">
        <v>99</v>
      </c>
      <c r="B669" s="5" t="s">
        <v>675</v>
      </c>
      <c r="C669" s="5">
        <v>5</v>
      </c>
      <c r="D669" s="5">
        <v>9</v>
      </c>
      <c r="E669" s="5" t="s">
        <v>2246</v>
      </c>
      <c r="F669" s="5">
        <v>27507673</v>
      </c>
      <c r="G669" s="5" t="s">
        <v>2247</v>
      </c>
      <c r="H669">
        <f>VLOOKUP(G669,'Journals '!A:C,3)</f>
        <v>0</v>
      </c>
      <c r="I669" t="str">
        <f t="shared" si="2"/>
        <v xml:space="preserve"> </v>
      </c>
      <c r="J669" s="5">
        <v>2017</v>
      </c>
      <c r="K669" s="5" t="s">
        <v>2248</v>
      </c>
    </row>
    <row r="670" spans="1:11" ht="13.2">
      <c r="A670" s="5">
        <v>99</v>
      </c>
      <c r="B670" s="5" t="s">
        <v>675</v>
      </c>
      <c r="C670" s="5">
        <v>1</v>
      </c>
      <c r="D670" s="5">
        <v>11</v>
      </c>
      <c r="E670" s="5" t="s">
        <v>2249</v>
      </c>
      <c r="F670" s="5">
        <v>35418449</v>
      </c>
      <c r="G670" s="5" t="s">
        <v>466</v>
      </c>
      <c r="H670">
        <f>VLOOKUP(G670,'Journals '!A:C,3)</f>
        <v>1</v>
      </c>
      <c r="I670">
        <f t="shared" si="2"/>
        <v>1</v>
      </c>
      <c r="J670" s="5">
        <v>2023</v>
      </c>
      <c r="K670" s="5" t="s">
        <v>2240</v>
      </c>
    </row>
    <row r="671" spans="1:11" ht="13.2">
      <c r="A671" s="5">
        <v>99</v>
      </c>
      <c r="B671" s="5" t="s">
        <v>675</v>
      </c>
      <c r="C671" s="5">
        <v>3</v>
      </c>
      <c r="D671" s="5">
        <v>10</v>
      </c>
      <c r="E671" s="5" t="s">
        <v>2250</v>
      </c>
      <c r="F671" s="5">
        <v>34878323</v>
      </c>
      <c r="G671" s="5" t="s">
        <v>414</v>
      </c>
      <c r="H671">
        <f>VLOOKUP(G671,'Journals '!A:C,3)</f>
        <v>1</v>
      </c>
      <c r="I671">
        <f t="shared" si="2"/>
        <v>1</v>
      </c>
      <c r="J671" s="15">
        <v>2022</v>
      </c>
      <c r="K671" s="5" t="s">
        <v>2251</v>
      </c>
    </row>
    <row r="672" spans="1:11" ht="13.2">
      <c r="A672" s="5">
        <v>99</v>
      </c>
      <c r="B672" s="5" t="s">
        <v>675</v>
      </c>
      <c r="C672" s="5">
        <v>4</v>
      </c>
      <c r="D672" s="5">
        <v>8</v>
      </c>
      <c r="E672" s="5" t="s">
        <v>2252</v>
      </c>
      <c r="F672" s="5">
        <v>34229523</v>
      </c>
      <c r="G672" s="5" t="s">
        <v>414</v>
      </c>
      <c r="H672">
        <f>VLOOKUP(G672,'Journals '!A:C,3)</f>
        <v>1</v>
      </c>
      <c r="I672">
        <f t="shared" si="2"/>
        <v>1</v>
      </c>
      <c r="J672" s="5">
        <v>2022</v>
      </c>
      <c r="K672" s="5" t="s">
        <v>2253</v>
      </c>
    </row>
    <row r="673" spans="1:11" ht="13.2">
      <c r="A673" s="5">
        <v>99</v>
      </c>
      <c r="B673" s="5" t="s">
        <v>675</v>
      </c>
      <c r="C673" s="5">
        <v>1</v>
      </c>
      <c r="D673" s="5">
        <v>11</v>
      </c>
      <c r="E673" s="5" t="s">
        <v>2254</v>
      </c>
      <c r="F673" s="5">
        <v>36482095</v>
      </c>
      <c r="G673" s="5" t="s">
        <v>2255</v>
      </c>
      <c r="H673">
        <f>VLOOKUP(G673,'Journals '!A:C,3)</f>
        <v>0</v>
      </c>
      <c r="I673" t="str">
        <f t="shared" si="2"/>
        <v xml:space="preserve"> </v>
      </c>
      <c r="J673" s="5">
        <v>2022</v>
      </c>
      <c r="K673" s="5" t="s">
        <v>2256</v>
      </c>
    </row>
    <row r="674" spans="1:11" ht="13.2">
      <c r="A674" s="5">
        <v>99</v>
      </c>
      <c r="B674" s="5" t="s">
        <v>675</v>
      </c>
      <c r="C674" s="5">
        <v>3</v>
      </c>
      <c r="D674" s="5">
        <v>9</v>
      </c>
      <c r="E674" s="5" t="s">
        <v>2257</v>
      </c>
      <c r="F674" s="5">
        <v>33974987</v>
      </c>
      <c r="G674" s="5" t="s">
        <v>634</v>
      </c>
      <c r="H674">
        <f>VLOOKUP(G674,'Journals '!A:C,3)</f>
        <v>1</v>
      </c>
      <c r="I674">
        <f t="shared" si="2"/>
        <v>1</v>
      </c>
      <c r="J674" s="5">
        <v>2021</v>
      </c>
      <c r="K674" s="5" t="s">
        <v>2258</v>
      </c>
    </row>
    <row r="675" spans="1:11" ht="13.2">
      <c r="A675" s="5">
        <v>99</v>
      </c>
      <c r="B675" s="5" t="s">
        <v>675</v>
      </c>
      <c r="C675" s="5">
        <v>1</v>
      </c>
      <c r="D675" s="5">
        <v>7</v>
      </c>
      <c r="E675" s="5" t="s">
        <v>2259</v>
      </c>
      <c r="F675" s="5">
        <v>35863648</v>
      </c>
      <c r="G675" s="5" t="s">
        <v>634</v>
      </c>
      <c r="H675">
        <f>VLOOKUP(G675,'Journals '!A:C,3)</f>
        <v>1</v>
      </c>
      <c r="I675">
        <f t="shared" si="2"/>
        <v>1</v>
      </c>
      <c r="J675" s="15">
        <v>2022</v>
      </c>
      <c r="K675" s="5" t="s">
        <v>2232</v>
      </c>
    </row>
    <row r="676" spans="1:11" ht="13.2">
      <c r="A676" s="5">
        <v>99</v>
      </c>
      <c r="B676" s="5" t="s">
        <v>675</v>
      </c>
      <c r="C676" s="5">
        <v>2</v>
      </c>
      <c r="D676" s="5">
        <v>10</v>
      </c>
      <c r="E676" s="5" t="s">
        <v>2260</v>
      </c>
      <c r="F676" s="5">
        <v>35999050</v>
      </c>
      <c r="G676" s="5" t="s">
        <v>466</v>
      </c>
      <c r="H676">
        <f>VLOOKUP(G676,'Journals '!A:C,3)</f>
        <v>1</v>
      </c>
      <c r="I676">
        <f t="shared" si="2"/>
        <v>1</v>
      </c>
      <c r="J676" s="5">
        <v>2023</v>
      </c>
      <c r="K676" s="5" t="s">
        <v>2261</v>
      </c>
    </row>
    <row r="677" spans="1:11" ht="13.2">
      <c r="A677" s="5">
        <v>99</v>
      </c>
      <c r="B677" s="5" t="s">
        <v>675</v>
      </c>
      <c r="C677" s="5">
        <v>1</v>
      </c>
      <c r="D677" s="5">
        <v>3</v>
      </c>
      <c r="E677" s="5" t="s">
        <v>2262</v>
      </c>
      <c r="F677" s="5">
        <v>36791882</v>
      </c>
      <c r="G677" s="5" t="s">
        <v>634</v>
      </c>
      <c r="H677">
        <f>VLOOKUP(G677,'Journals '!A:C,3)</f>
        <v>1</v>
      </c>
      <c r="I677">
        <f t="shared" si="2"/>
        <v>1</v>
      </c>
      <c r="J677" s="5">
        <v>2023</v>
      </c>
      <c r="K677" s="5" t="s">
        <v>2263</v>
      </c>
    </row>
    <row r="678" spans="1:11" ht="13.2">
      <c r="A678" s="5">
        <v>100</v>
      </c>
      <c r="B678" s="5" t="s">
        <v>758</v>
      </c>
      <c r="C678" s="5">
        <v>2</v>
      </c>
      <c r="D678" s="5">
        <v>4</v>
      </c>
      <c r="E678" s="5" t="s">
        <v>2264</v>
      </c>
      <c r="F678" s="5">
        <v>34551939</v>
      </c>
      <c r="G678" s="5" t="s">
        <v>472</v>
      </c>
      <c r="H678">
        <f>VLOOKUP(G678,'Journals '!A:C,3)</f>
        <v>0</v>
      </c>
      <c r="I678" t="str">
        <f t="shared" si="2"/>
        <v xml:space="preserve"> </v>
      </c>
      <c r="J678" s="5">
        <v>2021</v>
      </c>
      <c r="K678" s="5" t="s">
        <v>2265</v>
      </c>
    </row>
    <row r="679" spans="1:11" ht="13.2">
      <c r="A679" s="5">
        <v>100</v>
      </c>
      <c r="B679" s="5" t="s">
        <v>758</v>
      </c>
      <c r="C679" s="5">
        <v>8</v>
      </c>
      <c r="D679" s="5">
        <v>17</v>
      </c>
      <c r="E679" s="5" t="s">
        <v>2266</v>
      </c>
      <c r="F679" s="5">
        <v>33122349</v>
      </c>
      <c r="G679" s="5" t="s">
        <v>2267</v>
      </c>
      <c r="H679">
        <f>VLOOKUP(G679,'Journals '!A:C,3)</f>
        <v>1</v>
      </c>
      <c r="I679">
        <f t="shared" si="2"/>
        <v>1</v>
      </c>
      <c r="J679" s="5">
        <v>2021</v>
      </c>
      <c r="K679" s="5" t="s">
        <v>2268</v>
      </c>
    </row>
    <row r="680" spans="1:11" ht="13.2">
      <c r="A680" s="5">
        <v>101</v>
      </c>
      <c r="B680" s="5" t="s">
        <v>2269</v>
      </c>
      <c r="C680" s="5">
        <v>4</v>
      </c>
      <c r="D680" s="5">
        <v>7</v>
      </c>
      <c r="E680" s="5" t="s">
        <v>2270</v>
      </c>
      <c r="F680" s="5">
        <v>33871733</v>
      </c>
      <c r="G680" s="5" t="s">
        <v>550</v>
      </c>
      <c r="H680">
        <f>VLOOKUP(G680,'Journals '!A:C,3)</f>
        <v>1</v>
      </c>
      <c r="I680">
        <f t="shared" si="2"/>
        <v>1</v>
      </c>
      <c r="J680" s="5">
        <v>2021</v>
      </c>
      <c r="K680" s="5" t="s">
        <v>2271</v>
      </c>
    </row>
    <row r="681" spans="1:11" ht="13.2">
      <c r="A681" s="5">
        <v>101</v>
      </c>
      <c r="B681" s="5" t="s">
        <v>2269</v>
      </c>
      <c r="C681" s="5">
        <v>4</v>
      </c>
      <c r="D681" s="5">
        <v>12</v>
      </c>
      <c r="E681" s="5" t="s">
        <v>1033</v>
      </c>
      <c r="F681" s="5">
        <v>36084429</v>
      </c>
      <c r="G681" s="5" t="s">
        <v>345</v>
      </c>
      <c r="H681">
        <f>VLOOKUP(G681,'Journals '!A:C,3)</f>
        <v>1</v>
      </c>
      <c r="I681">
        <f t="shared" si="2"/>
        <v>1</v>
      </c>
      <c r="J681" s="5">
        <v>2022</v>
      </c>
      <c r="K681" s="5" t="s">
        <v>2272</v>
      </c>
    </row>
    <row r="682" spans="1:11" ht="13.2">
      <c r="A682" s="5">
        <v>101</v>
      </c>
      <c r="B682" s="5" t="s">
        <v>2269</v>
      </c>
      <c r="C682" s="5">
        <v>6</v>
      </c>
      <c r="D682" s="5">
        <v>13</v>
      </c>
      <c r="E682" s="5" t="s">
        <v>2273</v>
      </c>
      <c r="F682" s="5">
        <v>36220495</v>
      </c>
      <c r="G682" s="5" t="s">
        <v>634</v>
      </c>
      <c r="H682">
        <f>VLOOKUP(G682,'Journals '!A:C,3)</f>
        <v>1</v>
      </c>
      <c r="I682">
        <f t="shared" si="2"/>
        <v>1</v>
      </c>
      <c r="J682" s="15">
        <v>2022</v>
      </c>
      <c r="K682" s="5" t="s">
        <v>2274</v>
      </c>
    </row>
    <row r="683" spans="1:11" ht="13.2">
      <c r="A683" s="5">
        <v>101</v>
      </c>
      <c r="B683" s="5" t="s">
        <v>2269</v>
      </c>
      <c r="C683" s="5">
        <v>3</v>
      </c>
      <c r="D683" s="5">
        <v>10</v>
      </c>
      <c r="E683" s="5" t="s">
        <v>1035</v>
      </c>
      <c r="F683" s="5">
        <v>35490889</v>
      </c>
      <c r="G683" s="5" t="s">
        <v>634</v>
      </c>
      <c r="H683">
        <f>VLOOKUP(G683,'Journals '!A:C,3)</f>
        <v>1</v>
      </c>
      <c r="I683">
        <f t="shared" si="2"/>
        <v>1</v>
      </c>
      <c r="J683" s="5">
        <v>2022</v>
      </c>
      <c r="K683" s="5" t="s">
        <v>2275</v>
      </c>
    </row>
    <row r="684" spans="1:11" ht="13.2">
      <c r="A684" s="5">
        <v>101</v>
      </c>
      <c r="B684" s="5" t="s">
        <v>2269</v>
      </c>
      <c r="C684" s="5">
        <v>2</v>
      </c>
      <c r="D684" s="5">
        <v>15</v>
      </c>
      <c r="E684" s="5" t="s">
        <v>2276</v>
      </c>
      <c r="F684" s="5">
        <v>36259015</v>
      </c>
      <c r="G684" s="5" t="s">
        <v>354</v>
      </c>
      <c r="H684">
        <f>VLOOKUP(G684,'Journals '!A:C,3)</f>
        <v>0</v>
      </c>
      <c r="I684" t="str">
        <f t="shared" si="2"/>
        <v xml:space="preserve"> </v>
      </c>
      <c r="J684" s="5">
        <v>2022</v>
      </c>
      <c r="K684" s="5" t="s">
        <v>2277</v>
      </c>
    </row>
    <row r="685" spans="1:11" ht="13.2">
      <c r="A685" s="5">
        <v>101</v>
      </c>
      <c r="B685" s="5" t="s">
        <v>2269</v>
      </c>
      <c r="C685" s="5">
        <v>2</v>
      </c>
      <c r="D685" s="5">
        <v>10</v>
      </c>
      <c r="E685" s="5" t="s">
        <v>2278</v>
      </c>
      <c r="F685" s="5">
        <v>35887547</v>
      </c>
      <c r="G685" s="5" t="s">
        <v>2279</v>
      </c>
      <c r="H685">
        <f>VLOOKUP(G685,'Journals '!A:C,3)</f>
        <v>0</v>
      </c>
      <c r="I685" t="str">
        <f t="shared" si="2"/>
        <v xml:space="preserve"> </v>
      </c>
      <c r="J685" s="5">
        <v>2022</v>
      </c>
      <c r="K685" s="5" t="s">
        <v>2280</v>
      </c>
    </row>
    <row r="686" spans="1:11" ht="13.2">
      <c r="A686" s="5">
        <v>101</v>
      </c>
      <c r="B686" s="5" t="s">
        <v>2269</v>
      </c>
      <c r="C686" s="5">
        <v>4</v>
      </c>
      <c r="D686" s="5">
        <v>6</v>
      </c>
      <c r="E686" s="5" t="s">
        <v>1056</v>
      </c>
      <c r="F686" s="5">
        <v>36756923</v>
      </c>
      <c r="G686" s="5" t="s">
        <v>481</v>
      </c>
      <c r="H686">
        <f>VLOOKUP(G686,'Journals '!A:C,3)</f>
        <v>1</v>
      </c>
      <c r="I686">
        <f t="shared" si="2"/>
        <v>1</v>
      </c>
      <c r="J686" s="5">
        <v>2023</v>
      </c>
      <c r="K686" s="5" t="s">
        <v>2271</v>
      </c>
    </row>
    <row r="687" spans="1:11" ht="13.2">
      <c r="A687" s="5">
        <v>101</v>
      </c>
      <c r="B687" s="5" t="s">
        <v>2269</v>
      </c>
      <c r="C687" s="5">
        <v>6</v>
      </c>
      <c r="D687" s="5">
        <v>11</v>
      </c>
      <c r="E687" s="5" t="s">
        <v>2281</v>
      </c>
      <c r="F687" s="5">
        <v>36924887</v>
      </c>
      <c r="G687" s="5" t="s">
        <v>634</v>
      </c>
      <c r="H687">
        <f>VLOOKUP(G687,'Journals '!A:C,3)</f>
        <v>1</v>
      </c>
      <c r="I687">
        <f t="shared" si="2"/>
        <v>1</v>
      </c>
      <c r="J687" s="5">
        <v>2023</v>
      </c>
      <c r="K687" s="5" t="s">
        <v>2282</v>
      </c>
    </row>
    <row r="688" spans="1:11" ht="13.2">
      <c r="A688" s="5">
        <v>101</v>
      </c>
      <c r="B688" s="5" t="s">
        <v>2269</v>
      </c>
      <c r="C688" s="5">
        <v>6</v>
      </c>
      <c r="D688" s="5">
        <v>12</v>
      </c>
      <c r="E688" s="5" t="s">
        <v>1155</v>
      </c>
      <c r="F688" s="5">
        <v>37393891</v>
      </c>
      <c r="G688" s="5" t="s">
        <v>569</v>
      </c>
      <c r="H688">
        <f>VLOOKUP(G688,'Journals '!A:C,3)</f>
        <v>1</v>
      </c>
      <c r="I688">
        <f t="shared" si="2"/>
        <v>1</v>
      </c>
      <c r="J688" s="5">
        <v>2023</v>
      </c>
      <c r="K688" s="5" t="s">
        <v>2283</v>
      </c>
    </row>
    <row r="689" spans="1:11" ht="13.2">
      <c r="A689" s="5">
        <v>101</v>
      </c>
      <c r="B689" s="5" t="s">
        <v>2269</v>
      </c>
      <c r="C689" s="5">
        <v>4</v>
      </c>
      <c r="D689" s="5">
        <v>13</v>
      </c>
      <c r="E689" s="5" t="s">
        <v>1098</v>
      </c>
      <c r="F689" s="5">
        <v>35000325</v>
      </c>
      <c r="G689" s="5" t="s">
        <v>537</v>
      </c>
      <c r="H689">
        <f>VLOOKUP(G689,'Journals '!A:C,3)</f>
        <v>1</v>
      </c>
      <c r="I689">
        <f t="shared" si="2"/>
        <v>1</v>
      </c>
      <c r="J689" s="5">
        <v>2021</v>
      </c>
      <c r="K689" s="5" t="s">
        <v>2284</v>
      </c>
    </row>
    <row r="690" spans="1:11" ht="13.2">
      <c r="A690" s="5">
        <v>101</v>
      </c>
      <c r="B690" s="5" t="s">
        <v>2269</v>
      </c>
      <c r="C690" s="5">
        <v>6</v>
      </c>
      <c r="D690" s="5">
        <v>10</v>
      </c>
      <c r="E690" s="5" t="s">
        <v>1116</v>
      </c>
      <c r="F690" s="5">
        <v>36063642</v>
      </c>
      <c r="G690" s="5" t="s">
        <v>345</v>
      </c>
      <c r="H690">
        <f>VLOOKUP(G690,'Journals '!A:C,3)</f>
        <v>1</v>
      </c>
      <c r="I690">
        <f t="shared" si="2"/>
        <v>1</v>
      </c>
      <c r="J690" s="5">
        <v>2022</v>
      </c>
      <c r="K690" s="5" t="s">
        <v>2285</v>
      </c>
    </row>
    <row r="691" spans="1:11" ht="13.2">
      <c r="A691" s="5">
        <v>101</v>
      </c>
      <c r="B691" s="5" t="s">
        <v>2269</v>
      </c>
      <c r="C691" s="5">
        <v>1</v>
      </c>
      <c r="D691" s="5">
        <v>12</v>
      </c>
      <c r="E691" s="5" t="s">
        <v>2286</v>
      </c>
      <c r="F691" s="5">
        <v>37401063</v>
      </c>
      <c r="G691" s="5" t="s">
        <v>537</v>
      </c>
      <c r="H691">
        <f>VLOOKUP(G691,'Journals '!A:C,3)</f>
        <v>1</v>
      </c>
      <c r="I691">
        <f t="shared" si="2"/>
        <v>1</v>
      </c>
      <c r="J691" s="5">
        <v>2023</v>
      </c>
      <c r="K691" s="5" t="s">
        <v>2287</v>
      </c>
    </row>
    <row r="692" spans="1:11" ht="13.2">
      <c r="A692" s="5">
        <v>101</v>
      </c>
      <c r="B692" s="5" t="s">
        <v>2269</v>
      </c>
      <c r="C692" s="5">
        <v>5</v>
      </c>
      <c r="D692" s="5">
        <v>11</v>
      </c>
      <c r="E692" s="5" t="s">
        <v>1140</v>
      </c>
      <c r="F692" s="5">
        <v>35777113</v>
      </c>
      <c r="G692" s="5" t="s">
        <v>454</v>
      </c>
      <c r="H692">
        <f>VLOOKUP(G692,'Journals '!A:C,3)</f>
        <v>0</v>
      </c>
      <c r="I692" t="str">
        <f t="shared" si="2"/>
        <v xml:space="preserve"> </v>
      </c>
      <c r="J692" s="5">
        <v>2022</v>
      </c>
      <c r="K692" s="5" t="s">
        <v>2288</v>
      </c>
    </row>
    <row r="693" spans="1:11" ht="13.2">
      <c r="A693" s="5">
        <v>101</v>
      </c>
      <c r="B693" s="5" t="s">
        <v>2269</v>
      </c>
      <c r="C693" s="5">
        <v>2</v>
      </c>
      <c r="D693" s="5">
        <v>6</v>
      </c>
      <c r="E693" s="5" t="s">
        <v>2289</v>
      </c>
      <c r="F693" s="5">
        <v>37026774</v>
      </c>
      <c r="G693" s="5" t="s">
        <v>2290</v>
      </c>
      <c r="H693">
        <f>VLOOKUP(G693,'Journals '!A:C,3)</f>
        <v>1</v>
      </c>
      <c r="I693">
        <f t="shared" si="2"/>
        <v>1</v>
      </c>
      <c r="J693" s="5">
        <v>2023</v>
      </c>
      <c r="K693" s="5" t="s">
        <v>2291</v>
      </c>
    </row>
    <row r="694" spans="1:11" ht="13.2">
      <c r="A694" s="5">
        <v>101</v>
      </c>
      <c r="B694" s="5" t="s">
        <v>2269</v>
      </c>
      <c r="C694" s="5">
        <v>5</v>
      </c>
      <c r="D694" s="5">
        <v>8</v>
      </c>
      <c r="E694" s="5" t="s">
        <v>2292</v>
      </c>
      <c r="F694" s="5">
        <v>33224649</v>
      </c>
      <c r="G694" s="5" t="s">
        <v>354</v>
      </c>
      <c r="H694">
        <f>VLOOKUP(G694,'Journals '!A:C,3)</f>
        <v>0</v>
      </c>
      <c r="I694" t="str">
        <f t="shared" si="2"/>
        <v xml:space="preserve"> </v>
      </c>
      <c r="J694" s="5">
        <v>2020</v>
      </c>
      <c r="K694" s="5" t="s">
        <v>2277</v>
      </c>
    </row>
    <row r="695" spans="1:11" ht="13.2">
      <c r="A695" s="5">
        <v>101</v>
      </c>
      <c r="B695" s="5" t="s">
        <v>2269</v>
      </c>
      <c r="C695" s="5">
        <v>1</v>
      </c>
      <c r="D695" s="5">
        <v>10</v>
      </c>
      <c r="E695" s="5" t="s">
        <v>1161</v>
      </c>
      <c r="F695" s="5">
        <v>37382304</v>
      </c>
      <c r="G695" s="5" t="s">
        <v>1030</v>
      </c>
      <c r="H695">
        <f>VLOOKUP(G695,'Journals '!A:C,3)</f>
        <v>1</v>
      </c>
      <c r="I695">
        <f t="shared" si="2"/>
        <v>1</v>
      </c>
      <c r="J695" s="5">
        <v>2023</v>
      </c>
      <c r="K695" s="5" t="s">
        <v>2291</v>
      </c>
    </row>
    <row r="696" spans="1:11" ht="13.2">
      <c r="A696" s="5">
        <v>101</v>
      </c>
      <c r="B696" s="5" t="s">
        <v>2269</v>
      </c>
      <c r="C696" s="5">
        <v>7</v>
      </c>
      <c r="D696" s="5">
        <v>9</v>
      </c>
      <c r="E696" s="5" t="s">
        <v>2293</v>
      </c>
      <c r="F696" s="5">
        <v>37855622</v>
      </c>
      <c r="G696" s="5" t="s">
        <v>544</v>
      </c>
      <c r="H696">
        <f>VLOOKUP(G696,'Journals '!A:C,3)</f>
        <v>1</v>
      </c>
      <c r="I696">
        <f t="shared" si="2"/>
        <v>1</v>
      </c>
      <c r="J696" s="5">
        <v>2023</v>
      </c>
      <c r="K696" s="5" t="s">
        <v>2274</v>
      </c>
    </row>
    <row r="697" spans="1:11" ht="13.2">
      <c r="A697" s="5">
        <v>101</v>
      </c>
      <c r="B697" s="5" t="s">
        <v>2269</v>
      </c>
      <c r="C697" s="5">
        <v>2</v>
      </c>
      <c r="D697" s="5">
        <v>7</v>
      </c>
      <c r="E697" s="5" t="s">
        <v>2294</v>
      </c>
      <c r="F697" s="5">
        <v>34513401</v>
      </c>
      <c r="G697" s="5" t="s">
        <v>354</v>
      </c>
      <c r="H697">
        <f>VLOOKUP(G697,'Journals '!A:C,3)</f>
        <v>0</v>
      </c>
      <c r="I697" t="str">
        <f t="shared" si="2"/>
        <v xml:space="preserve"> </v>
      </c>
      <c r="J697" s="5">
        <v>2021</v>
      </c>
      <c r="K697" s="5" t="s">
        <v>2277</v>
      </c>
    </row>
    <row r="698" spans="1:11" ht="13.2">
      <c r="A698" s="5">
        <v>102</v>
      </c>
      <c r="B698" s="5" t="s">
        <v>760</v>
      </c>
      <c r="C698" s="5">
        <v>1</v>
      </c>
      <c r="D698" s="5">
        <v>15</v>
      </c>
      <c r="E698" s="5" t="s">
        <v>2295</v>
      </c>
      <c r="F698" s="5">
        <v>32267929</v>
      </c>
      <c r="G698" s="5" t="s">
        <v>2296</v>
      </c>
      <c r="H698">
        <f>VLOOKUP(G698,'Journals '!A:C,3)</f>
        <v>0</v>
      </c>
      <c r="I698" t="str">
        <f t="shared" si="2"/>
        <v xml:space="preserve"> </v>
      </c>
      <c r="J698" s="5">
        <v>2020</v>
      </c>
      <c r="K698" s="5" t="s">
        <v>2297</v>
      </c>
    </row>
    <row r="699" spans="1:11" ht="13.2">
      <c r="A699" s="5">
        <v>103</v>
      </c>
      <c r="B699" s="5" t="s">
        <v>761</v>
      </c>
      <c r="C699" s="5">
        <v>3</v>
      </c>
      <c r="D699" s="5">
        <v>6</v>
      </c>
      <c r="E699" s="5" t="s">
        <v>2298</v>
      </c>
      <c r="F699" s="5">
        <v>35345309</v>
      </c>
      <c r="G699" s="5" t="s">
        <v>2299</v>
      </c>
      <c r="H699">
        <f>VLOOKUP(G699,'Journals '!A:C,3)</f>
        <v>0</v>
      </c>
      <c r="I699" t="str">
        <f t="shared" si="2"/>
        <v xml:space="preserve"> </v>
      </c>
      <c r="J699" s="5">
        <v>2022</v>
      </c>
      <c r="K699" s="5" t="s">
        <v>2300</v>
      </c>
    </row>
    <row r="700" spans="1:11" ht="13.2">
      <c r="A700" s="5">
        <v>103</v>
      </c>
      <c r="B700" s="5" t="s">
        <v>761</v>
      </c>
      <c r="C700" s="5">
        <v>1</v>
      </c>
      <c r="D700" s="5">
        <v>4</v>
      </c>
      <c r="E700" s="5" t="s">
        <v>2301</v>
      </c>
      <c r="F700" s="5">
        <v>33718170</v>
      </c>
      <c r="G700" s="5" t="s">
        <v>387</v>
      </c>
      <c r="H700">
        <f>VLOOKUP(G700,'Journals '!A:C,3)</f>
        <v>0</v>
      </c>
      <c r="I700" t="str">
        <f t="shared" si="2"/>
        <v xml:space="preserve"> </v>
      </c>
      <c r="J700" s="5">
        <v>2021</v>
      </c>
      <c r="K700" s="5" t="s">
        <v>2302</v>
      </c>
    </row>
    <row r="701" spans="1:11" ht="13.2">
      <c r="A701" s="5">
        <v>103</v>
      </c>
      <c r="B701" s="5" t="s">
        <v>761</v>
      </c>
      <c r="C701" s="5">
        <v>4</v>
      </c>
      <c r="D701" s="5">
        <v>9</v>
      </c>
      <c r="E701" s="5" t="s">
        <v>2303</v>
      </c>
      <c r="F701" s="5">
        <v>35158166</v>
      </c>
      <c r="G701" s="5" t="s">
        <v>2304</v>
      </c>
      <c r="H701">
        <f>VLOOKUP(G701,'Journals '!A:C,3)</f>
        <v>1</v>
      </c>
      <c r="I701">
        <f t="shared" si="2"/>
        <v>1</v>
      </c>
      <c r="J701" s="5">
        <v>2022</v>
      </c>
      <c r="K701" s="5" t="s">
        <v>2305</v>
      </c>
    </row>
    <row r="702" spans="1:11" ht="13.2">
      <c r="A702" s="5">
        <v>103</v>
      </c>
      <c r="B702" s="5" t="s">
        <v>761</v>
      </c>
      <c r="C702" s="5">
        <v>4</v>
      </c>
      <c r="D702" s="5">
        <v>14</v>
      </c>
      <c r="E702" s="5" t="s">
        <v>2306</v>
      </c>
      <c r="F702" s="5">
        <v>32599207</v>
      </c>
      <c r="G702" s="5" t="s">
        <v>634</v>
      </c>
      <c r="H702">
        <f>VLOOKUP(G702,'Journals '!A:C,3)</f>
        <v>1</v>
      </c>
      <c r="I702">
        <f t="shared" si="2"/>
        <v>1</v>
      </c>
      <c r="J702" s="5">
        <v>2020</v>
      </c>
      <c r="K702" s="5" t="s">
        <v>2098</v>
      </c>
    </row>
    <row r="703" spans="1:11" ht="13.2">
      <c r="A703" s="5">
        <v>103</v>
      </c>
      <c r="B703" s="5" t="s">
        <v>761</v>
      </c>
      <c r="C703" s="5">
        <v>1</v>
      </c>
      <c r="D703" s="5">
        <v>14</v>
      </c>
      <c r="E703" s="5" t="s">
        <v>2088</v>
      </c>
      <c r="F703" s="5">
        <v>35860199</v>
      </c>
      <c r="G703" s="5" t="s">
        <v>2307</v>
      </c>
      <c r="H703">
        <f>VLOOKUP(G703,'Journals '!A:C,3)</f>
        <v>0</v>
      </c>
      <c r="I703" t="str">
        <f t="shared" si="2"/>
        <v xml:space="preserve"> </v>
      </c>
      <c r="J703" s="5">
        <v>2022</v>
      </c>
      <c r="K703" s="5" t="s">
        <v>2089</v>
      </c>
    </row>
    <row r="704" spans="1:11" ht="13.2">
      <c r="A704" s="5">
        <v>103</v>
      </c>
      <c r="B704" s="5" t="s">
        <v>761</v>
      </c>
      <c r="C704" s="5">
        <v>5</v>
      </c>
      <c r="D704" s="5">
        <v>11</v>
      </c>
      <c r="E704" s="5" t="s">
        <v>2308</v>
      </c>
      <c r="F704" s="5">
        <v>37405242</v>
      </c>
      <c r="G704" s="5" t="s">
        <v>2309</v>
      </c>
      <c r="H704">
        <f>VLOOKUP(G704,'Journals '!A:C,3)</f>
        <v>1</v>
      </c>
      <c r="I704">
        <f t="shared" si="2"/>
        <v>1</v>
      </c>
      <c r="J704" s="5">
        <v>2022</v>
      </c>
      <c r="K704" s="5" t="s">
        <v>2310</v>
      </c>
    </row>
    <row r="705" spans="1:11" ht="13.2">
      <c r="A705" s="5">
        <v>103</v>
      </c>
      <c r="B705" s="5" t="s">
        <v>761</v>
      </c>
      <c r="C705" s="5">
        <v>1</v>
      </c>
      <c r="D705" s="5">
        <v>9</v>
      </c>
      <c r="E705" s="5" t="s">
        <v>2311</v>
      </c>
      <c r="F705" s="5">
        <v>33784948</v>
      </c>
      <c r="G705" s="5" t="s">
        <v>2312</v>
      </c>
      <c r="H705">
        <f>VLOOKUP(G705,'Journals '!A:C,3)</f>
        <v>0</v>
      </c>
      <c r="I705" t="str">
        <f t="shared" si="2"/>
        <v xml:space="preserve"> </v>
      </c>
      <c r="J705" s="5">
        <v>2021</v>
      </c>
      <c r="K705" s="5" t="s">
        <v>2313</v>
      </c>
    </row>
    <row r="706" spans="1:11" ht="13.2">
      <c r="A706" s="5">
        <v>103</v>
      </c>
      <c r="B706" s="5" t="s">
        <v>761</v>
      </c>
      <c r="C706" s="5">
        <v>4</v>
      </c>
      <c r="D706" s="5">
        <v>14</v>
      </c>
      <c r="E706" s="5" t="s">
        <v>2314</v>
      </c>
      <c r="F706" s="5">
        <v>34653980</v>
      </c>
      <c r="G706" s="5" t="s">
        <v>473</v>
      </c>
      <c r="H706">
        <f>VLOOKUP(G706,'Journals '!A:C,3)</f>
        <v>1</v>
      </c>
      <c r="I706">
        <f t="shared" si="2"/>
        <v>1</v>
      </c>
      <c r="J706" s="5">
        <v>2021</v>
      </c>
      <c r="K706" s="5" t="s">
        <v>2315</v>
      </c>
    </row>
    <row r="707" spans="1:11" ht="13.2">
      <c r="A707" s="5">
        <v>103</v>
      </c>
      <c r="B707" s="5" t="s">
        <v>761</v>
      </c>
      <c r="C707" s="5">
        <v>6</v>
      </c>
      <c r="D707" s="5">
        <v>13</v>
      </c>
      <c r="E707" s="5" t="s">
        <v>2316</v>
      </c>
      <c r="F707" s="5">
        <v>33560470</v>
      </c>
      <c r="G707" s="5" t="s">
        <v>2317</v>
      </c>
      <c r="H707">
        <f>VLOOKUP(G707,'Journals '!A:C,3)</f>
        <v>0</v>
      </c>
      <c r="I707" t="str">
        <f t="shared" si="2"/>
        <v xml:space="preserve"> </v>
      </c>
      <c r="J707" s="5">
        <v>2021</v>
      </c>
      <c r="K707" s="5" t="s">
        <v>2318</v>
      </c>
    </row>
    <row r="708" spans="1:11" ht="13.2">
      <c r="A708" s="5">
        <v>103</v>
      </c>
      <c r="B708" s="5" t="s">
        <v>761</v>
      </c>
      <c r="C708" s="5">
        <v>4</v>
      </c>
      <c r="D708" s="5">
        <v>10</v>
      </c>
      <c r="E708" s="5" t="s">
        <v>2319</v>
      </c>
      <c r="F708" s="5">
        <v>35900618</v>
      </c>
      <c r="G708" s="5" t="s">
        <v>464</v>
      </c>
      <c r="H708">
        <f>VLOOKUP(G708,'Journals '!A:C,3)</f>
        <v>0</v>
      </c>
      <c r="I708" t="str">
        <f t="shared" si="2"/>
        <v xml:space="preserve"> </v>
      </c>
      <c r="J708" s="5">
        <v>2022</v>
      </c>
      <c r="K708" s="5" t="s">
        <v>2320</v>
      </c>
    </row>
    <row r="709" spans="1:11" ht="13.2">
      <c r="A709" s="5">
        <v>103</v>
      </c>
      <c r="B709" s="5" t="s">
        <v>761</v>
      </c>
      <c r="C709" s="5">
        <v>1</v>
      </c>
      <c r="D709" s="5">
        <v>6</v>
      </c>
      <c r="E709" s="5" t="s">
        <v>2321</v>
      </c>
      <c r="F709" s="5">
        <v>30243910</v>
      </c>
      <c r="G709" s="5" t="s">
        <v>2322</v>
      </c>
      <c r="H709">
        <f>VLOOKUP(G709,'Journals '!A:C,3)</f>
        <v>0</v>
      </c>
      <c r="I709" t="str">
        <f t="shared" si="2"/>
        <v xml:space="preserve"> </v>
      </c>
      <c r="J709" s="5">
        <v>2018</v>
      </c>
      <c r="K709" s="5" t="s">
        <v>2323</v>
      </c>
    </row>
    <row r="710" spans="1:11" ht="13.2">
      <c r="A710" s="5">
        <v>103</v>
      </c>
      <c r="B710" s="5" t="s">
        <v>761</v>
      </c>
      <c r="C710" s="5">
        <v>2</v>
      </c>
      <c r="D710" s="5">
        <v>8</v>
      </c>
      <c r="E710" s="5" t="s">
        <v>2324</v>
      </c>
      <c r="F710" s="5">
        <v>32642656</v>
      </c>
      <c r="G710" s="5" t="s">
        <v>2325</v>
      </c>
      <c r="H710">
        <f>VLOOKUP(G710,'Journals '!A:C,3)</f>
        <v>0</v>
      </c>
      <c r="I710" t="str">
        <f t="shared" si="2"/>
        <v xml:space="preserve"> </v>
      </c>
      <c r="J710" s="5">
        <v>2019</v>
      </c>
      <c r="K710" s="5" t="s">
        <v>2326</v>
      </c>
    </row>
    <row r="711" spans="1:11" ht="13.2">
      <c r="A711" s="5">
        <v>103</v>
      </c>
      <c r="B711" s="5" t="s">
        <v>761</v>
      </c>
      <c r="C711" s="5">
        <v>3</v>
      </c>
      <c r="D711" s="5">
        <v>4</v>
      </c>
      <c r="E711" s="5" t="s">
        <v>2105</v>
      </c>
      <c r="F711" s="5">
        <v>36471578</v>
      </c>
      <c r="G711" s="5" t="s">
        <v>2327</v>
      </c>
      <c r="H711">
        <f>VLOOKUP(G711,'Journals '!A:C,3)</f>
        <v>0</v>
      </c>
      <c r="I711" t="str">
        <f t="shared" si="2"/>
        <v xml:space="preserve"> </v>
      </c>
      <c r="J711" s="15">
        <v>2022</v>
      </c>
      <c r="K711" s="5" t="s">
        <v>2107</v>
      </c>
    </row>
    <row r="712" spans="1:11" ht="13.2">
      <c r="A712" s="5">
        <v>103</v>
      </c>
      <c r="B712" s="5" t="s">
        <v>761</v>
      </c>
      <c r="C712" s="5">
        <v>1</v>
      </c>
      <c r="D712" s="5">
        <v>9</v>
      </c>
      <c r="E712" s="5" t="s">
        <v>2328</v>
      </c>
      <c r="F712" s="5">
        <v>34603930</v>
      </c>
      <c r="G712" s="5" t="s">
        <v>2329</v>
      </c>
      <c r="H712">
        <f>VLOOKUP(G712,'Journals '!A:C,3)</f>
        <v>1</v>
      </c>
      <c r="I712">
        <f t="shared" si="2"/>
        <v>1</v>
      </c>
      <c r="J712" s="5">
        <v>2021</v>
      </c>
      <c r="K712" s="5" t="s">
        <v>2330</v>
      </c>
    </row>
    <row r="713" spans="1:11" ht="13.2">
      <c r="A713" s="5">
        <v>103</v>
      </c>
      <c r="B713" s="5" t="s">
        <v>761</v>
      </c>
      <c r="C713" s="5">
        <v>1</v>
      </c>
      <c r="D713" s="5">
        <v>5</v>
      </c>
      <c r="E713" s="5" t="s">
        <v>2331</v>
      </c>
      <c r="F713" s="5">
        <v>30723703</v>
      </c>
      <c r="G713" s="5" t="s">
        <v>387</v>
      </c>
      <c r="H713">
        <f>VLOOKUP(G713,'Journals '!A:C,3)</f>
        <v>0</v>
      </c>
      <c r="I713" t="str">
        <f t="shared" si="2"/>
        <v xml:space="preserve"> </v>
      </c>
      <c r="J713" s="5">
        <v>2019</v>
      </c>
      <c r="K713" s="5" t="s">
        <v>2332</v>
      </c>
    </row>
    <row r="714" spans="1:11" ht="13.2">
      <c r="A714" s="5">
        <v>103</v>
      </c>
      <c r="B714" s="5" t="s">
        <v>761</v>
      </c>
      <c r="C714" s="5">
        <v>2</v>
      </c>
      <c r="D714" s="5">
        <v>5</v>
      </c>
      <c r="E714" s="5" t="s">
        <v>2333</v>
      </c>
      <c r="F714" s="5">
        <v>37666299</v>
      </c>
      <c r="G714" s="5" t="s">
        <v>634</v>
      </c>
      <c r="H714">
        <f>VLOOKUP(G714,'Journals '!A:C,3)</f>
        <v>1</v>
      </c>
      <c r="I714">
        <f t="shared" si="2"/>
        <v>1</v>
      </c>
      <c r="J714" s="5">
        <v>2023</v>
      </c>
      <c r="K714" s="5" t="s">
        <v>2334</v>
      </c>
    </row>
    <row r="715" spans="1:11" ht="13.2">
      <c r="A715" s="5">
        <v>104</v>
      </c>
      <c r="B715" s="5" t="s">
        <v>762</v>
      </c>
      <c r="C715" s="5">
        <v>3</v>
      </c>
      <c r="D715" s="5">
        <v>8</v>
      </c>
      <c r="E715" s="5" t="s">
        <v>2335</v>
      </c>
      <c r="F715" s="5">
        <v>33479245</v>
      </c>
      <c r="G715" s="5" t="s">
        <v>2336</v>
      </c>
      <c r="H715">
        <f>VLOOKUP(G715,'Journals '!A:C,3)</f>
        <v>0</v>
      </c>
      <c r="I715" t="str">
        <f t="shared" si="2"/>
        <v xml:space="preserve"> </v>
      </c>
      <c r="J715" s="5">
        <v>2021</v>
      </c>
      <c r="K715" s="5" t="s">
        <v>2337</v>
      </c>
    </row>
    <row r="716" spans="1:11" ht="13.2">
      <c r="A716" s="5">
        <v>104</v>
      </c>
      <c r="B716" s="5" t="s">
        <v>762</v>
      </c>
      <c r="C716" s="5">
        <v>2</v>
      </c>
      <c r="D716" s="5">
        <v>10</v>
      </c>
      <c r="E716" s="5" t="s">
        <v>2338</v>
      </c>
      <c r="F716" s="5">
        <v>30321360</v>
      </c>
      <c r="G716" s="5" t="s">
        <v>2339</v>
      </c>
      <c r="H716">
        <f>VLOOKUP(G716,'Journals '!A:C,3)</f>
        <v>0</v>
      </c>
      <c r="I716" t="str">
        <f t="shared" si="2"/>
        <v xml:space="preserve"> </v>
      </c>
      <c r="J716" s="5">
        <v>2018</v>
      </c>
      <c r="K716" s="5" t="s">
        <v>2340</v>
      </c>
    </row>
    <row r="717" spans="1:11" ht="13.2">
      <c r="A717" s="5">
        <v>104</v>
      </c>
      <c r="B717" s="5" t="s">
        <v>762</v>
      </c>
      <c r="C717" s="5">
        <v>1</v>
      </c>
      <c r="D717" s="5">
        <v>4</v>
      </c>
      <c r="E717" s="5" t="s">
        <v>2341</v>
      </c>
      <c r="F717" s="5">
        <v>34418053</v>
      </c>
      <c r="G717" s="5" t="s">
        <v>2339</v>
      </c>
      <c r="H717">
        <f>VLOOKUP(G717,'Journals '!A:C,3)</f>
        <v>0</v>
      </c>
      <c r="I717" t="str">
        <f t="shared" si="2"/>
        <v xml:space="preserve"> </v>
      </c>
      <c r="J717" s="5">
        <v>2021</v>
      </c>
      <c r="K717" s="5" t="s">
        <v>2342</v>
      </c>
    </row>
    <row r="718" spans="1:11" ht="13.2">
      <c r="A718" s="5">
        <v>104</v>
      </c>
      <c r="B718" s="5" t="s">
        <v>762</v>
      </c>
      <c r="C718" s="5">
        <v>1</v>
      </c>
      <c r="D718" s="5">
        <v>4</v>
      </c>
      <c r="E718" s="5" t="s">
        <v>2343</v>
      </c>
      <c r="F718" s="5">
        <v>32920159</v>
      </c>
      <c r="G718" s="5" t="s">
        <v>634</v>
      </c>
      <c r="H718">
        <f>VLOOKUP(G718,'Journals '!A:C,3)</f>
        <v>1</v>
      </c>
      <c r="I718">
        <f t="shared" si="2"/>
        <v>1</v>
      </c>
      <c r="J718" s="5">
        <v>2020</v>
      </c>
      <c r="K718" s="5" t="s">
        <v>2344</v>
      </c>
    </row>
    <row r="719" spans="1:11" ht="13.2">
      <c r="A719" s="5">
        <v>104</v>
      </c>
      <c r="B719" s="5" t="s">
        <v>762</v>
      </c>
      <c r="C719" s="5">
        <v>2</v>
      </c>
      <c r="D719" s="5">
        <v>9</v>
      </c>
      <c r="E719" s="5" t="s">
        <v>2345</v>
      </c>
      <c r="F719" s="5">
        <v>31398249</v>
      </c>
      <c r="G719" s="5" t="s">
        <v>2339</v>
      </c>
      <c r="H719">
        <f>VLOOKUP(G719,'Journals '!A:C,3)</f>
        <v>0</v>
      </c>
      <c r="I719" t="str">
        <f t="shared" si="2"/>
        <v xml:space="preserve"> </v>
      </c>
      <c r="J719" s="5">
        <v>2019</v>
      </c>
      <c r="K719" s="5" t="s">
        <v>2340</v>
      </c>
    </row>
    <row r="720" spans="1:11" ht="13.2">
      <c r="A720" s="5">
        <v>104</v>
      </c>
      <c r="B720" s="5" t="s">
        <v>762</v>
      </c>
      <c r="C720" s="5">
        <v>3</v>
      </c>
      <c r="D720" s="5">
        <v>6</v>
      </c>
      <c r="E720" s="5" t="s">
        <v>2346</v>
      </c>
      <c r="F720" s="5">
        <v>27992553</v>
      </c>
      <c r="G720" s="5" t="s">
        <v>2347</v>
      </c>
      <c r="H720">
        <f>VLOOKUP(G720,'Journals '!A:C,3)</f>
        <v>0</v>
      </c>
      <c r="I720" t="str">
        <f t="shared" si="2"/>
        <v xml:space="preserve"> </v>
      </c>
      <c r="J720" s="5">
        <v>2016</v>
      </c>
      <c r="K720" s="5" t="s">
        <v>2348</v>
      </c>
    </row>
    <row r="721" spans="1:11" ht="13.2">
      <c r="A721" s="5">
        <v>105</v>
      </c>
      <c r="B721" s="5" t="s">
        <v>763</v>
      </c>
      <c r="C721" s="5">
        <v>2</v>
      </c>
      <c r="D721" s="5">
        <v>12</v>
      </c>
      <c r="E721" s="5" t="s">
        <v>2349</v>
      </c>
      <c r="F721" s="5">
        <v>35795472</v>
      </c>
      <c r="G721" s="5" t="s">
        <v>533</v>
      </c>
      <c r="H721">
        <f>VLOOKUP(G721,'Journals '!A:C,3)</f>
        <v>0</v>
      </c>
      <c r="I721" t="str">
        <f t="shared" si="2"/>
        <v xml:space="preserve"> </v>
      </c>
      <c r="J721" s="5">
        <v>2022</v>
      </c>
      <c r="K721" s="5" t="s">
        <v>2350</v>
      </c>
    </row>
    <row r="722" spans="1:11" ht="13.2">
      <c r="A722" s="5">
        <v>105</v>
      </c>
      <c r="B722" s="5" t="s">
        <v>763</v>
      </c>
      <c r="C722" s="5">
        <v>4</v>
      </c>
      <c r="D722" s="5">
        <v>10</v>
      </c>
      <c r="E722" s="5" t="s">
        <v>2351</v>
      </c>
      <c r="F722" s="5">
        <v>37337080</v>
      </c>
      <c r="G722" s="5" t="s">
        <v>2352</v>
      </c>
      <c r="H722">
        <f>VLOOKUP(G722,'Journals '!A:C,3)</f>
        <v>1</v>
      </c>
      <c r="I722">
        <f t="shared" si="2"/>
        <v>1</v>
      </c>
      <c r="J722" s="5">
        <v>2023</v>
      </c>
      <c r="K722" s="5" t="s">
        <v>2353</v>
      </c>
    </row>
    <row r="723" spans="1:11" ht="13.2">
      <c r="A723" s="5">
        <v>105</v>
      </c>
      <c r="B723" s="5" t="s">
        <v>763</v>
      </c>
      <c r="C723" s="5">
        <v>5</v>
      </c>
      <c r="D723" s="5">
        <v>10</v>
      </c>
      <c r="E723" s="5" t="s">
        <v>2354</v>
      </c>
      <c r="F723" s="5">
        <v>32768369</v>
      </c>
      <c r="G723" s="5" t="s">
        <v>2355</v>
      </c>
      <c r="H723">
        <f>VLOOKUP(G723,'Journals '!A:C,3)</f>
        <v>1</v>
      </c>
      <c r="I723">
        <f t="shared" si="2"/>
        <v>1</v>
      </c>
      <c r="J723" s="5">
        <v>2020</v>
      </c>
      <c r="K723" s="5" t="s">
        <v>2356</v>
      </c>
    </row>
    <row r="724" spans="1:11" ht="13.2">
      <c r="A724" s="5">
        <v>105</v>
      </c>
      <c r="B724" s="5" t="s">
        <v>763</v>
      </c>
      <c r="C724" s="5">
        <v>4</v>
      </c>
      <c r="D724" s="5">
        <v>8</v>
      </c>
      <c r="E724" s="5" t="s">
        <v>2357</v>
      </c>
      <c r="F724" s="5">
        <v>37529843</v>
      </c>
      <c r="G724" s="5" t="s">
        <v>2358</v>
      </c>
      <c r="H724">
        <f>VLOOKUP(G724,'Journals '!A:C,3)</f>
        <v>0</v>
      </c>
      <c r="I724" t="str">
        <f t="shared" si="2"/>
        <v xml:space="preserve"> </v>
      </c>
      <c r="J724" s="5">
        <v>2023</v>
      </c>
      <c r="K724" s="5" t="s">
        <v>2359</v>
      </c>
    </row>
    <row r="725" spans="1:11" ht="13.2">
      <c r="A725" s="5">
        <v>105</v>
      </c>
      <c r="B725" s="5" t="s">
        <v>763</v>
      </c>
      <c r="C725" s="5">
        <v>3</v>
      </c>
      <c r="D725" s="5">
        <v>10</v>
      </c>
      <c r="E725" s="5" t="s">
        <v>2360</v>
      </c>
      <c r="F725" s="5">
        <v>32619899</v>
      </c>
      <c r="G725" s="5" t="s">
        <v>345</v>
      </c>
      <c r="H725">
        <f>VLOOKUP(G725,'Journals '!A:C,3)</f>
        <v>1</v>
      </c>
      <c r="I725">
        <f t="shared" si="2"/>
        <v>1</v>
      </c>
      <c r="J725" s="5">
        <v>2020</v>
      </c>
      <c r="K725" s="5" t="s">
        <v>2361</v>
      </c>
    </row>
    <row r="726" spans="1:11" ht="13.2">
      <c r="A726" s="5">
        <v>105</v>
      </c>
      <c r="B726" s="5" t="s">
        <v>763</v>
      </c>
      <c r="C726" s="5">
        <v>1</v>
      </c>
      <c r="D726" s="5">
        <v>9</v>
      </c>
      <c r="E726" s="5" t="s">
        <v>2362</v>
      </c>
      <c r="F726" s="5">
        <v>32058115</v>
      </c>
      <c r="G726" s="5" t="s">
        <v>634</v>
      </c>
      <c r="H726">
        <f>VLOOKUP(G726,'Journals '!A:C,3)</f>
        <v>1</v>
      </c>
      <c r="I726">
        <f t="shared" si="2"/>
        <v>1</v>
      </c>
      <c r="J726" s="5">
        <v>2020</v>
      </c>
      <c r="K726" s="5" t="s">
        <v>2363</v>
      </c>
    </row>
    <row r="727" spans="1:11" ht="13.2">
      <c r="A727" s="5">
        <v>105</v>
      </c>
      <c r="B727" s="5" t="s">
        <v>763</v>
      </c>
      <c r="C727" s="5">
        <v>1</v>
      </c>
      <c r="D727" s="5">
        <v>8</v>
      </c>
      <c r="E727" s="5" t="s">
        <v>2364</v>
      </c>
      <c r="F727" s="5">
        <v>33640561</v>
      </c>
      <c r="G727" s="5" t="s">
        <v>345</v>
      </c>
      <c r="H727">
        <f>VLOOKUP(G727,'Journals '!A:C,3)</f>
        <v>1</v>
      </c>
      <c r="I727">
        <f t="shared" si="2"/>
        <v>1</v>
      </c>
      <c r="J727" s="5">
        <v>2021</v>
      </c>
      <c r="K727" s="5" t="s">
        <v>2365</v>
      </c>
    </row>
    <row r="728" spans="1:11" ht="13.2">
      <c r="A728" s="5">
        <v>105</v>
      </c>
      <c r="B728" s="5" t="s">
        <v>763</v>
      </c>
      <c r="C728" s="5">
        <v>2</v>
      </c>
      <c r="D728" s="5">
        <v>9</v>
      </c>
      <c r="E728" s="5" t="s">
        <v>2366</v>
      </c>
      <c r="F728" s="5">
        <v>32542339</v>
      </c>
      <c r="G728" s="5" t="s">
        <v>544</v>
      </c>
      <c r="H728">
        <f>VLOOKUP(G728,'Journals '!A:C,3)</f>
        <v>1</v>
      </c>
      <c r="I728">
        <f t="shared" si="2"/>
        <v>1</v>
      </c>
      <c r="J728" s="5">
        <v>2020</v>
      </c>
      <c r="K728" s="5" t="s">
        <v>2367</v>
      </c>
    </row>
    <row r="729" spans="1:11" ht="13.2">
      <c r="A729" s="5">
        <v>105</v>
      </c>
      <c r="B729" s="5" t="s">
        <v>763</v>
      </c>
      <c r="C729" s="5">
        <v>1</v>
      </c>
      <c r="D729" s="5">
        <v>18</v>
      </c>
      <c r="E729" s="5" t="s">
        <v>2368</v>
      </c>
      <c r="F729" s="5">
        <v>36566592</v>
      </c>
      <c r="G729" s="5" t="s">
        <v>2369</v>
      </c>
      <c r="H729">
        <f>VLOOKUP(G729,'Journals '!A:C,3)</f>
        <v>0</v>
      </c>
      <c r="I729" t="str">
        <f t="shared" si="2"/>
        <v xml:space="preserve"> </v>
      </c>
      <c r="J729" s="5">
        <v>2023</v>
      </c>
      <c r="K729" s="5" t="s">
        <v>2370</v>
      </c>
    </row>
    <row r="730" spans="1:11" ht="13.2">
      <c r="A730" s="5">
        <v>105</v>
      </c>
      <c r="B730" s="5" t="s">
        <v>763</v>
      </c>
      <c r="C730" s="5">
        <v>4</v>
      </c>
      <c r="D730" s="5">
        <v>8</v>
      </c>
      <c r="E730" s="5" t="s">
        <v>2371</v>
      </c>
      <c r="F730" s="5">
        <v>31953579</v>
      </c>
      <c r="G730" s="5" t="s">
        <v>2372</v>
      </c>
      <c r="H730">
        <f>VLOOKUP(G730,'Journals '!A:C,3)</f>
        <v>0</v>
      </c>
      <c r="I730" t="str">
        <f t="shared" si="2"/>
        <v xml:space="preserve"> </v>
      </c>
      <c r="J730" s="5">
        <v>2020</v>
      </c>
      <c r="K730" s="5" t="s">
        <v>2373</v>
      </c>
    </row>
    <row r="731" spans="1:11" ht="13.2">
      <c r="A731" s="5">
        <v>105</v>
      </c>
      <c r="B731" s="5" t="s">
        <v>763</v>
      </c>
      <c r="C731" s="5">
        <v>1</v>
      </c>
      <c r="D731" s="5">
        <v>7</v>
      </c>
      <c r="E731" s="5" t="s">
        <v>2374</v>
      </c>
      <c r="F731" s="5">
        <v>32360924</v>
      </c>
      <c r="G731" s="5" t="s">
        <v>634</v>
      </c>
      <c r="H731">
        <f>VLOOKUP(G731,'Journals '!A:C,3)</f>
        <v>1</v>
      </c>
      <c r="I731">
        <f t="shared" si="2"/>
        <v>1</v>
      </c>
      <c r="J731" s="5">
        <v>2020</v>
      </c>
      <c r="K731" s="5" t="s">
        <v>2375</v>
      </c>
    </row>
    <row r="732" spans="1:11" ht="13.2">
      <c r="A732" s="5">
        <v>105</v>
      </c>
      <c r="B732" s="5" t="s">
        <v>763</v>
      </c>
      <c r="C732" s="5">
        <v>5</v>
      </c>
      <c r="D732" s="5">
        <v>23</v>
      </c>
      <c r="E732" s="5" t="s">
        <v>2376</v>
      </c>
      <c r="F732" s="5">
        <v>37051331</v>
      </c>
      <c r="G732" s="5" t="s">
        <v>533</v>
      </c>
      <c r="H732">
        <f>VLOOKUP(G732,'Journals '!A:C,3)</f>
        <v>0</v>
      </c>
      <c r="I732" t="str">
        <f t="shared" si="2"/>
        <v xml:space="preserve"> </v>
      </c>
      <c r="J732" s="5">
        <v>2023</v>
      </c>
      <c r="K732" s="5" t="s">
        <v>2353</v>
      </c>
    </row>
    <row r="733" spans="1:11" ht="13.2">
      <c r="A733" s="5">
        <v>105</v>
      </c>
      <c r="B733" s="5" t="s">
        <v>763</v>
      </c>
      <c r="C733" s="5">
        <v>7</v>
      </c>
      <c r="D733" s="5">
        <v>11</v>
      </c>
      <c r="E733" s="5" t="s">
        <v>2377</v>
      </c>
      <c r="F733" s="5">
        <v>33382008</v>
      </c>
      <c r="G733" s="5" t="s">
        <v>2378</v>
      </c>
      <c r="H733">
        <f>VLOOKUP(G733,'Journals '!A:C,3)</f>
        <v>0</v>
      </c>
      <c r="I733" t="str">
        <f t="shared" si="2"/>
        <v xml:space="preserve"> </v>
      </c>
      <c r="J733" s="5">
        <v>2021</v>
      </c>
      <c r="K733" s="5" t="s">
        <v>2379</v>
      </c>
    </row>
    <row r="734" spans="1:11" ht="13.2">
      <c r="A734" s="5">
        <v>105</v>
      </c>
      <c r="B734" s="5" t="s">
        <v>763</v>
      </c>
      <c r="C734" s="5">
        <v>1</v>
      </c>
      <c r="D734" s="5">
        <v>9</v>
      </c>
      <c r="E734" s="5" t="s">
        <v>2380</v>
      </c>
      <c r="F734" s="5">
        <v>32544138</v>
      </c>
      <c r="G734" s="5" t="s">
        <v>2381</v>
      </c>
      <c r="H734">
        <f>VLOOKUP(G734,'Journals '!A:C,3)</f>
        <v>0</v>
      </c>
      <c r="I734" t="str">
        <f t="shared" si="2"/>
        <v xml:space="preserve"> </v>
      </c>
      <c r="J734" s="5">
        <v>2021</v>
      </c>
      <c r="K734" s="5" t="s">
        <v>2382</v>
      </c>
    </row>
    <row r="735" spans="1:11" ht="13.2">
      <c r="A735" s="5">
        <v>105</v>
      </c>
      <c r="B735" s="5" t="s">
        <v>763</v>
      </c>
      <c r="C735" s="5">
        <v>4</v>
      </c>
      <c r="D735" s="5">
        <v>5</v>
      </c>
      <c r="E735" s="5" t="s">
        <v>2383</v>
      </c>
      <c r="F735" s="5">
        <v>28433746</v>
      </c>
      <c r="G735" s="5" t="s">
        <v>2384</v>
      </c>
      <c r="H735">
        <f>VLOOKUP(G735,'Journals '!A:C,3)</f>
        <v>0</v>
      </c>
      <c r="I735" t="str">
        <f t="shared" si="2"/>
        <v xml:space="preserve"> </v>
      </c>
      <c r="J735" s="5">
        <v>2017</v>
      </c>
      <c r="K735" s="5" t="s">
        <v>2385</v>
      </c>
    </row>
    <row r="736" spans="1:11" ht="13.2">
      <c r="A736" s="5">
        <v>105</v>
      </c>
      <c r="B736" s="5" t="s">
        <v>763</v>
      </c>
      <c r="C736" s="5">
        <v>3</v>
      </c>
      <c r="D736" s="5">
        <v>8</v>
      </c>
      <c r="E736" s="5" t="s">
        <v>2386</v>
      </c>
      <c r="F736" s="5">
        <v>27614125</v>
      </c>
      <c r="G736" s="5" t="s">
        <v>2384</v>
      </c>
      <c r="H736">
        <f>VLOOKUP(G736,'Journals '!A:C,3)</f>
        <v>0</v>
      </c>
      <c r="I736" t="str">
        <f t="shared" si="2"/>
        <v xml:space="preserve"> </v>
      </c>
      <c r="J736" s="5">
        <v>2017</v>
      </c>
      <c r="K736" s="5" t="s">
        <v>2387</v>
      </c>
    </row>
    <row r="737" spans="1:11" ht="13.2">
      <c r="A737" s="5">
        <v>106</v>
      </c>
      <c r="B737" s="5" t="s">
        <v>890</v>
      </c>
      <c r="C737" s="5">
        <v>1</v>
      </c>
      <c r="D737" s="5">
        <v>2</v>
      </c>
      <c r="E737" s="5" t="s">
        <v>2388</v>
      </c>
      <c r="F737" s="5">
        <v>32081130</v>
      </c>
      <c r="G737" s="5" t="s">
        <v>365</v>
      </c>
      <c r="H737">
        <f>VLOOKUP(G737,'Journals '!A:C,3)</f>
        <v>0</v>
      </c>
      <c r="I737" t="str">
        <f t="shared" si="2"/>
        <v xml:space="preserve"> </v>
      </c>
      <c r="J737" s="5">
        <v>2020</v>
      </c>
      <c r="K737" s="5" t="s">
        <v>2389</v>
      </c>
    </row>
    <row r="738" spans="1:11" ht="13.2">
      <c r="A738" s="5">
        <v>106</v>
      </c>
      <c r="B738" s="5" t="s">
        <v>890</v>
      </c>
      <c r="C738" s="5">
        <v>1</v>
      </c>
      <c r="D738" s="5">
        <v>3</v>
      </c>
      <c r="E738" s="5" t="s">
        <v>2390</v>
      </c>
      <c r="F738" s="5">
        <v>30224803</v>
      </c>
      <c r="G738" s="5" t="s">
        <v>2391</v>
      </c>
      <c r="H738">
        <f>VLOOKUP(G738,'Journals '!A:C,3)</f>
        <v>0</v>
      </c>
      <c r="I738" t="str">
        <f t="shared" si="2"/>
        <v xml:space="preserve"> </v>
      </c>
      <c r="J738" s="5">
        <v>2018</v>
      </c>
      <c r="K738" s="5" t="s">
        <v>2392</v>
      </c>
    </row>
    <row r="739" spans="1:11" ht="13.2">
      <c r="A739" s="5">
        <v>106</v>
      </c>
      <c r="B739" s="5" t="s">
        <v>890</v>
      </c>
      <c r="C739" s="5">
        <v>2</v>
      </c>
      <c r="D739" s="5">
        <v>3</v>
      </c>
      <c r="E739" s="5" t="s">
        <v>2393</v>
      </c>
      <c r="F739" s="5">
        <v>31828292</v>
      </c>
      <c r="G739" s="5" t="s">
        <v>2394</v>
      </c>
      <c r="H739">
        <f>VLOOKUP(G739,'Journals '!A:C,3)</f>
        <v>0</v>
      </c>
      <c r="I739" t="str">
        <f t="shared" si="2"/>
        <v xml:space="preserve"> </v>
      </c>
      <c r="J739" s="5">
        <v>2020</v>
      </c>
      <c r="K739" s="5" t="s">
        <v>2395</v>
      </c>
    </row>
    <row r="740" spans="1:11" ht="13.2">
      <c r="A740" s="5">
        <v>106</v>
      </c>
      <c r="B740" s="5" t="s">
        <v>890</v>
      </c>
      <c r="C740" s="5">
        <v>1</v>
      </c>
      <c r="D740" s="5">
        <v>3</v>
      </c>
      <c r="E740" s="5" t="s">
        <v>2396</v>
      </c>
      <c r="F740" s="5">
        <v>33966236</v>
      </c>
      <c r="G740" s="5" t="s">
        <v>2397</v>
      </c>
      <c r="H740">
        <f>VLOOKUP(G740,'Journals '!A:C,3)</f>
        <v>0</v>
      </c>
      <c r="I740" t="str">
        <f t="shared" si="2"/>
        <v xml:space="preserve"> </v>
      </c>
      <c r="J740" s="5">
        <v>2021</v>
      </c>
      <c r="K740" s="5" t="s">
        <v>2398</v>
      </c>
    </row>
    <row r="741" spans="1:11" ht="13.2">
      <c r="A741" s="5">
        <v>106</v>
      </c>
      <c r="B741" s="5" t="s">
        <v>890</v>
      </c>
      <c r="C741" s="5">
        <v>1</v>
      </c>
      <c r="D741" s="5">
        <v>3</v>
      </c>
      <c r="E741" s="5" t="s">
        <v>2399</v>
      </c>
      <c r="F741" s="5">
        <v>28592689</v>
      </c>
      <c r="G741" s="5" t="s">
        <v>471</v>
      </c>
      <c r="H741">
        <f>VLOOKUP(G741,'Journals '!A:C,3)</f>
        <v>0</v>
      </c>
      <c r="I741" t="str">
        <f t="shared" si="2"/>
        <v xml:space="preserve"> </v>
      </c>
      <c r="J741" s="5">
        <v>2017</v>
      </c>
      <c r="K741" s="5" t="s">
        <v>2400</v>
      </c>
    </row>
    <row r="742" spans="1:11" ht="13.2">
      <c r="A742" s="5">
        <v>106</v>
      </c>
      <c r="B742" s="5" t="s">
        <v>890</v>
      </c>
      <c r="C742" s="5">
        <v>5</v>
      </c>
      <c r="D742" s="5">
        <v>10</v>
      </c>
      <c r="E742" s="5" t="s">
        <v>2401</v>
      </c>
      <c r="F742" s="5">
        <v>25535070</v>
      </c>
      <c r="G742" s="5" t="s">
        <v>634</v>
      </c>
      <c r="H742">
        <f>VLOOKUP(G742,'Journals '!A:C,3)</f>
        <v>1</v>
      </c>
      <c r="I742">
        <f t="shared" si="2"/>
        <v>1</v>
      </c>
      <c r="J742" s="5">
        <v>2015</v>
      </c>
      <c r="K742" s="5" t="s">
        <v>2402</v>
      </c>
    </row>
    <row r="743" spans="1:11" ht="13.2">
      <c r="A743" s="5">
        <v>106</v>
      </c>
      <c r="B743" s="5" t="s">
        <v>890</v>
      </c>
      <c r="C743" s="5">
        <v>4</v>
      </c>
      <c r="D743" s="5">
        <v>10</v>
      </c>
      <c r="E743" s="5" t="s">
        <v>2403</v>
      </c>
      <c r="F743" s="5">
        <v>24189136</v>
      </c>
      <c r="G743" s="5" t="s">
        <v>622</v>
      </c>
      <c r="H743">
        <f>VLOOKUP(G743,'Journals '!A:C,3)</f>
        <v>1</v>
      </c>
      <c r="I743">
        <f t="shared" si="2"/>
        <v>1</v>
      </c>
      <c r="J743" s="5">
        <v>2014</v>
      </c>
      <c r="K743" s="5" t="s">
        <v>2404</v>
      </c>
    </row>
    <row r="744" spans="1:11" ht="13.2">
      <c r="A744" s="5">
        <v>107</v>
      </c>
      <c r="B744" s="5" t="s">
        <v>764</v>
      </c>
      <c r="C744" s="5">
        <v>4</v>
      </c>
      <c r="D744" s="5">
        <v>6</v>
      </c>
      <c r="E744" s="5" t="s">
        <v>2405</v>
      </c>
      <c r="F744" s="5">
        <v>34726354</v>
      </c>
      <c r="G744" s="5" t="s">
        <v>367</v>
      </c>
      <c r="H744">
        <f>VLOOKUP(G744,'Journals '!A:C,3)</f>
        <v>0</v>
      </c>
      <c r="I744" t="str">
        <f t="shared" si="2"/>
        <v xml:space="preserve"> </v>
      </c>
      <c r="J744" s="5">
        <v>2022</v>
      </c>
      <c r="K744" s="5" t="s">
        <v>2406</v>
      </c>
    </row>
    <row r="745" spans="1:11" ht="13.2">
      <c r="A745" s="5">
        <v>107</v>
      </c>
      <c r="B745" s="5" t="s">
        <v>764</v>
      </c>
      <c r="C745" s="5">
        <v>3</v>
      </c>
      <c r="D745" s="5">
        <v>6</v>
      </c>
      <c r="E745" s="5" t="s">
        <v>2407</v>
      </c>
      <c r="F745" s="5">
        <v>33201873</v>
      </c>
      <c r="G745" s="5" t="s">
        <v>575</v>
      </c>
      <c r="H745">
        <f>VLOOKUP(G745,'Journals '!A:C,3)</f>
        <v>0</v>
      </c>
      <c r="I745" t="str">
        <f t="shared" si="2"/>
        <v xml:space="preserve"> </v>
      </c>
      <c r="J745" s="5">
        <v>2020</v>
      </c>
      <c r="K745" s="5" t="s">
        <v>2408</v>
      </c>
    </row>
    <row r="746" spans="1:11" ht="13.2">
      <c r="A746" s="5">
        <v>107</v>
      </c>
      <c r="B746" s="5" t="s">
        <v>764</v>
      </c>
      <c r="C746" s="5">
        <v>3</v>
      </c>
      <c r="D746" s="5">
        <v>7</v>
      </c>
      <c r="E746" s="5" t="s">
        <v>2409</v>
      </c>
      <c r="F746" s="5">
        <v>35896471</v>
      </c>
      <c r="G746" s="5" t="s">
        <v>2410</v>
      </c>
      <c r="H746">
        <f>VLOOKUP(G746,'Journals '!A:C,3)</f>
        <v>0</v>
      </c>
      <c r="I746" t="str">
        <f t="shared" si="2"/>
        <v xml:space="preserve"> </v>
      </c>
      <c r="J746" s="5">
        <v>2022</v>
      </c>
      <c r="K746" s="5" t="s">
        <v>2411</v>
      </c>
    </row>
    <row r="747" spans="1:11" ht="13.2">
      <c r="A747" s="5">
        <v>107</v>
      </c>
      <c r="B747" s="5" t="s">
        <v>764</v>
      </c>
      <c r="C747" s="5">
        <v>3</v>
      </c>
      <c r="D747" s="5">
        <v>7</v>
      </c>
      <c r="E747" s="5" t="s">
        <v>2412</v>
      </c>
      <c r="F747" s="5">
        <v>37543199</v>
      </c>
      <c r="G747" s="5" t="s">
        <v>634</v>
      </c>
      <c r="H747">
        <f>VLOOKUP(G747,'Journals '!A:C,3)</f>
        <v>1</v>
      </c>
      <c r="I747">
        <f t="shared" si="2"/>
        <v>1</v>
      </c>
      <c r="J747" s="5">
        <v>2023</v>
      </c>
      <c r="K747" s="5" t="s">
        <v>2406</v>
      </c>
    </row>
    <row r="748" spans="1:11" ht="13.2">
      <c r="A748" s="5">
        <v>107</v>
      </c>
      <c r="B748" s="5" t="s">
        <v>764</v>
      </c>
      <c r="C748" s="5">
        <v>1</v>
      </c>
      <c r="D748" s="5">
        <v>6</v>
      </c>
      <c r="E748" s="5" t="s">
        <v>2413</v>
      </c>
      <c r="F748" s="5">
        <v>37151471</v>
      </c>
      <c r="G748" s="5" t="s">
        <v>615</v>
      </c>
      <c r="H748">
        <f>VLOOKUP(G748,'Journals '!A:C,3)</f>
        <v>1</v>
      </c>
      <c r="I748">
        <f t="shared" si="2"/>
        <v>1</v>
      </c>
      <c r="J748" s="5">
        <v>2023</v>
      </c>
      <c r="K748" s="5" t="s">
        <v>2414</v>
      </c>
    </row>
    <row r="749" spans="1:11" ht="13.2">
      <c r="A749" s="5">
        <v>107</v>
      </c>
      <c r="B749" s="5" t="s">
        <v>764</v>
      </c>
      <c r="C749" s="5">
        <v>3</v>
      </c>
      <c r="D749" s="5">
        <v>8</v>
      </c>
      <c r="E749" s="5" t="s">
        <v>2415</v>
      </c>
      <c r="F749" s="5">
        <v>36549219</v>
      </c>
      <c r="G749" s="5" t="s">
        <v>345</v>
      </c>
      <c r="H749">
        <f>VLOOKUP(G749,'Journals '!A:C,3)</f>
        <v>1</v>
      </c>
      <c r="I749">
        <f t="shared" si="2"/>
        <v>1</v>
      </c>
      <c r="J749" s="5">
        <v>2023</v>
      </c>
      <c r="K749" s="5" t="s">
        <v>2416</v>
      </c>
    </row>
    <row r="750" spans="1:11" ht="13.2">
      <c r="A750" s="5">
        <v>107</v>
      </c>
      <c r="B750" s="5" t="s">
        <v>764</v>
      </c>
      <c r="C750" s="5">
        <v>1</v>
      </c>
      <c r="D750" s="5">
        <v>8</v>
      </c>
      <c r="E750" s="5" t="s">
        <v>2417</v>
      </c>
      <c r="F750" s="5">
        <v>35846967</v>
      </c>
      <c r="G750" s="5" t="s">
        <v>392</v>
      </c>
      <c r="H750">
        <f>VLOOKUP(G750,'Journals '!A:C,3)</f>
        <v>0</v>
      </c>
      <c r="I750" t="str">
        <f t="shared" si="2"/>
        <v xml:space="preserve"> </v>
      </c>
      <c r="J750" s="5">
        <v>2022</v>
      </c>
      <c r="K750" s="5" t="s">
        <v>2418</v>
      </c>
    </row>
    <row r="751" spans="1:11" ht="13.2">
      <c r="A751" s="5">
        <v>108</v>
      </c>
      <c r="B751" s="5" t="s">
        <v>2419</v>
      </c>
      <c r="C751" s="5">
        <v>3</v>
      </c>
      <c r="D751" s="5">
        <v>23</v>
      </c>
      <c r="E751" s="5" t="s">
        <v>2420</v>
      </c>
      <c r="F751" s="5">
        <v>31883794</v>
      </c>
      <c r="G751" s="5" t="s">
        <v>1523</v>
      </c>
      <c r="H751">
        <f>VLOOKUP(G751,'Journals '!A:C,3)</f>
        <v>0</v>
      </c>
      <c r="I751" t="str">
        <f t="shared" si="2"/>
        <v xml:space="preserve"> </v>
      </c>
      <c r="J751" s="5">
        <v>2020</v>
      </c>
      <c r="K751" s="5" t="s">
        <v>2421</v>
      </c>
    </row>
    <row r="752" spans="1:11" ht="13.2">
      <c r="A752" s="5">
        <v>108</v>
      </c>
      <c r="B752" s="5" t="s">
        <v>2419</v>
      </c>
      <c r="C752" s="5">
        <v>5</v>
      </c>
      <c r="D752" s="5">
        <v>24</v>
      </c>
      <c r="E752" s="5" t="s">
        <v>2422</v>
      </c>
      <c r="F752" s="5">
        <v>35794479</v>
      </c>
      <c r="G752" s="5" t="s">
        <v>1408</v>
      </c>
      <c r="H752">
        <f>VLOOKUP(G752,'Journals '!A:C,3)</f>
        <v>0</v>
      </c>
      <c r="I752" t="str">
        <f t="shared" si="2"/>
        <v xml:space="preserve"> </v>
      </c>
      <c r="J752" s="5">
        <v>2022</v>
      </c>
      <c r="K752" s="5" t="s">
        <v>2423</v>
      </c>
    </row>
    <row r="753" spans="1:11" ht="13.2">
      <c r="A753" s="5">
        <v>108</v>
      </c>
      <c r="B753" s="5" t="s">
        <v>2419</v>
      </c>
      <c r="C753" s="5">
        <v>6</v>
      </c>
      <c r="D753" s="5">
        <v>14</v>
      </c>
      <c r="E753" s="5" t="s">
        <v>2424</v>
      </c>
      <c r="F753" s="5">
        <v>33961804</v>
      </c>
      <c r="G753" s="5" t="s">
        <v>2425</v>
      </c>
      <c r="H753">
        <f>VLOOKUP(G753,'Journals '!A:C,3)</f>
        <v>0</v>
      </c>
      <c r="I753" t="str">
        <f t="shared" si="2"/>
        <v xml:space="preserve"> </v>
      </c>
      <c r="J753" s="5">
        <v>2021</v>
      </c>
      <c r="K753" s="5" t="s">
        <v>2426</v>
      </c>
    </row>
    <row r="754" spans="1:11" ht="13.2">
      <c r="A754" s="5">
        <v>108</v>
      </c>
      <c r="B754" s="5" t="s">
        <v>2419</v>
      </c>
      <c r="C754" s="5">
        <v>3</v>
      </c>
      <c r="D754" s="5">
        <v>6</v>
      </c>
      <c r="E754" s="5" t="s">
        <v>2427</v>
      </c>
      <c r="F754" s="5">
        <v>36764294</v>
      </c>
      <c r="G754" s="5" t="s">
        <v>2425</v>
      </c>
      <c r="H754">
        <f>VLOOKUP(G754,'Journals '!A:C,3)</f>
        <v>0</v>
      </c>
      <c r="I754" t="str">
        <f t="shared" si="2"/>
        <v xml:space="preserve"> </v>
      </c>
      <c r="J754" s="5">
        <v>2023</v>
      </c>
      <c r="K754" s="5" t="s">
        <v>2428</v>
      </c>
    </row>
    <row r="755" spans="1:11" ht="13.2">
      <c r="A755" s="5">
        <v>108</v>
      </c>
      <c r="B755" s="5" t="s">
        <v>2419</v>
      </c>
      <c r="C755" s="5">
        <v>1</v>
      </c>
      <c r="D755" s="5">
        <v>3</v>
      </c>
      <c r="E755" s="5" t="s">
        <v>2429</v>
      </c>
      <c r="F755" s="5">
        <v>32561297</v>
      </c>
      <c r="G755" s="5" t="s">
        <v>2430</v>
      </c>
      <c r="H755">
        <f>VLOOKUP(G755,'Journals '!A:C,3)</f>
        <v>0</v>
      </c>
      <c r="I755" t="str">
        <f t="shared" si="2"/>
        <v xml:space="preserve"> </v>
      </c>
      <c r="J755" s="5">
        <v>2021</v>
      </c>
      <c r="K755" s="5" t="s">
        <v>2431</v>
      </c>
    </row>
    <row r="756" spans="1:11" ht="13.2">
      <c r="A756" s="5">
        <v>108</v>
      </c>
      <c r="B756" s="5" t="s">
        <v>2419</v>
      </c>
      <c r="C756" s="5">
        <v>12</v>
      </c>
      <c r="D756" s="5">
        <v>17</v>
      </c>
      <c r="E756" s="5" t="s">
        <v>2432</v>
      </c>
      <c r="F756" s="5">
        <v>33010822</v>
      </c>
      <c r="G756" s="5" t="s">
        <v>2425</v>
      </c>
      <c r="H756">
        <f>VLOOKUP(G756,'Journals '!A:C,3)</f>
        <v>0</v>
      </c>
      <c r="I756" t="str">
        <f t="shared" si="2"/>
        <v xml:space="preserve"> </v>
      </c>
      <c r="J756" s="5">
        <v>2020</v>
      </c>
      <c r="K756" s="5" t="s">
        <v>2426</v>
      </c>
    </row>
    <row r="757" spans="1:11" ht="13.2">
      <c r="A757" s="5">
        <v>108</v>
      </c>
      <c r="B757" s="5" t="s">
        <v>2419</v>
      </c>
      <c r="C757" s="5">
        <v>5</v>
      </c>
      <c r="D757" s="5">
        <v>8</v>
      </c>
      <c r="E757" s="5" t="s">
        <v>2433</v>
      </c>
      <c r="F757" s="5">
        <v>29384658</v>
      </c>
      <c r="G757" s="5" t="s">
        <v>2434</v>
      </c>
      <c r="H757">
        <f>VLOOKUP(G757,'Journals '!A:C,3)</f>
        <v>0</v>
      </c>
      <c r="I757" t="str">
        <f t="shared" si="2"/>
        <v xml:space="preserve"> </v>
      </c>
      <c r="J757" s="5">
        <v>2018</v>
      </c>
      <c r="K757" s="5" t="s">
        <v>2435</v>
      </c>
    </row>
    <row r="758" spans="1:11" ht="13.2">
      <c r="A758" s="5">
        <v>108</v>
      </c>
      <c r="B758" s="5" t="s">
        <v>2419</v>
      </c>
      <c r="C758" s="5">
        <v>1</v>
      </c>
      <c r="D758" s="5">
        <v>3</v>
      </c>
      <c r="E758" s="5" t="s">
        <v>2436</v>
      </c>
      <c r="F758" s="5">
        <v>30085129</v>
      </c>
      <c r="G758" s="5" t="s">
        <v>544</v>
      </c>
      <c r="H758">
        <f>VLOOKUP(G758,'Journals '!A:C,3)</f>
        <v>1</v>
      </c>
      <c r="I758">
        <f t="shared" si="2"/>
        <v>1</v>
      </c>
      <c r="J758" s="5">
        <v>2019</v>
      </c>
      <c r="K758" s="5" t="s">
        <v>2437</v>
      </c>
    </row>
    <row r="759" spans="1:11" ht="13.2">
      <c r="A759" s="5">
        <v>108</v>
      </c>
      <c r="B759" s="5" t="s">
        <v>2419</v>
      </c>
      <c r="C759" s="5">
        <v>1</v>
      </c>
      <c r="D759" s="5">
        <v>3</v>
      </c>
      <c r="E759" s="5" t="s">
        <v>2438</v>
      </c>
      <c r="F759" s="5">
        <v>34657723</v>
      </c>
      <c r="G759" s="5" t="s">
        <v>2439</v>
      </c>
      <c r="H759">
        <f>VLOOKUP(G759,'Journals '!A:C,3)</f>
        <v>0</v>
      </c>
      <c r="I759" t="str">
        <f t="shared" si="2"/>
        <v xml:space="preserve"> </v>
      </c>
      <c r="J759" s="5">
        <v>2021</v>
      </c>
      <c r="K759" s="5" t="s">
        <v>2440</v>
      </c>
    </row>
    <row r="760" spans="1:11" ht="13.2">
      <c r="A760" s="5">
        <v>108</v>
      </c>
      <c r="B760" s="5" t="s">
        <v>2419</v>
      </c>
      <c r="C760" s="5">
        <v>4</v>
      </c>
      <c r="D760" s="5">
        <v>9</v>
      </c>
      <c r="E760" s="5" t="s">
        <v>2441</v>
      </c>
      <c r="F760" s="5">
        <v>37457221</v>
      </c>
      <c r="G760" s="5" t="s">
        <v>2442</v>
      </c>
      <c r="H760">
        <f>VLOOKUP(G760,'Journals '!A:C,3)</f>
        <v>0</v>
      </c>
      <c r="I760" t="str">
        <f t="shared" si="2"/>
        <v xml:space="preserve"> </v>
      </c>
      <c r="J760" s="5">
        <v>2023</v>
      </c>
      <c r="K760" s="5" t="s">
        <v>2443</v>
      </c>
    </row>
    <row r="761" spans="1:11" ht="13.2">
      <c r="A761" s="5">
        <v>108</v>
      </c>
      <c r="B761" s="5" t="s">
        <v>2419</v>
      </c>
      <c r="C761" s="5">
        <v>1</v>
      </c>
      <c r="D761" s="5">
        <v>6</v>
      </c>
      <c r="E761" s="5" t="s">
        <v>2444</v>
      </c>
      <c r="F761" s="5">
        <v>25382858</v>
      </c>
      <c r="G761" s="5" t="s">
        <v>2445</v>
      </c>
      <c r="H761">
        <f>VLOOKUP(G761,'Journals '!A:C,3)</f>
        <v>0</v>
      </c>
      <c r="I761" t="str">
        <f t="shared" si="2"/>
        <v xml:space="preserve"> </v>
      </c>
      <c r="J761" s="5">
        <v>2015</v>
      </c>
      <c r="K761" s="5" t="s">
        <v>2446</v>
      </c>
    </row>
    <row r="762" spans="1:11" ht="13.2">
      <c r="A762" s="5">
        <v>108</v>
      </c>
      <c r="B762" s="5" t="s">
        <v>2419</v>
      </c>
      <c r="C762" s="5">
        <v>6</v>
      </c>
      <c r="D762" s="5">
        <v>10</v>
      </c>
      <c r="E762" s="5" t="s">
        <v>2447</v>
      </c>
      <c r="F762" s="5">
        <v>34568006</v>
      </c>
      <c r="G762" s="5" t="s">
        <v>387</v>
      </c>
      <c r="H762">
        <f>VLOOKUP(G762,'Journals '!A:C,3)</f>
        <v>0</v>
      </c>
      <c r="I762" t="str">
        <f t="shared" si="2"/>
        <v xml:space="preserve"> </v>
      </c>
      <c r="J762" s="5">
        <v>2021</v>
      </c>
      <c r="K762" s="5" t="s">
        <v>2448</v>
      </c>
    </row>
    <row r="763" spans="1:11" ht="13.2">
      <c r="A763" s="5">
        <v>108</v>
      </c>
      <c r="B763" s="5" t="s">
        <v>2419</v>
      </c>
      <c r="C763" s="5">
        <v>4</v>
      </c>
      <c r="D763" s="5">
        <v>7</v>
      </c>
      <c r="E763" s="5" t="s">
        <v>2449</v>
      </c>
      <c r="F763" s="5">
        <v>25947151</v>
      </c>
      <c r="G763" s="5" t="s">
        <v>2450</v>
      </c>
      <c r="H763">
        <f>VLOOKUP(G763,'Journals '!A:C,3)</f>
        <v>0</v>
      </c>
      <c r="I763" t="str">
        <f t="shared" si="2"/>
        <v xml:space="preserve"> </v>
      </c>
      <c r="J763" s="5">
        <v>2015</v>
      </c>
      <c r="K763" s="5" t="s">
        <v>2451</v>
      </c>
    </row>
    <row r="764" spans="1:11" ht="13.2">
      <c r="A764" s="5">
        <v>108</v>
      </c>
      <c r="B764" s="5" t="s">
        <v>2419</v>
      </c>
      <c r="C764" s="5">
        <v>5</v>
      </c>
      <c r="D764" s="5">
        <v>8</v>
      </c>
      <c r="E764" s="5" t="s">
        <v>2452</v>
      </c>
      <c r="F764" s="5">
        <v>26878065</v>
      </c>
      <c r="G764" s="5" t="s">
        <v>2453</v>
      </c>
      <c r="H764">
        <f>VLOOKUP(G764,'Journals '!A:C,3)</f>
        <v>0</v>
      </c>
      <c r="I764" t="str">
        <f t="shared" si="2"/>
        <v xml:space="preserve"> </v>
      </c>
      <c r="J764" s="5">
        <v>2016</v>
      </c>
      <c r="K764" s="5" t="s">
        <v>2446</v>
      </c>
    </row>
    <row r="765" spans="1:11" ht="13.2">
      <c r="A765" s="5">
        <v>109</v>
      </c>
      <c r="B765" s="5" t="s">
        <v>765</v>
      </c>
      <c r="C765" s="5">
        <v>63</v>
      </c>
      <c r="D765" s="5">
        <v>76</v>
      </c>
      <c r="E765" s="5" t="s">
        <v>2454</v>
      </c>
      <c r="F765" s="5">
        <v>35143325</v>
      </c>
      <c r="G765" s="5" t="s">
        <v>1293</v>
      </c>
      <c r="H765">
        <f>VLOOKUP(G765,'Journals '!A:C,3)</f>
        <v>1</v>
      </c>
      <c r="I765">
        <f t="shared" si="2"/>
        <v>1</v>
      </c>
      <c r="J765" s="5">
        <v>2022</v>
      </c>
      <c r="K765" s="5" t="s">
        <v>2455</v>
      </c>
    </row>
    <row r="766" spans="1:11" ht="13.2">
      <c r="A766" s="5">
        <v>109</v>
      </c>
      <c r="B766" s="5" t="s">
        <v>765</v>
      </c>
      <c r="C766" s="5">
        <v>61</v>
      </c>
      <c r="D766" s="5">
        <v>75</v>
      </c>
      <c r="E766" s="5" t="s">
        <v>2456</v>
      </c>
      <c r="F766" s="5">
        <v>36123126</v>
      </c>
      <c r="G766" s="5" t="s">
        <v>530</v>
      </c>
      <c r="H766">
        <f>VLOOKUP(G766,'Journals '!A:C,3)</f>
        <v>0</v>
      </c>
      <c r="I766" t="str">
        <f t="shared" si="2"/>
        <v xml:space="preserve"> </v>
      </c>
      <c r="J766" s="15">
        <v>2022</v>
      </c>
      <c r="K766" s="5" t="s">
        <v>2457</v>
      </c>
    </row>
    <row r="767" spans="1:11" ht="13.2">
      <c r="A767" s="5">
        <v>109</v>
      </c>
      <c r="B767" s="5" t="s">
        <v>765</v>
      </c>
      <c r="C767" s="5">
        <v>6</v>
      </c>
      <c r="D767" s="5">
        <v>16</v>
      </c>
      <c r="E767" s="5" t="s">
        <v>2458</v>
      </c>
      <c r="F767" s="5">
        <v>35279004</v>
      </c>
      <c r="G767" s="5" t="s">
        <v>2459</v>
      </c>
      <c r="H767">
        <f>VLOOKUP(G767,'Journals '!A:C,3)</f>
        <v>1</v>
      </c>
      <c r="I767">
        <f t="shared" ref="I767:I1021" si="3">IF(H767=1,1," ")</f>
        <v>1</v>
      </c>
      <c r="J767" s="5">
        <v>2022</v>
      </c>
      <c r="K767" s="5" t="s">
        <v>2460</v>
      </c>
    </row>
    <row r="768" spans="1:11" ht="13.2">
      <c r="A768" s="5">
        <v>109</v>
      </c>
      <c r="B768" s="5" t="s">
        <v>765</v>
      </c>
      <c r="C768" s="5">
        <v>2</v>
      </c>
      <c r="D768" s="5">
        <v>15</v>
      </c>
      <c r="E768" s="5" t="s">
        <v>2461</v>
      </c>
      <c r="F768" s="5">
        <v>37586218</v>
      </c>
      <c r="G768" s="5" t="s">
        <v>2459</v>
      </c>
      <c r="H768">
        <f>VLOOKUP(G768,'Journals '!A:C,3)</f>
        <v>1</v>
      </c>
      <c r="I768">
        <f t="shared" si="3"/>
        <v>1</v>
      </c>
      <c r="J768" s="5">
        <v>2023</v>
      </c>
      <c r="K768" s="5" t="s">
        <v>2462</v>
      </c>
    </row>
    <row r="769" spans="1:12" ht="13.2">
      <c r="A769" s="5">
        <v>109</v>
      </c>
      <c r="B769" s="5" t="s">
        <v>765</v>
      </c>
      <c r="C769" s="5">
        <v>2</v>
      </c>
      <c r="D769" s="5">
        <v>12</v>
      </c>
      <c r="E769" s="5" t="s">
        <v>2463</v>
      </c>
      <c r="F769" s="5">
        <v>35755228</v>
      </c>
      <c r="G769" s="5" t="s">
        <v>2464</v>
      </c>
      <c r="H769">
        <f>VLOOKUP(G769,'Journals '!A:C,3)</f>
        <v>0</v>
      </c>
      <c r="I769" t="str">
        <f t="shared" si="3"/>
        <v xml:space="preserve"> </v>
      </c>
      <c r="J769" s="5">
        <v>2022</v>
      </c>
      <c r="K769" s="5" t="s">
        <v>2465</v>
      </c>
    </row>
    <row r="770" spans="1:12" ht="13.2">
      <c r="A770" s="5">
        <v>109</v>
      </c>
      <c r="B770" s="5" t="s">
        <v>765</v>
      </c>
      <c r="C770" s="5">
        <v>2</v>
      </c>
      <c r="D770" s="5">
        <v>10</v>
      </c>
      <c r="E770" s="5" t="s">
        <v>2466</v>
      </c>
      <c r="F770" s="5">
        <v>36084434</v>
      </c>
      <c r="G770" s="5" t="s">
        <v>2459</v>
      </c>
      <c r="H770">
        <f>VLOOKUP(G770,'Journals '!A:C,3)</f>
        <v>1</v>
      </c>
      <c r="I770">
        <f t="shared" si="3"/>
        <v>1</v>
      </c>
      <c r="J770" s="15">
        <v>2022</v>
      </c>
      <c r="K770" s="5" t="s">
        <v>2462</v>
      </c>
    </row>
    <row r="771" spans="1:12" ht="13.2">
      <c r="A771" s="5">
        <v>109</v>
      </c>
      <c r="B771" s="5" t="s">
        <v>765</v>
      </c>
      <c r="C771" s="5">
        <v>4</v>
      </c>
      <c r="D771" s="5">
        <v>11</v>
      </c>
      <c r="E771" s="5" t="s">
        <v>2467</v>
      </c>
      <c r="F771" s="5">
        <v>36237613</v>
      </c>
      <c r="G771" s="5" t="s">
        <v>385</v>
      </c>
      <c r="H771">
        <f>VLOOKUP(G771,'Journals '!A:C,3)</f>
        <v>0</v>
      </c>
      <c r="I771" t="str">
        <f t="shared" si="3"/>
        <v xml:space="preserve"> </v>
      </c>
      <c r="J771" s="5">
        <v>2022</v>
      </c>
      <c r="K771" s="5" t="s">
        <v>2462</v>
      </c>
      <c r="L771" t="s">
        <v>2468</v>
      </c>
    </row>
    <row r="772" spans="1:12" ht="13.2">
      <c r="A772" s="5">
        <v>109</v>
      </c>
      <c r="B772" s="5" t="s">
        <v>765</v>
      </c>
      <c r="C772" s="5">
        <v>9</v>
      </c>
      <c r="D772" s="5">
        <v>10</v>
      </c>
      <c r="E772" s="5" t="s">
        <v>2469</v>
      </c>
      <c r="F772" s="5">
        <v>34929648</v>
      </c>
      <c r="G772" s="5" t="s">
        <v>2470</v>
      </c>
      <c r="H772">
        <f>VLOOKUP(G772,'Journals '!A:C,3)</f>
        <v>0</v>
      </c>
      <c r="I772" t="str">
        <f t="shared" si="3"/>
        <v xml:space="preserve"> </v>
      </c>
      <c r="J772" s="5">
        <v>2022</v>
      </c>
      <c r="K772" s="5" t="s">
        <v>2471</v>
      </c>
    </row>
    <row r="773" spans="1:12" ht="13.2">
      <c r="A773" s="5">
        <v>109</v>
      </c>
      <c r="B773" s="5" t="s">
        <v>765</v>
      </c>
      <c r="C773" s="5">
        <v>2</v>
      </c>
      <c r="D773" s="5">
        <v>10</v>
      </c>
      <c r="E773" s="5" t="s">
        <v>2472</v>
      </c>
      <c r="F773" s="5">
        <v>35605385</v>
      </c>
      <c r="G773" s="5" t="s">
        <v>2459</v>
      </c>
      <c r="H773">
        <f>VLOOKUP(G773,'Journals '!A:C,3)</f>
        <v>1</v>
      </c>
      <c r="I773">
        <f t="shared" si="3"/>
        <v>1</v>
      </c>
      <c r="J773" s="5">
        <v>2022</v>
      </c>
      <c r="K773" s="5" t="s">
        <v>2473</v>
      </c>
    </row>
    <row r="774" spans="1:12" ht="13.2">
      <c r="A774" s="5">
        <v>109</v>
      </c>
      <c r="B774" s="5" t="s">
        <v>765</v>
      </c>
      <c r="C774" s="5">
        <v>6</v>
      </c>
      <c r="D774" s="5">
        <v>18</v>
      </c>
      <c r="E774" s="5" t="s">
        <v>2474</v>
      </c>
      <c r="F774" s="5">
        <v>34022581</v>
      </c>
      <c r="G774" s="5" t="s">
        <v>2459</v>
      </c>
      <c r="H774">
        <f>VLOOKUP(G774,'Journals '!A:C,3)</f>
        <v>1</v>
      </c>
      <c r="I774">
        <f t="shared" si="3"/>
        <v>1</v>
      </c>
      <c r="J774" s="5">
        <v>2021</v>
      </c>
      <c r="K774" s="5" t="s">
        <v>2475</v>
      </c>
    </row>
    <row r="775" spans="1:12" ht="13.2">
      <c r="A775" s="5">
        <v>109</v>
      </c>
      <c r="B775" s="5" t="s">
        <v>765</v>
      </c>
      <c r="C775" s="5">
        <v>3</v>
      </c>
      <c r="D775" s="5">
        <v>27</v>
      </c>
      <c r="E775" s="5" t="s">
        <v>2476</v>
      </c>
      <c r="F775" s="5">
        <v>32642706</v>
      </c>
      <c r="G775" s="5" t="s">
        <v>2325</v>
      </c>
      <c r="H775">
        <f>VLOOKUP(G775,'Journals '!A:C,3)</f>
        <v>0</v>
      </c>
      <c r="I775" t="str">
        <f t="shared" si="3"/>
        <v xml:space="preserve"> </v>
      </c>
      <c r="J775" s="5">
        <v>2020</v>
      </c>
      <c r="K775" s="5" t="s">
        <v>2477</v>
      </c>
    </row>
    <row r="776" spans="1:12" ht="13.2">
      <c r="A776" s="5">
        <v>109</v>
      </c>
      <c r="B776" s="5" t="s">
        <v>765</v>
      </c>
      <c r="C776" s="5">
        <v>8</v>
      </c>
      <c r="D776" s="5">
        <v>14</v>
      </c>
      <c r="E776" s="5" t="s">
        <v>2478</v>
      </c>
      <c r="F776" s="5">
        <v>35354301</v>
      </c>
      <c r="G776" s="5" t="s">
        <v>1293</v>
      </c>
      <c r="H776">
        <f>VLOOKUP(G776,'Journals '!A:C,3)</f>
        <v>1</v>
      </c>
      <c r="I776">
        <f t="shared" si="3"/>
        <v>1</v>
      </c>
      <c r="J776" s="5">
        <v>2022</v>
      </c>
      <c r="K776" s="5" t="s">
        <v>2479</v>
      </c>
    </row>
    <row r="777" spans="1:12" ht="13.2">
      <c r="A777" s="5">
        <v>109</v>
      </c>
      <c r="B777" s="5" t="s">
        <v>765</v>
      </c>
      <c r="C777" s="5">
        <v>4</v>
      </c>
      <c r="D777" s="5">
        <v>11</v>
      </c>
      <c r="E777" s="5" t="s">
        <v>2480</v>
      </c>
      <c r="F777" s="5">
        <v>35749935</v>
      </c>
      <c r="G777" s="5" t="s">
        <v>2459</v>
      </c>
      <c r="H777">
        <f>VLOOKUP(G777,'Journals '!A:C,3)</f>
        <v>1</v>
      </c>
      <c r="I777">
        <f t="shared" si="3"/>
        <v>1</v>
      </c>
      <c r="J777" s="5">
        <v>2022</v>
      </c>
      <c r="K777" s="5" t="s">
        <v>2481</v>
      </c>
    </row>
    <row r="778" spans="1:12" ht="13.2">
      <c r="A778" s="5">
        <v>109</v>
      </c>
      <c r="B778" s="5" t="s">
        <v>765</v>
      </c>
      <c r="C778" s="5">
        <v>7</v>
      </c>
      <c r="D778" s="5">
        <v>12</v>
      </c>
      <c r="E778" s="5" t="s">
        <v>2482</v>
      </c>
      <c r="F778" s="5">
        <v>36588887</v>
      </c>
      <c r="G778" s="5" t="s">
        <v>385</v>
      </c>
      <c r="H778">
        <f>VLOOKUP(G778,'Journals '!A:C,3)</f>
        <v>0</v>
      </c>
      <c r="I778" t="str">
        <f t="shared" si="3"/>
        <v xml:space="preserve"> </v>
      </c>
      <c r="J778" s="15">
        <v>2022</v>
      </c>
      <c r="K778" s="5" t="s">
        <v>2462</v>
      </c>
    </row>
    <row r="779" spans="1:12" ht="13.2">
      <c r="A779" s="5">
        <v>109</v>
      </c>
      <c r="B779" s="5" t="s">
        <v>765</v>
      </c>
      <c r="C779" s="5">
        <v>22</v>
      </c>
      <c r="D779" s="5">
        <v>23</v>
      </c>
      <c r="E779" s="5" t="s">
        <v>2483</v>
      </c>
      <c r="F779" s="5">
        <v>34333701</v>
      </c>
      <c r="G779" s="5" t="s">
        <v>2484</v>
      </c>
      <c r="H779">
        <f>VLOOKUP(G779,'Journals '!A:C,3)</f>
        <v>1</v>
      </c>
      <c r="I779">
        <f t="shared" si="3"/>
        <v>1</v>
      </c>
      <c r="J779" s="5">
        <v>2022</v>
      </c>
      <c r="K779" s="5" t="s">
        <v>2485</v>
      </c>
    </row>
    <row r="780" spans="1:12" ht="13.2">
      <c r="A780" s="5">
        <v>109</v>
      </c>
      <c r="B780" s="5" t="s">
        <v>765</v>
      </c>
      <c r="C780" s="5">
        <v>6</v>
      </c>
      <c r="D780" s="5">
        <v>9</v>
      </c>
      <c r="E780" s="5" t="s">
        <v>2486</v>
      </c>
      <c r="F780" s="5">
        <v>36669375</v>
      </c>
      <c r="G780" s="5" t="s">
        <v>2459</v>
      </c>
      <c r="H780">
        <f>VLOOKUP(G780,'Journals '!A:C,3)</f>
        <v>1</v>
      </c>
      <c r="I780">
        <f t="shared" si="3"/>
        <v>1</v>
      </c>
      <c r="J780" s="5">
        <v>2023</v>
      </c>
      <c r="K780" s="5" t="s">
        <v>2473</v>
      </c>
    </row>
    <row r="781" spans="1:12" ht="13.2">
      <c r="A781">
        <v>110</v>
      </c>
      <c r="B781" t="s">
        <v>249</v>
      </c>
      <c r="C781">
        <v>1</v>
      </c>
      <c r="D781">
        <v>3</v>
      </c>
      <c r="E781" t="s">
        <v>2487</v>
      </c>
      <c r="F781">
        <v>35977681</v>
      </c>
      <c r="G781" s="33" t="s">
        <v>633</v>
      </c>
      <c r="H781">
        <f>VLOOKUP(G781,'Journals '!A:C,3)</f>
        <v>1</v>
      </c>
      <c r="I781">
        <f t="shared" si="3"/>
        <v>1</v>
      </c>
      <c r="J781" s="16">
        <v>2022</v>
      </c>
      <c r="K781" t="s">
        <v>2488</v>
      </c>
    </row>
    <row r="782" spans="1:12" ht="13.2">
      <c r="A782">
        <v>110</v>
      </c>
      <c r="B782" t="s">
        <v>249</v>
      </c>
      <c r="C782">
        <v>4</v>
      </c>
      <c r="D782">
        <v>9</v>
      </c>
      <c r="E782" t="s">
        <v>2489</v>
      </c>
      <c r="F782">
        <v>37548529</v>
      </c>
      <c r="G782" s="33" t="s">
        <v>434</v>
      </c>
      <c r="H782">
        <f>VLOOKUP(G782,'Journals '!A:C,3)</f>
        <v>1</v>
      </c>
      <c r="I782">
        <f t="shared" si="3"/>
        <v>1</v>
      </c>
      <c r="J782">
        <v>2023</v>
      </c>
      <c r="K782" t="s">
        <v>2488</v>
      </c>
    </row>
    <row r="783" spans="1:12" ht="13.2">
      <c r="A783">
        <v>110</v>
      </c>
      <c r="B783" t="s">
        <v>249</v>
      </c>
      <c r="C783">
        <v>1</v>
      </c>
      <c r="D783">
        <v>7</v>
      </c>
      <c r="E783" t="s">
        <v>2490</v>
      </c>
      <c r="F783">
        <v>35588640</v>
      </c>
      <c r="G783" s="33" t="s">
        <v>633</v>
      </c>
      <c r="H783">
        <f>VLOOKUP(G783,'Journals '!A:C,3)</f>
        <v>1</v>
      </c>
      <c r="I783">
        <f t="shared" si="3"/>
        <v>1</v>
      </c>
      <c r="J783">
        <v>2022</v>
      </c>
      <c r="K783" t="s">
        <v>2488</v>
      </c>
      <c r="L783" t="s">
        <v>2491</v>
      </c>
    </row>
    <row r="784" spans="1:12" ht="13.2">
      <c r="A784">
        <v>110</v>
      </c>
      <c r="B784" t="s">
        <v>249</v>
      </c>
      <c r="C784">
        <v>1</v>
      </c>
      <c r="D784">
        <v>6</v>
      </c>
      <c r="E784" t="s">
        <v>2492</v>
      </c>
      <c r="F784">
        <v>6073599</v>
      </c>
      <c r="G784" s="33" t="s">
        <v>586</v>
      </c>
      <c r="H784">
        <f>VLOOKUP(G784,'Journals '!A:C,3)</f>
        <v>0</v>
      </c>
      <c r="I784" t="str">
        <f t="shared" si="3"/>
        <v xml:space="preserve"> </v>
      </c>
      <c r="J784">
        <v>2022</v>
      </c>
      <c r="K784" t="s">
        <v>2488</v>
      </c>
    </row>
    <row r="785" spans="1:31" ht="13.2">
      <c r="A785">
        <v>110</v>
      </c>
      <c r="B785" t="s">
        <v>249</v>
      </c>
      <c r="C785">
        <v>2</v>
      </c>
      <c r="D785">
        <v>8</v>
      </c>
      <c r="E785" t="s">
        <v>2493</v>
      </c>
      <c r="F785">
        <v>35213827</v>
      </c>
      <c r="G785" s="33" t="s">
        <v>434</v>
      </c>
      <c r="H785">
        <f>VLOOKUP(G785,'Journals '!A:C,3)</f>
        <v>1</v>
      </c>
      <c r="I785">
        <f t="shared" si="3"/>
        <v>1</v>
      </c>
      <c r="J785">
        <v>2022</v>
      </c>
      <c r="K785" t="s">
        <v>2488</v>
      </c>
      <c r="L785" t="s">
        <v>2494</v>
      </c>
    </row>
    <row r="786" spans="1:31" ht="13.2">
      <c r="A786">
        <v>110</v>
      </c>
      <c r="B786" t="s">
        <v>249</v>
      </c>
      <c r="C786">
        <v>1</v>
      </c>
      <c r="D786" s="45">
        <v>5</v>
      </c>
      <c r="E786" s="46" t="s">
        <v>2495</v>
      </c>
      <c r="F786">
        <v>35815995</v>
      </c>
      <c r="G786" s="33" t="s">
        <v>439</v>
      </c>
      <c r="H786">
        <f>VLOOKUP(G786,'Journals '!A:C,3)</f>
        <v>0</v>
      </c>
      <c r="I786" t="str">
        <f t="shared" si="3"/>
        <v xml:space="preserve"> </v>
      </c>
      <c r="J786">
        <v>2022</v>
      </c>
      <c r="K786" t="s">
        <v>2488</v>
      </c>
      <c r="L786" s="38"/>
      <c r="M786" s="38"/>
      <c r="N786" s="38"/>
      <c r="O786" s="38"/>
      <c r="P786" s="38"/>
      <c r="Q786" s="38"/>
      <c r="R786" s="38"/>
      <c r="S786" s="38"/>
      <c r="T786" s="38"/>
      <c r="U786" s="38"/>
      <c r="V786" s="38"/>
      <c r="W786" s="38"/>
      <c r="X786" s="38"/>
      <c r="Y786" s="38"/>
      <c r="Z786" s="38"/>
      <c r="AA786" s="38"/>
      <c r="AB786" s="38"/>
      <c r="AC786" s="38"/>
      <c r="AD786" s="38"/>
      <c r="AE786" s="38"/>
    </row>
    <row r="787" spans="1:31" ht="13.2">
      <c r="A787">
        <v>110</v>
      </c>
      <c r="B787" t="s">
        <v>249</v>
      </c>
      <c r="C787">
        <v>5</v>
      </c>
      <c r="D787">
        <v>10</v>
      </c>
      <c r="E787" t="s">
        <v>2496</v>
      </c>
      <c r="F787">
        <v>37029682</v>
      </c>
      <c r="G787" s="33" t="s">
        <v>434</v>
      </c>
      <c r="H787">
        <f>VLOOKUP(G787,'Journals '!A:C,3)</f>
        <v>1</v>
      </c>
      <c r="I787">
        <f t="shared" si="3"/>
        <v>1</v>
      </c>
      <c r="J787">
        <v>2023</v>
      </c>
      <c r="K787" t="s">
        <v>2488</v>
      </c>
      <c r="L787" s="38"/>
      <c r="M787" s="38"/>
      <c r="N787" s="38"/>
      <c r="O787" s="38"/>
      <c r="P787" s="38"/>
      <c r="Q787" s="38"/>
      <c r="R787" s="38"/>
      <c r="S787" s="38"/>
      <c r="T787" s="38"/>
      <c r="U787" s="38"/>
      <c r="V787" s="38"/>
      <c r="W787" s="38"/>
      <c r="X787" s="38"/>
      <c r="Y787" s="38"/>
      <c r="Z787" s="38"/>
      <c r="AA787" s="38"/>
      <c r="AB787" s="38"/>
      <c r="AC787" s="38"/>
      <c r="AD787" s="38"/>
      <c r="AE787" s="38"/>
    </row>
    <row r="788" spans="1:31" ht="13.2">
      <c r="A788">
        <v>110</v>
      </c>
      <c r="B788" t="s">
        <v>249</v>
      </c>
      <c r="C788">
        <v>1</v>
      </c>
      <c r="D788">
        <v>9</v>
      </c>
      <c r="E788" t="s">
        <v>2497</v>
      </c>
      <c r="F788">
        <v>36308482</v>
      </c>
      <c r="G788" s="33" t="s">
        <v>437</v>
      </c>
      <c r="H788">
        <f>VLOOKUP(G788,'Journals '!A:C,3)</f>
        <v>1</v>
      </c>
      <c r="I788">
        <f t="shared" si="3"/>
        <v>1</v>
      </c>
      <c r="J788" s="16">
        <v>2022</v>
      </c>
      <c r="K788" t="s">
        <v>2488</v>
      </c>
      <c r="L788" s="38"/>
      <c r="M788" s="38"/>
      <c r="N788" s="38"/>
      <c r="O788" s="38"/>
      <c r="P788" s="38"/>
      <c r="Q788" s="38"/>
      <c r="R788" s="38"/>
      <c r="S788" s="38"/>
      <c r="T788" s="38"/>
      <c r="U788" s="38"/>
      <c r="V788" s="38"/>
      <c r="W788" s="38"/>
      <c r="X788" s="38"/>
      <c r="Y788" s="38"/>
      <c r="Z788" s="38"/>
      <c r="AA788" s="38"/>
      <c r="AB788" s="38"/>
      <c r="AC788" s="38"/>
      <c r="AD788" s="38"/>
      <c r="AE788" s="38"/>
    </row>
    <row r="789" spans="1:31" ht="13.2">
      <c r="A789">
        <v>110</v>
      </c>
      <c r="B789" t="s">
        <v>249</v>
      </c>
      <c r="C789">
        <v>1</v>
      </c>
      <c r="D789">
        <v>10</v>
      </c>
      <c r="E789" t="s">
        <v>2498</v>
      </c>
      <c r="F789">
        <v>35921182</v>
      </c>
      <c r="G789" s="33" t="s">
        <v>542</v>
      </c>
      <c r="H789">
        <f>VLOOKUP(G789,'Journals '!A:C,3)</f>
        <v>1</v>
      </c>
      <c r="I789">
        <f t="shared" si="3"/>
        <v>1</v>
      </c>
      <c r="J789">
        <v>2022</v>
      </c>
      <c r="K789" t="s">
        <v>2488</v>
      </c>
      <c r="L789" s="38"/>
      <c r="M789" s="38"/>
      <c r="N789" s="38"/>
      <c r="O789" s="38"/>
      <c r="P789" s="38"/>
      <c r="Q789" s="38"/>
      <c r="R789" s="38"/>
      <c r="S789" s="38"/>
      <c r="T789" s="38"/>
      <c r="U789" s="38"/>
      <c r="V789" s="38"/>
      <c r="W789" s="38"/>
      <c r="X789" s="38"/>
      <c r="Y789" s="38"/>
      <c r="Z789" s="38"/>
      <c r="AA789" s="38"/>
      <c r="AB789" s="38"/>
      <c r="AC789" s="38"/>
      <c r="AD789" s="38"/>
      <c r="AE789" s="38"/>
    </row>
    <row r="790" spans="1:31" ht="13.2">
      <c r="A790">
        <v>110</v>
      </c>
      <c r="B790" t="s">
        <v>249</v>
      </c>
      <c r="C790">
        <v>1</v>
      </c>
      <c r="D790">
        <v>8</v>
      </c>
      <c r="E790" t="s">
        <v>2499</v>
      </c>
      <c r="F790">
        <v>35262516</v>
      </c>
      <c r="G790" s="33" t="s">
        <v>546</v>
      </c>
      <c r="H790">
        <f>VLOOKUP(G790,'Journals '!A:C,3)</f>
        <v>1</v>
      </c>
      <c r="I790">
        <f t="shared" si="3"/>
        <v>1</v>
      </c>
      <c r="J790">
        <v>2022</v>
      </c>
      <c r="K790" t="s">
        <v>2488</v>
      </c>
      <c r="L790" s="38"/>
      <c r="M790" s="38"/>
      <c r="N790" s="38"/>
      <c r="O790" s="38"/>
      <c r="P790" s="38"/>
      <c r="Q790" s="38"/>
      <c r="R790" s="38"/>
      <c r="S790" s="38"/>
      <c r="T790" s="38"/>
      <c r="U790" s="38"/>
      <c r="V790" s="38"/>
      <c r="W790" s="38"/>
      <c r="X790" s="38"/>
      <c r="Y790" s="38"/>
      <c r="Z790" s="38"/>
      <c r="AA790" s="38"/>
      <c r="AB790" s="38"/>
      <c r="AC790" s="38"/>
      <c r="AD790" s="38"/>
      <c r="AE790" s="38"/>
    </row>
    <row r="791" spans="1:31" ht="13.2">
      <c r="A791">
        <v>110</v>
      </c>
      <c r="B791" t="s">
        <v>249</v>
      </c>
      <c r="C791">
        <v>8</v>
      </c>
      <c r="D791">
        <v>12</v>
      </c>
      <c r="E791" t="s">
        <v>2500</v>
      </c>
      <c r="F791">
        <v>37348601</v>
      </c>
      <c r="G791" s="33" t="s">
        <v>633</v>
      </c>
      <c r="H791">
        <f>VLOOKUP(G791,'Journals '!A:C,3)</f>
        <v>1</v>
      </c>
      <c r="I791">
        <f t="shared" si="3"/>
        <v>1</v>
      </c>
      <c r="J791">
        <v>2023</v>
      </c>
      <c r="K791" t="s">
        <v>2488</v>
      </c>
      <c r="L791" s="38"/>
      <c r="M791" s="38"/>
      <c r="N791" s="38"/>
      <c r="O791" s="38"/>
      <c r="P791" s="38"/>
      <c r="Q791" s="38"/>
      <c r="R791" s="38"/>
      <c r="S791" s="38"/>
      <c r="T791" s="38"/>
      <c r="U791" s="38"/>
      <c r="V791" s="38"/>
      <c r="W791" s="38"/>
      <c r="X791" s="38"/>
      <c r="Y791" s="38"/>
      <c r="Z791" s="38"/>
      <c r="AA791" s="38"/>
      <c r="AB791" s="38"/>
      <c r="AC791" s="38"/>
      <c r="AD791" s="38"/>
      <c r="AE791" s="38"/>
    </row>
    <row r="792" spans="1:31" ht="13.2">
      <c r="A792">
        <v>110</v>
      </c>
      <c r="B792" t="s">
        <v>249</v>
      </c>
      <c r="C792">
        <v>3</v>
      </c>
      <c r="D792">
        <v>7</v>
      </c>
      <c r="E792" t="s">
        <v>2501</v>
      </c>
      <c r="F792">
        <v>36483898</v>
      </c>
      <c r="G792" s="33" t="s">
        <v>355</v>
      </c>
      <c r="H792">
        <f>VLOOKUP(G792,'Journals '!A:C,3)</f>
        <v>0</v>
      </c>
      <c r="I792" t="str">
        <f t="shared" si="3"/>
        <v xml:space="preserve"> </v>
      </c>
      <c r="J792" s="16">
        <v>2022</v>
      </c>
      <c r="K792" t="s">
        <v>2488</v>
      </c>
      <c r="L792" s="38"/>
      <c r="M792" s="38"/>
      <c r="N792" s="38"/>
      <c r="O792" s="38"/>
      <c r="P792" s="38"/>
      <c r="Q792" s="38"/>
      <c r="R792" s="38"/>
      <c r="S792" s="38"/>
      <c r="T792" s="38"/>
      <c r="U792" s="38"/>
      <c r="V792" s="38"/>
      <c r="W792" s="38"/>
      <c r="X792" s="38"/>
      <c r="Y792" s="38"/>
      <c r="Z792" s="38"/>
      <c r="AA792" s="38"/>
      <c r="AB792" s="38"/>
      <c r="AC792" s="38"/>
      <c r="AD792" s="38"/>
      <c r="AE792" s="38"/>
    </row>
    <row r="793" spans="1:31" ht="13.2">
      <c r="A793">
        <v>110</v>
      </c>
      <c r="B793" t="s">
        <v>249</v>
      </c>
      <c r="C793">
        <v>6</v>
      </c>
      <c r="D793">
        <v>10</v>
      </c>
      <c r="E793" t="s">
        <v>2502</v>
      </c>
      <c r="F793">
        <v>37243559</v>
      </c>
      <c r="G793" s="33" t="s">
        <v>434</v>
      </c>
      <c r="H793">
        <f>VLOOKUP(G793,'Journals '!A:C,3)</f>
        <v>1</v>
      </c>
      <c r="I793">
        <f t="shared" si="3"/>
        <v>1</v>
      </c>
      <c r="J793">
        <v>2023</v>
      </c>
      <c r="K793" t="s">
        <v>2488</v>
      </c>
      <c r="L793" s="38"/>
      <c r="M793" s="38"/>
      <c r="N793" s="38"/>
      <c r="O793" s="38"/>
      <c r="P793" s="38"/>
      <c r="Q793" s="38"/>
      <c r="R793" s="38"/>
      <c r="S793" s="38"/>
      <c r="T793" s="38"/>
      <c r="U793" s="38"/>
      <c r="V793" s="38"/>
      <c r="W793" s="38"/>
      <c r="X793" s="38"/>
      <c r="Y793" s="38"/>
      <c r="Z793" s="38"/>
      <c r="AA793" s="38"/>
      <c r="AB793" s="38"/>
      <c r="AC793" s="38"/>
      <c r="AD793" s="38"/>
      <c r="AE793" s="38"/>
    </row>
    <row r="794" spans="1:31" ht="13.2">
      <c r="A794">
        <v>110</v>
      </c>
      <c r="B794" t="s">
        <v>249</v>
      </c>
      <c r="C794">
        <v>1</v>
      </c>
      <c r="D794">
        <v>4</v>
      </c>
      <c r="E794" s="5" t="s">
        <v>2503</v>
      </c>
      <c r="F794">
        <v>37278739</v>
      </c>
      <c r="G794" s="33" t="s">
        <v>437</v>
      </c>
      <c r="H794">
        <f>VLOOKUP(G794,'Journals '!A:C,3)</f>
        <v>1</v>
      </c>
      <c r="I794">
        <f t="shared" si="3"/>
        <v>1</v>
      </c>
      <c r="J794">
        <v>2023</v>
      </c>
      <c r="K794" t="s">
        <v>2488</v>
      </c>
      <c r="L794" s="38"/>
      <c r="M794" s="38"/>
      <c r="N794" s="38"/>
      <c r="O794" s="38"/>
      <c r="P794" s="38"/>
      <c r="Q794" s="38"/>
      <c r="R794" s="38"/>
      <c r="S794" s="38"/>
      <c r="T794" s="38"/>
      <c r="U794" s="38"/>
      <c r="V794" s="38"/>
      <c r="W794" s="38"/>
      <c r="X794" s="38"/>
      <c r="Y794" s="38"/>
      <c r="Z794" s="38"/>
      <c r="AA794" s="38"/>
      <c r="AB794" s="38"/>
      <c r="AC794" s="38"/>
      <c r="AD794" s="38"/>
      <c r="AE794" s="38"/>
    </row>
    <row r="795" spans="1:31" ht="13.2">
      <c r="A795">
        <v>110</v>
      </c>
      <c r="B795" t="s">
        <v>249</v>
      </c>
      <c r="C795">
        <v>1</v>
      </c>
      <c r="D795">
        <v>8</v>
      </c>
      <c r="E795" s="5" t="s">
        <v>2504</v>
      </c>
      <c r="F795">
        <v>36519875</v>
      </c>
      <c r="G795" s="33" t="s">
        <v>555</v>
      </c>
      <c r="H795">
        <f>VLOOKUP(G795,'Journals '!A:C,3)</f>
        <v>1</v>
      </c>
      <c r="I795">
        <f t="shared" si="3"/>
        <v>1</v>
      </c>
      <c r="J795">
        <v>2023</v>
      </c>
      <c r="K795" t="s">
        <v>2488</v>
      </c>
      <c r="L795" s="38"/>
      <c r="M795" s="38"/>
      <c r="N795" s="38"/>
      <c r="O795" s="38"/>
      <c r="P795" s="38"/>
      <c r="Q795" s="38"/>
      <c r="R795" s="38"/>
      <c r="S795" s="38"/>
      <c r="T795" s="38"/>
      <c r="U795" s="38"/>
      <c r="V795" s="38"/>
      <c r="W795" s="38"/>
      <c r="X795" s="38"/>
      <c r="Y795" s="38"/>
      <c r="Z795" s="38"/>
      <c r="AA795" s="38"/>
      <c r="AB795" s="38"/>
      <c r="AC795" s="38"/>
      <c r="AD795" s="38"/>
      <c r="AE795" s="38"/>
    </row>
    <row r="796" spans="1:31" ht="13.2">
      <c r="A796" s="5">
        <v>111</v>
      </c>
      <c r="B796" s="5" t="s">
        <v>766</v>
      </c>
      <c r="C796" s="5">
        <v>7</v>
      </c>
      <c r="D796" s="5">
        <v>16</v>
      </c>
      <c r="E796" s="5" t="s">
        <v>2505</v>
      </c>
      <c r="F796" s="5">
        <v>31831653</v>
      </c>
      <c r="G796" s="5" t="s">
        <v>1682</v>
      </c>
      <c r="H796">
        <f>VLOOKUP(G796,'Journals '!A:C,3)</f>
        <v>0</v>
      </c>
      <c r="I796" t="str">
        <f t="shared" si="3"/>
        <v xml:space="preserve"> </v>
      </c>
      <c r="J796" s="5">
        <v>2019</v>
      </c>
      <c r="K796" s="5" t="s">
        <v>2506</v>
      </c>
      <c r="L796" s="38"/>
      <c r="M796" s="38"/>
      <c r="N796" s="38"/>
      <c r="O796" s="38"/>
      <c r="P796" s="38"/>
      <c r="Q796" s="38"/>
      <c r="R796" s="38"/>
      <c r="S796" s="38"/>
      <c r="T796" s="38"/>
      <c r="U796" s="38"/>
      <c r="V796" s="38"/>
      <c r="W796" s="38"/>
      <c r="X796" s="38"/>
      <c r="Y796" s="38"/>
      <c r="Z796" s="38"/>
      <c r="AA796" s="38"/>
      <c r="AB796" s="38"/>
      <c r="AC796" s="38"/>
      <c r="AD796" s="38"/>
      <c r="AE796" s="38"/>
    </row>
    <row r="797" spans="1:31" ht="13.2">
      <c r="A797" s="5">
        <v>111</v>
      </c>
      <c r="B797" s="5" t="s">
        <v>766</v>
      </c>
      <c r="C797" s="5">
        <v>1</v>
      </c>
      <c r="D797" s="5">
        <v>3</v>
      </c>
      <c r="E797" s="5" t="s">
        <v>2507</v>
      </c>
      <c r="F797" s="5">
        <v>29498607</v>
      </c>
      <c r="G797" s="5" t="s">
        <v>476</v>
      </c>
      <c r="H797">
        <f>VLOOKUP(G797,'Journals '!A:C,3)</f>
        <v>1</v>
      </c>
      <c r="I797">
        <f t="shared" si="3"/>
        <v>1</v>
      </c>
      <c r="J797" s="5">
        <v>2018</v>
      </c>
      <c r="K797" s="5" t="s">
        <v>2508</v>
      </c>
      <c r="L797" s="38"/>
      <c r="M797" s="38"/>
      <c r="N797" s="38"/>
      <c r="O797" s="38"/>
      <c r="P797" s="38"/>
      <c r="Q797" s="38"/>
      <c r="R797" s="38"/>
      <c r="S797" s="38"/>
      <c r="T797" s="38"/>
      <c r="U797" s="38"/>
      <c r="V797" s="38"/>
      <c r="W797" s="38"/>
      <c r="X797" s="38"/>
      <c r="Y797" s="38"/>
      <c r="Z797" s="38"/>
      <c r="AA797" s="38"/>
      <c r="AB797" s="38"/>
      <c r="AC797" s="38"/>
      <c r="AD797" s="38"/>
      <c r="AE797" s="38"/>
    </row>
    <row r="798" spans="1:31" ht="13.2">
      <c r="A798" s="5">
        <v>111</v>
      </c>
      <c r="B798" s="5" t="s">
        <v>766</v>
      </c>
      <c r="C798" s="5">
        <v>2</v>
      </c>
      <c r="D798" s="5">
        <v>5</v>
      </c>
      <c r="E798" s="5" t="s">
        <v>2509</v>
      </c>
      <c r="F798" s="5">
        <v>36155841</v>
      </c>
      <c r="G798" s="5" t="s">
        <v>337</v>
      </c>
      <c r="H798">
        <f>VLOOKUP(G798,'Journals '!A:C,3)</f>
        <v>0</v>
      </c>
      <c r="I798" t="str">
        <f t="shared" si="3"/>
        <v xml:space="preserve"> </v>
      </c>
      <c r="J798" s="5">
        <v>2023</v>
      </c>
      <c r="K798" s="5" t="s">
        <v>2510</v>
      </c>
      <c r="L798" s="38"/>
      <c r="M798" s="38"/>
      <c r="N798" s="38"/>
      <c r="O798" s="38"/>
      <c r="P798" s="38"/>
      <c r="Q798" s="38"/>
      <c r="R798" s="38"/>
      <c r="S798" s="38"/>
      <c r="T798" s="38"/>
      <c r="U798" s="38"/>
      <c r="V798" s="38"/>
      <c r="W798" s="38"/>
      <c r="X798" s="38"/>
      <c r="Y798" s="38"/>
      <c r="Z798" s="38"/>
      <c r="AA798" s="38"/>
      <c r="AB798" s="38"/>
      <c r="AC798" s="38"/>
      <c r="AD798" s="38"/>
      <c r="AE798" s="38"/>
    </row>
    <row r="799" spans="1:31" ht="13.2">
      <c r="A799" s="5">
        <v>111</v>
      </c>
      <c r="B799" s="5" t="s">
        <v>766</v>
      </c>
      <c r="C799" s="5">
        <v>2</v>
      </c>
      <c r="D799" s="5">
        <v>10</v>
      </c>
      <c r="E799" s="5" t="s">
        <v>2511</v>
      </c>
      <c r="F799" s="5">
        <v>37253355</v>
      </c>
      <c r="G799" s="5" t="s">
        <v>463</v>
      </c>
      <c r="H799">
        <f>VLOOKUP(G799,'Journals '!A:C,3)</f>
        <v>0</v>
      </c>
      <c r="I799" t="str">
        <f t="shared" si="3"/>
        <v xml:space="preserve"> </v>
      </c>
      <c r="J799" s="5">
        <v>2023</v>
      </c>
      <c r="K799" s="5" t="s">
        <v>2512</v>
      </c>
      <c r="L799" s="38"/>
      <c r="M799" s="38"/>
      <c r="N799" s="38"/>
      <c r="O799" s="38"/>
      <c r="P799" s="38"/>
      <c r="Q799" s="38"/>
      <c r="R799" s="38"/>
      <c r="S799" s="38"/>
      <c r="T799" s="38"/>
      <c r="U799" s="38"/>
      <c r="V799" s="38"/>
      <c r="W799" s="38"/>
      <c r="X799" s="38"/>
      <c r="Y799" s="38"/>
      <c r="Z799" s="38"/>
      <c r="AA799" s="38"/>
      <c r="AB799" s="38"/>
      <c r="AC799" s="38"/>
      <c r="AD799" s="38"/>
      <c r="AE799" s="38"/>
    </row>
    <row r="800" spans="1:31" ht="13.2">
      <c r="A800" s="5">
        <v>111</v>
      </c>
      <c r="B800" s="5" t="s">
        <v>766</v>
      </c>
      <c r="C800" s="5">
        <v>65</v>
      </c>
      <c r="D800" s="5">
        <v>96</v>
      </c>
      <c r="E800" s="5" t="s">
        <v>2513</v>
      </c>
      <c r="F800" s="5">
        <v>35431188</v>
      </c>
      <c r="G800" s="5" t="s">
        <v>2514</v>
      </c>
      <c r="H800">
        <f>VLOOKUP(G800,'Journals '!A:C,3)</f>
        <v>0</v>
      </c>
      <c r="I800" t="str">
        <f t="shared" si="3"/>
        <v xml:space="preserve"> </v>
      </c>
      <c r="J800" s="5">
        <v>2022</v>
      </c>
      <c r="K800" s="5" t="s">
        <v>2515</v>
      </c>
      <c r="L800" s="38"/>
      <c r="M800" s="38"/>
      <c r="N800" s="38"/>
      <c r="O800" s="38"/>
      <c r="P800" s="38"/>
      <c r="Q800" s="38"/>
      <c r="R800" s="38"/>
      <c r="S800" s="38"/>
      <c r="T800" s="38"/>
      <c r="U800" s="38"/>
      <c r="V800" s="38"/>
      <c r="W800" s="38"/>
      <c r="X800" s="38"/>
      <c r="Y800" s="38"/>
      <c r="Z800" s="38"/>
      <c r="AA800" s="38"/>
      <c r="AB800" s="38"/>
      <c r="AC800" s="38"/>
      <c r="AD800" s="38"/>
      <c r="AE800" s="38"/>
    </row>
    <row r="801" spans="1:31" ht="13.2">
      <c r="A801" s="5">
        <v>111</v>
      </c>
      <c r="B801" s="5" t="s">
        <v>766</v>
      </c>
      <c r="C801" s="5">
        <v>3</v>
      </c>
      <c r="D801" s="5">
        <v>9</v>
      </c>
      <c r="E801" s="5" t="s">
        <v>2516</v>
      </c>
      <c r="F801" s="5">
        <v>34827371</v>
      </c>
      <c r="G801" s="5" t="s">
        <v>2517</v>
      </c>
      <c r="H801">
        <f>VLOOKUP(G801,'Journals '!A:C,3)</f>
        <v>0</v>
      </c>
      <c r="I801" t="str">
        <f t="shared" si="3"/>
        <v xml:space="preserve"> </v>
      </c>
      <c r="J801" s="5">
        <v>2021</v>
      </c>
      <c r="K801" s="5" t="s">
        <v>2518</v>
      </c>
      <c r="L801" s="38"/>
      <c r="M801" s="38"/>
      <c r="N801" s="38"/>
      <c r="O801" s="38"/>
      <c r="P801" s="38"/>
      <c r="Q801" s="38"/>
      <c r="R801" s="38"/>
      <c r="S801" s="38"/>
      <c r="T801" s="38"/>
      <c r="U801" s="38"/>
      <c r="V801" s="38"/>
      <c r="W801" s="38"/>
      <c r="X801" s="38"/>
      <c r="Y801" s="38"/>
      <c r="Z801" s="38"/>
      <c r="AA801" s="38"/>
      <c r="AB801" s="38"/>
      <c r="AC801" s="38"/>
      <c r="AD801" s="38"/>
      <c r="AE801" s="38"/>
    </row>
    <row r="802" spans="1:31" ht="13.2">
      <c r="A802" s="5">
        <v>111</v>
      </c>
      <c r="B802" s="5" t="s">
        <v>766</v>
      </c>
      <c r="C802" s="5">
        <v>9</v>
      </c>
      <c r="D802" s="5">
        <v>12</v>
      </c>
      <c r="E802" s="5" t="s">
        <v>2519</v>
      </c>
      <c r="F802" s="5">
        <v>29262276</v>
      </c>
      <c r="G802" s="5" t="s">
        <v>2520</v>
      </c>
      <c r="H802">
        <f>VLOOKUP(G802,'Journals '!A:C,3)</f>
        <v>0</v>
      </c>
      <c r="I802" t="str">
        <f t="shared" si="3"/>
        <v xml:space="preserve"> </v>
      </c>
      <c r="J802" s="5">
        <v>2017</v>
      </c>
      <c r="K802" s="5" t="s">
        <v>2521</v>
      </c>
      <c r="L802" s="38"/>
      <c r="M802" s="38"/>
      <c r="N802" s="38"/>
      <c r="O802" s="38"/>
      <c r="P802" s="38"/>
      <c r="Q802" s="38"/>
      <c r="R802" s="38"/>
      <c r="S802" s="38"/>
      <c r="T802" s="38"/>
      <c r="U802" s="38"/>
      <c r="V802" s="38"/>
      <c r="W802" s="38"/>
      <c r="X802" s="38"/>
      <c r="Y802" s="38"/>
      <c r="Z802" s="38"/>
      <c r="AA802" s="38"/>
      <c r="AB802" s="38"/>
      <c r="AC802" s="38"/>
      <c r="AD802" s="38"/>
      <c r="AE802" s="38"/>
    </row>
    <row r="803" spans="1:31" ht="13.2">
      <c r="A803" s="5">
        <v>111</v>
      </c>
      <c r="B803" s="5" t="s">
        <v>766</v>
      </c>
      <c r="C803" s="5">
        <v>3</v>
      </c>
      <c r="D803" s="5">
        <v>15</v>
      </c>
      <c r="E803" s="5" t="s">
        <v>2522</v>
      </c>
      <c r="F803" s="5">
        <v>34598146</v>
      </c>
      <c r="G803" s="5" t="s">
        <v>476</v>
      </c>
      <c r="H803">
        <f>VLOOKUP(G803,'Journals '!A:C,3)</f>
        <v>1</v>
      </c>
      <c r="I803">
        <f t="shared" si="3"/>
        <v>1</v>
      </c>
      <c r="J803" s="5">
        <v>2021</v>
      </c>
      <c r="K803" s="5" t="s">
        <v>2523</v>
      </c>
      <c r="L803" s="38"/>
      <c r="M803" s="38"/>
      <c r="N803" s="38"/>
      <c r="O803" s="38"/>
      <c r="P803" s="38"/>
      <c r="Q803" s="38"/>
      <c r="R803" s="38"/>
      <c r="S803" s="38"/>
      <c r="T803" s="38"/>
      <c r="U803" s="38"/>
      <c r="V803" s="38"/>
      <c r="W803" s="38"/>
      <c r="X803" s="38"/>
      <c r="Y803" s="38"/>
      <c r="Z803" s="38"/>
      <c r="AA803" s="38"/>
      <c r="AB803" s="38"/>
      <c r="AC803" s="38"/>
      <c r="AD803" s="38"/>
      <c r="AE803" s="38"/>
    </row>
    <row r="804" spans="1:31" ht="13.2">
      <c r="A804" s="5">
        <v>111</v>
      </c>
      <c r="B804" s="5" t="s">
        <v>766</v>
      </c>
      <c r="C804" s="5">
        <v>1</v>
      </c>
      <c r="D804" s="5">
        <v>8</v>
      </c>
      <c r="E804" s="5" t="s">
        <v>2524</v>
      </c>
      <c r="F804" s="5">
        <v>34243147</v>
      </c>
      <c r="G804" s="5" t="s">
        <v>476</v>
      </c>
      <c r="H804">
        <f>VLOOKUP(G804,'Journals '!A:C,3)</f>
        <v>1</v>
      </c>
      <c r="I804">
        <f t="shared" si="3"/>
        <v>1</v>
      </c>
      <c r="J804" s="5">
        <v>2021</v>
      </c>
      <c r="K804" s="5" t="s">
        <v>2525</v>
      </c>
      <c r="L804" s="38"/>
      <c r="M804" s="38"/>
      <c r="N804" s="38"/>
      <c r="O804" s="38"/>
      <c r="P804" s="38"/>
      <c r="Q804" s="38"/>
      <c r="R804" s="38"/>
      <c r="S804" s="38"/>
      <c r="T804" s="38"/>
      <c r="U804" s="38"/>
      <c r="V804" s="38"/>
      <c r="W804" s="38"/>
      <c r="X804" s="38"/>
      <c r="Y804" s="38"/>
      <c r="Z804" s="38"/>
      <c r="AA804" s="38"/>
      <c r="AB804" s="38"/>
      <c r="AC804" s="38"/>
      <c r="AD804" s="38"/>
      <c r="AE804" s="38"/>
    </row>
    <row r="805" spans="1:31" ht="13.2">
      <c r="A805" s="5">
        <v>111</v>
      </c>
      <c r="B805" s="5" t="s">
        <v>766</v>
      </c>
      <c r="C805" s="5">
        <v>40</v>
      </c>
      <c r="D805" s="5">
        <v>54</v>
      </c>
      <c r="E805" s="5" t="s">
        <v>2526</v>
      </c>
      <c r="F805" s="5">
        <v>32998967</v>
      </c>
      <c r="G805" s="5" t="s">
        <v>2527</v>
      </c>
      <c r="H805">
        <f>VLOOKUP(G805,'Journals '!A:C,3)</f>
        <v>0</v>
      </c>
      <c r="I805" t="str">
        <f t="shared" si="3"/>
        <v xml:space="preserve"> </v>
      </c>
      <c r="J805" s="5">
        <v>2020</v>
      </c>
      <c r="K805" s="5" t="s">
        <v>2528</v>
      </c>
      <c r="L805" s="38"/>
      <c r="M805" s="38"/>
      <c r="N805" s="38"/>
      <c r="O805" s="38"/>
      <c r="P805" s="38"/>
      <c r="Q805" s="38"/>
      <c r="R805" s="38"/>
      <c r="S805" s="38"/>
      <c r="T805" s="38"/>
      <c r="U805" s="38"/>
      <c r="V805" s="38"/>
      <c r="W805" s="38"/>
      <c r="X805" s="38"/>
      <c r="Y805" s="38"/>
      <c r="Z805" s="38"/>
      <c r="AA805" s="38"/>
      <c r="AB805" s="38"/>
      <c r="AC805" s="38"/>
      <c r="AD805" s="38"/>
      <c r="AE805" s="38"/>
    </row>
    <row r="806" spans="1:31" ht="13.2">
      <c r="A806" s="5">
        <v>111</v>
      </c>
      <c r="B806" s="5" t="s">
        <v>766</v>
      </c>
      <c r="C806" s="5">
        <v>9</v>
      </c>
      <c r="D806" s="5">
        <v>11</v>
      </c>
      <c r="E806" s="5" t="s">
        <v>2529</v>
      </c>
      <c r="F806" s="5">
        <v>34243157</v>
      </c>
      <c r="G806" s="5" t="s">
        <v>476</v>
      </c>
      <c r="H806">
        <f>VLOOKUP(G806,'Journals '!A:C,3)</f>
        <v>1</v>
      </c>
      <c r="I806">
        <f t="shared" si="3"/>
        <v>1</v>
      </c>
      <c r="J806" s="5">
        <v>2021</v>
      </c>
      <c r="K806" s="5" t="s">
        <v>2530</v>
      </c>
      <c r="L806" s="38"/>
      <c r="M806" s="38"/>
      <c r="N806" s="38"/>
      <c r="O806" s="38"/>
      <c r="P806" s="38"/>
      <c r="Q806" s="38"/>
      <c r="R806" s="38"/>
      <c r="S806" s="38"/>
      <c r="T806" s="38"/>
      <c r="U806" s="38"/>
      <c r="V806" s="38"/>
      <c r="W806" s="38"/>
      <c r="X806" s="38"/>
      <c r="Y806" s="38"/>
      <c r="Z806" s="38"/>
      <c r="AA806" s="38"/>
      <c r="AB806" s="38"/>
      <c r="AC806" s="38"/>
      <c r="AD806" s="38"/>
      <c r="AE806" s="38"/>
    </row>
    <row r="807" spans="1:31" ht="13.2">
      <c r="A807">
        <v>112</v>
      </c>
      <c r="B807" t="s">
        <v>2531</v>
      </c>
      <c r="C807">
        <v>1</v>
      </c>
      <c r="D807">
        <v>6</v>
      </c>
      <c r="E807" t="s">
        <v>2532</v>
      </c>
      <c r="F807">
        <v>36125641</v>
      </c>
      <c r="G807" s="33" t="s">
        <v>470</v>
      </c>
      <c r="H807">
        <f>VLOOKUP(G807,'Journals '!A:C,3)</f>
        <v>0</v>
      </c>
      <c r="I807" t="str">
        <f t="shared" si="3"/>
        <v xml:space="preserve"> </v>
      </c>
      <c r="J807">
        <v>2022</v>
      </c>
      <c r="K807" t="s">
        <v>2533</v>
      </c>
    </row>
    <row r="808" spans="1:31" ht="13.2">
      <c r="A808">
        <v>112</v>
      </c>
      <c r="B808" t="s">
        <v>2531</v>
      </c>
      <c r="C808">
        <v>9</v>
      </c>
      <c r="D808">
        <v>31</v>
      </c>
      <c r="E808" t="s">
        <v>2534</v>
      </c>
      <c r="F808">
        <v>37668325</v>
      </c>
      <c r="G808" s="33" t="s">
        <v>370</v>
      </c>
      <c r="H808">
        <f>VLOOKUP(G808,'Journals '!A:C,3)</f>
        <v>0</v>
      </c>
      <c r="I808" t="str">
        <f t="shared" si="3"/>
        <v xml:space="preserve"> </v>
      </c>
      <c r="J808">
        <v>2023</v>
      </c>
      <c r="K808" t="s">
        <v>2535</v>
      </c>
    </row>
    <row r="809" spans="1:31" ht="13.2">
      <c r="A809">
        <v>112</v>
      </c>
      <c r="B809" t="s">
        <v>2531</v>
      </c>
      <c r="C809">
        <v>2</v>
      </c>
      <c r="D809">
        <v>4</v>
      </c>
      <c r="E809" t="s">
        <v>2536</v>
      </c>
      <c r="F809">
        <v>37503918</v>
      </c>
      <c r="G809" s="33" t="s">
        <v>482</v>
      </c>
      <c r="H809">
        <f>VLOOKUP(G809,'Journals '!A:C,3)</f>
        <v>1</v>
      </c>
      <c r="I809">
        <f t="shared" si="3"/>
        <v>1</v>
      </c>
      <c r="J809">
        <v>2023</v>
      </c>
      <c r="K809" t="s">
        <v>2537</v>
      </c>
    </row>
    <row r="810" spans="1:31" ht="13.2">
      <c r="A810">
        <v>112</v>
      </c>
      <c r="B810" t="s">
        <v>2531</v>
      </c>
      <c r="C810">
        <v>1</v>
      </c>
      <c r="D810">
        <v>9</v>
      </c>
      <c r="E810" t="s">
        <v>2538</v>
      </c>
      <c r="F810">
        <v>33678508</v>
      </c>
      <c r="G810" s="33" t="s">
        <v>621</v>
      </c>
      <c r="H810">
        <f>VLOOKUP(G810,'Journals '!A:C,3)</f>
        <v>0</v>
      </c>
      <c r="I810" t="str">
        <f t="shared" si="3"/>
        <v xml:space="preserve"> </v>
      </c>
      <c r="J810">
        <v>2022</v>
      </c>
      <c r="K810" t="s">
        <v>2539</v>
      </c>
    </row>
    <row r="811" spans="1:31" ht="13.2">
      <c r="A811">
        <v>112</v>
      </c>
      <c r="B811" t="s">
        <v>2531</v>
      </c>
      <c r="C811">
        <v>2</v>
      </c>
      <c r="D811">
        <v>10</v>
      </c>
      <c r="E811" t="s">
        <v>2540</v>
      </c>
      <c r="F811">
        <v>37056872</v>
      </c>
      <c r="G811" s="33" t="s">
        <v>306</v>
      </c>
      <c r="H811">
        <f>VLOOKUP(G811,'Journals '!A:C,3)</f>
        <v>1</v>
      </c>
      <c r="I811">
        <f t="shared" si="3"/>
        <v>1</v>
      </c>
      <c r="J811">
        <v>2023</v>
      </c>
      <c r="K811" t="s">
        <v>2541</v>
      </c>
    </row>
    <row r="812" spans="1:31" ht="13.2">
      <c r="A812">
        <v>112</v>
      </c>
      <c r="B812" t="s">
        <v>2531</v>
      </c>
      <c r="C812">
        <v>1</v>
      </c>
      <c r="D812">
        <v>10</v>
      </c>
      <c r="E812" t="s">
        <v>2542</v>
      </c>
      <c r="F812">
        <v>34745826</v>
      </c>
      <c r="G812" s="33" t="s">
        <v>468</v>
      </c>
      <c r="H812">
        <f>VLOOKUP(G812,'Journals '!A:C,3)</f>
        <v>1</v>
      </c>
      <c r="I812">
        <f t="shared" si="3"/>
        <v>1</v>
      </c>
      <c r="J812">
        <v>2021</v>
      </c>
      <c r="K812" t="s">
        <v>2543</v>
      </c>
    </row>
    <row r="813" spans="1:31" ht="13.2">
      <c r="A813">
        <v>112</v>
      </c>
      <c r="B813" t="s">
        <v>2531</v>
      </c>
      <c r="C813">
        <v>1</v>
      </c>
      <c r="D813">
        <v>11</v>
      </c>
      <c r="E813" t="s">
        <v>2544</v>
      </c>
      <c r="F813">
        <v>37706685</v>
      </c>
      <c r="G813" s="33" t="s">
        <v>544</v>
      </c>
      <c r="H813">
        <f>VLOOKUP(G813,'Journals '!A:C,3)</f>
        <v>1</v>
      </c>
      <c r="I813">
        <f t="shared" si="3"/>
        <v>1</v>
      </c>
      <c r="J813">
        <v>2023</v>
      </c>
      <c r="K813" t="s">
        <v>2545</v>
      </c>
    </row>
    <row r="814" spans="1:31" ht="13.2">
      <c r="A814">
        <v>112</v>
      </c>
      <c r="B814" t="s">
        <v>2531</v>
      </c>
      <c r="C814">
        <v>3</v>
      </c>
      <c r="D814">
        <v>7</v>
      </c>
      <c r="E814" t="s">
        <v>2546</v>
      </c>
      <c r="F814">
        <v>36721176</v>
      </c>
      <c r="G814" s="33" t="s">
        <v>584</v>
      </c>
      <c r="H814">
        <f>VLOOKUP(G814,'Journals '!A:C,3)</f>
        <v>0</v>
      </c>
      <c r="I814" t="str">
        <f t="shared" si="3"/>
        <v xml:space="preserve"> </v>
      </c>
      <c r="J814">
        <v>2023</v>
      </c>
      <c r="K814" t="s">
        <v>2547</v>
      </c>
    </row>
    <row r="815" spans="1:31" ht="13.2">
      <c r="A815">
        <v>112</v>
      </c>
      <c r="B815" t="s">
        <v>2531</v>
      </c>
      <c r="C815">
        <v>15</v>
      </c>
      <c r="D815">
        <v>34</v>
      </c>
      <c r="E815" t="s">
        <v>2548</v>
      </c>
      <c r="F815">
        <v>37057921</v>
      </c>
      <c r="G815" s="33" t="s">
        <v>544</v>
      </c>
      <c r="H815">
        <f>VLOOKUP(G815,'Journals '!A:C,3)</f>
        <v>1</v>
      </c>
      <c r="I815">
        <f t="shared" si="3"/>
        <v>1</v>
      </c>
      <c r="J815">
        <v>2023</v>
      </c>
      <c r="K815" t="s">
        <v>2549</v>
      </c>
    </row>
    <row r="816" spans="1:31" ht="13.2">
      <c r="A816">
        <v>112</v>
      </c>
      <c r="B816" t="s">
        <v>2531</v>
      </c>
      <c r="C816">
        <v>1</v>
      </c>
      <c r="D816">
        <v>10</v>
      </c>
      <c r="E816" t="s">
        <v>2550</v>
      </c>
      <c r="F816">
        <v>35445637</v>
      </c>
      <c r="G816" s="33" t="s">
        <v>328</v>
      </c>
      <c r="H816">
        <f>VLOOKUP(G816,'Journals '!A:C,3)</f>
        <v>1</v>
      </c>
      <c r="I816">
        <f t="shared" si="3"/>
        <v>1</v>
      </c>
      <c r="J816">
        <v>2022</v>
      </c>
      <c r="K816" t="s">
        <v>2533</v>
      </c>
    </row>
    <row r="817" spans="1:31" ht="13.2">
      <c r="A817">
        <v>112</v>
      </c>
      <c r="B817" t="s">
        <v>2531</v>
      </c>
      <c r="C817">
        <v>13</v>
      </c>
      <c r="D817">
        <v>29</v>
      </c>
      <c r="E817" t="s">
        <v>2551</v>
      </c>
      <c r="F817">
        <v>37757948</v>
      </c>
      <c r="G817" s="33" t="s">
        <v>634</v>
      </c>
      <c r="H817">
        <f>VLOOKUP(G817,'Journals '!A:C,3)</f>
        <v>1</v>
      </c>
      <c r="I817">
        <f t="shared" si="3"/>
        <v>1</v>
      </c>
      <c r="J817">
        <v>2023</v>
      </c>
      <c r="K817" t="s">
        <v>2552</v>
      </c>
    </row>
    <row r="818" spans="1:31" ht="13.2">
      <c r="A818">
        <v>112</v>
      </c>
      <c r="B818" t="s">
        <v>2531</v>
      </c>
      <c r="C818">
        <v>1</v>
      </c>
      <c r="D818">
        <v>2</v>
      </c>
      <c r="E818" t="s">
        <v>2553</v>
      </c>
      <c r="F818">
        <v>31449666</v>
      </c>
      <c r="G818" s="33" t="s">
        <v>348</v>
      </c>
      <c r="H818">
        <f>VLOOKUP(G818,'Journals '!A:C,3)</f>
        <v>0</v>
      </c>
      <c r="I818" t="str">
        <f t="shared" si="3"/>
        <v xml:space="preserve"> </v>
      </c>
      <c r="J818">
        <v>2020</v>
      </c>
      <c r="K818" t="s">
        <v>2554</v>
      </c>
    </row>
    <row r="819" spans="1:31" ht="13.2">
      <c r="A819" s="5">
        <v>112</v>
      </c>
      <c r="B819" s="5" t="s">
        <v>2531</v>
      </c>
      <c r="C819" s="5">
        <v>1</v>
      </c>
      <c r="D819" s="5">
        <v>2</v>
      </c>
      <c r="E819" s="5" t="s">
        <v>2555</v>
      </c>
      <c r="F819" s="5">
        <v>31062319</v>
      </c>
      <c r="G819" s="5" t="s">
        <v>2242</v>
      </c>
      <c r="H819">
        <f>VLOOKUP(G819,'Journals '!A:C,3)</f>
        <v>0</v>
      </c>
      <c r="I819" t="str">
        <f t="shared" si="3"/>
        <v xml:space="preserve"> </v>
      </c>
      <c r="J819" s="5">
        <v>2019</v>
      </c>
      <c r="K819" s="5" t="s">
        <v>2556</v>
      </c>
    </row>
    <row r="820" spans="1:31" ht="13.2">
      <c r="A820" s="5">
        <v>113</v>
      </c>
      <c r="B820" s="5" t="s">
        <v>767</v>
      </c>
      <c r="C820" s="5">
        <v>10</v>
      </c>
      <c r="D820" s="5">
        <v>48</v>
      </c>
      <c r="E820" s="5" t="s">
        <v>2557</v>
      </c>
      <c r="F820" s="5">
        <v>35422502</v>
      </c>
      <c r="G820" s="5" t="s">
        <v>2558</v>
      </c>
      <c r="H820">
        <f>VLOOKUP(G820,'Journals '!A:C,3)</f>
        <v>0</v>
      </c>
      <c r="I820" t="str">
        <f t="shared" si="3"/>
        <v xml:space="preserve"> </v>
      </c>
      <c r="J820" s="5">
        <v>2022</v>
      </c>
      <c r="K820" s="5" t="s">
        <v>2559</v>
      </c>
      <c r="L820" s="38"/>
      <c r="M820" s="38"/>
      <c r="N820" s="38"/>
      <c r="O820" s="38"/>
      <c r="P820" s="38"/>
      <c r="Q820" s="38"/>
      <c r="R820" s="38"/>
      <c r="S820" s="38"/>
      <c r="T820" s="38"/>
      <c r="U820" s="38"/>
      <c r="V820" s="38"/>
      <c r="W820" s="38"/>
      <c r="X820" s="38"/>
      <c r="Y820" s="38"/>
      <c r="Z820" s="38"/>
      <c r="AA820" s="38"/>
      <c r="AB820" s="38"/>
      <c r="AC820" s="38"/>
      <c r="AD820" s="38"/>
      <c r="AE820" s="38"/>
    </row>
    <row r="821" spans="1:31" ht="13.2">
      <c r="A821" s="5">
        <v>113</v>
      </c>
      <c r="B821" s="5" t="s">
        <v>767</v>
      </c>
      <c r="C821" s="5">
        <v>9</v>
      </c>
      <c r="D821" s="5">
        <v>13</v>
      </c>
      <c r="E821" s="5" t="s">
        <v>2560</v>
      </c>
      <c r="F821" s="5">
        <v>35471108</v>
      </c>
      <c r="G821" s="5" t="s">
        <v>2561</v>
      </c>
      <c r="H821">
        <f>VLOOKUP(G821,'Journals '!A:C,3)</f>
        <v>0</v>
      </c>
      <c r="I821" t="str">
        <f t="shared" si="3"/>
        <v xml:space="preserve"> </v>
      </c>
      <c r="J821" s="5">
        <v>2022</v>
      </c>
      <c r="K821" s="5" t="s">
        <v>2562</v>
      </c>
      <c r="L821" s="38"/>
      <c r="M821" s="38"/>
      <c r="N821" s="38"/>
      <c r="O821" s="38"/>
      <c r="P821" s="38"/>
      <c r="Q821" s="38"/>
      <c r="R821" s="38"/>
      <c r="S821" s="38"/>
      <c r="T821" s="38"/>
      <c r="U821" s="38"/>
      <c r="V821" s="38"/>
      <c r="W821" s="38"/>
      <c r="X821" s="38"/>
      <c r="Y821" s="38"/>
      <c r="Z821" s="38"/>
      <c r="AA821" s="38"/>
      <c r="AB821" s="38"/>
      <c r="AC821" s="38"/>
      <c r="AD821" s="38"/>
      <c r="AE821" s="38"/>
    </row>
    <row r="822" spans="1:31" ht="13.2">
      <c r="A822" s="5">
        <v>113</v>
      </c>
      <c r="B822" s="5" t="s">
        <v>767</v>
      </c>
      <c r="C822" s="5">
        <v>1</v>
      </c>
      <c r="D822" s="5">
        <v>3</v>
      </c>
      <c r="E822" s="5" t="s">
        <v>2563</v>
      </c>
      <c r="F822" s="5">
        <v>31682988</v>
      </c>
      <c r="G822" s="5" t="s">
        <v>634</v>
      </c>
      <c r="H822">
        <f>VLOOKUP(G822,'Journals '!A:C,3)</f>
        <v>1</v>
      </c>
      <c r="I822">
        <f t="shared" si="3"/>
        <v>1</v>
      </c>
      <c r="J822" s="5">
        <v>2019</v>
      </c>
      <c r="K822" s="5" t="s">
        <v>2564</v>
      </c>
      <c r="L822" s="38"/>
      <c r="M822" s="38"/>
      <c r="N822" s="38"/>
      <c r="O822" s="38"/>
      <c r="P822" s="38"/>
      <c r="Q822" s="38"/>
      <c r="R822" s="38"/>
      <c r="S822" s="38"/>
      <c r="T822" s="38"/>
      <c r="U822" s="38"/>
      <c r="V822" s="38"/>
      <c r="W822" s="38"/>
      <c r="X822" s="38"/>
      <c r="Y822" s="38"/>
      <c r="Z822" s="38"/>
      <c r="AA822" s="38"/>
      <c r="AB822" s="38"/>
      <c r="AC822" s="38"/>
      <c r="AD822" s="38"/>
      <c r="AE822" s="38"/>
    </row>
    <row r="823" spans="1:31" ht="13.2">
      <c r="A823" s="5">
        <v>113</v>
      </c>
      <c r="B823" s="5" t="s">
        <v>767</v>
      </c>
      <c r="C823" s="5">
        <v>2</v>
      </c>
      <c r="D823" s="5">
        <v>20</v>
      </c>
      <c r="E823" s="5" t="s">
        <v>2565</v>
      </c>
      <c r="F823" s="5">
        <v>34243669</v>
      </c>
      <c r="G823" s="5" t="s">
        <v>634</v>
      </c>
      <c r="H823">
        <f>VLOOKUP(G823,'Journals '!A:C,3)</f>
        <v>1</v>
      </c>
      <c r="I823">
        <f t="shared" si="3"/>
        <v>1</v>
      </c>
      <c r="J823" s="5">
        <v>2021</v>
      </c>
      <c r="K823" s="5" t="s">
        <v>2545</v>
      </c>
      <c r="L823" s="38"/>
      <c r="M823" s="38"/>
      <c r="N823" s="38"/>
      <c r="O823" s="38"/>
      <c r="P823" s="38"/>
      <c r="Q823" s="38"/>
      <c r="R823" s="38"/>
      <c r="S823" s="38"/>
      <c r="T823" s="38"/>
      <c r="U823" s="38"/>
      <c r="V823" s="38"/>
      <c r="W823" s="38"/>
      <c r="X823" s="38"/>
      <c r="Y823" s="38"/>
      <c r="Z823" s="38"/>
      <c r="AA823" s="38"/>
      <c r="AB823" s="38"/>
      <c r="AC823" s="38"/>
      <c r="AD823" s="38"/>
      <c r="AE823" s="38"/>
    </row>
    <row r="824" spans="1:31" ht="13.2">
      <c r="A824" s="5">
        <v>113</v>
      </c>
      <c r="B824" s="5" t="s">
        <v>767</v>
      </c>
      <c r="C824" s="5">
        <v>1</v>
      </c>
      <c r="D824" s="5">
        <v>38</v>
      </c>
      <c r="E824" s="5" t="s">
        <v>2566</v>
      </c>
      <c r="F824" s="5">
        <v>33789227</v>
      </c>
      <c r="G824" s="5" t="s">
        <v>548</v>
      </c>
      <c r="H824">
        <f>VLOOKUP(G824,'Journals '!A:C,3)</f>
        <v>1</v>
      </c>
      <c r="I824">
        <f t="shared" si="3"/>
        <v>1</v>
      </c>
      <c r="J824" s="5">
        <v>2021</v>
      </c>
      <c r="K824" s="5" t="s">
        <v>2567</v>
      </c>
      <c r="L824" s="38"/>
      <c r="M824" s="38"/>
      <c r="N824" s="38"/>
      <c r="O824" s="38"/>
      <c r="P824" s="38"/>
      <c r="Q824" s="38"/>
      <c r="R824" s="38"/>
      <c r="S824" s="38"/>
      <c r="T824" s="38"/>
      <c r="U824" s="38"/>
      <c r="V824" s="38"/>
      <c r="W824" s="38"/>
      <c r="X824" s="38"/>
      <c r="Y824" s="38"/>
      <c r="Z824" s="38"/>
      <c r="AA824" s="38"/>
      <c r="AB824" s="38"/>
      <c r="AC824" s="38"/>
      <c r="AD824" s="38"/>
      <c r="AE824" s="38"/>
    </row>
    <row r="825" spans="1:31" ht="13.2">
      <c r="A825" s="5">
        <v>113</v>
      </c>
      <c r="B825" s="5" t="s">
        <v>767</v>
      </c>
      <c r="C825" s="5">
        <v>4</v>
      </c>
      <c r="D825" s="5">
        <v>6</v>
      </c>
      <c r="E825" s="5" t="s">
        <v>2568</v>
      </c>
      <c r="F825" s="5">
        <v>35724438</v>
      </c>
      <c r="G825" s="5" t="s">
        <v>2470</v>
      </c>
      <c r="H825">
        <f>VLOOKUP(G825,'Journals '!A:C,3)</f>
        <v>0</v>
      </c>
      <c r="I825" t="str">
        <f t="shared" si="3"/>
        <v xml:space="preserve"> </v>
      </c>
      <c r="J825" s="5">
        <v>2022</v>
      </c>
      <c r="K825" s="5" t="s">
        <v>2569</v>
      </c>
      <c r="L825" s="38"/>
      <c r="M825" s="38"/>
      <c r="N825" s="38"/>
      <c r="O825" s="38"/>
      <c r="P825" s="38"/>
      <c r="Q825" s="38"/>
      <c r="R825" s="38"/>
      <c r="S825" s="38"/>
      <c r="T825" s="38"/>
      <c r="U825" s="38"/>
      <c r="V825" s="38"/>
      <c r="W825" s="38"/>
      <c r="X825" s="38"/>
      <c r="Y825" s="38"/>
      <c r="Z825" s="38"/>
      <c r="AA825" s="38"/>
      <c r="AB825" s="38"/>
      <c r="AC825" s="38"/>
      <c r="AD825" s="38"/>
      <c r="AE825" s="38"/>
    </row>
    <row r="826" spans="1:31" ht="13.2">
      <c r="A826" s="5">
        <v>113</v>
      </c>
      <c r="B826" s="5" t="s">
        <v>767</v>
      </c>
      <c r="C826" s="5">
        <v>3</v>
      </c>
      <c r="D826" s="5">
        <v>8</v>
      </c>
      <c r="E826" s="5" t="s">
        <v>2570</v>
      </c>
      <c r="F826" s="5">
        <v>30971424</v>
      </c>
      <c r="G826" s="5" t="s">
        <v>466</v>
      </c>
      <c r="H826">
        <f>VLOOKUP(G826,'Journals '!A:C,3)</f>
        <v>1</v>
      </c>
      <c r="I826">
        <f t="shared" si="3"/>
        <v>1</v>
      </c>
      <c r="J826" s="5">
        <v>2019</v>
      </c>
      <c r="K826" s="5" t="s">
        <v>2571</v>
      </c>
      <c r="L826" s="38"/>
      <c r="M826" s="38"/>
      <c r="N826" s="38"/>
      <c r="O826" s="38"/>
      <c r="P826" s="38"/>
      <c r="Q826" s="38"/>
      <c r="R826" s="38"/>
      <c r="S826" s="38"/>
      <c r="T826" s="38"/>
      <c r="U826" s="38"/>
      <c r="V826" s="38"/>
      <c r="W826" s="38"/>
      <c r="X826" s="38"/>
      <c r="Y826" s="38"/>
      <c r="Z826" s="38"/>
      <c r="AA826" s="38"/>
      <c r="AB826" s="38"/>
      <c r="AC826" s="38"/>
      <c r="AD826" s="38"/>
      <c r="AE826" s="38"/>
    </row>
    <row r="827" spans="1:31" ht="13.2">
      <c r="A827" s="5">
        <v>113</v>
      </c>
      <c r="B827" s="5" t="s">
        <v>767</v>
      </c>
      <c r="C827" s="5">
        <v>2</v>
      </c>
      <c r="D827" s="5">
        <v>6</v>
      </c>
      <c r="E827" s="5" t="s">
        <v>2572</v>
      </c>
      <c r="F827" s="5">
        <v>35363465</v>
      </c>
      <c r="G827" s="5" t="s">
        <v>2573</v>
      </c>
      <c r="H827">
        <f>VLOOKUP(G827,'Journals '!A:C,3)</f>
        <v>0</v>
      </c>
      <c r="I827" t="str">
        <f t="shared" si="3"/>
        <v xml:space="preserve"> </v>
      </c>
      <c r="J827" s="5">
        <v>2022</v>
      </c>
      <c r="K827" s="5" t="s">
        <v>2574</v>
      </c>
      <c r="L827" s="38"/>
      <c r="M827" s="38"/>
      <c r="N827" s="38"/>
      <c r="O827" s="38"/>
      <c r="P827" s="38"/>
      <c r="Q827" s="38"/>
      <c r="R827" s="38"/>
      <c r="S827" s="38"/>
      <c r="T827" s="38"/>
      <c r="U827" s="38"/>
      <c r="V827" s="38"/>
      <c r="W827" s="38"/>
      <c r="X827" s="38"/>
      <c r="Y827" s="38"/>
      <c r="Z827" s="38"/>
      <c r="AA827" s="38"/>
      <c r="AB827" s="38"/>
      <c r="AC827" s="38"/>
      <c r="AD827" s="38"/>
      <c r="AE827" s="38"/>
    </row>
    <row r="828" spans="1:31" ht="13.2">
      <c r="A828" s="5">
        <v>113</v>
      </c>
      <c r="B828" s="5" t="s">
        <v>767</v>
      </c>
      <c r="C828" s="5">
        <v>1</v>
      </c>
      <c r="D828" s="5">
        <v>5</v>
      </c>
      <c r="E828" s="5" t="s">
        <v>2575</v>
      </c>
      <c r="F828" s="5">
        <v>28993815</v>
      </c>
      <c r="G828" s="5" t="s">
        <v>2573</v>
      </c>
      <c r="H828">
        <f>VLOOKUP(G828,'Journals '!A:C,3)</f>
        <v>0</v>
      </c>
      <c r="I828" t="str">
        <f t="shared" si="3"/>
        <v xml:space="preserve"> </v>
      </c>
      <c r="J828" s="5">
        <v>2017</v>
      </c>
      <c r="K828" s="5" t="s">
        <v>2576</v>
      </c>
      <c r="L828" s="38"/>
      <c r="M828" s="38"/>
      <c r="N828" s="38"/>
      <c r="O828" s="38"/>
      <c r="P828" s="38"/>
      <c r="Q828" s="38"/>
      <c r="R828" s="38"/>
      <c r="S828" s="38"/>
      <c r="T828" s="38"/>
      <c r="U828" s="38"/>
      <c r="V828" s="38"/>
      <c r="W828" s="38"/>
      <c r="X828" s="38"/>
      <c r="Y828" s="38"/>
      <c r="Z828" s="38"/>
      <c r="AA828" s="38"/>
      <c r="AB828" s="38"/>
      <c r="AC828" s="38"/>
      <c r="AD828" s="38"/>
      <c r="AE828" s="38"/>
    </row>
    <row r="829" spans="1:31" ht="13.2">
      <c r="A829" s="5">
        <v>113</v>
      </c>
      <c r="B829" s="5" t="s">
        <v>767</v>
      </c>
      <c r="C829" s="5">
        <v>10</v>
      </c>
      <c r="D829" s="5">
        <v>49</v>
      </c>
      <c r="E829" s="5" t="s">
        <v>2577</v>
      </c>
      <c r="F829" s="5">
        <v>35739422</v>
      </c>
      <c r="G829" s="5" t="s">
        <v>2558</v>
      </c>
      <c r="H829">
        <f>VLOOKUP(G829,'Journals '!A:C,3)</f>
        <v>0</v>
      </c>
      <c r="I829" t="str">
        <f t="shared" si="3"/>
        <v xml:space="preserve"> </v>
      </c>
      <c r="J829" s="5">
        <v>2022</v>
      </c>
      <c r="K829" s="5" t="s">
        <v>2559</v>
      </c>
      <c r="L829" s="38"/>
      <c r="M829" s="38"/>
      <c r="N829" s="38"/>
      <c r="O829" s="38"/>
      <c r="P829" s="38"/>
      <c r="Q829" s="38"/>
      <c r="R829" s="38"/>
      <c r="S829" s="38"/>
      <c r="T829" s="38"/>
      <c r="U829" s="38"/>
      <c r="V829" s="38"/>
      <c r="W829" s="38"/>
      <c r="X829" s="38"/>
      <c r="Y829" s="38"/>
      <c r="Z829" s="38"/>
      <c r="AA829" s="38"/>
      <c r="AB829" s="38"/>
      <c r="AC829" s="38"/>
      <c r="AD829" s="38"/>
      <c r="AE829" s="38"/>
    </row>
    <row r="830" spans="1:31" ht="13.2">
      <c r="A830" s="5">
        <v>113</v>
      </c>
      <c r="B830" s="5" t="s">
        <v>767</v>
      </c>
      <c r="C830" s="5">
        <v>2</v>
      </c>
      <c r="D830" s="5">
        <v>6</v>
      </c>
      <c r="E830" s="5" t="s">
        <v>2578</v>
      </c>
      <c r="F830" s="5">
        <v>28140345</v>
      </c>
      <c r="G830" s="5" t="s">
        <v>2579</v>
      </c>
      <c r="H830">
        <f>VLOOKUP(G830,'Journals '!A:C,3)</f>
        <v>0</v>
      </c>
      <c r="I830" t="str">
        <f t="shared" si="3"/>
        <v xml:space="preserve"> </v>
      </c>
      <c r="J830" s="5">
        <v>2017</v>
      </c>
      <c r="K830" s="5" t="s">
        <v>2580</v>
      </c>
      <c r="L830" s="38"/>
      <c r="M830" s="38"/>
      <c r="N830" s="38"/>
      <c r="O830" s="38"/>
      <c r="P830" s="38"/>
      <c r="Q830" s="38"/>
      <c r="R830" s="38"/>
      <c r="S830" s="38"/>
      <c r="T830" s="38"/>
      <c r="U830" s="38"/>
      <c r="V830" s="38"/>
      <c r="W830" s="38"/>
      <c r="X830" s="38"/>
      <c r="Y830" s="38"/>
      <c r="Z830" s="38"/>
      <c r="AA830" s="38"/>
      <c r="AB830" s="38"/>
      <c r="AC830" s="38"/>
      <c r="AD830" s="38"/>
      <c r="AE830" s="38"/>
    </row>
    <row r="831" spans="1:31" ht="13.2">
      <c r="A831" s="5">
        <v>113</v>
      </c>
      <c r="B831" s="5" t="s">
        <v>767</v>
      </c>
      <c r="C831" s="5">
        <v>1</v>
      </c>
      <c r="D831" s="5">
        <v>5</v>
      </c>
      <c r="E831" s="5" t="s">
        <v>2581</v>
      </c>
      <c r="F831" s="5">
        <v>34293169</v>
      </c>
      <c r="G831" s="5" t="s">
        <v>544</v>
      </c>
      <c r="H831">
        <f>VLOOKUP(G831,'Journals '!A:C,3)</f>
        <v>1</v>
      </c>
      <c r="I831">
        <f t="shared" si="3"/>
        <v>1</v>
      </c>
      <c r="J831" s="5">
        <v>2021</v>
      </c>
      <c r="K831" s="5" t="s">
        <v>2545</v>
      </c>
      <c r="L831" s="38"/>
      <c r="M831" s="38"/>
      <c r="N831" s="38"/>
      <c r="O831" s="38"/>
      <c r="P831" s="38"/>
      <c r="Q831" s="38"/>
      <c r="R831" s="38"/>
      <c r="S831" s="38"/>
      <c r="T831" s="38"/>
      <c r="U831" s="38"/>
      <c r="V831" s="38"/>
      <c r="W831" s="38"/>
      <c r="X831" s="38"/>
      <c r="Y831" s="38"/>
      <c r="Z831" s="38"/>
      <c r="AA831" s="38"/>
      <c r="AB831" s="38"/>
      <c r="AC831" s="38"/>
      <c r="AD831" s="38"/>
      <c r="AE831" s="38"/>
    </row>
    <row r="832" spans="1:31" ht="13.2">
      <c r="A832" s="5">
        <v>113</v>
      </c>
      <c r="B832" s="5" t="s">
        <v>767</v>
      </c>
      <c r="C832" s="5">
        <v>7</v>
      </c>
      <c r="D832" s="5">
        <v>17</v>
      </c>
      <c r="E832" s="5" t="s">
        <v>2582</v>
      </c>
      <c r="F832" s="5">
        <v>37014128</v>
      </c>
      <c r="G832" s="5" t="s">
        <v>2583</v>
      </c>
      <c r="H832">
        <f>VLOOKUP(G832,'Journals '!A:C,3)</f>
        <v>0</v>
      </c>
      <c r="I832" t="str">
        <f t="shared" si="3"/>
        <v xml:space="preserve"> </v>
      </c>
      <c r="J832" s="5">
        <v>2023</v>
      </c>
      <c r="K832" s="5" t="s">
        <v>2584</v>
      </c>
      <c r="L832" s="38"/>
      <c r="M832" s="38"/>
      <c r="N832" s="38"/>
      <c r="O832" s="38"/>
      <c r="P832" s="38"/>
      <c r="Q832" s="38"/>
      <c r="R832" s="38"/>
      <c r="S832" s="38"/>
      <c r="T832" s="38"/>
      <c r="U832" s="38"/>
      <c r="V832" s="38"/>
      <c r="W832" s="38"/>
      <c r="X832" s="38"/>
      <c r="Y832" s="38"/>
      <c r="Z832" s="38"/>
      <c r="AA832" s="38"/>
      <c r="AB832" s="38"/>
      <c r="AC832" s="38"/>
      <c r="AD832" s="38"/>
      <c r="AE832" s="38"/>
    </row>
    <row r="833" spans="1:31" ht="13.2">
      <c r="A833" s="5">
        <v>113</v>
      </c>
      <c r="B833" s="5" t="s">
        <v>767</v>
      </c>
      <c r="C833" s="5">
        <v>2</v>
      </c>
      <c r="D833" s="5">
        <v>4</v>
      </c>
      <c r="E833" s="5" t="s">
        <v>2585</v>
      </c>
      <c r="F833" s="5">
        <v>29713681</v>
      </c>
      <c r="G833" s="5" t="s">
        <v>2573</v>
      </c>
      <c r="H833">
        <f>VLOOKUP(G833,'Journals '!A:C,3)</f>
        <v>0</v>
      </c>
      <c r="I833" t="str">
        <f t="shared" si="3"/>
        <v xml:space="preserve"> </v>
      </c>
      <c r="J833" s="5">
        <v>2018</v>
      </c>
      <c r="K833" s="5" t="s">
        <v>2574</v>
      </c>
      <c r="L833" s="38"/>
      <c r="M833" s="38"/>
      <c r="N833" s="38"/>
      <c r="O833" s="38"/>
      <c r="P833" s="38"/>
      <c r="Q833" s="38"/>
      <c r="R833" s="38"/>
      <c r="S833" s="38"/>
      <c r="T833" s="38"/>
      <c r="U833" s="38"/>
      <c r="V833" s="38"/>
      <c r="W833" s="38"/>
      <c r="X833" s="38"/>
      <c r="Y833" s="38"/>
      <c r="Z833" s="38"/>
      <c r="AA833" s="38"/>
      <c r="AB833" s="38"/>
      <c r="AC833" s="38"/>
      <c r="AD833" s="38"/>
      <c r="AE833" s="38"/>
    </row>
    <row r="834" spans="1:31" ht="13.2">
      <c r="A834" s="5">
        <v>113</v>
      </c>
      <c r="B834" s="5" t="s">
        <v>767</v>
      </c>
      <c r="C834" s="5">
        <v>1</v>
      </c>
      <c r="D834" s="5">
        <v>7</v>
      </c>
      <c r="E834" s="5" t="s">
        <v>2586</v>
      </c>
      <c r="F834" s="5">
        <v>33813370</v>
      </c>
      <c r="G834" s="5" t="s">
        <v>345</v>
      </c>
      <c r="H834">
        <f>VLOOKUP(G834,'Journals '!A:C,3)</f>
        <v>1</v>
      </c>
      <c r="I834">
        <f t="shared" si="3"/>
        <v>1</v>
      </c>
      <c r="J834" s="5">
        <v>2021</v>
      </c>
      <c r="K834" s="5" t="s">
        <v>2587</v>
      </c>
      <c r="L834" s="38"/>
      <c r="M834" s="38"/>
      <c r="N834" s="38"/>
      <c r="O834" s="38"/>
      <c r="P834" s="38"/>
      <c r="Q834" s="38"/>
      <c r="R834" s="38"/>
      <c r="S834" s="38"/>
      <c r="T834" s="38"/>
      <c r="U834" s="38"/>
      <c r="V834" s="38"/>
      <c r="W834" s="38"/>
      <c r="X834" s="38"/>
      <c r="Y834" s="38"/>
      <c r="Z834" s="38"/>
      <c r="AA834" s="38"/>
      <c r="AB834" s="38"/>
      <c r="AC834" s="38"/>
      <c r="AD834" s="38"/>
      <c r="AE834" s="38"/>
    </row>
    <row r="835" spans="1:31" ht="13.2">
      <c r="A835" s="5">
        <v>113</v>
      </c>
      <c r="B835" s="5" t="s">
        <v>767</v>
      </c>
      <c r="C835" s="5">
        <v>3</v>
      </c>
      <c r="D835" s="5">
        <v>9</v>
      </c>
      <c r="E835" s="5" t="s">
        <v>2588</v>
      </c>
      <c r="F835" s="5">
        <v>31676689</v>
      </c>
      <c r="G835" s="5" t="s">
        <v>466</v>
      </c>
      <c r="H835">
        <f>VLOOKUP(G835,'Journals '!A:C,3)</f>
        <v>1</v>
      </c>
      <c r="I835">
        <f t="shared" si="3"/>
        <v>1</v>
      </c>
      <c r="J835" s="5">
        <v>2020</v>
      </c>
      <c r="K835" s="5" t="s">
        <v>2571</v>
      </c>
      <c r="L835" s="38"/>
      <c r="M835" s="38"/>
      <c r="N835" s="38"/>
      <c r="O835" s="38"/>
      <c r="P835" s="38"/>
      <c r="Q835" s="38"/>
      <c r="R835" s="38"/>
      <c r="S835" s="38"/>
      <c r="T835" s="38"/>
      <c r="U835" s="38"/>
      <c r="V835" s="38"/>
      <c r="W835" s="38"/>
      <c r="X835" s="38"/>
      <c r="Y835" s="38"/>
      <c r="Z835" s="38"/>
      <c r="AA835" s="38"/>
      <c r="AB835" s="38"/>
      <c r="AC835" s="38"/>
      <c r="AD835" s="38"/>
      <c r="AE835" s="38"/>
    </row>
    <row r="836" spans="1:31" ht="13.2">
      <c r="A836" s="5">
        <v>113</v>
      </c>
      <c r="B836" s="5" t="s">
        <v>767</v>
      </c>
      <c r="C836" s="5">
        <v>3</v>
      </c>
      <c r="D836" s="5">
        <v>9</v>
      </c>
      <c r="E836" s="5" t="s">
        <v>2589</v>
      </c>
      <c r="F836" s="5">
        <v>30733300</v>
      </c>
      <c r="G836" s="5" t="s">
        <v>466</v>
      </c>
      <c r="H836">
        <f>VLOOKUP(G836,'Journals '!A:C,3)</f>
        <v>1</v>
      </c>
      <c r="I836">
        <f t="shared" si="3"/>
        <v>1</v>
      </c>
      <c r="J836" s="5">
        <v>2019</v>
      </c>
      <c r="K836" s="5" t="s">
        <v>2590</v>
      </c>
      <c r="L836" s="38"/>
      <c r="M836" s="38"/>
      <c r="N836" s="38"/>
      <c r="O836" s="38"/>
      <c r="P836" s="38"/>
      <c r="Q836" s="38"/>
      <c r="R836" s="38"/>
      <c r="S836" s="38"/>
      <c r="T836" s="38"/>
      <c r="U836" s="38"/>
      <c r="V836" s="38"/>
      <c r="W836" s="38"/>
      <c r="X836" s="38"/>
      <c r="Y836" s="38"/>
      <c r="Z836" s="38"/>
      <c r="AA836" s="38"/>
      <c r="AB836" s="38"/>
      <c r="AC836" s="38"/>
      <c r="AD836" s="38"/>
      <c r="AE836" s="38"/>
    </row>
    <row r="837" spans="1:31" ht="13.2">
      <c r="A837" s="5">
        <v>113</v>
      </c>
      <c r="B837" s="5" t="s">
        <v>767</v>
      </c>
      <c r="C837" s="5">
        <v>2</v>
      </c>
      <c r="D837" s="5">
        <v>3</v>
      </c>
      <c r="E837" s="5" t="s">
        <v>2591</v>
      </c>
      <c r="F837" s="5">
        <v>32671531</v>
      </c>
      <c r="G837" s="5" t="s">
        <v>337</v>
      </c>
      <c r="H837">
        <f>VLOOKUP(G837,'Journals '!A:C,3)</f>
        <v>0</v>
      </c>
      <c r="I837" t="str">
        <f t="shared" si="3"/>
        <v xml:space="preserve"> </v>
      </c>
      <c r="J837" s="5">
        <v>2021</v>
      </c>
      <c r="K837" s="5" t="s">
        <v>2592</v>
      </c>
    </row>
    <row r="838" spans="1:31" ht="13.2">
      <c r="A838" s="5">
        <v>113</v>
      </c>
      <c r="B838" s="5" t="s">
        <v>767</v>
      </c>
      <c r="C838" s="5">
        <v>4</v>
      </c>
      <c r="D838" s="5">
        <v>7</v>
      </c>
      <c r="E838" s="5" t="s">
        <v>2593</v>
      </c>
      <c r="F838" s="5">
        <v>34198247</v>
      </c>
      <c r="G838" s="5" t="s">
        <v>548</v>
      </c>
      <c r="H838">
        <f>VLOOKUP(G838,'Journals '!A:C,3)</f>
        <v>1</v>
      </c>
      <c r="I838">
        <f t="shared" si="3"/>
        <v>1</v>
      </c>
      <c r="J838" s="5">
        <v>2021</v>
      </c>
      <c r="K838" s="5" t="s">
        <v>2594</v>
      </c>
    </row>
    <row r="839" spans="1:31" ht="13.2">
      <c r="A839" s="5">
        <v>113</v>
      </c>
      <c r="B839" s="5" t="s">
        <v>767</v>
      </c>
      <c r="C839" s="5">
        <v>1</v>
      </c>
      <c r="D839" s="5">
        <v>3</v>
      </c>
      <c r="E839" s="5" t="s">
        <v>2595</v>
      </c>
      <c r="F839" s="5">
        <v>32413567</v>
      </c>
      <c r="G839" s="5" t="s">
        <v>634</v>
      </c>
      <c r="H839">
        <f>VLOOKUP(G839,'Journals '!A:C,3)</f>
        <v>1</v>
      </c>
      <c r="I839">
        <f t="shared" si="3"/>
        <v>1</v>
      </c>
      <c r="J839" s="5">
        <v>2020</v>
      </c>
      <c r="K839" s="5" t="s">
        <v>2596</v>
      </c>
    </row>
    <row r="840" spans="1:31" ht="13.2">
      <c r="A840" s="5">
        <v>114</v>
      </c>
      <c r="B840" s="5" t="s">
        <v>856</v>
      </c>
      <c r="C840" s="5">
        <v>4</v>
      </c>
      <c r="D840" s="5">
        <v>6</v>
      </c>
      <c r="E840" s="5" t="s">
        <v>2597</v>
      </c>
      <c r="F840" s="5">
        <v>33838320</v>
      </c>
      <c r="G840" s="5" t="s">
        <v>2598</v>
      </c>
      <c r="H840">
        <f>VLOOKUP(G840,'Journals '!A:C,3)</f>
        <v>0</v>
      </c>
      <c r="I840" t="str">
        <f t="shared" si="3"/>
        <v xml:space="preserve"> </v>
      </c>
      <c r="J840" s="5">
        <v>2021</v>
      </c>
      <c r="K840" s="5" t="s">
        <v>2599</v>
      </c>
    </row>
    <row r="841" spans="1:31" ht="13.2">
      <c r="A841" s="5">
        <v>114</v>
      </c>
      <c r="B841" s="5" t="s">
        <v>856</v>
      </c>
      <c r="C841" s="5">
        <v>1</v>
      </c>
      <c r="D841" s="5">
        <v>2</v>
      </c>
      <c r="E841" s="5" t="s">
        <v>2600</v>
      </c>
      <c r="F841" s="5">
        <v>33157321</v>
      </c>
      <c r="G841" s="5" t="s">
        <v>2598</v>
      </c>
      <c r="H841">
        <f>VLOOKUP(G841,'Journals '!A:C,3)</f>
        <v>0</v>
      </c>
      <c r="I841" t="str">
        <f t="shared" si="3"/>
        <v xml:space="preserve"> </v>
      </c>
      <c r="J841" s="5">
        <v>2021</v>
      </c>
      <c r="K841" s="5" t="s">
        <v>2601</v>
      </c>
    </row>
    <row r="842" spans="1:31" ht="13.2">
      <c r="A842" s="5">
        <v>114</v>
      </c>
      <c r="B842" s="5" t="s">
        <v>856</v>
      </c>
      <c r="C842" s="5">
        <v>1</v>
      </c>
      <c r="D842" s="5">
        <v>3</v>
      </c>
      <c r="E842" s="5" t="s">
        <v>2602</v>
      </c>
      <c r="F842" s="5">
        <v>32481587</v>
      </c>
      <c r="G842" s="5" t="s">
        <v>334</v>
      </c>
      <c r="H842">
        <f>VLOOKUP(G842,'Journals '!A:C,3)</f>
        <v>0</v>
      </c>
      <c r="I842" t="str">
        <f t="shared" si="3"/>
        <v xml:space="preserve"> </v>
      </c>
      <c r="J842" s="5">
        <v>2020</v>
      </c>
      <c r="K842" s="5" t="s">
        <v>2601</v>
      </c>
    </row>
    <row r="843" spans="1:31" ht="13.2">
      <c r="A843" s="5">
        <v>114</v>
      </c>
      <c r="B843" s="5" t="s">
        <v>856</v>
      </c>
      <c r="C843" s="5">
        <v>1</v>
      </c>
      <c r="D843" s="5">
        <v>3</v>
      </c>
      <c r="E843" s="5" t="s">
        <v>2603</v>
      </c>
      <c r="F843" s="5">
        <v>37181189</v>
      </c>
      <c r="G843" s="5" t="s">
        <v>2604</v>
      </c>
      <c r="H843">
        <f>VLOOKUP(G843,'Journals '!A:C,3)</f>
        <v>0</v>
      </c>
      <c r="I843" t="str">
        <f t="shared" si="3"/>
        <v xml:space="preserve"> </v>
      </c>
      <c r="J843" s="5">
        <v>2023</v>
      </c>
      <c r="K843" s="5" t="s">
        <v>2605</v>
      </c>
    </row>
    <row r="844" spans="1:31" ht="13.2">
      <c r="A844" s="5">
        <v>114</v>
      </c>
      <c r="B844" s="5" t="s">
        <v>856</v>
      </c>
      <c r="C844" s="5">
        <v>1</v>
      </c>
      <c r="D844" s="5">
        <v>6</v>
      </c>
      <c r="E844" s="5" t="s">
        <v>2606</v>
      </c>
      <c r="F844" s="5">
        <v>37089516</v>
      </c>
      <c r="G844" s="5" t="s">
        <v>2607</v>
      </c>
      <c r="H844">
        <f>VLOOKUP(G844,'Journals '!A:C,3)</f>
        <v>0</v>
      </c>
      <c r="I844" t="str">
        <f t="shared" si="3"/>
        <v xml:space="preserve"> </v>
      </c>
      <c r="J844" s="5">
        <v>2023</v>
      </c>
      <c r="K844" s="5" t="s">
        <v>2608</v>
      </c>
    </row>
    <row r="845" spans="1:31" ht="13.2">
      <c r="A845" s="5">
        <v>114</v>
      </c>
      <c r="B845" s="5" t="s">
        <v>856</v>
      </c>
      <c r="C845" s="5">
        <v>2</v>
      </c>
      <c r="D845" s="5">
        <v>14</v>
      </c>
      <c r="E845" s="5" t="s">
        <v>2609</v>
      </c>
      <c r="F845" s="5">
        <v>33232817</v>
      </c>
      <c r="G845" s="5" t="s">
        <v>2610</v>
      </c>
      <c r="H845">
        <f>VLOOKUP(G845,'Journals '!A:C,3)</f>
        <v>0</v>
      </c>
      <c r="I845" t="str">
        <f t="shared" si="3"/>
        <v xml:space="preserve"> </v>
      </c>
      <c r="J845" s="5">
        <v>2021</v>
      </c>
      <c r="K845" s="5" t="s">
        <v>2611</v>
      </c>
    </row>
    <row r="846" spans="1:31" ht="13.2">
      <c r="A846" s="5">
        <v>114</v>
      </c>
      <c r="B846" s="5" t="s">
        <v>856</v>
      </c>
      <c r="C846" s="5">
        <v>8</v>
      </c>
      <c r="D846" s="5">
        <v>11</v>
      </c>
      <c r="E846" s="5" t="s">
        <v>2612</v>
      </c>
      <c r="F846" s="5">
        <v>34071497</v>
      </c>
      <c r="G846" s="5" t="s">
        <v>334</v>
      </c>
      <c r="H846">
        <f>VLOOKUP(G846,'Journals '!A:C,3)</f>
        <v>0</v>
      </c>
      <c r="I846" t="str">
        <f t="shared" si="3"/>
        <v xml:space="preserve"> </v>
      </c>
      <c r="J846" s="5">
        <v>2021</v>
      </c>
      <c r="K846" s="5" t="s">
        <v>2613</v>
      </c>
    </row>
    <row r="847" spans="1:31" ht="13.2">
      <c r="A847" s="5">
        <v>114</v>
      </c>
      <c r="B847" s="5" t="s">
        <v>856</v>
      </c>
      <c r="C847" s="5">
        <v>2</v>
      </c>
      <c r="D847" s="5">
        <v>5</v>
      </c>
      <c r="E847" s="5" t="s">
        <v>2614</v>
      </c>
      <c r="F847" s="5">
        <v>32671688</v>
      </c>
      <c r="G847" s="5" t="s">
        <v>2615</v>
      </c>
      <c r="H847">
        <f>VLOOKUP(G847,'Journals '!A:C,3)</f>
        <v>0</v>
      </c>
      <c r="I847" t="str">
        <f t="shared" si="3"/>
        <v xml:space="preserve"> </v>
      </c>
      <c r="J847" s="5">
        <v>2020</v>
      </c>
      <c r="K847" s="5" t="s">
        <v>2599</v>
      </c>
    </row>
    <row r="848" spans="1:31" ht="13.2">
      <c r="A848" s="5">
        <v>114</v>
      </c>
      <c r="B848" s="5" t="s">
        <v>856</v>
      </c>
      <c r="C848" s="5">
        <v>1</v>
      </c>
      <c r="D848" s="5">
        <v>4</v>
      </c>
      <c r="E848" s="5" t="s">
        <v>2616</v>
      </c>
      <c r="F848" s="5">
        <v>34242809</v>
      </c>
      <c r="G848" s="5" t="s">
        <v>2598</v>
      </c>
      <c r="H848">
        <f>VLOOKUP(G848,'Journals '!A:C,3)</f>
        <v>0</v>
      </c>
      <c r="I848" t="str">
        <f t="shared" si="3"/>
        <v xml:space="preserve"> </v>
      </c>
      <c r="J848" s="5">
        <v>2021</v>
      </c>
      <c r="K848" s="5" t="s">
        <v>2617</v>
      </c>
    </row>
    <row r="849" spans="1:11" ht="13.2">
      <c r="A849" s="5">
        <v>114</v>
      </c>
      <c r="B849" s="5" t="s">
        <v>856</v>
      </c>
      <c r="C849" s="5">
        <v>1</v>
      </c>
      <c r="D849" s="5">
        <v>6</v>
      </c>
      <c r="E849" s="5" t="s">
        <v>2618</v>
      </c>
      <c r="F849" s="5">
        <v>36130559</v>
      </c>
      <c r="G849" s="5" t="s">
        <v>479</v>
      </c>
      <c r="H849">
        <f>VLOOKUP(G849,'Journals '!A:C,3)</f>
        <v>1</v>
      </c>
      <c r="I849">
        <f t="shared" si="3"/>
        <v>1</v>
      </c>
      <c r="J849" s="5">
        <v>2022</v>
      </c>
      <c r="K849" s="5" t="s">
        <v>2619</v>
      </c>
    </row>
    <row r="850" spans="1:11" ht="13.2">
      <c r="A850" s="5">
        <v>114</v>
      </c>
      <c r="B850" s="5" t="s">
        <v>856</v>
      </c>
      <c r="C850" s="5">
        <v>2</v>
      </c>
      <c r="D850" s="5">
        <v>7</v>
      </c>
      <c r="E850" s="5" t="s">
        <v>2620</v>
      </c>
      <c r="F850" s="5">
        <v>32603829</v>
      </c>
      <c r="G850" s="5" t="s">
        <v>2610</v>
      </c>
      <c r="H850">
        <f>VLOOKUP(G850,'Journals '!A:C,3)</f>
        <v>0</v>
      </c>
      <c r="I850" t="str">
        <f t="shared" si="3"/>
        <v xml:space="preserve"> </v>
      </c>
      <c r="J850" s="5">
        <v>2020</v>
      </c>
      <c r="K850" s="5" t="s">
        <v>2599</v>
      </c>
    </row>
    <row r="851" spans="1:11" ht="13.2">
      <c r="A851" s="5">
        <v>114</v>
      </c>
      <c r="B851" s="5" t="s">
        <v>856</v>
      </c>
      <c r="C851" s="5">
        <v>1</v>
      </c>
      <c r="D851" s="5">
        <v>6</v>
      </c>
      <c r="E851" s="5" t="s">
        <v>2621</v>
      </c>
      <c r="F851" s="5">
        <v>36106171</v>
      </c>
      <c r="G851" s="5" t="s">
        <v>2622</v>
      </c>
      <c r="H851">
        <f>VLOOKUP(G851,'Journals '!A:C,3)</f>
        <v>0</v>
      </c>
      <c r="I851" t="str">
        <f t="shared" si="3"/>
        <v xml:space="preserve"> </v>
      </c>
      <c r="J851" s="47">
        <v>2022</v>
      </c>
      <c r="K851" s="5" t="s">
        <v>2623</v>
      </c>
    </row>
    <row r="852" spans="1:11" ht="13.2">
      <c r="A852" s="5">
        <v>114</v>
      </c>
      <c r="B852" s="5" t="s">
        <v>856</v>
      </c>
      <c r="C852" s="5">
        <v>2</v>
      </c>
      <c r="D852" s="5">
        <v>6</v>
      </c>
      <c r="E852" s="5" t="s">
        <v>2624</v>
      </c>
      <c r="F852" s="5">
        <v>36228929</v>
      </c>
      <c r="G852" s="5" t="s">
        <v>634</v>
      </c>
      <c r="H852">
        <f>VLOOKUP(G852,'Journals '!A:C,3)</f>
        <v>1</v>
      </c>
      <c r="I852">
        <f t="shared" si="3"/>
        <v>1</v>
      </c>
      <c r="J852" s="15">
        <v>2022</v>
      </c>
      <c r="K852" s="5" t="s">
        <v>2625</v>
      </c>
    </row>
    <row r="853" spans="1:11" ht="13.2">
      <c r="A853" s="5">
        <v>114</v>
      </c>
      <c r="B853" s="5" t="s">
        <v>856</v>
      </c>
      <c r="C853" s="5">
        <v>1</v>
      </c>
      <c r="D853" s="5">
        <v>3</v>
      </c>
      <c r="E853" s="5" t="s">
        <v>2626</v>
      </c>
      <c r="F853" s="5">
        <v>36130576</v>
      </c>
      <c r="G853" s="5" t="s">
        <v>479</v>
      </c>
      <c r="H853">
        <f>VLOOKUP(G853,'Journals '!A:C,3)</f>
        <v>1</v>
      </c>
      <c r="I853">
        <f t="shared" si="3"/>
        <v>1</v>
      </c>
      <c r="J853" s="47">
        <v>2022</v>
      </c>
      <c r="K853" s="5" t="s">
        <v>2619</v>
      </c>
    </row>
    <row r="854" spans="1:11" ht="13.2">
      <c r="A854" s="5">
        <v>114</v>
      </c>
      <c r="B854" s="5" t="s">
        <v>856</v>
      </c>
      <c r="C854" s="5">
        <v>2</v>
      </c>
      <c r="D854" s="5">
        <v>3</v>
      </c>
      <c r="E854" s="5" t="s">
        <v>2627</v>
      </c>
      <c r="F854" s="5">
        <v>37523739</v>
      </c>
      <c r="G854" s="5" t="s">
        <v>2628</v>
      </c>
      <c r="H854">
        <f>VLOOKUP(G854,'Journals '!A:C,3)</f>
        <v>1</v>
      </c>
      <c r="I854">
        <f t="shared" si="3"/>
        <v>1</v>
      </c>
      <c r="J854" s="5">
        <v>2023</v>
      </c>
      <c r="K854" s="5" t="s">
        <v>2629</v>
      </c>
    </row>
    <row r="855" spans="1:11" ht="13.2">
      <c r="A855" s="5">
        <v>114</v>
      </c>
      <c r="B855" s="5" t="s">
        <v>856</v>
      </c>
      <c r="C855" s="5">
        <v>2</v>
      </c>
      <c r="D855" s="5">
        <v>5</v>
      </c>
      <c r="E855" s="5" t="s">
        <v>2630</v>
      </c>
      <c r="F855" s="5">
        <v>37499255</v>
      </c>
      <c r="G855" s="5" t="s">
        <v>556</v>
      </c>
      <c r="H855">
        <f>VLOOKUP(G855,'Journals '!A:C,3)</f>
        <v>1</v>
      </c>
      <c r="I855">
        <f t="shared" si="3"/>
        <v>1</v>
      </c>
      <c r="J855" s="5">
        <v>2023</v>
      </c>
      <c r="K855" s="5" t="s">
        <v>2631</v>
      </c>
    </row>
    <row r="856" spans="1:11" ht="13.2">
      <c r="A856" s="5">
        <v>114</v>
      </c>
      <c r="B856" s="5" t="s">
        <v>856</v>
      </c>
      <c r="C856" s="5">
        <v>1</v>
      </c>
      <c r="D856" s="5">
        <v>6</v>
      </c>
      <c r="E856" s="5" t="s">
        <v>2632</v>
      </c>
      <c r="F856" s="5">
        <v>35832158</v>
      </c>
      <c r="G856" s="5" t="s">
        <v>2633</v>
      </c>
      <c r="H856">
        <f>VLOOKUP(G856,'Journals '!A:C,3)</f>
        <v>0</v>
      </c>
      <c r="I856" t="str">
        <f t="shared" si="3"/>
        <v xml:space="preserve"> </v>
      </c>
      <c r="J856" s="5">
        <v>2022</v>
      </c>
      <c r="K856" s="5" t="s">
        <v>2634</v>
      </c>
    </row>
    <row r="857" spans="1:11" ht="13.2">
      <c r="A857" s="5">
        <v>114</v>
      </c>
      <c r="B857" s="5" t="s">
        <v>856</v>
      </c>
      <c r="C857" s="5">
        <v>2</v>
      </c>
      <c r="D857" s="5">
        <v>6</v>
      </c>
      <c r="E857" s="5" t="s">
        <v>2635</v>
      </c>
      <c r="F857" s="5">
        <v>36444476</v>
      </c>
      <c r="G857" s="5" t="s">
        <v>2636</v>
      </c>
      <c r="H857">
        <f>VLOOKUP(G857,'Journals '!A:C,3)</f>
        <v>0</v>
      </c>
      <c r="I857" t="str">
        <f t="shared" si="3"/>
        <v xml:space="preserve"> </v>
      </c>
      <c r="J857" s="5">
        <v>2022</v>
      </c>
      <c r="K857" s="5" t="s">
        <v>2637</v>
      </c>
    </row>
    <row r="858" spans="1:11" ht="13.2">
      <c r="A858" s="5">
        <v>114</v>
      </c>
      <c r="B858" s="5" t="s">
        <v>856</v>
      </c>
      <c r="C858" s="5">
        <v>4</v>
      </c>
      <c r="D858" s="5">
        <v>6</v>
      </c>
      <c r="E858" s="5" t="s">
        <v>2638</v>
      </c>
      <c r="F858" s="5">
        <v>34010138</v>
      </c>
      <c r="G858" s="5" t="s">
        <v>2639</v>
      </c>
      <c r="H858">
        <f>VLOOKUP(G858,'Journals '!A:C,3)</f>
        <v>0</v>
      </c>
      <c r="I858" t="str">
        <f t="shared" si="3"/>
        <v xml:space="preserve"> </v>
      </c>
      <c r="J858" s="5">
        <v>2021</v>
      </c>
      <c r="K858" s="5" t="s">
        <v>2640</v>
      </c>
    </row>
    <row r="859" spans="1:11" ht="13.2">
      <c r="A859" s="5">
        <v>115</v>
      </c>
      <c r="B859" s="5" t="s">
        <v>768</v>
      </c>
      <c r="C859" s="5">
        <v>3</v>
      </c>
      <c r="D859" s="5">
        <v>6</v>
      </c>
      <c r="E859" s="5" t="s">
        <v>2641</v>
      </c>
      <c r="F859" s="5">
        <v>30797192</v>
      </c>
      <c r="G859" s="5" t="s">
        <v>473</v>
      </c>
      <c r="H859">
        <f>VLOOKUP(G859,'Journals '!A:C,3)</f>
        <v>1</v>
      </c>
      <c r="I859">
        <f t="shared" si="3"/>
        <v>1</v>
      </c>
      <c r="J859" s="5">
        <v>2019</v>
      </c>
      <c r="K859" s="5" t="s">
        <v>2642</v>
      </c>
    </row>
    <row r="860" spans="1:11" ht="13.2">
      <c r="A860" s="5">
        <v>115</v>
      </c>
      <c r="B860" s="5" t="s">
        <v>768</v>
      </c>
      <c r="C860" s="5">
        <v>1</v>
      </c>
      <c r="D860" s="5">
        <v>4</v>
      </c>
      <c r="E860" s="5" t="s">
        <v>2643</v>
      </c>
      <c r="F860" s="5">
        <v>37700186</v>
      </c>
      <c r="G860" s="5" t="s">
        <v>2644</v>
      </c>
      <c r="H860">
        <f>VLOOKUP(G860,'Journals '!A:C,3)</f>
        <v>0</v>
      </c>
      <c r="I860" t="str">
        <f t="shared" si="3"/>
        <v xml:space="preserve"> </v>
      </c>
      <c r="J860" s="5">
        <v>2023</v>
      </c>
      <c r="K860" s="5" t="s">
        <v>2645</v>
      </c>
    </row>
    <row r="861" spans="1:11" ht="13.2">
      <c r="A861" s="5">
        <v>115</v>
      </c>
      <c r="B861" s="5" t="s">
        <v>768</v>
      </c>
      <c r="C861" s="5">
        <v>1</v>
      </c>
      <c r="D861" s="5">
        <v>4</v>
      </c>
      <c r="E861" s="5" t="s">
        <v>2646</v>
      </c>
      <c r="F861" s="5">
        <v>35365313</v>
      </c>
      <c r="G861" s="5" t="s">
        <v>2647</v>
      </c>
      <c r="H861">
        <f>VLOOKUP(G861,'Journals '!A:C,3)</f>
        <v>0</v>
      </c>
      <c r="I861" t="str">
        <f t="shared" si="3"/>
        <v xml:space="preserve"> </v>
      </c>
      <c r="J861" s="5">
        <v>2022</v>
      </c>
      <c r="K861" s="5" t="s">
        <v>2648</v>
      </c>
    </row>
    <row r="862" spans="1:11" ht="13.2">
      <c r="A862" s="5">
        <v>115</v>
      </c>
      <c r="B862" s="5" t="s">
        <v>768</v>
      </c>
      <c r="C862" s="5">
        <v>3</v>
      </c>
      <c r="D862" s="5">
        <v>10</v>
      </c>
      <c r="E862" s="5" t="s">
        <v>2649</v>
      </c>
      <c r="F862" s="5">
        <v>34133822</v>
      </c>
      <c r="G862" s="5" t="s">
        <v>2650</v>
      </c>
      <c r="H862" t="e">
        <f>VLOOKUP(G862,'Journals '!A:C,3)</f>
        <v>#N/A</v>
      </c>
      <c r="I862" t="e">
        <f t="shared" si="3"/>
        <v>#N/A</v>
      </c>
      <c r="J862" s="5">
        <v>2022</v>
      </c>
      <c r="K862" s="5" t="s">
        <v>2651</v>
      </c>
    </row>
    <row r="863" spans="1:11" ht="13.2">
      <c r="A863" s="5">
        <v>115</v>
      </c>
      <c r="B863" s="5" t="s">
        <v>768</v>
      </c>
      <c r="C863" s="5">
        <v>7</v>
      </c>
      <c r="D863" s="5">
        <v>15</v>
      </c>
      <c r="E863" s="5" t="s">
        <v>2652</v>
      </c>
      <c r="F863" s="5">
        <v>37541614</v>
      </c>
      <c r="G863" s="5" t="s">
        <v>2653</v>
      </c>
      <c r="H863">
        <f>VLOOKUP(G863,'Journals '!A:C,3)</f>
        <v>0</v>
      </c>
      <c r="I863" t="str">
        <f t="shared" si="3"/>
        <v xml:space="preserve"> </v>
      </c>
      <c r="J863" s="5">
        <v>2023</v>
      </c>
      <c r="K863" s="5" t="s">
        <v>2654</v>
      </c>
    </row>
    <row r="864" spans="1:11" ht="13.2">
      <c r="A864" s="5">
        <v>115</v>
      </c>
      <c r="B864" s="5" t="s">
        <v>768</v>
      </c>
      <c r="C864" s="5">
        <v>1</v>
      </c>
      <c r="D864" s="5">
        <v>12</v>
      </c>
      <c r="E864" s="5" t="s">
        <v>2655</v>
      </c>
      <c r="F864" s="5">
        <v>37319400</v>
      </c>
      <c r="G864" s="5" t="s">
        <v>544</v>
      </c>
      <c r="H864">
        <f>VLOOKUP(G864,'Journals '!A:C,3)</f>
        <v>1</v>
      </c>
      <c r="I864">
        <f t="shared" si="3"/>
        <v>1</v>
      </c>
      <c r="J864" s="5">
        <v>2023</v>
      </c>
      <c r="K864" s="5" t="s">
        <v>2656</v>
      </c>
    </row>
    <row r="865" spans="1:11" ht="13.2">
      <c r="A865" s="5">
        <v>115</v>
      </c>
      <c r="B865" s="5" t="s">
        <v>768</v>
      </c>
      <c r="C865" s="5">
        <v>2</v>
      </c>
      <c r="D865" s="5">
        <v>12</v>
      </c>
      <c r="E865" s="5" t="s">
        <v>2657</v>
      </c>
      <c r="F865" s="5">
        <v>37581444</v>
      </c>
      <c r="G865" s="5" t="s">
        <v>544</v>
      </c>
      <c r="H865">
        <f>VLOOKUP(G865,'Journals '!A:C,3)</f>
        <v>1</v>
      </c>
      <c r="I865">
        <f t="shared" si="3"/>
        <v>1</v>
      </c>
      <c r="J865" s="5">
        <v>2023</v>
      </c>
      <c r="K865" s="5" t="s">
        <v>2656</v>
      </c>
    </row>
    <row r="866" spans="1:11" ht="13.2">
      <c r="A866" s="5">
        <v>115</v>
      </c>
      <c r="B866" s="5" t="s">
        <v>768</v>
      </c>
      <c r="C866" s="5">
        <v>6</v>
      </c>
      <c r="D866" s="5">
        <v>11</v>
      </c>
      <c r="E866" s="5" t="s">
        <v>2658</v>
      </c>
      <c r="F866" s="5">
        <v>33684100</v>
      </c>
      <c r="G866" s="5" t="s">
        <v>2659</v>
      </c>
      <c r="H866">
        <f>VLOOKUP(G866,'Journals '!A:C,3)</f>
        <v>0</v>
      </c>
      <c r="I866" t="str">
        <f t="shared" si="3"/>
        <v xml:space="preserve"> </v>
      </c>
      <c r="J866" s="5">
        <v>2021</v>
      </c>
      <c r="K866" s="5" t="s">
        <v>2660</v>
      </c>
    </row>
    <row r="867" spans="1:11" ht="13.2">
      <c r="A867" s="5">
        <v>115</v>
      </c>
      <c r="B867" s="5" t="s">
        <v>768</v>
      </c>
      <c r="C867" s="5">
        <v>3</v>
      </c>
      <c r="D867" s="5">
        <v>11</v>
      </c>
      <c r="E867" s="5" t="s">
        <v>2661</v>
      </c>
      <c r="F867" s="5">
        <v>37793196</v>
      </c>
      <c r="G867" s="5" t="s">
        <v>287</v>
      </c>
      <c r="H867">
        <f>VLOOKUP(G867,'Journals '!A:C,3)</f>
        <v>0</v>
      </c>
      <c r="I867" t="str">
        <f t="shared" si="3"/>
        <v xml:space="preserve"> </v>
      </c>
      <c r="J867" s="5">
        <v>2023</v>
      </c>
      <c r="K867" s="5" t="s">
        <v>2662</v>
      </c>
    </row>
    <row r="868" spans="1:11" ht="13.2">
      <c r="A868" s="5">
        <v>115</v>
      </c>
      <c r="B868" s="5" t="s">
        <v>768</v>
      </c>
      <c r="C868" s="5">
        <v>4</v>
      </c>
      <c r="D868" s="5">
        <v>5</v>
      </c>
      <c r="E868" s="5" t="s">
        <v>2663</v>
      </c>
      <c r="F868" s="5">
        <v>37156862</v>
      </c>
      <c r="G868" s="5" t="s">
        <v>2664</v>
      </c>
      <c r="H868">
        <f>VLOOKUP(G868,'Journals '!A:C,3)</f>
        <v>0</v>
      </c>
      <c r="I868" t="str">
        <f t="shared" si="3"/>
        <v xml:space="preserve"> </v>
      </c>
      <c r="J868" s="5">
        <v>2023</v>
      </c>
      <c r="K868" s="5" t="s">
        <v>2665</v>
      </c>
    </row>
    <row r="869" spans="1:11" ht="13.2">
      <c r="A869" s="5">
        <v>115</v>
      </c>
      <c r="B869" s="5" t="s">
        <v>768</v>
      </c>
      <c r="C869" s="5">
        <v>7</v>
      </c>
      <c r="D869" s="5">
        <v>12</v>
      </c>
      <c r="E869" s="5" t="s">
        <v>2666</v>
      </c>
      <c r="F869" s="5">
        <v>35507919</v>
      </c>
      <c r="G869" s="5" t="s">
        <v>2667</v>
      </c>
      <c r="H869">
        <f>VLOOKUP(G869,'Journals '!A:C,3)</f>
        <v>0</v>
      </c>
      <c r="I869" t="str">
        <f t="shared" si="3"/>
        <v xml:space="preserve"> </v>
      </c>
      <c r="J869" s="5">
        <v>2022</v>
      </c>
      <c r="K869" s="5" t="s">
        <v>2668</v>
      </c>
    </row>
    <row r="870" spans="1:11" ht="13.2">
      <c r="A870" s="5">
        <v>115</v>
      </c>
      <c r="B870" s="5" t="s">
        <v>768</v>
      </c>
      <c r="C870" s="5">
        <v>2</v>
      </c>
      <c r="D870" s="5">
        <v>5</v>
      </c>
      <c r="E870" s="5" t="s">
        <v>2669</v>
      </c>
      <c r="F870" s="5">
        <v>32624367</v>
      </c>
      <c r="G870" s="5" t="s">
        <v>454</v>
      </c>
      <c r="H870">
        <f>VLOOKUP(G870,'Journals '!A:C,3)</f>
        <v>0</v>
      </c>
      <c r="I870" t="str">
        <f t="shared" si="3"/>
        <v xml:space="preserve"> </v>
      </c>
      <c r="J870" s="5">
        <v>2020</v>
      </c>
      <c r="K870" s="5" t="s">
        <v>2670</v>
      </c>
    </row>
    <row r="871" spans="1:11" ht="13.2">
      <c r="A871" s="5">
        <v>115</v>
      </c>
      <c r="B871" s="5" t="s">
        <v>768</v>
      </c>
      <c r="C871" s="5">
        <v>2</v>
      </c>
      <c r="D871" s="5">
        <v>11</v>
      </c>
      <c r="E871" s="5" t="s">
        <v>2671</v>
      </c>
      <c r="F871" s="5">
        <v>36942963</v>
      </c>
      <c r="G871" s="5" t="s">
        <v>544</v>
      </c>
      <c r="H871">
        <f>VLOOKUP(G871,'Journals '!A:C,3)</f>
        <v>1</v>
      </c>
      <c r="I871">
        <f t="shared" si="3"/>
        <v>1</v>
      </c>
      <c r="J871" s="5">
        <v>2023</v>
      </c>
      <c r="K871" s="5" t="s">
        <v>2656</v>
      </c>
    </row>
    <row r="872" spans="1:11" ht="13.2">
      <c r="A872" s="5">
        <v>115</v>
      </c>
      <c r="B872" s="5" t="s">
        <v>768</v>
      </c>
      <c r="C872" s="5">
        <v>2</v>
      </c>
      <c r="D872" s="5">
        <v>8</v>
      </c>
      <c r="E872" s="5" t="s">
        <v>2672</v>
      </c>
      <c r="F872" s="5">
        <v>35526812</v>
      </c>
      <c r="G872" s="5" t="s">
        <v>634</v>
      </c>
      <c r="H872">
        <f>VLOOKUP(G872,'Journals '!A:C,3)</f>
        <v>1</v>
      </c>
      <c r="I872">
        <f t="shared" si="3"/>
        <v>1</v>
      </c>
      <c r="J872" s="5">
        <v>2022</v>
      </c>
      <c r="K872" s="5" t="s">
        <v>2673</v>
      </c>
    </row>
    <row r="873" spans="1:11" ht="13.2">
      <c r="A873" s="5">
        <v>115</v>
      </c>
      <c r="B873" s="5" t="s">
        <v>768</v>
      </c>
      <c r="C873" s="5">
        <v>1</v>
      </c>
      <c r="D873" s="5">
        <v>10</v>
      </c>
      <c r="E873" s="5" t="s">
        <v>2674</v>
      </c>
      <c r="F873" s="5">
        <v>35603165</v>
      </c>
      <c r="G873" s="5" t="s">
        <v>2675</v>
      </c>
      <c r="H873">
        <f>VLOOKUP(G873,'Journals '!A:C,3)</f>
        <v>0</v>
      </c>
      <c r="I873" t="str">
        <f t="shared" si="3"/>
        <v xml:space="preserve"> </v>
      </c>
      <c r="J873" s="5">
        <v>2022</v>
      </c>
      <c r="K873" s="5" t="s">
        <v>2676</v>
      </c>
    </row>
    <row r="874" spans="1:11" ht="13.2">
      <c r="A874" s="5">
        <v>115</v>
      </c>
      <c r="B874" s="5" t="s">
        <v>768</v>
      </c>
      <c r="C874" s="5">
        <v>1</v>
      </c>
      <c r="D874" s="5">
        <v>14</v>
      </c>
      <c r="E874" s="5" t="s">
        <v>2677</v>
      </c>
      <c r="F874" s="5">
        <v>36326212</v>
      </c>
      <c r="G874" s="5" t="s">
        <v>483</v>
      </c>
      <c r="H874">
        <f>VLOOKUP(G874,'Journals '!A:C,3)</f>
        <v>1</v>
      </c>
      <c r="I874">
        <f t="shared" si="3"/>
        <v>1</v>
      </c>
      <c r="J874" s="5">
        <v>2023</v>
      </c>
      <c r="K874" s="5" t="s">
        <v>2678</v>
      </c>
    </row>
    <row r="875" spans="1:11" ht="13.2">
      <c r="A875" s="5">
        <v>115</v>
      </c>
      <c r="B875" s="5" t="s">
        <v>768</v>
      </c>
      <c r="C875" s="5">
        <v>7</v>
      </c>
      <c r="D875" s="5">
        <v>19</v>
      </c>
      <c r="E875" s="5" t="s">
        <v>2679</v>
      </c>
      <c r="F875" s="5">
        <v>29535300</v>
      </c>
      <c r="G875" s="5" t="s">
        <v>520</v>
      </c>
      <c r="H875">
        <f>VLOOKUP(G875,'Journals '!A:C,3)</f>
        <v>0</v>
      </c>
      <c r="I875" t="str">
        <f t="shared" si="3"/>
        <v xml:space="preserve"> </v>
      </c>
      <c r="J875" s="5">
        <v>2018</v>
      </c>
      <c r="K875" s="5" t="s">
        <v>2680</v>
      </c>
    </row>
    <row r="876" spans="1:11" ht="13.2">
      <c r="A876" s="5">
        <v>115</v>
      </c>
      <c r="B876" s="5" t="s">
        <v>768</v>
      </c>
      <c r="C876" s="5">
        <v>7</v>
      </c>
      <c r="D876" s="5">
        <v>8</v>
      </c>
      <c r="E876" s="5" t="s">
        <v>2681</v>
      </c>
      <c r="F876" s="5">
        <v>33003675</v>
      </c>
      <c r="G876" s="5" t="s">
        <v>2682</v>
      </c>
      <c r="H876">
        <f>VLOOKUP(G876,'Journals '!A:C,3)</f>
        <v>0</v>
      </c>
      <c r="I876" t="str">
        <f t="shared" si="3"/>
        <v xml:space="preserve"> </v>
      </c>
      <c r="J876" s="5">
        <v>2020</v>
      </c>
      <c r="K876" s="5" t="s">
        <v>2683</v>
      </c>
    </row>
    <row r="877" spans="1:11" ht="13.2">
      <c r="A877" s="5">
        <v>115</v>
      </c>
      <c r="B877" s="5" t="s">
        <v>768</v>
      </c>
      <c r="C877" s="5">
        <v>1</v>
      </c>
      <c r="D877" s="5">
        <v>12</v>
      </c>
      <c r="E877" s="5" t="s">
        <v>2684</v>
      </c>
      <c r="F877" s="5">
        <v>33856336</v>
      </c>
      <c r="G877" s="5" t="s">
        <v>2685</v>
      </c>
      <c r="H877">
        <f>VLOOKUP(G877,'Journals '!A:C,3)</f>
        <v>0</v>
      </c>
      <c r="I877" t="str">
        <f t="shared" si="3"/>
        <v xml:space="preserve"> </v>
      </c>
      <c r="J877" s="5">
        <v>2021</v>
      </c>
      <c r="K877" s="5" t="s">
        <v>2686</v>
      </c>
    </row>
    <row r="878" spans="1:11" ht="13.2">
      <c r="A878" s="5">
        <v>115</v>
      </c>
      <c r="B878" s="5" t="s">
        <v>768</v>
      </c>
      <c r="C878" s="5">
        <v>1</v>
      </c>
      <c r="D878" s="5">
        <v>6</v>
      </c>
      <c r="E878" s="5" t="s">
        <v>2687</v>
      </c>
      <c r="F878" s="5">
        <v>32036066</v>
      </c>
      <c r="G878" s="5" t="s">
        <v>634</v>
      </c>
      <c r="H878">
        <f>VLOOKUP(G878,'Journals '!A:C,3)</f>
        <v>1</v>
      </c>
      <c r="I878">
        <f t="shared" si="3"/>
        <v>1</v>
      </c>
      <c r="J878" s="5">
        <v>2020</v>
      </c>
      <c r="K878" s="5" t="s">
        <v>2688</v>
      </c>
    </row>
    <row r="879" spans="1:11" ht="13.2">
      <c r="A879" s="5">
        <v>115</v>
      </c>
      <c r="B879" s="5" t="s">
        <v>768</v>
      </c>
      <c r="C879" s="5">
        <v>3</v>
      </c>
      <c r="D879" s="5">
        <v>4</v>
      </c>
      <c r="E879" s="5" t="s">
        <v>2689</v>
      </c>
      <c r="F879" s="5">
        <v>33027090</v>
      </c>
      <c r="G879" s="5" t="s">
        <v>2690</v>
      </c>
      <c r="H879">
        <f>VLOOKUP(G879,'Journals '!A:C,3)</f>
        <v>1</v>
      </c>
      <c r="I879">
        <f t="shared" si="3"/>
        <v>1</v>
      </c>
      <c r="J879" s="5">
        <v>2021</v>
      </c>
      <c r="K879" s="5" t="s">
        <v>2691</v>
      </c>
    </row>
    <row r="880" spans="1:11" ht="13.2">
      <c r="A880" s="5">
        <v>115</v>
      </c>
      <c r="B880" s="5" t="s">
        <v>768</v>
      </c>
      <c r="C880" s="5">
        <v>1</v>
      </c>
      <c r="D880" s="5">
        <v>7</v>
      </c>
      <c r="E880" s="5" t="s">
        <v>2692</v>
      </c>
      <c r="F880" s="5">
        <v>36046265</v>
      </c>
      <c r="G880" s="5" t="s">
        <v>474</v>
      </c>
      <c r="H880">
        <f>VLOOKUP(G880,'Journals '!A:C,3)</f>
        <v>1</v>
      </c>
      <c r="I880">
        <f t="shared" si="3"/>
        <v>1</v>
      </c>
      <c r="J880" s="5">
        <v>2022</v>
      </c>
      <c r="K880" s="5" t="s">
        <v>2693</v>
      </c>
    </row>
    <row r="881" spans="1:11" ht="13.2">
      <c r="A881" s="5">
        <v>115</v>
      </c>
      <c r="B881" s="5" t="s">
        <v>768</v>
      </c>
      <c r="C881" s="5">
        <v>3</v>
      </c>
      <c r="D881" s="5">
        <v>12</v>
      </c>
      <c r="E881" s="5" t="s">
        <v>2694</v>
      </c>
      <c r="F881" s="5">
        <v>36646531</v>
      </c>
      <c r="G881" s="5" t="s">
        <v>408</v>
      </c>
      <c r="H881">
        <f>VLOOKUP(G881,'Journals '!A:C,3)</f>
        <v>0</v>
      </c>
      <c r="I881" t="str">
        <f t="shared" si="3"/>
        <v xml:space="preserve"> </v>
      </c>
      <c r="J881" s="5">
        <v>2023</v>
      </c>
      <c r="K881" s="5" t="s">
        <v>2695</v>
      </c>
    </row>
    <row r="882" spans="1:11" ht="13.2">
      <c r="A882" s="5">
        <v>115</v>
      </c>
      <c r="B882" s="5" t="s">
        <v>768</v>
      </c>
      <c r="C882" s="5">
        <v>1</v>
      </c>
      <c r="D882" s="5">
        <v>11</v>
      </c>
      <c r="E882" s="5" t="s">
        <v>2696</v>
      </c>
      <c r="F882" s="5">
        <v>35275103</v>
      </c>
      <c r="G882" s="5" t="s">
        <v>544</v>
      </c>
      <c r="H882">
        <f>VLOOKUP(G882,'Journals '!A:C,3)</f>
        <v>1</v>
      </c>
      <c r="I882">
        <f t="shared" si="3"/>
        <v>1</v>
      </c>
      <c r="J882" s="5">
        <v>2022</v>
      </c>
      <c r="K882" s="5" t="s">
        <v>2697</v>
      </c>
    </row>
    <row r="883" spans="1:11" ht="13.2">
      <c r="A883" s="5">
        <v>115</v>
      </c>
      <c r="B883" s="5" t="s">
        <v>768</v>
      </c>
      <c r="C883" s="5">
        <v>2</v>
      </c>
      <c r="D883" s="5">
        <v>6</v>
      </c>
      <c r="E883" s="5" t="s">
        <v>2698</v>
      </c>
      <c r="F883" s="5">
        <v>32792155</v>
      </c>
      <c r="G883" s="5" t="s">
        <v>2191</v>
      </c>
      <c r="H883">
        <f>VLOOKUP(G883,'Journals '!A:C,3)</f>
        <v>0</v>
      </c>
      <c r="I883" t="str">
        <f t="shared" si="3"/>
        <v xml:space="preserve"> </v>
      </c>
      <c r="J883" s="5">
        <v>2021</v>
      </c>
      <c r="K883" s="5" t="s">
        <v>2699</v>
      </c>
    </row>
    <row r="884" spans="1:11" ht="13.2">
      <c r="A884" s="5">
        <v>115</v>
      </c>
      <c r="B884" s="5" t="s">
        <v>768</v>
      </c>
      <c r="C884" s="5">
        <v>7</v>
      </c>
      <c r="D884" s="5">
        <v>19</v>
      </c>
      <c r="E884" s="5" t="s">
        <v>2700</v>
      </c>
      <c r="F884" s="5">
        <v>34987156</v>
      </c>
      <c r="G884" s="5" t="s">
        <v>520</v>
      </c>
      <c r="H884">
        <f>VLOOKUP(G884,'Journals '!A:C,3)</f>
        <v>0</v>
      </c>
      <c r="I884" t="str">
        <f t="shared" si="3"/>
        <v xml:space="preserve"> </v>
      </c>
      <c r="J884" s="5">
        <v>2022</v>
      </c>
      <c r="K884" s="5" t="s">
        <v>2680</v>
      </c>
    </row>
    <row r="885" spans="1:11" ht="13.2">
      <c r="A885" s="5">
        <v>115</v>
      </c>
      <c r="B885" s="5" t="s">
        <v>768</v>
      </c>
      <c r="C885" s="5">
        <v>2</v>
      </c>
      <c r="D885" s="5">
        <v>12</v>
      </c>
      <c r="E885" s="5" t="s">
        <v>2701</v>
      </c>
      <c r="F885" s="5">
        <v>37306460</v>
      </c>
      <c r="G885" s="5" t="s">
        <v>544</v>
      </c>
      <c r="H885">
        <f>VLOOKUP(G885,'Journals '!A:C,3)</f>
        <v>1</v>
      </c>
      <c r="I885">
        <f t="shared" si="3"/>
        <v>1</v>
      </c>
      <c r="J885" s="5">
        <v>2023</v>
      </c>
      <c r="K885" s="5" t="s">
        <v>2702</v>
      </c>
    </row>
    <row r="886" spans="1:11" ht="13.2">
      <c r="A886" s="5">
        <v>115</v>
      </c>
      <c r="B886" s="5" t="s">
        <v>768</v>
      </c>
      <c r="C886" s="5">
        <v>3</v>
      </c>
      <c r="D886" s="5">
        <v>11</v>
      </c>
      <c r="E886" s="5" t="s">
        <v>2703</v>
      </c>
      <c r="F886" s="5">
        <v>35782195</v>
      </c>
      <c r="G886" s="5" t="s">
        <v>2704</v>
      </c>
      <c r="H886">
        <f>VLOOKUP(G886,'Journals '!A:C,3)</f>
        <v>0</v>
      </c>
      <c r="I886" t="str">
        <f t="shared" si="3"/>
        <v xml:space="preserve"> </v>
      </c>
      <c r="J886" s="5">
        <v>2022</v>
      </c>
      <c r="K886" s="5" t="s">
        <v>2705</v>
      </c>
    </row>
    <row r="887" spans="1:11" ht="13.2">
      <c r="A887" s="5">
        <v>115</v>
      </c>
      <c r="B887" s="5" t="s">
        <v>768</v>
      </c>
      <c r="C887" s="5">
        <v>3</v>
      </c>
      <c r="D887" s="5">
        <v>5</v>
      </c>
      <c r="E887" s="5" t="s">
        <v>2706</v>
      </c>
      <c r="F887" s="5">
        <v>33534444</v>
      </c>
      <c r="G887" s="5" t="s">
        <v>600</v>
      </c>
      <c r="H887">
        <f>VLOOKUP(G887,'Journals '!A:C,3)</f>
        <v>1</v>
      </c>
      <c r="I887">
        <f t="shared" si="3"/>
        <v>1</v>
      </c>
      <c r="J887" s="5">
        <v>2021</v>
      </c>
      <c r="K887" s="5" t="s">
        <v>2707</v>
      </c>
    </row>
    <row r="888" spans="1:11" ht="13.2">
      <c r="A888" s="5">
        <v>115</v>
      </c>
      <c r="B888" s="5" t="s">
        <v>768</v>
      </c>
      <c r="C888" s="5">
        <v>1</v>
      </c>
      <c r="D888" s="5">
        <v>6</v>
      </c>
      <c r="E888" s="5" t="s">
        <v>2708</v>
      </c>
      <c r="F888" s="5">
        <v>35023004</v>
      </c>
      <c r="G888" s="5" t="s">
        <v>2709</v>
      </c>
      <c r="H888">
        <f>VLOOKUP(G888,'Journals '!A:C,3)</f>
        <v>0</v>
      </c>
      <c r="I888" t="str">
        <f t="shared" si="3"/>
        <v xml:space="preserve"> </v>
      </c>
      <c r="J888" s="5">
        <v>2022</v>
      </c>
      <c r="K888" s="5" t="s">
        <v>2710</v>
      </c>
    </row>
    <row r="889" spans="1:11" ht="13.2">
      <c r="A889" s="5">
        <v>115</v>
      </c>
      <c r="B889" s="5" t="s">
        <v>768</v>
      </c>
      <c r="C889" s="5">
        <v>1</v>
      </c>
      <c r="D889" s="5">
        <v>4</v>
      </c>
      <c r="E889" s="5" t="s">
        <v>2711</v>
      </c>
      <c r="F889" s="5">
        <v>35255621</v>
      </c>
      <c r="G889" s="5" t="s">
        <v>634</v>
      </c>
      <c r="H889">
        <f>VLOOKUP(G889,'Journals '!A:C,3)</f>
        <v>1</v>
      </c>
      <c r="I889">
        <f t="shared" si="3"/>
        <v>1</v>
      </c>
      <c r="J889" s="5">
        <v>2022</v>
      </c>
      <c r="K889" s="5" t="s">
        <v>2712</v>
      </c>
    </row>
    <row r="890" spans="1:11" ht="13.2">
      <c r="A890" s="5">
        <v>115</v>
      </c>
      <c r="B890" s="5" t="s">
        <v>768</v>
      </c>
      <c r="C890" s="5">
        <v>4</v>
      </c>
      <c r="D890" s="5">
        <v>10</v>
      </c>
      <c r="E890" s="5" t="s">
        <v>2713</v>
      </c>
      <c r="F890" s="5">
        <v>30245365</v>
      </c>
      <c r="G890" s="5" t="s">
        <v>2714</v>
      </c>
      <c r="H890">
        <f>VLOOKUP(G890,'Journals '!A:C,3)</f>
        <v>0</v>
      </c>
      <c r="I890" t="str">
        <f t="shared" si="3"/>
        <v xml:space="preserve"> </v>
      </c>
      <c r="J890" s="5">
        <v>2018</v>
      </c>
      <c r="K890" s="5" t="s">
        <v>2715</v>
      </c>
    </row>
    <row r="891" spans="1:11" ht="13.2">
      <c r="A891" s="5">
        <v>115</v>
      </c>
      <c r="B891" s="5" t="s">
        <v>768</v>
      </c>
      <c r="C891" s="5">
        <v>3</v>
      </c>
      <c r="D891" s="5">
        <v>5</v>
      </c>
      <c r="E891" s="5" t="s">
        <v>2716</v>
      </c>
      <c r="F891" s="5">
        <v>34275580</v>
      </c>
      <c r="G891" s="5" t="s">
        <v>454</v>
      </c>
      <c r="H891">
        <f>VLOOKUP(G891,'Journals '!A:C,3)</f>
        <v>0</v>
      </c>
      <c r="I891" t="str">
        <f t="shared" si="3"/>
        <v xml:space="preserve"> </v>
      </c>
      <c r="J891" s="5">
        <v>2021</v>
      </c>
      <c r="K891" s="5" t="s">
        <v>2717</v>
      </c>
    </row>
    <row r="892" spans="1:11" ht="13.2">
      <c r="A892" s="5">
        <v>115</v>
      </c>
      <c r="B892" s="5" t="s">
        <v>768</v>
      </c>
      <c r="C892" s="5">
        <v>1</v>
      </c>
      <c r="D892" s="5">
        <v>6</v>
      </c>
      <c r="E892" s="5" t="s">
        <v>2718</v>
      </c>
      <c r="F892" s="5">
        <v>35247618</v>
      </c>
      <c r="G892" s="5" t="s">
        <v>634</v>
      </c>
      <c r="H892">
        <f>VLOOKUP(G892,'Journals '!A:C,3)</f>
        <v>1</v>
      </c>
      <c r="I892">
        <f t="shared" si="3"/>
        <v>1</v>
      </c>
      <c r="J892" s="5">
        <v>2022</v>
      </c>
      <c r="K892" s="5" t="s">
        <v>2719</v>
      </c>
    </row>
    <row r="893" spans="1:11" ht="13.2">
      <c r="A893" s="5">
        <v>115</v>
      </c>
      <c r="B893" s="5" t="s">
        <v>768</v>
      </c>
      <c r="C893" s="5">
        <v>2</v>
      </c>
      <c r="D893" s="5">
        <v>3</v>
      </c>
      <c r="E893" s="5" t="s">
        <v>2720</v>
      </c>
      <c r="F893" s="5">
        <v>32545005</v>
      </c>
      <c r="G893" s="5" t="s">
        <v>634</v>
      </c>
      <c r="H893">
        <f>VLOOKUP(G893,'Journals '!A:C,3)</f>
        <v>1</v>
      </c>
      <c r="I893">
        <f t="shared" si="3"/>
        <v>1</v>
      </c>
      <c r="J893" s="5">
        <v>2020</v>
      </c>
      <c r="K893" s="5" t="s">
        <v>2721</v>
      </c>
    </row>
    <row r="894" spans="1:11" ht="13.2">
      <c r="A894" s="5">
        <v>115</v>
      </c>
      <c r="B894" s="5" t="s">
        <v>768</v>
      </c>
      <c r="C894" s="5">
        <v>1</v>
      </c>
      <c r="D894" s="5">
        <v>9</v>
      </c>
      <c r="E894" s="5" t="s">
        <v>2722</v>
      </c>
      <c r="F894" s="5">
        <v>35354012</v>
      </c>
      <c r="G894" s="5" t="s">
        <v>2685</v>
      </c>
      <c r="H894">
        <f>VLOOKUP(G894,'Journals '!A:C,3)</f>
        <v>0</v>
      </c>
      <c r="I894" t="str">
        <f t="shared" si="3"/>
        <v xml:space="preserve"> </v>
      </c>
      <c r="J894" s="5">
        <v>2021</v>
      </c>
      <c r="K894" s="5" t="s">
        <v>2723</v>
      </c>
    </row>
    <row r="895" spans="1:11" ht="13.2">
      <c r="A895" s="5">
        <v>115</v>
      </c>
      <c r="B895" s="5" t="s">
        <v>768</v>
      </c>
      <c r="C895" s="5">
        <v>1</v>
      </c>
      <c r="D895" s="5">
        <v>4</v>
      </c>
      <c r="E895" s="5" t="s">
        <v>2724</v>
      </c>
      <c r="F895" s="5">
        <v>31675719</v>
      </c>
      <c r="G895" s="5" t="s">
        <v>548</v>
      </c>
      <c r="H895">
        <f>VLOOKUP(G895,'Journals '!A:C,3)</f>
        <v>1</v>
      </c>
      <c r="I895">
        <f t="shared" si="3"/>
        <v>1</v>
      </c>
      <c r="J895" s="5">
        <v>2019</v>
      </c>
      <c r="K895" s="5" t="s">
        <v>2725</v>
      </c>
    </row>
    <row r="896" spans="1:11" ht="13.2">
      <c r="A896" s="5">
        <v>115</v>
      </c>
      <c r="B896" s="5" t="s">
        <v>768</v>
      </c>
      <c r="C896" s="5">
        <v>1</v>
      </c>
      <c r="D896" s="5">
        <v>6</v>
      </c>
      <c r="E896" s="5" t="s">
        <v>2726</v>
      </c>
      <c r="F896" s="5">
        <v>33007751</v>
      </c>
      <c r="G896" s="5" t="s">
        <v>473</v>
      </c>
      <c r="H896">
        <f>VLOOKUP(G896,'Journals '!A:C,3)</f>
        <v>1</v>
      </c>
      <c r="I896">
        <f t="shared" si="3"/>
        <v>1</v>
      </c>
      <c r="J896" s="5">
        <v>2020</v>
      </c>
      <c r="K896" s="5" t="s">
        <v>2727</v>
      </c>
    </row>
    <row r="897" spans="1:11" ht="13.2">
      <c r="A897" s="5">
        <v>115</v>
      </c>
      <c r="B897" s="5" t="s">
        <v>768</v>
      </c>
      <c r="C897" s="5">
        <v>1</v>
      </c>
      <c r="D897" s="5">
        <v>6</v>
      </c>
      <c r="E897" s="5" t="s">
        <v>2728</v>
      </c>
      <c r="F897" s="5">
        <v>36069524</v>
      </c>
      <c r="G897" s="5" t="s">
        <v>544</v>
      </c>
      <c r="H897">
        <f>VLOOKUP(G897,'Journals '!A:C,3)</f>
        <v>1</v>
      </c>
      <c r="I897">
        <f t="shared" si="3"/>
        <v>1</v>
      </c>
      <c r="J897" s="5">
        <v>2022</v>
      </c>
      <c r="K897" s="5" t="s">
        <v>2712</v>
      </c>
    </row>
    <row r="898" spans="1:11" ht="13.2">
      <c r="A898" s="5">
        <v>115</v>
      </c>
      <c r="B898" s="5" t="s">
        <v>768</v>
      </c>
      <c r="C898" s="5">
        <v>1</v>
      </c>
      <c r="D898" s="5">
        <v>7</v>
      </c>
      <c r="E898" s="5" t="s">
        <v>2729</v>
      </c>
      <c r="F898" s="5">
        <v>36106865</v>
      </c>
      <c r="G898" s="5" t="s">
        <v>544</v>
      </c>
      <c r="H898">
        <f>VLOOKUP(G898,'Journals '!A:C,3)</f>
        <v>1</v>
      </c>
      <c r="I898">
        <f t="shared" si="3"/>
        <v>1</v>
      </c>
      <c r="J898" s="5">
        <v>2022</v>
      </c>
      <c r="K898" s="5" t="s">
        <v>2712</v>
      </c>
    </row>
    <row r="899" spans="1:11" ht="13.2">
      <c r="A899" s="5">
        <v>115</v>
      </c>
      <c r="B899" s="5" t="s">
        <v>768</v>
      </c>
      <c r="C899" s="5">
        <v>2</v>
      </c>
      <c r="D899" s="5">
        <v>3</v>
      </c>
      <c r="E899" s="5" t="s">
        <v>2730</v>
      </c>
      <c r="F899" s="5">
        <v>31203075</v>
      </c>
      <c r="G899" s="5" t="s">
        <v>634</v>
      </c>
      <c r="H899">
        <f>VLOOKUP(G899,'Journals '!A:C,3)</f>
        <v>1</v>
      </c>
      <c r="I899">
        <f t="shared" si="3"/>
        <v>1</v>
      </c>
      <c r="J899" s="5">
        <v>2019</v>
      </c>
      <c r="K899" s="5" t="s">
        <v>2731</v>
      </c>
    </row>
    <row r="900" spans="1:11" ht="13.2">
      <c r="A900" s="5">
        <v>115</v>
      </c>
      <c r="B900" s="5" t="s">
        <v>768</v>
      </c>
      <c r="C900" s="5">
        <v>4</v>
      </c>
      <c r="D900" s="5">
        <v>13</v>
      </c>
      <c r="E900" s="5" t="s">
        <v>2732</v>
      </c>
      <c r="F900" s="5">
        <v>37477441</v>
      </c>
      <c r="G900" s="5" t="s">
        <v>544</v>
      </c>
      <c r="H900">
        <f>VLOOKUP(G900,'Journals '!A:C,3)</f>
        <v>1</v>
      </c>
      <c r="I900">
        <f t="shared" si="3"/>
        <v>1</v>
      </c>
      <c r="J900" s="5">
        <v>2023</v>
      </c>
      <c r="K900" s="5" t="s">
        <v>2733</v>
      </c>
    </row>
    <row r="901" spans="1:11" ht="13.2">
      <c r="A901" s="5">
        <v>115</v>
      </c>
      <c r="B901" s="5" t="s">
        <v>768</v>
      </c>
      <c r="C901" s="5">
        <v>3</v>
      </c>
      <c r="D901" s="5">
        <v>6</v>
      </c>
      <c r="E901" s="5" t="s">
        <v>2734</v>
      </c>
      <c r="F901" s="5">
        <v>30964734</v>
      </c>
      <c r="G901" s="5" t="s">
        <v>2735</v>
      </c>
      <c r="H901">
        <f>VLOOKUP(G901,'Journals '!A:C,3)</f>
        <v>1</v>
      </c>
      <c r="I901">
        <f t="shared" si="3"/>
        <v>1</v>
      </c>
      <c r="J901" s="5">
        <v>2019</v>
      </c>
      <c r="K901" s="5" t="s">
        <v>2736</v>
      </c>
    </row>
    <row r="902" spans="1:11" ht="13.2">
      <c r="A902" s="5">
        <v>115</v>
      </c>
      <c r="B902" s="5" t="s">
        <v>768</v>
      </c>
      <c r="C902" s="5">
        <v>1</v>
      </c>
      <c r="D902" s="5">
        <v>5</v>
      </c>
      <c r="E902" s="5" t="s">
        <v>2737</v>
      </c>
      <c r="F902" s="5">
        <v>34382663</v>
      </c>
      <c r="G902" s="5" t="s">
        <v>544</v>
      </c>
      <c r="H902">
        <f>VLOOKUP(G902,'Journals '!A:C,3)</f>
        <v>1</v>
      </c>
      <c r="I902">
        <f t="shared" si="3"/>
        <v>1</v>
      </c>
      <c r="J902" s="5">
        <v>2021</v>
      </c>
      <c r="K902" s="5" t="s">
        <v>2738</v>
      </c>
    </row>
    <row r="903" spans="1:11" ht="13.2">
      <c r="A903" s="5">
        <v>115</v>
      </c>
      <c r="B903" s="5" t="s">
        <v>768</v>
      </c>
      <c r="C903" s="5">
        <v>1</v>
      </c>
      <c r="D903" s="5">
        <v>5</v>
      </c>
      <c r="E903" s="5" t="s">
        <v>2739</v>
      </c>
      <c r="F903" s="5">
        <v>33412975</v>
      </c>
      <c r="G903" s="5" t="s">
        <v>2740</v>
      </c>
      <c r="H903">
        <f>VLOOKUP(G903,'Journals '!A:C,3)</f>
        <v>0</v>
      </c>
      <c r="I903" t="str">
        <f t="shared" si="3"/>
        <v xml:space="preserve"> </v>
      </c>
      <c r="J903" s="5">
        <v>2021</v>
      </c>
      <c r="K903" s="5" t="s">
        <v>2741</v>
      </c>
    </row>
    <row r="904" spans="1:11" ht="13.2">
      <c r="A904" s="5">
        <v>115</v>
      </c>
      <c r="B904" s="5" t="s">
        <v>768</v>
      </c>
      <c r="C904" s="5">
        <v>1</v>
      </c>
      <c r="D904" s="5">
        <v>5</v>
      </c>
      <c r="E904" s="5" t="s">
        <v>2742</v>
      </c>
      <c r="F904" s="5">
        <v>33130618</v>
      </c>
      <c r="G904" s="5" t="s">
        <v>548</v>
      </c>
      <c r="H904">
        <f>VLOOKUP(G904,'Journals '!A:C,3)</f>
        <v>1</v>
      </c>
      <c r="I904">
        <f t="shared" si="3"/>
        <v>1</v>
      </c>
      <c r="J904" s="5">
        <v>2020</v>
      </c>
      <c r="K904" s="5" t="s">
        <v>2743</v>
      </c>
    </row>
    <row r="905" spans="1:11" ht="13.2">
      <c r="A905" s="5">
        <v>115</v>
      </c>
      <c r="B905" s="5" t="s">
        <v>768</v>
      </c>
      <c r="C905" s="5">
        <v>2</v>
      </c>
      <c r="D905" s="5">
        <v>11</v>
      </c>
      <c r="E905" s="5" t="s">
        <v>2744</v>
      </c>
      <c r="F905" s="5">
        <v>35503190</v>
      </c>
      <c r="G905" s="5" t="s">
        <v>470</v>
      </c>
      <c r="H905">
        <f>VLOOKUP(G905,'Journals '!A:C,3)</f>
        <v>0</v>
      </c>
      <c r="I905" t="str">
        <f t="shared" si="3"/>
        <v xml:space="preserve"> </v>
      </c>
      <c r="J905" s="5">
        <v>2022</v>
      </c>
      <c r="K905" s="5" t="s">
        <v>2745</v>
      </c>
    </row>
    <row r="906" spans="1:11" ht="13.2">
      <c r="A906" s="5">
        <v>115</v>
      </c>
      <c r="B906" s="5" t="s">
        <v>768</v>
      </c>
      <c r="C906" s="5">
        <v>3</v>
      </c>
      <c r="D906" s="5">
        <v>8</v>
      </c>
      <c r="E906" s="5" t="s">
        <v>2746</v>
      </c>
      <c r="F906" s="5">
        <v>36034730</v>
      </c>
      <c r="G906" s="5" t="s">
        <v>2622</v>
      </c>
      <c r="H906">
        <f>VLOOKUP(G906,'Journals '!A:C,3)</f>
        <v>0</v>
      </c>
      <c r="I906" t="str">
        <f t="shared" si="3"/>
        <v xml:space="preserve"> </v>
      </c>
      <c r="J906" s="5">
        <v>2022</v>
      </c>
      <c r="K906" s="5" t="s">
        <v>2747</v>
      </c>
    </row>
    <row r="907" spans="1:11" ht="13.2">
      <c r="A907" s="5">
        <v>115</v>
      </c>
      <c r="B907" s="5" t="s">
        <v>768</v>
      </c>
      <c r="C907" s="5">
        <v>1</v>
      </c>
      <c r="D907" s="5">
        <v>7</v>
      </c>
      <c r="E907" s="5" t="s">
        <v>2748</v>
      </c>
      <c r="F907" s="5">
        <v>35411872</v>
      </c>
      <c r="G907" s="5" t="s">
        <v>544</v>
      </c>
      <c r="H907">
        <f>VLOOKUP(G907,'Journals '!A:C,3)</f>
        <v>1</v>
      </c>
      <c r="I907">
        <f t="shared" si="3"/>
        <v>1</v>
      </c>
      <c r="J907" s="5">
        <v>2022</v>
      </c>
      <c r="K907" s="5" t="s">
        <v>2712</v>
      </c>
    </row>
    <row r="908" spans="1:11" ht="13.2">
      <c r="A908" s="5">
        <v>115</v>
      </c>
      <c r="B908" s="5" t="s">
        <v>768</v>
      </c>
      <c r="C908" s="5">
        <v>1</v>
      </c>
      <c r="D908" s="5">
        <v>5</v>
      </c>
      <c r="E908" s="5" t="s">
        <v>2749</v>
      </c>
      <c r="F908" s="5">
        <v>33506205</v>
      </c>
      <c r="G908" s="5" t="s">
        <v>533</v>
      </c>
      <c r="H908">
        <f>VLOOKUP(G908,'Journals '!A:C,3)</f>
        <v>0</v>
      </c>
      <c r="I908" t="str">
        <f t="shared" si="3"/>
        <v xml:space="preserve"> </v>
      </c>
      <c r="J908" s="5">
        <v>2020</v>
      </c>
      <c r="K908" s="5" t="s">
        <v>2702</v>
      </c>
    </row>
    <row r="909" spans="1:11" ht="13.2">
      <c r="A909" s="5">
        <v>115</v>
      </c>
      <c r="B909" s="5" t="s">
        <v>768</v>
      </c>
      <c r="C909" s="5">
        <v>3</v>
      </c>
      <c r="D909" s="5">
        <v>7</v>
      </c>
      <c r="E909" s="5" t="s">
        <v>2750</v>
      </c>
      <c r="F909" s="5">
        <v>31759795</v>
      </c>
      <c r="G909" s="5" t="s">
        <v>2751</v>
      </c>
      <c r="H909" t="e">
        <f>VLOOKUP(G909,'Journals '!A:C,3)</f>
        <v>#N/A</v>
      </c>
      <c r="I909" t="e">
        <f t="shared" si="3"/>
        <v>#N/A</v>
      </c>
      <c r="J909" s="5">
        <v>2020</v>
      </c>
      <c r="K909" s="5" t="s">
        <v>2752</v>
      </c>
    </row>
    <row r="910" spans="1:11" ht="13.2">
      <c r="A910" s="5">
        <v>115</v>
      </c>
      <c r="B910" s="5" t="s">
        <v>768</v>
      </c>
      <c r="C910" s="5">
        <v>1</v>
      </c>
      <c r="D910" s="5">
        <v>4</v>
      </c>
      <c r="E910" s="5" t="s">
        <v>2753</v>
      </c>
      <c r="F910" s="5">
        <v>35901730</v>
      </c>
      <c r="G910" s="5" t="s">
        <v>548</v>
      </c>
      <c r="H910">
        <f>VLOOKUP(G910,'Journals '!A:C,3)</f>
        <v>1</v>
      </c>
      <c r="I910">
        <f t="shared" si="3"/>
        <v>1</v>
      </c>
      <c r="J910" s="5">
        <v>2022</v>
      </c>
      <c r="K910" s="5" t="s">
        <v>2754</v>
      </c>
    </row>
    <row r="911" spans="1:11" ht="13.2">
      <c r="A911" s="5">
        <v>115</v>
      </c>
      <c r="B911" s="5" t="s">
        <v>768</v>
      </c>
      <c r="C911" s="5">
        <v>10</v>
      </c>
      <c r="D911" s="5">
        <v>14</v>
      </c>
      <c r="E911" s="5" t="s">
        <v>2755</v>
      </c>
      <c r="F911" s="5">
        <v>34513579</v>
      </c>
      <c r="G911" s="5" t="s">
        <v>2704</v>
      </c>
      <c r="H911">
        <f>VLOOKUP(G911,'Journals '!A:C,3)</f>
        <v>0</v>
      </c>
      <c r="I911" t="str">
        <f t="shared" si="3"/>
        <v xml:space="preserve"> </v>
      </c>
      <c r="J911" s="5">
        <v>2021</v>
      </c>
      <c r="K911" s="5" t="s">
        <v>2705</v>
      </c>
    </row>
    <row r="912" spans="1:11" ht="13.2">
      <c r="A912" s="5">
        <v>115</v>
      </c>
      <c r="B912" s="5" t="s">
        <v>768</v>
      </c>
      <c r="C912" s="5">
        <v>2</v>
      </c>
      <c r="D912" s="5">
        <v>9</v>
      </c>
      <c r="E912" s="5" t="s">
        <v>2756</v>
      </c>
      <c r="F912" s="5">
        <v>33905912</v>
      </c>
      <c r="G912" s="5" t="s">
        <v>634</v>
      </c>
      <c r="H912">
        <f>VLOOKUP(G912,'Journals '!A:C,3)</f>
        <v>1</v>
      </c>
      <c r="I912">
        <f t="shared" si="3"/>
        <v>1</v>
      </c>
      <c r="J912" s="5">
        <v>2021</v>
      </c>
      <c r="K912" s="5" t="s">
        <v>2757</v>
      </c>
    </row>
    <row r="913" spans="1:11" ht="13.2">
      <c r="A913" s="5">
        <v>115</v>
      </c>
      <c r="B913" s="5" t="s">
        <v>768</v>
      </c>
      <c r="C913" s="5">
        <v>5</v>
      </c>
      <c r="D913" s="5">
        <v>7</v>
      </c>
      <c r="E913" s="5" t="s">
        <v>2758</v>
      </c>
      <c r="F913" s="5">
        <v>33948314</v>
      </c>
      <c r="G913" s="5" t="s">
        <v>615</v>
      </c>
      <c r="H913">
        <f>VLOOKUP(G913,'Journals '!A:C,3)</f>
        <v>1</v>
      </c>
      <c r="I913">
        <f t="shared" si="3"/>
        <v>1</v>
      </c>
      <c r="J913" s="5">
        <v>2021</v>
      </c>
      <c r="K913" s="5" t="s">
        <v>2759</v>
      </c>
    </row>
    <row r="914" spans="1:11" ht="13.2">
      <c r="A914" s="5">
        <v>115</v>
      </c>
      <c r="B914" s="5" t="s">
        <v>768</v>
      </c>
      <c r="C914" s="5">
        <v>2</v>
      </c>
      <c r="D914" s="5">
        <v>16</v>
      </c>
      <c r="E914" s="5" t="s">
        <v>2760</v>
      </c>
      <c r="F914" s="5">
        <v>37966807</v>
      </c>
      <c r="G914" s="5" t="s">
        <v>2761</v>
      </c>
      <c r="H914">
        <f>VLOOKUP(G914,'Journals '!A:C,3)</f>
        <v>0</v>
      </c>
      <c r="I914" t="str">
        <f t="shared" si="3"/>
        <v xml:space="preserve"> </v>
      </c>
      <c r="J914" s="5">
        <v>2023</v>
      </c>
      <c r="K914" s="5" t="s">
        <v>2762</v>
      </c>
    </row>
    <row r="915" spans="1:11" ht="13.2">
      <c r="A915" s="5">
        <v>116</v>
      </c>
      <c r="B915" s="5" t="s">
        <v>769</v>
      </c>
      <c r="C915" s="5">
        <v>2</v>
      </c>
      <c r="D915" s="5">
        <v>6</v>
      </c>
      <c r="E915" s="5" t="s">
        <v>2763</v>
      </c>
      <c r="F915" s="5">
        <v>33305853</v>
      </c>
      <c r="G915" s="5" t="s">
        <v>2764</v>
      </c>
      <c r="H915">
        <f>VLOOKUP(G915,'Journals '!A:C,3)</f>
        <v>0</v>
      </c>
      <c r="I915" t="str">
        <f t="shared" si="3"/>
        <v xml:space="preserve"> </v>
      </c>
      <c r="J915" s="5">
        <v>2021</v>
      </c>
      <c r="K915" s="5" t="s">
        <v>2765</v>
      </c>
    </row>
    <row r="916" spans="1:11" ht="13.2">
      <c r="A916" s="5">
        <v>116</v>
      </c>
      <c r="B916" s="5" t="s">
        <v>769</v>
      </c>
      <c r="C916" s="5">
        <v>3</v>
      </c>
      <c r="D916" s="5">
        <v>15</v>
      </c>
      <c r="E916" s="5" t="s">
        <v>2766</v>
      </c>
      <c r="F916" s="5">
        <v>34931281</v>
      </c>
      <c r="G916" s="5" t="s">
        <v>2161</v>
      </c>
      <c r="H916">
        <f>VLOOKUP(G916,'Journals '!A:C,3)</f>
        <v>0</v>
      </c>
      <c r="I916" t="str">
        <f t="shared" si="3"/>
        <v xml:space="preserve"> </v>
      </c>
      <c r="J916" s="5">
        <v>2022</v>
      </c>
      <c r="K916" s="5" t="s">
        <v>2767</v>
      </c>
    </row>
    <row r="917" spans="1:11" ht="13.2">
      <c r="A917" s="5">
        <v>116</v>
      </c>
      <c r="B917" s="5" t="s">
        <v>769</v>
      </c>
      <c r="C917" s="5">
        <v>1</v>
      </c>
      <c r="D917" s="5">
        <v>7</v>
      </c>
      <c r="E917" s="5" t="s">
        <v>2768</v>
      </c>
      <c r="F917" s="5">
        <v>34542567</v>
      </c>
      <c r="G917" s="5" t="s">
        <v>2769</v>
      </c>
      <c r="H917">
        <f>VLOOKUP(G917,'Journals '!A:C,3)</f>
        <v>0</v>
      </c>
      <c r="I917" t="str">
        <f t="shared" si="3"/>
        <v xml:space="preserve"> </v>
      </c>
      <c r="J917" s="5">
        <v>2021</v>
      </c>
      <c r="K917" s="5" t="s">
        <v>2770</v>
      </c>
    </row>
    <row r="918" spans="1:11" ht="13.2">
      <c r="A918" s="5">
        <v>116</v>
      </c>
      <c r="B918" s="5" t="s">
        <v>769</v>
      </c>
      <c r="C918" s="5">
        <v>6</v>
      </c>
      <c r="D918" s="5">
        <v>12</v>
      </c>
      <c r="E918" s="5" t="s">
        <v>2771</v>
      </c>
      <c r="F918" s="5">
        <v>35691519</v>
      </c>
      <c r="G918" s="5" t="s">
        <v>634</v>
      </c>
      <c r="H918">
        <f>VLOOKUP(G918,'Journals '!A:C,3)</f>
        <v>1</v>
      </c>
      <c r="I918">
        <f t="shared" si="3"/>
        <v>1</v>
      </c>
      <c r="J918" s="5">
        <v>2022</v>
      </c>
      <c r="K918" s="5" t="s">
        <v>2772</v>
      </c>
    </row>
    <row r="919" spans="1:11" ht="13.2">
      <c r="A919" s="5">
        <v>116</v>
      </c>
      <c r="B919" s="5" t="s">
        <v>769</v>
      </c>
      <c r="C919" s="5">
        <v>4</v>
      </c>
      <c r="D919" s="5">
        <v>13</v>
      </c>
      <c r="E919" s="5" t="s">
        <v>2773</v>
      </c>
      <c r="F919" s="5">
        <v>34560379</v>
      </c>
      <c r="G919" s="5" t="s">
        <v>2459</v>
      </c>
      <c r="H919">
        <f>VLOOKUP(G919,'Journals '!A:C,3)</f>
        <v>1</v>
      </c>
      <c r="I919">
        <f t="shared" si="3"/>
        <v>1</v>
      </c>
      <c r="J919" s="5">
        <v>2021</v>
      </c>
      <c r="K919" s="5" t="s">
        <v>2774</v>
      </c>
    </row>
    <row r="920" spans="1:11" ht="13.2">
      <c r="A920" s="5">
        <v>116</v>
      </c>
      <c r="B920" s="5" t="s">
        <v>769</v>
      </c>
      <c r="C920" s="5">
        <v>2</v>
      </c>
      <c r="D920" s="5">
        <v>5</v>
      </c>
      <c r="E920" s="5" t="s">
        <v>2775</v>
      </c>
      <c r="F920" s="5">
        <v>34027437</v>
      </c>
      <c r="G920" s="5" t="s">
        <v>2776</v>
      </c>
      <c r="H920">
        <f>VLOOKUP(G920,'Journals '!A:C,3)</f>
        <v>0</v>
      </c>
      <c r="I920" t="str">
        <f t="shared" si="3"/>
        <v xml:space="preserve"> </v>
      </c>
      <c r="J920" s="5">
        <v>2021</v>
      </c>
      <c r="K920" s="5" t="s">
        <v>2777</v>
      </c>
    </row>
    <row r="921" spans="1:11" ht="13.2">
      <c r="A921" s="5">
        <v>116</v>
      </c>
      <c r="B921" s="5" t="s">
        <v>769</v>
      </c>
      <c r="C921" s="5">
        <v>2</v>
      </c>
      <c r="D921" s="5">
        <v>9</v>
      </c>
      <c r="E921" s="5" t="s">
        <v>2778</v>
      </c>
      <c r="F921" s="5">
        <v>35549746</v>
      </c>
      <c r="G921" s="5" t="s">
        <v>414</v>
      </c>
      <c r="H921">
        <f>VLOOKUP(G921,'Journals '!A:C,3)</f>
        <v>1</v>
      </c>
      <c r="I921">
        <f t="shared" si="3"/>
        <v>1</v>
      </c>
      <c r="J921" s="5">
        <v>2023</v>
      </c>
      <c r="K921" s="5" t="s">
        <v>2779</v>
      </c>
    </row>
    <row r="922" spans="1:11" ht="13.2">
      <c r="A922" s="5">
        <v>116</v>
      </c>
      <c r="B922" s="5" t="s">
        <v>769</v>
      </c>
      <c r="C922" s="5">
        <v>1</v>
      </c>
      <c r="D922" s="5">
        <v>10</v>
      </c>
      <c r="E922" s="5" t="s">
        <v>2780</v>
      </c>
      <c r="F922" s="5">
        <v>34556569</v>
      </c>
      <c r="G922" s="5" t="s">
        <v>530</v>
      </c>
      <c r="H922">
        <f>VLOOKUP(G922,'Journals '!A:C,3)</f>
        <v>0</v>
      </c>
      <c r="I922" t="str">
        <f t="shared" si="3"/>
        <v xml:space="preserve"> </v>
      </c>
      <c r="J922" s="5">
        <v>2021</v>
      </c>
      <c r="K922" s="5" t="s">
        <v>2781</v>
      </c>
    </row>
    <row r="923" spans="1:11" ht="13.2">
      <c r="A923" s="5">
        <v>116</v>
      </c>
      <c r="B923" s="5" t="s">
        <v>769</v>
      </c>
      <c r="C923" s="5">
        <v>2</v>
      </c>
      <c r="D923" s="5">
        <v>7</v>
      </c>
      <c r="E923" s="5" t="s">
        <v>2782</v>
      </c>
      <c r="F923" s="5">
        <v>32341929</v>
      </c>
      <c r="G923" s="5" t="s">
        <v>562</v>
      </c>
      <c r="H923">
        <f>VLOOKUP(G923,'Journals '!A:C,3)</f>
        <v>0</v>
      </c>
      <c r="I923" t="str">
        <f t="shared" si="3"/>
        <v xml:space="preserve"> </v>
      </c>
      <c r="J923" s="5">
        <v>2020</v>
      </c>
      <c r="K923" s="5" t="s">
        <v>2783</v>
      </c>
    </row>
    <row r="924" spans="1:11" ht="13.2">
      <c r="A924" s="5">
        <v>116</v>
      </c>
      <c r="B924" s="5" t="s">
        <v>769</v>
      </c>
      <c r="C924" s="5">
        <v>2</v>
      </c>
      <c r="D924" s="5">
        <v>4</v>
      </c>
      <c r="E924" s="5" t="s">
        <v>2784</v>
      </c>
      <c r="F924" s="5">
        <v>34026918</v>
      </c>
      <c r="G924" s="5" t="s">
        <v>562</v>
      </c>
      <c r="H924">
        <f>VLOOKUP(G924,'Journals '!A:C,3)</f>
        <v>0</v>
      </c>
      <c r="I924" t="str">
        <f t="shared" si="3"/>
        <v xml:space="preserve"> </v>
      </c>
      <c r="J924" s="5">
        <v>2021</v>
      </c>
      <c r="K924" s="5" t="s">
        <v>2783</v>
      </c>
    </row>
    <row r="925" spans="1:11" ht="13.2">
      <c r="A925" s="5">
        <v>116</v>
      </c>
      <c r="B925" s="5" t="s">
        <v>769</v>
      </c>
      <c r="C925" s="5">
        <v>1</v>
      </c>
      <c r="D925" s="5">
        <v>6</v>
      </c>
      <c r="E925" s="5" t="s">
        <v>2785</v>
      </c>
      <c r="F925" s="5">
        <v>33487407</v>
      </c>
      <c r="G925" s="5" t="s">
        <v>408</v>
      </c>
      <c r="H925">
        <f>VLOOKUP(G925,'Journals '!A:C,3)</f>
        <v>0</v>
      </c>
      <c r="I925" t="str">
        <f t="shared" si="3"/>
        <v xml:space="preserve"> </v>
      </c>
      <c r="J925" s="5">
        <v>2021</v>
      </c>
      <c r="K925" s="5" t="s">
        <v>2786</v>
      </c>
    </row>
    <row r="926" spans="1:11" ht="13.2">
      <c r="A926" s="5">
        <v>116</v>
      </c>
      <c r="B926" s="5" t="s">
        <v>769</v>
      </c>
      <c r="C926" s="5">
        <v>2</v>
      </c>
      <c r="D926" s="5">
        <v>4</v>
      </c>
      <c r="E926" s="5" t="s">
        <v>2787</v>
      </c>
      <c r="F926" s="5">
        <v>31042341</v>
      </c>
      <c r="G926" s="5" t="s">
        <v>2682</v>
      </c>
      <c r="H926">
        <f>VLOOKUP(G926,'Journals '!A:C,3)</f>
        <v>0</v>
      </c>
      <c r="I926" t="str">
        <f t="shared" si="3"/>
        <v xml:space="preserve"> </v>
      </c>
      <c r="J926" s="5">
        <v>2013</v>
      </c>
      <c r="K926" s="5" t="s">
        <v>2788</v>
      </c>
    </row>
    <row r="927" spans="1:11" ht="13.2">
      <c r="A927" s="5">
        <v>117</v>
      </c>
      <c r="B927" s="5" t="s">
        <v>673</v>
      </c>
      <c r="C927" s="5">
        <v>2</v>
      </c>
      <c r="D927" s="5">
        <v>5</v>
      </c>
      <c r="E927" s="5" t="s">
        <v>2789</v>
      </c>
      <c r="F927" s="5">
        <v>37182019</v>
      </c>
      <c r="G927" s="5" t="s">
        <v>354</v>
      </c>
      <c r="H927">
        <f>VLOOKUP(G927,'Journals '!A:C,3)</f>
        <v>0</v>
      </c>
      <c r="I927" t="str">
        <f t="shared" si="3"/>
        <v xml:space="preserve"> </v>
      </c>
      <c r="J927" s="5">
        <v>2023</v>
      </c>
      <c r="K927" s="5"/>
    </row>
    <row r="928" spans="1:11" ht="13.2">
      <c r="A928" s="5">
        <v>117</v>
      </c>
      <c r="B928" s="5" t="s">
        <v>673</v>
      </c>
      <c r="C928" s="5">
        <v>2</v>
      </c>
      <c r="D928" s="5">
        <v>7</v>
      </c>
      <c r="E928" s="5" t="s">
        <v>2790</v>
      </c>
      <c r="F928" s="5">
        <v>37249138</v>
      </c>
      <c r="G928" s="5" t="s">
        <v>475</v>
      </c>
      <c r="H928">
        <f>VLOOKUP(G928,'Journals '!A:C,3)</f>
        <v>1</v>
      </c>
      <c r="I928">
        <f t="shared" si="3"/>
        <v>1</v>
      </c>
      <c r="J928" s="5">
        <v>2023</v>
      </c>
      <c r="K928" s="38"/>
    </row>
    <row r="929" spans="1:11" ht="13.2">
      <c r="A929" s="5">
        <v>117</v>
      </c>
      <c r="B929" s="5" t="s">
        <v>673</v>
      </c>
      <c r="C929" s="5">
        <v>2</v>
      </c>
      <c r="D929" s="5">
        <v>6</v>
      </c>
      <c r="E929" s="5" t="s">
        <v>2791</v>
      </c>
      <c r="F929" s="5">
        <v>36115561</v>
      </c>
      <c r="G929" s="5" t="s">
        <v>634</v>
      </c>
      <c r="H929">
        <f>VLOOKUP(G929,'Journals '!A:C,3)</f>
        <v>1</v>
      </c>
      <c r="I929">
        <f t="shared" si="3"/>
        <v>1</v>
      </c>
      <c r="J929" s="5">
        <v>2022</v>
      </c>
      <c r="K929" s="5" t="s">
        <v>2792</v>
      </c>
    </row>
    <row r="930" spans="1:11" ht="13.2">
      <c r="A930" s="5">
        <v>117</v>
      </c>
      <c r="B930" s="5" t="s">
        <v>673</v>
      </c>
      <c r="C930" s="5">
        <v>2</v>
      </c>
      <c r="D930" s="5">
        <v>5</v>
      </c>
      <c r="E930" s="5" t="s">
        <v>2793</v>
      </c>
      <c r="F930" s="5">
        <v>35964901</v>
      </c>
      <c r="G930" s="5" t="s">
        <v>634</v>
      </c>
      <c r="H930">
        <f>VLOOKUP(G930,'Journals '!A:C,3)</f>
        <v>1</v>
      </c>
      <c r="I930">
        <f t="shared" si="3"/>
        <v>1</v>
      </c>
      <c r="J930" s="5">
        <v>2022</v>
      </c>
      <c r="K930" s="5" t="s">
        <v>2794</v>
      </c>
    </row>
    <row r="931" spans="1:11" ht="13.2">
      <c r="A931" s="5">
        <v>117</v>
      </c>
      <c r="B931" s="5" t="s">
        <v>673</v>
      </c>
      <c r="C931" s="5">
        <v>2</v>
      </c>
      <c r="D931" s="5">
        <v>4</v>
      </c>
      <c r="E931" s="5" t="s">
        <v>2795</v>
      </c>
      <c r="F931" s="5">
        <v>35513282</v>
      </c>
      <c r="G931" s="5" t="s">
        <v>634</v>
      </c>
      <c r="H931">
        <f>VLOOKUP(G931,'Journals '!A:C,3)</f>
        <v>1</v>
      </c>
      <c r="I931">
        <f t="shared" si="3"/>
        <v>1</v>
      </c>
      <c r="J931" s="5">
        <v>2022</v>
      </c>
      <c r="K931" s="5" t="s">
        <v>2796</v>
      </c>
    </row>
    <row r="932" spans="1:11" ht="13.2">
      <c r="A932" s="5">
        <v>117</v>
      </c>
      <c r="B932" s="5" t="s">
        <v>673</v>
      </c>
      <c r="C932" s="5">
        <v>1</v>
      </c>
      <c r="D932" s="5">
        <v>3</v>
      </c>
      <c r="E932" s="5" t="s">
        <v>2797</v>
      </c>
      <c r="F932" s="5" t="s">
        <v>2798</v>
      </c>
      <c r="G932" s="5" t="s">
        <v>2799</v>
      </c>
      <c r="H932">
        <f>VLOOKUP(G932,'Journals '!A:C,3)</f>
        <v>0</v>
      </c>
      <c r="I932" t="str">
        <f t="shared" si="3"/>
        <v xml:space="preserve"> </v>
      </c>
      <c r="J932" s="5">
        <v>2022</v>
      </c>
      <c r="K932" s="5" t="s">
        <v>2800</v>
      </c>
    </row>
    <row r="933" spans="1:11" ht="13.2">
      <c r="A933" s="5">
        <v>117</v>
      </c>
      <c r="B933" s="5" t="s">
        <v>673</v>
      </c>
      <c r="C933" s="5">
        <v>4</v>
      </c>
      <c r="D933" s="5">
        <v>8</v>
      </c>
      <c r="E933" s="5" t="s">
        <v>2801</v>
      </c>
      <c r="F933" s="5">
        <v>35074543</v>
      </c>
      <c r="G933" s="5" t="s">
        <v>634</v>
      </c>
      <c r="H933">
        <f>VLOOKUP(G933,'Journals '!A:C,3)</f>
        <v>1</v>
      </c>
      <c r="I933">
        <f t="shared" si="3"/>
        <v>1</v>
      </c>
      <c r="J933" s="5">
        <v>2022</v>
      </c>
      <c r="K933" s="5" t="s">
        <v>2802</v>
      </c>
    </row>
    <row r="934" spans="1:11" ht="13.2">
      <c r="A934" s="5">
        <v>117</v>
      </c>
      <c r="B934" s="5" t="s">
        <v>673</v>
      </c>
      <c r="C934" s="5">
        <v>1</v>
      </c>
      <c r="D934" s="5">
        <v>6</v>
      </c>
      <c r="E934" s="5" t="s">
        <v>2803</v>
      </c>
      <c r="F934" s="5">
        <v>35171823</v>
      </c>
      <c r="G934" s="5" t="s">
        <v>1030</v>
      </c>
      <c r="H934">
        <f>VLOOKUP(G934,'Journals '!A:C,3)</f>
        <v>1</v>
      </c>
      <c r="I934">
        <f t="shared" si="3"/>
        <v>1</v>
      </c>
      <c r="J934" s="5">
        <v>2022</v>
      </c>
      <c r="K934" s="5" t="s">
        <v>2804</v>
      </c>
    </row>
    <row r="935" spans="1:11" ht="13.2">
      <c r="A935" s="5">
        <v>117</v>
      </c>
      <c r="B935" s="5" t="s">
        <v>673</v>
      </c>
      <c r="C935" s="5">
        <v>1</v>
      </c>
      <c r="D935" s="5">
        <v>3</v>
      </c>
      <c r="E935" s="5" t="s">
        <v>2805</v>
      </c>
      <c r="F935" s="5">
        <v>33647493</v>
      </c>
      <c r="G935" s="5" t="s">
        <v>634</v>
      </c>
      <c r="H935">
        <f>VLOOKUP(G935,'Journals '!A:C,3)</f>
        <v>1</v>
      </c>
      <c r="I935">
        <f t="shared" si="3"/>
        <v>1</v>
      </c>
      <c r="J935" s="5">
        <v>2021</v>
      </c>
      <c r="K935" s="5" t="s">
        <v>2796</v>
      </c>
    </row>
    <row r="936" spans="1:11" ht="13.2">
      <c r="A936" s="5">
        <v>117</v>
      </c>
      <c r="B936" s="5" t="s">
        <v>673</v>
      </c>
      <c r="C936" s="5">
        <v>2</v>
      </c>
      <c r="D936" s="5">
        <v>4</v>
      </c>
      <c r="E936" s="5" t="s">
        <v>2806</v>
      </c>
      <c r="F936" s="5">
        <v>33639285</v>
      </c>
      <c r="G936" s="5" t="s">
        <v>634</v>
      </c>
      <c r="H936">
        <f>VLOOKUP(G936,'Journals '!A:C,3)</f>
        <v>1</v>
      </c>
      <c r="I936">
        <f t="shared" si="3"/>
        <v>1</v>
      </c>
      <c r="J936" s="5">
        <v>2021</v>
      </c>
      <c r="K936" s="5" t="s">
        <v>2796</v>
      </c>
    </row>
    <row r="937" spans="1:11" ht="13.2">
      <c r="A937" s="5">
        <v>117</v>
      </c>
      <c r="B937" s="5" t="s">
        <v>673</v>
      </c>
      <c r="C937" s="5">
        <v>1</v>
      </c>
      <c r="D937" s="5">
        <v>2</v>
      </c>
      <c r="E937" s="5" t="s">
        <v>2807</v>
      </c>
      <c r="F937" s="5">
        <v>33399204</v>
      </c>
      <c r="G937" s="5" t="s">
        <v>544</v>
      </c>
      <c r="H937">
        <f>VLOOKUP(G937,'Journals '!A:C,3)</f>
        <v>1</v>
      </c>
      <c r="I937">
        <f t="shared" si="3"/>
        <v>1</v>
      </c>
      <c r="J937" s="5">
        <v>2021</v>
      </c>
      <c r="K937" s="5" t="s">
        <v>2808</v>
      </c>
    </row>
    <row r="938" spans="1:11" ht="13.2">
      <c r="A938" s="5">
        <v>117</v>
      </c>
      <c r="B938" s="5" t="s">
        <v>673</v>
      </c>
      <c r="C938" s="5">
        <v>1</v>
      </c>
      <c r="D938" s="5">
        <v>5</v>
      </c>
      <c r="E938" s="5" t="s">
        <v>2809</v>
      </c>
      <c r="F938" s="5">
        <v>32888311</v>
      </c>
      <c r="G938" s="5" t="s">
        <v>544</v>
      </c>
      <c r="H938">
        <f>VLOOKUP(G938,'Journals '!A:C,3)</f>
        <v>1</v>
      </c>
      <c r="I938">
        <f t="shared" si="3"/>
        <v>1</v>
      </c>
      <c r="J938" s="5">
        <v>2020</v>
      </c>
      <c r="K938" s="5" t="s">
        <v>2808</v>
      </c>
    </row>
    <row r="939" spans="1:11" ht="13.2">
      <c r="A939" s="5">
        <v>117</v>
      </c>
      <c r="B939" s="5" t="s">
        <v>673</v>
      </c>
      <c r="C939" s="5">
        <v>6</v>
      </c>
      <c r="D939" s="5">
        <v>6</v>
      </c>
      <c r="E939" s="5" t="s">
        <v>2810</v>
      </c>
      <c r="F939" s="5">
        <v>29231954</v>
      </c>
      <c r="G939" s="5" t="s">
        <v>2811</v>
      </c>
      <c r="H939">
        <f>VLOOKUP(G939,'Journals '!A:C,3)</f>
        <v>0</v>
      </c>
      <c r="I939" t="str">
        <f t="shared" si="3"/>
        <v xml:space="preserve"> </v>
      </c>
      <c r="J939" s="5">
        <v>2017</v>
      </c>
      <c r="K939" s="5" t="s">
        <v>2812</v>
      </c>
    </row>
    <row r="940" spans="1:11" ht="13.2">
      <c r="A940" s="5">
        <v>117</v>
      </c>
      <c r="B940" s="5" t="s">
        <v>673</v>
      </c>
      <c r="C940" s="5">
        <v>1</v>
      </c>
      <c r="D940" s="5">
        <v>4</v>
      </c>
      <c r="E940" s="5" t="s">
        <v>2813</v>
      </c>
      <c r="F940" s="5">
        <v>37399143</v>
      </c>
      <c r="G940" s="5" t="s">
        <v>475</v>
      </c>
      <c r="H940">
        <f>VLOOKUP(G940,'Journals '!A:C,3)</f>
        <v>1</v>
      </c>
      <c r="I940">
        <f t="shared" si="3"/>
        <v>1</v>
      </c>
      <c r="J940" s="5">
        <v>2023</v>
      </c>
      <c r="K940" s="5" t="s">
        <v>2814</v>
      </c>
    </row>
    <row r="941" spans="1:11" ht="13.2">
      <c r="A941" s="5">
        <v>117</v>
      </c>
      <c r="B941" s="5" t="s">
        <v>673</v>
      </c>
      <c r="C941" s="5">
        <v>2</v>
      </c>
      <c r="D941" s="5">
        <v>7</v>
      </c>
      <c r="E941" s="5" t="s">
        <v>2815</v>
      </c>
      <c r="F941" s="5">
        <v>35756583</v>
      </c>
      <c r="G941" s="5" t="s">
        <v>2816</v>
      </c>
      <c r="H941">
        <f>VLOOKUP(G941,'Journals '!A:C,3)</f>
        <v>1</v>
      </c>
      <c r="I941">
        <f t="shared" si="3"/>
        <v>1</v>
      </c>
      <c r="J941" s="5">
        <v>2022</v>
      </c>
      <c r="K941" s="5" t="s">
        <v>2817</v>
      </c>
    </row>
    <row r="942" spans="1:11" ht="13.2">
      <c r="A942">
        <v>118</v>
      </c>
      <c r="B942" t="s">
        <v>770</v>
      </c>
      <c r="C942">
        <v>1</v>
      </c>
      <c r="D942">
        <v>5</v>
      </c>
      <c r="E942" t="s">
        <v>2818</v>
      </c>
      <c r="F942">
        <v>35762309</v>
      </c>
      <c r="G942" s="33" t="s">
        <v>329</v>
      </c>
      <c r="H942">
        <f>VLOOKUP(G942,'Journals '!A:C,3)</f>
        <v>0</v>
      </c>
      <c r="I942" t="str">
        <f t="shared" si="3"/>
        <v xml:space="preserve"> </v>
      </c>
      <c r="J942">
        <v>2023</v>
      </c>
      <c r="K942" t="s">
        <v>2819</v>
      </c>
    </row>
    <row r="943" spans="1:11" ht="13.2">
      <c r="A943">
        <v>118</v>
      </c>
      <c r="B943" t="s">
        <v>770</v>
      </c>
      <c r="C943">
        <v>2</v>
      </c>
      <c r="D943">
        <v>14</v>
      </c>
      <c r="E943" t="s">
        <v>2820</v>
      </c>
      <c r="F943">
        <v>34863053</v>
      </c>
      <c r="G943" s="33" t="s">
        <v>340</v>
      </c>
      <c r="H943">
        <f>VLOOKUP(G943,'Journals '!A:C,3)</f>
        <v>1</v>
      </c>
      <c r="I943">
        <f t="shared" si="3"/>
        <v>1</v>
      </c>
      <c r="J943">
        <v>2022</v>
      </c>
      <c r="K943" t="s">
        <v>2821</v>
      </c>
    </row>
    <row r="944" spans="1:11" ht="13.2">
      <c r="A944">
        <v>118</v>
      </c>
      <c r="B944" t="s">
        <v>770</v>
      </c>
      <c r="C944">
        <v>3</v>
      </c>
      <c r="D944">
        <v>14</v>
      </c>
      <c r="E944" t="s">
        <v>2822</v>
      </c>
      <c r="F944">
        <v>34215660</v>
      </c>
      <c r="G944" s="33" t="s">
        <v>424</v>
      </c>
      <c r="H944">
        <f>VLOOKUP(G944,'Journals '!A:C,3)</f>
        <v>1</v>
      </c>
      <c r="I944">
        <f t="shared" si="3"/>
        <v>1</v>
      </c>
      <c r="J944">
        <v>2022</v>
      </c>
      <c r="K944" t="s">
        <v>2823</v>
      </c>
    </row>
    <row r="945" spans="1:11" ht="13.2">
      <c r="A945">
        <v>118</v>
      </c>
      <c r="B945" t="s">
        <v>770</v>
      </c>
      <c r="C945">
        <v>3</v>
      </c>
      <c r="D945">
        <v>12</v>
      </c>
      <c r="E945" t="s">
        <v>2824</v>
      </c>
      <c r="F945">
        <v>36699252</v>
      </c>
      <c r="G945" s="33" t="s">
        <v>352</v>
      </c>
      <c r="H945">
        <f>VLOOKUP(G945,'Journals '!A:C,3)</f>
        <v>0</v>
      </c>
      <c r="I945" t="str">
        <f t="shared" si="3"/>
        <v xml:space="preserve"> </v>
      </c>
      <c r="J945">
        <v>2023</v>
      </c>
      <c r="K945" t="s">
        <v>2825</v>
      </c>
    </row>
    <row r="946" spans="1:11" ht="13.2">
      <c r="A946">
        <v>118</v>
      </c>
      <c r="B946" t="s">
        <v>770</v>
      </c>
      <c r="C946">
        <v>1</v>
      </c>
      <c r="D946">
        <v>7</v>
      </c>
      <c r="E946" t="s">
        <v>2826</v>
      </c>
      <c r="F946">
        <v>33928268</v>
      </c>
      <c r="G946" s="33" t="s">
        <v>611</v>
      </c>
      <c r="H946">
        <f>VLOOKUP(G946,'Journals '!A:C,3)</f>
        <v>0</v>
      </c>
      <c r="I946" t="str">
        <f t="shared" si="3"/>
        <v xml:space="preserve"> </v>
      </c>
      <c r="J946">
        <v>2021</v>
      </c>
      <c r="K946" t="s">
        <v>2827</v>
      </c>
    </row>
    <row r="947" spans="1:11" ht="13.2">
      <c r="A947">
        <v>118</v>
      </c>
      <c r="B947" t="s">
        <v>770</v>
      </c>
      <c r="C947">
        <v>5</v>
      </c>
      <c r="D947">
        <v>7</v>
      </c>
      <c r="E947" t="s">
        <v>2828</v>
      </c>
      <c r="F947">
        <v>36112096</v>
      </c>
      <c r="G947" s="33" t="s">
        <v>399</v>
      </c>
      <c r="H947">
        <f>VLOOKUP(G947,'Journals '!A:C,3)</f>
        <v>0</v>
      </c>
      <c r="I947" t="str">
        <f t="shared" si="3"/>
        <v xml:space="preserve"> </v>
      </c>
      <c r="J947" s="16">
        <v>2022</v>
      </c>
      <c r="K947" t="s">
        <v>2829</v>
      </c>
    </row>
    <row r="948" spans="1:11" ht="13.2">
      <c r="A948">
        <v>118</v>
      </c>
      <c r="B948" t="s">
        <v>770</v>
      </c>
      <c r="C948">
        <v>1</v>
      </c>
      <c r="D948">
        <v>9</v>
      </c>
      <c r="E948" t="s">
        <v>2830</v>
      </c>
      <c r="F948">
        <v>34411671</v>
      </c>
      <c r="G948" s="33" t="s">
        <v>292</v>
      </c>
      <c r="H948">
        <f>VLOOKUP(G948,'Journals '!A:C,3)</f>
        <v>0</v>
      </c>
      <c r="I948" t="str">
        <f t="shared" si="3"/>
        <v xml:space="preserve"> </v>
      </c>
      <c r="J948">
        <v>2021</v>
      </c>
      <c r="K948" t="s">
        <v>2831</v>
      </c>
    </row>
    <row r="949" spans="1:11" ht="13.2">
      <c r="A949">
        <v>118</v>
      </c>
      <c r="B949" t="s">
        <v>770</v>
      </c>
      <c r="C949">
        <v>1</v>
      </c>
      <c r="D949">
        <v>5</v>
      </c>
      <c r="E949" t="s">
        <v>2832</v>
      </c>
      <c r="F949">
        <v>35983380</v>
      </c>
      <c r="G949" s="33" t="s">
        <v>354</v>
      </c>
      <c r="H949">
        <f>VLOOKUP(G949,'Journals '!A:C,3)</f>
        <v>0</v>
      </c>
      <c r="I949" t="str">
        <f t="shared" si="3"/>
        <v xml:space="preserve"> </v>
      </c>
      <c r="J949">
        <v>2022</v>
      </c>
      <c r="K949" t="s">
        <v>2833</v>
      </c>
    </row>
    <row r="950" spans="1:11" ht="13.2">
      <c r="A950">
        <v>118</v>
      </c>
      <c r="B950" t="s">
        <v>770</v>
      </c>
      <c r="C950">
        <v>5</v>
      </c>
      <c r="D950">
        <v>8</v>
      </c>
      <c r="E950" t="s">
        <v>2834</v>
      </c>
      <c r="F950">
        <v>36285334</v>
      </c>
      <c r="G950" s="33" t="s">
        <v>280</v>
      </c>
      <c r="H950">
        <f>VLOOKUP(G950,'Journals '!A:C,3)</f>
        <v>0</v>
      </c>
      <c r="I950" t="str">
        <f t="shared" si="3"/>
        <v xml:space="preserve"> </v>
      </c>
      <c r="J950" s="16">
        <v>2022</v>
      </c>
      <c r="K950" t="s">
        <v>2835</v>
      </c>
    </row>
    <row r="951" spans="1:11" ht="13.2">
      <c r="A951">
        <v>118</v>
      </c>
      <c r="B951" t="s">
        <v>770</v>
      </c>
      <c r="C951">
        <v>1</v>
      </c>
      <c r="D951">
        <v>10</v>
      </c>
      <c r="E951" t="s">
        <v>2836</v>
      </c>
      <c r="F951">
        <v>35961231</v>
      </c>
      <c r="G951" s="33" t="s">
        <v>340</v>
      </c>
      <c r="H951">
        <f>VLOOKUP(G951,'Journals '!A:C,3)</f>
        <v>1</v>
      </c>
      <c r="I951">
        <f t="shared" si="3"/>
        <v>1</v>
      </c>
      <c r="J951" s="16">
        <v>2022</v>
      </c>
      <c r="K951" t="s">
        <v>2837</v>
      </c>
    </row>
    <row r="952" spans="1:11" ht="13.2">
      <c r="A952">
        <v>118</v>
      </c>
      <c r="B952" t="s">
        <v>770</v>
      </c>
      <c r="C952">
        <v>4</v>
      </c>
      <c r="D952">
        <v>9</v>
      </c>
      <c r="E952" t="s">
        <v>2838</v>
      </c>
      <c r="F952">
        <v>34142109</v>
      </c>
      <c r="G952" s="33" t="s">
        <v>276</v>
      </c>
      <c r="H952">
        <f>VLOOKUP(G952,'Journals '!A:C,3)</f>
        <v>0</v>
      </c>
      <c r="I952" t="str">
        <f t="shared" si="3"/>
        <v xml:space="preserve"> </v>
      </c>
      <c r="J952">
        <v>2021</v>
      </c>
      <c r="K952" t="s">
        <v>2839</v>
      </c>
    </row>
    <row r="953" spans="1:11" ht="13.2">
      <c r="A953">
        <v>118</v>
      </c>
      <c r="B953" t="s">
        <v>770</v>
      </c>
      <c r="C953">
        <v>1</v>
      </c>
      <c r="D953">
        <v>6</v>
      </c>
      <c r="E953" t="s">
        <v>2840</v>
      </c>
      <c r="F953">
        <v>36081602</v>
      </c>
      <c r="G953" s="33" t="s">
        <v>342</v>
      </c>
      <c r="H953">
        <f>VLOOKUP(G953,'Journals '!A:C,3)</f>
        <v>0</v>
      </c>
      <c r="I953" t="str">
        <f t="shared" si="3"/>
        <v xml:space="preserve"> </v>
      </c>
      <c r="J953">
        <v>2022</v>
      </c>
      <c r="K953" t="s">
        <v>2841</v>
      </c>
    </row>
    <row r="954" spans="1:11" ht="13.2">
      <c r="A954">
        <v>118</v>
      </c>
      <c r="B954" t="s">
        <v>770</v>
      </c>
      <c r="C954">
        <v>1</v>
      </c>
      <c r="D954">
        <v>8</v>
      </c>
      <c r="E954" t="s">
        <v>2842</v>
      </c>
      <c r="F954">
        <v>34993525</v>
      </c>
      <c r="G954" s="33" t="s">
        <v>301</v>
      </c>
      <c r="H954">
        <f>VLOOKUP(G954,'Journals '!A:C,3)</f>
        <v>0</v>
      </c>
      <c r="I954" t="str">
        <f t="shared" si="3"/>
        <v xml:space="preserve"> </v>
      </c>
      <c r="J954">
        <v>2021</v>
      </c>
      <c r="K954" t="s">
        <v>2843</v>
      </c>
    </row>
    <row r="955" spans="1:11" ht="13.2">
      <c r="A955">
        <v>118</v>
      </c>
      <c r="B955" t="s">
        <v>770</v>
      </c>
      <c r="C955">
        <v>1</v>
      </c>
      <c r="D955">
        <v>12</v>
      </c>
      <c r="E955" t="s">
        <v>2844</v>
      </c>
      <c r="F955">
        <v>35180644</v>
      </c>
      <c r="G955" s="33" t="s">
        <v>340</v>
      </c>
      <c r="H955">
        <f>VLOOKUP(G955,'Journals '!A:C,3)</f>
        <v>1</v>
      </c>
      <c r="I955">
        <f t="shared" si="3"/>
        <v>1</v>
      </c>
      <c r="J955">
        <v>2022</v>
      </c>
      <c r="K955" t="s">
        <v>2845</v>
      </c>
    </row>
    <row r="956" spans="1:11" ht="13.2">
      <c r="A956">
        <v>118</v>
      </c>
      <c r="B956" t="s">
        <v>770</v>
      </c>
      <c r="C956">
        <v>1</v>
      </c>
      <c r="D956">
        <v>5</v>
      </c>
      <c r="E956" t="s">
        <v>2846</v>
      </c>
      <c r="F956">
        <v>35035475</v>
      </c>
      <c r="G956" s="33" t="s">
        <v>364</v>
      </c>
      <c r="H956">
        <f>VLOOKUP(G956,'Journals '!A:C,3)</f>
        <v>1</v>
      </c>
      <c r="I956">
        <f t="shared" si="3"/>
        <v>1</v>
      </c>
      <c r="J956">
        <v>2022</v>
      </c>
      <c r="K956" t="s">
        <v>2847</v>
      </c>
    </row>
    <row r="957" spans="1:11" ht="13.2">
      <c r="A957">
        <v>118</v>
      </c>
      <c r="B957" t="s">
        <v>770</v>
      </c>
      <c r="C957">
        <v>3</v>
      </c>
      <c r="D957">
        <v>8</v>
      </c>
      <c r="E957" t="s">
        <v>2848</v>
      </c>
      <c r="F957">
        <v>35106100</v>
      </c>
      <c r="G957" s="33" t="s">
        <v>422</v>
      </c>
      <c r="H957">
        <f>VLOOKUP(G957,'Journals '!A:C,3)</f>
        <v>0</v>
      </c>
      <c r="I957" t="str">
        <f t="shared" si="3"/>
        <v xml:space="preserve"> </v>
      </c>
      <c r="J957">
        <v>2022</v>
      </c>
      <c r="K957" t="s">
        <v>2849</v>
      </c>
    </row>
    <row r="958" spans="1:11" ht="13.2">
      <c r="A958">
        <v>118</v>
      </c>
      <c r="B958" t="s">
        <v>770</v>
      </c>
      <c r="C958">
        <v>3</v>
      </c>
      <c r="D958">
        <v>3</v>
      </c>
      <c r="E958" t="s">
        <v>2850</v>
      </c>
      <c r="F958">
        <v>36780255</v>
      </c>
      <c r="G958" s="33" t="s">
        <v>596</v>
      </c>
      <c r="H958">
        <f>VLOOKUP(G958,'Journals '!A:C,3)</f>
        <v>0</v>
      </c>
      <c r="I958" t="str">
        <f t="shared" si="3"/>
        <v xml:space="preserve"> </v>
      </c>
      <c r="J958" s="16">
        <v>2022</v>
      </c>
      <c r="K958" t="s">
        <v>2851</v>
      </c>
    </row>
    <row r="959" spans="1:11" ht="13.2">
      <c r="A959">
        <v>118</v>
      </c>
      <c r="B959" t="s">
        <v>770</v>
      </c>
      <c r="C959">
        <v>2</v>
      </c>
      <c r="D959">
        <v>12</v>
      </c>
      <c r="E959" t="s">
        <v>2852</v>
      </c>
      <c r="F959">
        <v>36743257</v>
      </c>
      <c r="G959" s="33" t="s">
        <v>609</v>
      </c>
      <c r="H959">
        <f>VLOOKUP(G959,'Journals '!A:C,3)</f>
        <v>1</v>
      </c>
      <c r="I959">
        <f t="shared" si="3"/>
        <v>1</v>
      </c>
      <c r="J959">
        <v>2023</v>
      </c>
      <c r="K959" t="s">
        <v>2853</v>
      </c>
    </row>
    <row r="960" spans="1:11" ht="13.2">
      <c r="A960">
        <v>118</v>
      </c>
      <c r="B960" t="s">
        <v>770</v>
      </c>
      <c r="C960">
        <v>2</v>
      </c>
      <c r="D960">
        <v>4</v>
      </c>
      <c r="E960" t="s">
        <v>2854</v>
      </c>
      <c r="F960">
        <v>36440456</v>
      </c>
      <c r="G960" s="33" t="s">
        <v>623</v>
      </c>
      <c r="H960">
        <f>VLOOKUP(G960,'Journals '!A:C,3)</f>
        <v>0</v>
      </c>
      <c r="I960" t="str">
        <f t="shared" si="3"/>
        <v xml:space="preserve"> </v>
      </c>
      <c r="J960" s="16">
        <v>2022</v>
      </c>
      <c r="K960" t="s">
        <v>2855</v>
      </c>
    </row>
    <row r="961" spans="1:11" ht="13.2">
      <c r="A961">
        <v>118</v>
      </c>
      <c r="B961" t="s">
        <v>770</v>
      </c>
      <c r="C961">
        <v>1</v>
      </c>
      <c r="D961">
        <v>3</v>
      </c>
      <c r="E961" t="s">
        <v>2856</v>
      </c>
      <c r="F961">
        <v>34109083</v>
      </c>
      <c r="G961" s="33" t="s">
        <v>354</v>
      </c>
      <c r="H961">
        <f>VLOOKUP(G961,'Journals '!A:C,3)</f>
        <v>0</v>
      </c>
      <c r="I961" t="str">
        <f t="shared" si="3"/>
        <v xml:space="preserve"> </v>
      </c>
      <c r="J961">
        <v>2021</v>
      </c>
      <c r="K961" t="s">
        <v>2857</v>
      </c>
    </row>
    <row r="962" spans="1:11" ht="13.2">
      <c r="A962">
        <v>118</v>
      </c>
      <c r="B962" t="s">
        <v>770</v>
      </c>
      <c r="C962">
        <v>2</v>
      </c>
      <c r="D962">
        <v>6</v>
      </c>
      <c r="E962" t="s">
        <v>2858</v>
      </c>
      <c r="F962">
        <v>36994972</v>
      </c>
      <c r="G962" s="33" t="s">
        <v>359</v>
      </c>
      <c r="H962">
        <f>VLOOKUP(G962,'Journals '!A:C,3)</f>
        <v>0</v>
      </c>
      <c r="I962" t="str">
        <f t="shared" si="3"/>
        <v xml:space="preserve"> </v>
      </c>
      <c r="J962">
        <v>2023</v>
      </c>
      <c r="K962" t="s">
        <v>2859</v>
      </c>
    </row>
    <row r="963" spans="1:11" ht="26.4">
      <c r="A963">
        <v>119</v>
      </c>
      <c r="B963" s="38" t="s">
        <v>674</v>
      </c>
      <c r="C963" s="39">
        <v>3</v>
      </c>
      <c r="D963" s="39">
        <v>5</v>
      </c>
      <c r="E963" s="48" t="s">
        <v>2860</v>
      </c>
      <c r="F963" s="39">
        <v>36337800</v>
      </c>
      <c r="G963" s="38" t="s">
        <v>354</v>
      </c>
      <c r="H963">
        <f>VLOOKUP(G963,'Journals '!A:C,3)</f>
        <v>0</v>
      </c>
      <c r="I963" t="str">
        <f t="shared" si="3"/>
        <v xml:space="preserve"> </v>
      </c>
      <c r="J963" s="5">
        <v>2022</v>
      </c>
      <c r="K963" s="49" t="s">
        <v>2861</v>
      </c>
    </row>
    <row r="964" spans="1:11" ht="13.2">
      <c r="A964" s="42">
        <v>120</v>
      </c>
      <c r="B964" s="5" t="s">
        <v>771</v>
      </c>
      <c r="C964" s="42">
        <v>4</v>
      </c>
      <c r="D964" s="42">
        <v>12</v>
      </c>
      <c r="E964" s="5" t="s">
        <v>2862</v>
      </c>
      <c r="F964" s="42">
        <v>34449689</v>
      </c>
      <c r="G964" s="5" t="s">
        <v>2863</v>
      </c>
      <c r="H964">
        <f>VLOOKUP(G964,'Journals '!A:C,3)</f>
        <v>0</v>
      </c>
      <c r="I964" t="str">
        <f t="shared" si="3"/>
        <v xml:space="preserve"> </v>
      </c>
      <c r="J964" s="39">
        <v>2021</v>
      </c>
      <c r="K964" s="38" t="s">
        <v>2864</v>
      </c>
    </row>
    <row r="965" spans="1:11" ht="13.2">
      <c r="A965" s="42">
        <v>120</v>
      </c>
      <c r="B965" s="5" t="s">
        <v>771</v>
      </c>
      <c r="C965" s="42">
        <v>1</v>
      </c>
      <c r="D965" s="42">
        <v>2</v>
      </c>
      <c r="E965" s="5" t="s">
        <v>2865</v>
      </c>
      <c r="F965" s="42">
        <v>34016636</v>
      </c>
      <c r="G965" s="5" t="s">
        <v>2866</v>
      </c>
      <c r="H965">
        <f>VLOOKUP(G965,'Journals '!A:C,3)</f>
        <v>0</v>
      </c>
      <c r="I965" t="str">
        <f t="shared" si="3"/>
        <v xml:space="preserve"> </v>
      </c>
      <c r="J965" s="39">
        <v>2021</v>
      </c>
      <c r="K965" s="38" t="s">
        <v>2864</v>
      </c>
    </row>
    <row r="966" spans="1:11" ht="13.2">
      <c r="A966" s="42">
        <v>120</v>
      </c>
      <c r="B966" s="5" t="s">
        <v>771</v>
      </c>
      <c r="C966" s="42">
        <v>4</v>
      </c>
      <c r="D966" s="42">
        <v>14</v>
      </c>
      <c r="E966" s="5" t="s">
        <v>2867</v>
      </c>
      <c r="F966" s="42">
        <v>36863863</v>
      </c>
      <c r="G966" s="5" t="s">
        <v>2868</v>
      </c>
      <c r="H966" t="e">
        <f>VLOOKUP(G966,'Journals '!A:C,3)</f>
        <v>#N/A</v>
      </c>
      <c r="I966" t="e">
        <f t="shared" si="3"/>
        <v>#N/A</v>
      </c>
      <c r="J966" s="39">
        <v>2023</v>
      </c>
      <c r="K966" s="38" t="s">
        <v>2869</v>
      </c>
    </row>
    <row r="967" spans="1:11" ht="13.2">
      <c r="A967" s="42">
        <v>120</v>
      </c>
      <c r="B967" s="5" t="s">
        <v>771</v>
      </c>
      <c r="C967" s="42">
        <v>6</v>
      </c>
      <c r="D967" s="42">
        <v>8</v>
      </c>
      <c r="E967" s="5" t="s">
        <v>2870</v>
      </c>
      <c r="F967" s="42">
        <v>26676786</v>
      </c>
      <c r="G967" s="5" t="s">
        <v>2871</v>
      </c>
      <c r="H967">
        <f>VLOOKUP(G967,'Journals '!A:C,3)</f>
        <v>0</v>
      </c>
      <c r="I967" t="str">
        <f t="shared" si="3"/>
        <v xml:space="preserve"> </v>
      </c>
      <c r="J967" s="39">
        <v>2015</v>
      </c>
      <c r="K967" s="38" t="s">
        <v>2872</v>
      </c>
    </row>
    <row r="968" spans="1:11" ht="13.2">
      <c r="A968" s="42">
        <v>121</v>
      </c>
      <c r="B968" t="s">
        <v>772</v>
      </c>
      <c r="C968" s="42">
        <v>1</v>
      </c>
      <c r="D968" s="42">
        <v>7</v>
      </c>
      <c r="E968" s="5" t="s">
        <v>2873</v>
      </c>
      <c r="F968" s="42">
        <v>37636342</v>
      </c>
      <c r="G968" s="5" t="s">
        <v>2874</v>
      </c>
      <c r="H968">
        <f>VLOOKUP(G968,'Journals '!A:C,3)</f>
        <v>0</v>
      </c>
      <c r="I968" t="str">
        <f t="shared" si="3"/>
        <v xml:space="preserve"> </v>
      </c>
      <c r="J968" s="39">
        <v>2023</v>
      </c>
      <c r="K968" s="38" t="s">
        <v>2875</v>
      </c>
    </row>
    <row r="969" spans="1:11" ht="13.2">
      <c r="A969" s="42">
        <v>121</v>
      </c>
      <c r="B969" t="s">
        <v>772</v>
      </c>
      <c r="C969" s="42">
        <v>1</v>
      </c>
      <c r="D969" s="42">
        <v>2</v>
      </c>
      <c r="E969" s="5" t="s">
        <v>2876</v>
      </c>
      <c r="F969" s="42">
        <v>35217980</v>
      </c>
      <c r="G969" s="5" t="s">
        <v>2877</v>
      </c>
      <c r="H969">
        <f>VLOOKUP(G969,'Journals '!A:C,3)</f>
        <v>1</v>
      </c>
      <c r="I969">
        <f t="shared" si="3"/>
        <v>1</v>
      </c>
      <c r="J969" s="39">
        <v>2022</v>
      </c>
      <c r="K969" s="38" t="s">
        <v>2878</v>
      </c>
    </row>
    <row r="970" spans="1:11" ht="13.2">
      <c r="A970" s="42">
        <v>121</v>
      </c>
      <c r="B970" t="s">
        <v>772</v>
      </c>
      <c r="C970" s="42">
        <v>1</v>
      </c>
      <c r="D970" s="42">
        <v>2</v>
      </c>
      <c r="E970" s="5" t="s">
        <v>2879</v>
      </c>
      <c r="F970" s="42">
        <v>35569219</v>
      </c>
      <c r="G970" s="5" t="s">
        <v>2880</v>
      </c>
      <c r="H970">
        <f>VLOOKUP(G970,'Journals '!A:C,3)</f>
        <v>1</v>
      </c>
      <c r="I970">
        <f t="shared" si="3"/>
        <v>1</v>
      </c>
      <c r="J970" s="39">
        <v>2022</v>
      </c>
      <c r="K970" s="38" t="s">
        <v>2881</v>
      </c>
    </row>
    <row r="971" spans="1:11" ht="13.2">
      <c r="A971" s="42">
        <v>121</v>
      </c>
      <c r="B971" t="s">
        <v>772</v>
      </c>
      <c r="C971" s="42">
        <v>2</v>
      </c>
      <c r="D971" s="42">
        <v>6</v>
      </c>
      <c r="E971" s="5" t="s">
        <v>2882</v>
      </c>
      <c r="F971" s="42">
        <v>36924891</v>
      </c>
      <c r="G971" s="5" t="s">
        <v>633</v>
      </c>
      <c r="H971">
        <f>VLOOKUP(G971,'Journals '!A:C,3)</f>
        <v>1</v>
      </c>
      <c r="I971">
        <f t="shared" si="3"/>
        <v>1</v>
      </c>
      <c r="J971" s="39">
        <v>2023</v>
      </c>
      <c r="K971" s="38" t="s">
        <v>2883</v>
      </c>
    </row>
    <row r="972" spans="1:11" ht="13.2">
      <c r="A972" s="42">
        <v>121</v>
      </c>
      <c r="B972" t="s">
        <v>772</v>
      </c>
      <c r="C972" s="42">
        <v>1</v>
      </c>
      <c r="D972" s="42">
        <v>2</v>
      </c>
      <c r="E972" s="5" t="s">
        <v>2884</v>
      </c>
      <c r="F972" s="42">
        <v>34394957</v>
      </c>
      <c r="G972" s="5" t="s">
        <v>2885</v>
      </c>
      <c r="H972" t="e">
        <f>VLOOKUP(G972,'Journals '!A:C,3)</f>
        <v>#N/A</v>
      </c>
      <c r="I972" t="e">
        <f t="shared" si="3"/>
        <v>#N/A</v>
      </c>
      <c r="J972" s="39">
        <v>2021</v>
      </c>
      <c r="K972" s="38" t="s">
        <v>2886</v>
      </c>
    </row>
    <row r="973" spans="1:11" ht="13.2">
      <c r="A973" s="42">
        <v>121</v>
      </c>
      <c r="B973" t="s">
        <v>772</v>
      </c>
      <c r="C973" s="42">
        <v>1</v>
      </c>
      <c r="D973" s="42">
        <v>5</v>
      </c>
      <c r="E973" s="5" t="s">
        <v>2887</v>
      </c>
      <c r="F973" s="42">
        <v>36568179</v>
      </c>
      <c r="G973" s="5" t="s">
        <v>2888</v>
      </c>
      <c r="H973">
        <f>VLOOKUP(G973,'Journals '!A:C,3)</f>
        <v>0</v>
      </c>
      <c r="I973" t="str">
        <f t="shared" si="3"/>
        <v xml:space="preserve"> </v>
      </c>
      <c r="J973" s="39">
        <v>2022</v>
      </c>
      <c r="K973" s="38" t="s">
        <v>2889</v>
      </c>
    </row>
    <row r="974" spans="1:11" ht="13.2">
      <c r="A974" s="42">
        <v>121</v>
      </c>
      <c r="B974" t="s">
        <v>772</v>
      </c>
      <c r="C974" s="42">
        <v>1</v>
      </c>
      <c r="D974" s="42">
        <v>2</v>
      </c>
      <c r="E974" s="5" t="s">
        <v>2890</v>
      </c>
      <c r="F974" s="42">
        <v>37726597</v>
      </c>
      <c r="G974" s="5" t="s">
        <v>2891</v>
      </c>
      <c r="H974">
        <f>VLOOKUP(G974,'Journals '!A:C,3)</f>
        <v>0</v>
      </c>
      <c r="I974" t="str">
        <f t="shared" si="3"/>
        <v xml:space="preserve"> </v>
      </c>
      <c r="J974" s="39">
        <v>2023</v>
      </c>
      <c r="K974" s="38" t="s">
        <v>2892</v>
      </c>
    </row>
    <row r="975" spans="1:11" ht="13.2">
      <c r="A975" s="42">
        <v>122</v>
      </c>
      <c r="B975" t="s">
        <v>773</v>
      </c>
      <c r="C975" s="42">
        <v>3</v>
      </c>
      <c r="D975" s="42">
        <v>10</v>
      </c>
      <c r="E975" s="5" t="s">
        <v>2893</v>
      </c>
      <c r="F975" s="42">
        <v>36710079</v>
      </c>
      <c r="G975" s="5" t="s">
        <v>2894</v>
      </c>
      <c r="H975">
        <f>VLOOKUP(G975,'Journals '!A:C,3)</f>
        <v>1</v>
      </c>
      <c r="I975">
        <f t="shared" si="3"/>
        <v>1</v>
      </c>
      <c r="J975" s="39">
        <v>2023</v>
      </c>
      <c r="K975" s="38" t="s">
        <v>2895</v>
      </c>
    </row>
    <row r="976" spans="1:11" ht="13.2">
      <c r="A976" s="42">
        <v>122</v>
      </c>
      <c r="B976" t="s">
        <v>773</v>
      </c>
      <c r="C976" s="42">
        <v>2</v>
      </c>
      <c r="D976" s="42">
        <v>3</v>
      </c>
      <c r="E976" s="5" t="s">
        <v>2896</v>
      </c>
      <c r="F976" s="42">
        <v>29368186</v>
      </c>
      <c r="G976" s="5" t="s">
        <v>2897</v>
      </c>
      <c r="H976">
        <f>VLOOKUP(G976,'Journals '!A:C,3)</f>
        <v>1</v>
      </c>
      <c r="I976">
        <f t="shared" si="3"/>
        <v>1</v>
      </c>
      <c r="J976" s="39">
        <v>2018</v>
      </c>
      <c r="K976" s="38" t="s">
        <v>2898</v>
      </c>
    </row>
    <row r="977" spans="1:11" ht="13.2">
      <c r="A977" s="42">
        <v>122</v>
      </c>
      <c r="B977" t="s">
        <v>773</v>
      </c>
      <c r="C977" s="42">
        <v>4</v>
      </c>
      <c r="D977" s="42">
        <v>6</v>
      </c>
      <c r="E977" s="5" t="s">
        <v>2899</v>
      </c>
      <c r="F977" s="42">
        <v>33556951</v>
      </c>
      <c r="G977" s="5" t="s">
        <v>2900</v>
      </c>
      <c r="H977">
        <f>VLOOKUP(G977,'Journals '!A:C,3)</f>
        <v>0</v>
      </c>
      <c r="I977" t="str">
        <f t="shared" si="3"/>
        <v xml:space="preserve"> </v>
      </c>
      <c r="J977" s="39">
        <v>2021</v>
      </c>
      <c r="K977" s="38" t="s">
        <v>2901</v>
      </c>
    </row>
    <row r="978" spans="1:11" ht="13.2">
      <c r="A978" s="42">
        <v>122</v>
      </c>
      <c r="B978" t="s">
        <v>773</v>
      </c>
      <c r="C978" s="42">
        <v>1</v>
      </c>
      <c r="D978" s="42">
        <v>11</v>
      </c>
      <c r="E978" s="5" t="s">
        <v>2902</v>
      </c>
      <c r="F978" s="42">
        <v>30839351</v>
      </c>
      <c r="G978" s="5" t="s">
        <v>2903</v>
      </c>
      <c r="H978">
        <f>VLOOKUP(G978,'Journals '!A:C,3)</f>
        <v>0</v>
      </c>
      <c r="I978" t="str">
        <f t="shared" si="3"/>
        <v xml:space="preserve"> </v>
      </c>
      <c r="J978" s="39">
        <v>2021</v>
      </c>
      <c r="K978" s="38" t="s">
        <v>2904</v>
      </c>
    </row>
    <row r="979" spans="1:11" ht="13.2">
      <c r="A979" s="42">
        <v>122</v>
      </c>
      <c r="B979" t="s">
        <v>773</v>
      </c>
      <c r="C979" s="42">
        <v>3</v>
      </c>
      <c r="D979" s="42">
        <v>10</v>
      </c>
      <c r="E979" s="5" t="s">
        <v>2905</v>
      </c>
      <c r="F979" s="42">
        <v>28614998</v>
      </c>
      <c r="G979" s="5" t="s">
        <v>2906</v>
      </c>
      <c r="H979">
        <f>VLOOKUP(G979,'Journals '!A:C,3)</f>
        <v>1</v>
      </c>
      <c r="I979">
        <f t="shared" si="3"/>
        <v>1</v>
      </c>
      <c r="J979" s="39">
        <v>2017</v>
      </c>
      <c r="K979" s="38" t="s">
        <v>2907</v>
      </c>
    </row>
    <row r="980" spans="1:11" ht="13.2">
      <c r="A980" s="42">
        <v>122</v>
      </c>
      <c r="B980" t="s">
        <v>773</v>
      </c>
      <c r="C980" s="42">
        <v>2</v>
      </c>
      <c r="D980" s="42">
        <v>10</v>
      </c>
      <c r="E980" s="5" t="s">
        <v>2908</v>
      </c>
      <c r="F980" s="42">
        <v>34836033</v>
      </c>
      <c r="G980" s="5" t="s">
        <v>2909</v>
      </c>
      <c r="H980">
        <f>VLOOKUP(G980,'Journals '!A:C,3)</f>
        <v>1</v>
      </c>
      <c r="I980">
        <f t="shared" si="3"/>
        <v>1</v>
      </c>
      <c r="J980" s="39">
        <v>2021</v>
      </c>
      <c r="K980" s="38" t="s">
        <v>2910</v>
      </c>
    </row>
    <row r="981" spans="1:11" ht="13.2">
      <c r="A981" s="42">
        <v>122</v>
      </c>
      <c r="B981" t="s">
        <v>773</v>
      </c>
      <c r="C981" s="42">
        <v>1</v>
      </c>
      <c r="D981" s="42">
        <v>16</v>
      </c>
      <c r="E981" s="5" t="s">
        <v>2911</v>
      </c>
      <c r="F981" s="42">
        <v>30645147</v>
      </c>
      <c r="G981" s="5" t="s">
        <v>2912</v>
      </c>
      <c r="H981">
        <f>VLOOKUP(G981,'Journals '!A:C,3)</f>
        <v>0</v>
      </c>
      <c r="I981" t="str">
        <f t="shared" si="3"/>
        <v xml:space="preserve"> </v>
      </c>
      <c r="J981" s="39">
        <v>2019</v>
      </c>
      <c r="K981" s="38" t="s">
        <v>2913</v>
      </c>
    </row>
    <row r="982" spans="1:11" ht="13.2">
      <c r="A982" s="42">
        <v>122</v>
      </c>
      <c r="B982" t="s">
        <v>773</v>
      </c>
      <c r="C982" s="42">
        <v>2</v>
      </c>
      <c r="D982" s="42">
        <v>8</v>
      </c>
      <c r="E982" s="5" t="s">
        <v>2914</v>
      </c>
      <c r="F982" s="42">
        <v>29521707</v>
      </c>
      <c r="G982" s="5" t="s">
        <v>2915</v>
      </c>
      <c r="H982">
        <f>VLOOKUP(G982,'Journals '!A:C,3)</f>
        <v>0</v>
      </c>
      <c r="I982" t="str">
        <f t="shared" si="3"/>
        <v xml:space="preserve"> </v>
      </c>
      <c r="J982" s="39">
        <v>2018</v>
      </c>
      <c r="K982" s="38" t="s">
        <v>2916</v>
      </c>
    </row>
    <row r="983" spans="1:11" ht="13.2">
      <c r="A983" s="42">
        <v>122</v>
      </c>
      <c r="B983" t="s">
        <v>773</v>
      </c>
      <c r="C983" s="42">
        <v>7</v>
      </c>
      <c r="D983" s="42">
        <v>12</v>
      </c>
      <c r="E983" s="5" t="s">
        <v>2917</v>
      </c>
      <c r="F983" s="42">
        <v>32358640</v>
      </c>
      <c r="G983" s="5" t="s">
        <v>2918</v>
      </c>
      <c r="H983">
        <f>VLOOKUP(G983,'Journals '!A:C,3)</f>
        <v>0</v>
      </c>
      <c r="I983" t="str">
        <f t="shared" si="3"/>
        <v xml:space="preserve"> </v>
      </c>
      <c r="J983" s="39">
        <v>2020</v>
      </c>
      <c r="K983" s="38" t="s">
        <v>2919</v>
      </c>
    </row>
    <row r="984" spans="1:11" ht="13.2">
      <c r="A984" s="42">
        <v>122</v>
      </c>
      <c r="B984" t="s">
        <v>773</v>
      </c>
      <c r="C984" s="42">
        <v>2</v>
      </c>
      <c r="D984" s="42">
        <v>9</v>
      </c>
      <c r="E984" s="5" t="s">
        <v>2920</v>
      </c>
      <c r="F984" s="42">
        <v>29807487</v>
      </c>
      <c r="G984" s="5" t="s">
        <v>437</v>
      </c>
      <c r="H984">
        <f>VLOOKUP(G984,'Journals '!A:C,3)</f>
        <v>1</v>
      </c>
      <c r="I984">
        <f t="shared" si="3"/>
        <v>1</v>
      </c>
      <c r="J984" s="39">
        <v>2018</v>
      </c>
      <c r="K984" s="38" t="s">
        <v>2921</v>
      </c>
    </row>
    <row r="985" spans="1:11" ht="13.2">
      <c r="A985" s="42">
        <v>122</v>
      </c>
      <c r="B985" t="s">
        <v>773</v>
      </c>
      <c r="C985" s="42">
        <v>2</v>
      </c>
      <c r="D985" s="42">
        <v>11</v>
      </c>
      <c r="E985" s="5" t="s">
        <v>2922</v>
      </c>
      <c r="F985" s="42">
        <v>34579748</v>
      </c>
      <c r="G985" s="5" t="s">
        <v>2923</v>
      </c>
      <c r="H985">
        <f>VLOOKUP(G985,'Journals '!A:C,3)</f>
        <v>0</v>
      </c>
      <c r="I985" t="str">
        <f t="shared" si="3"/>
        <v xml:space="preserve"> </v>
      </c>
      <c r="J985" s="39">
        <v>2021</v>
      </c>
      <c r="K985" s="38" t="s">
        <v>2924</v>
      </c>
    </row>
    <row r="986" spans="1:11" ht="13.2">
      <c r="A986" s="42">
        <v>122</v>
      </c>
      <c r="B986" t="s">
        <v>773</v>
      </c>
      <c r="C986" s="42">
        <v>5</v>
      </c>
      <c r="D986" s="42">
        <v>10</v>
      </c>
      <c r="E986" s="5" t="s">
        <v>2925</v>
      </c>
      <c r="F986" s="42">
        <v>27754427</v>
      </c>
      <c r="G986" s="5" t="s">
        <v>2926</v>
      </c>
      <c r="H986" t="e">
        <f>VLOOKUP(G986,'Journals '!A:C,3)</f>
        <v>#N/A</v>
      </c>
      <c r="I986" t="e">
        <f t="shared" si="3"/>
        <v>#N/A</v>
      </c>
      <c r="J986" s="39">
        <v>2016</v>
      </c>
      <c r="K986" s="38" t="s">
        <v>2927</v>
      </c>
    </row>
    <row r="987" spans="1:11" ht="13.2">
      <c r="A987" s="42">
        <v>122</v>
      </c>
      <c r="B987" t="s">
        <v>773</v>
      </c>
      <c r="C987" s="42">
        <v>1</v>
      </c>
      <c r="D987" s="42">
        <v>10</v>
      </c>
      <c r="E987" s="5" t="s">
        <v>2928</v>
      </c>
      <c r="F987" s="42">
        <v>27789472</v>
      </c>
      <c r="G987" s="5" t="s">
        <v>2929</v>
      </c>
      <c r="H987">
        <f>VLOOKUP(G987,'Journals '!A:C,3)</f>
        <v>0</v>
      </c>
      <c r="I987" t="str">
        <f t="shared" si="3"/>
        <v xml:space="preserve"> </v>
      </c>
      <c r="J987" s="39">
        <v>2017</v>
      </c>
      <c r="K987" s="38" t="s">
        <v>2930</v>
      </c>
    </row>
    <row r="988" spans="1:11" ht="13.2">
      <c r="A988" s="42">
        <v>123</v>
      </c>
      <c r="B988" t="s">
        <v>774</v>
      </c>
      <c r="C988" s="42">
        <v>2</v>
      </c>
      <c r="D988" s="42">
        <v>9</v>
      </c>
      <c r="E988" s="5" t="s">
        <v>2931</v>
      </c>
      <c r="F988" s="42">
        <v>35903656</v>
      </c>
      <c r="G988" s="5" t="s">
        <v>2932</v>
      </c>
      <c r="H988">
        <f>VLOOKUP(G988,'Journals '!A:C,3)</f>
        <v>1</v>
      </c>
      <c r="I988">
        <f t="shared" si="3"/>
        <v>1</v>
      </c>
      <c r="J988" s="39">
        <v>2021</v>
      </c>
      <c r="K988" s="38" t="s">
        <v>2933</v>
      </c>
    </row>
    <row r="989" spans="1:11" ht="13.2">
      <c r="A989" s="42">
        <v>123</v>
      </c>
      <c r="B989" t="s">
        <v>774</v>
      </c>
      <c r="C989" s="42">
        <v>1</v>
      </c>
      <c r="D989" s="42">
        <v>3</v>
      </c>
      <c r="E989" s="5" t="s">
        <v>2934</v>
      </c>
      <c r="F989" s="42">
        <v>36729631</v>
      </c>
      <c r="G989" s="5" t="s">
        <v>546</v>
      </c>
      <c r="H989">
        <f>VLOOKUP(G989,'Journals '!A:C,3)</f>
        <v>1</v>
      </c>
      <c r="I989">
        <f t="shared" si="3"/>
        <v>1</v>
      </c>
      <c r="J989" s="39">
        <v>2023</v>
      </c>
      <c r="K989" s="38" t="s">
        <v>2721</v>
      </c>
    </row>
    <row r="990" spans="1:11" ht="13.2">
      <c r="A990" s="42">
        <v>123</v>
      </c>
      <c r="B990" t="s">
        <v>774</v>
      </c>
      <c r="C990" s="42">
        <v>1</v>
      </c>
      <c r="D990" s="42">
        <v>3</v>
      </c>
      <c r="E990" s="5" t="s">
        <v>2935</v>
      </c>
      <c r="F990" s="42">
        <v>31728907</v>
      </c>
      <c r="G990" s="5" t="s">
        <v>2936</v>
      </c>
      <c r="H990">
        <f>VLOOKUP(G990,'Journals '!A:C,3)</f>
        <v>0</v>
      </c>
      <c r="I990" t="str">
        <f t="shared" si="3"/>
        <v xml:space="preserve"> </v>
      </c>
      <c r="J990" s="39">
        <v>2020</v>
      </c>
      <c r="K990" s="38" t="s">
        <v>2937</v>
      </c>
    </row>
    <row r="991" spans="1:11" ht="13.2">
      <c r="A991" s="42">
        <v>123</v>
      </c>
      <c r="B991" t="s">
        <v>774</v>
      </c>
      <c r="C991" s="42">
        <v>3</v>
      </c>
      <c r="D991" s="42">
        <v>8</v>
      </c>
      <c r="E991" s="5" t="s">
        <v>2938</v>
      </c>
      <c r="F991" s="42">
        <v>36552087</v>
      </c>
      <c r="G991" s="5" t="s">
        <v>2939</v>
      </c>
      <c r="H991">
        <f>VLOOKUP(G991,'Journals '!A:C,3)</f>
        <v>0</v>
      </c>
      <c r="I991" t="str">
        <f t="shared" si="3"/>
        <v xml:space="preserve"> </v>
      </c>
      <c r="J991" s="39">
        <v>2022</v>
      </c>
      <c r="K991" s="38" t="s">
        <v>2940</v>
      </c>
    </row>
    <row r="992" spans="1:11" ht="13.2">
      <c r="A992" s="42">
        <v>123</v>
      </c>
      <c r="B992" t="s">
        <v>774</v>
      </c>
      <c r="C992" s="42">
        <v>1</v>
      </c>
      <c r="D992" s="42">
        <v>4</v>
      </c>
      <c r="E992" s="5" t="s">
        <v>2941</v>
      </c>
      <c r="F992" s="42">
        <v>35551171</v>
      </c>
      <c r="G992" s="5" t="s">
        <v>546</v>
      </c>
      <c r="H992">
        <f>VLOOKUP(G992,'Journals '!A:C,3)</f>
        <v>1</v>
      </c>
      <c r="I992">
        <f t="shared" si="3"/>
        <v>1</v>
      </c>
      <c r="J992" s="39">
        <v>2022</v>
      </c>
      <c r="K992" s="38" t="s">
        <v>2940</v>
      </c>
    </row>
    <row r="993" spans="1:11" ht="13.2">
      <c r="A993" s="42">
        <v>123</v>
      </c>
      <c r="B993" t="s">
        <v>774</v>
      </c>
      <c r="C993" s="42">
        <v>1</v>
      </c>
      <c r="D993" s="42">
        <v>4</v>
      </c>
      <c r="E993" s="5" t="s">
        <v>2942</v>
      </c>
      <c r="F993" s="42">
        <v>36053076</v>
      </c>
      <c r="G993" s="5" t="s">
        <v>546</v>
      </c>
      <c r="H993">
        <f>VLOOKUP(G993,'Journals '!A:C,3)</f>
        <v>1</v>
      </c>
      <c r="I993">
        <f t="shared" si="3"/>
        <v>1</v>
      </c>
      <c r="J993" s="39">
        <v>2022</v>
      </c>
      <c r="K993" s="38" t="s">
        <v>2940</v>
      </c>
    </row>
    <row r="994" spans="1:11" ht="13.2">
      <c r="A994" s="42">
        <v>123</v>
      </c>
      <c r="B994" t="s">
        <v>774</v>
      </c>
      <c r="C994" s="42">
        <v>1</v>
      </c>
      <c r="D994" s="42">
        <v>3</v>
      </c>
      <c r="E994" s="5" t="s">
        <v>2943</v>
      </c>
      <c r="F994" s="42">
        <v>36227187</v>
      </c>
      <c r="G994" s="5" t="s">
        <v>555</v>
      </c>
      <c r="H994">
        <f>VLOOKUP(G994,'Journals '!A:C,3)</f>
        <v>1</v>
      </c>
      <c r="I994">
        <f t="shared" si="3"/>
        <v>1</v>
      </c>
      <c r="J994" s="39">
        <v>2022</v>
      </c>
      <c r="K994" s="38" t="s">
        <v>2940</v>
      </c>
    </row>
    <row r="995" spans="1:11" ht="13.2">
      <c r="A995" s="42">
        <v>124</v>
      </c>
      <c r="B995" t="s">
        <v>867</v>
      </c>
      <c r="C995" s="42">
        <v>1</v>
      </c>
      <c r="D995" s="42">
        <v>5</v>
      </c>
      <c r="E995" s="5" t="s">
        <v>2944</v>
      </c>
      <c r="F995" s="42">
        <v>32827293</v>
      </c>
      <c r="G995" s="5" t="s">
        <v>2945</v>
      </c>
      <c r="H995">
        <f>VLOOKUP(G995,'Journals '!A:C,3)</f>
        <v>0</v>
      </c>
      <c r="I995" t="str">
        <f t="shared" si="3"/>
        <v xml:space="preserve"> </v>
      </c>
      <c r="J995" s="41">
        <v>2020</v>
      </c>
      <c r="K995" s="38" t="s">
        <v>2946</v>
      </c>
    </row>
    <row r="996" spans="1:11" ht="13.2">
      <c r="A996" s="42">
        <v>124</v>
      </c>
      <c r="B996" t="s">
        <v>867</v>
      </c>
      <c r="C996" s="42">
        <v>1</v>
      </c>
      <c r="D996" s="42">
        <v>4</v>
      </c>
      <c r="E996" s="5" t="s">
        <v>2947</v>
      </c>
      <c r="F996" s="42">
        <v>35245903</v>
      </c>
      <c r="G996" s="5" t="s">
        <v>434</v>
      </c>
      <c r="H996">
        <f>VLOOKUP(G996,'Journals '!A:C,3)</f>
        <v>1</v>
      </c>
      <c r="I996">
        <f t="shared" si="3"/>
        <v>1</v>
      </c>
      <c r="J996" s="39">
        <v>2022</v>
      </c>
      <c r="K996" s="38" t="s">
        <v>2948</v>
      </c>
    </row>
    <row r="997" spans="1:11" ht="13.2">
      <c r="A997" s="42">
        <v>124</v>
      </c>
      <c r="B997" t="s">
        <v>867</v>
      </c>
      <c r="C997" s="42">
        <v>1</v>
      </c>
      <c r="D997" s="42">
        <v>5</v>
      </c>
      <c r="E997" s="5" t="s">
        <v>2949</v>
      </c>
      <c r="F997" s="42">
        <v>36272124</v>
      </c>
      <c r="G997" s="5" t="s">
        <v>436</v>
      </c>
      <c r="H997">
        <f>VLOOKUP(G997,'Journals '!A:C,3)</f>
        <v>1</v>
      </c>
      <c r="I997">
        <f t="shared" si="3"/>
        <v>1</v>
      </c>
      <c r="J997" s="39">
        <v>2022</v>
      </c>
      <c r="K997" s="38" t="s">
        <v>2948</v>
      </c>
    </row>
    <row r="998" spans="1:11" ht="13.2">
      <c r="A998" s="42">
        <v>124</v>
      </c>
      <c r="B998" t="s">
        <v>867</v>
      </c>
      <c r="C998" s="42">
        <v>1</v>
      </c>
      <c r="D998" s="42">
        <v>5</v>
      </c>
      <c r="E998" s="5" t="s">
        <v>2950</v>
      </c>
      <c r="F998" s="42">
        <v>35355535</v>
      </c>
      <c r="G998" s="5" t="s">
        <v>355</v>
      </c>
      <c r="H998">
        <f>VLOOKUP(G998,'Journals '!A:C,3)</f>
        <v>0</v>
      </c>
      <c r="I998" t="str">
        <f t="shared" si="3"/>
        <v xml:space="preserve"> </v>
      </c>
      <c r="J998" s="39">
        <v>2022</v>
      </c>
      <c r="K998" s="38" t="s">
        <v>2951</v>
      </c>
    </row>
    <row r="999" spans="1:11" ht="13.2">
      <c r="A999" s="42">
        <v>124</v>
      </c>
      <c r="B999" t="s">
        <v>867</v>
      </c>
      <c r="C999" s="42">
        <v>5</v>
      </c>
      <c r="D999" s="42">
        <v>6</v>
      </c>
      <c r="E999" s="5" t="s">
        <v>2952</v>
      </c>
      <c r="F999" s="42">
        <v>36103319</v>
      </c>
      <c r="G999" s="5" t="s">
        <v>555</v>
      </c>
      <c r="H999">
        <f>VLOOKUP(G999,'Journals '!A:C,3)</f>
        <v>1</v>
      </c>
      <c r="I999">
        <f t="shared" si="3"/>
        <v>1</v>
      </c>
      <c r="J999" s="39">
        <v>2022</v>
      </c>
      <c r="K999" s="38" t="s">
        <v>2953</v>
      </c>
    </row>
    <row r="1000" spans="1:11" ht="13.2">
      <c r="A1000" s="42">
        <v>124</v>
      </c>
      <c r="B1000" t="s">
        <v>867</v>
      </c>
      <c r="C1000" s="42">
        <v>1</v>
      </c>
      <c r="D1000" s="42">
        <v>8</v>
      </c>
      <c r="E1000" s="5" t="s">
        <v>2954</v>
      </c>
      <c r="F1000" s="42">
        <v>33962384</v>
      </c>
      <c r="G1000" s="5" t="s">
        <v>434</v>
      </c>
      <c r="H1000">
        <f>VLOOKUP(G1000,'Journals '!A:C,3)</f>
        <v>1</v>
      </c>
      <c r="I1000">
        <f t="shared" si="3"/>
        <v>1</v>
      </c>
      <c r="J1000" s="39">
        <v>2021</v>
      </c>
      <c r="K1000" s="38" t="s">
        <v>2955</v>
      </c>
    </row>
    <row r="1001" spans="1:11" ht="13.2">
      <c r="A1001" s="42">
        <v>124</v>
      </c>
      <c r="B1001" t="s">
        <v>867</v>
      </c>
      <c r="C1001" s="42">
        <v>4</v>
      </c>
      <c r="D1001" s="42">
        <v>7</v>
      </c>
      <c r="E1001" s="5" t="s">
        <v>2956</v>
      </c>
      <c r="F1001" s="42">
        <v>27791149</v>
      </c>
      <c r="G1001" s="5" t="s">
        <v>2957</v>
      </c>
      <c r="H1001">
        <f>VLOOKUP(G1001,'Journals '!A:C,3)</f>
        <v>0</v>
      </c>
      <c r="I1001" t="str">
        <f t="shared" si="3"/>
        <v xml:space="preserve"> </v>
      </c>
      <c r="J1001" s="39">
        <v>2016</v>
      </c>
      <c r="K1001" s="38" t="s">
        <v>2958</v>
      </c>
    </row>
    <row r="1002" spans="1:11" ht="13.2">
      <c r="A1002" s="42">
        <v>124</v>
      </c>
      <c r="B1002" t="s">
        <v>867</v>
      </c>
      <c r="C1002" s="42">
        <v>2</v>
      </c>
      <c r="D1002" s="42">
        <v>5</v>
      </c>
      <c r="E1002" s="5" t="s">
        <v>2959</v>
      </c>
      <c r="F1002" s="42">
        <v>35972082</v>
      </c>
      <c r="G1002" s="5" t="s">
        <v>555</v>
      </c>
      <c r="H1002">
        <f>VLOOKUP(G1002,'Journals '!A:C,3)</f>
        <v>1</v>
      </c>
      <c r="I1002">
        <f t="shared" si="3"/>
        <v>1</v>
      </c>
      <c r="J1002" s="39">
        <v>2022</v>
      </c>
      <c r="K1002" s="38" t="s">
        <v>2960</v>
      </c>
    </row>
    <row r="1003" spans="1:11" ht="13.2">
      <c r="A1003" s="42">
        <v>124</v>
      </c>
      <c r="B1003" t="s">
        <v>867</v>
      </c>
      <c r="C1003" s="42">
        <v>6</v>
      </c>
      <c r="D1003" s="42">
        <v>10</v>
      </c>
      <c r="E1003" s="5" t="s">
        <v>2961</v>
      </c>
      <c r="F1003" s="42">
        <v>36058985</v>
      </c>
      <c r="G1003" s="5" t="s">
        <v>428</v>
      </c>
      <c r="H1003">
        <f>VLOOKUP(G1003,'Journals '!A:C,3)</f>
        <v>0</v>
      </c>
      <c r="I1003" t="str">
        <f t="shared" si="3"/>
        <v xml:space="preserve"> </v>
      </c>
      <c r="J1003" s="39">
        <v>2023</v>
      </c>
      <c r="K1003" s="38" t="s">
        <v>2962</v>
      </c>
    </row>
    <row r="1004" spans="1:11" ht="13.2">
      <c r="A1004" s="42">
        <v>124</v>
      </c>
      <c r="B1004" t="s">
        <v>867</v>
      </c>
      <c r="C1004" s="42">
        <v>2</v>
      </c>
      <c r="D1004" s="42">
        <v>3</v>
      </c>
      <c r="E1004" s="5" t="s">
        <v>2963</v>
      </c>
      <c r="F1004" s="42">
        <v>36728564</v>
      </c>
      <c r="G1004" s="5" t="s">
        <v>2964</v>
      </c>
      <c r="H1004">
        <f>VLOOKUP(G1004,'Journals '!A:C,3)</f>
        <v>0</v>
      </c>
      <c r="I1004" t="str">
        <f t="shared" si="3"/>
        <v xml:space="preserve"> </v>
      </c>
      <c r="J1004" s="39">
        <v>2023</v>
      </c>
      <c r="K1004" s="38" t="s">
        <v>2965</v>
      </c>
    </row>
    <row r="1005" spans="1:11" ht="13.2">
      <c r="A1005" s="42">
        <v>124</v>
      </c>
      <c r="B1005" t="s">
        <v>867</v>
      </c>
      <c r="C1005" s="42">
        <v>2</v>
      </c>
      <c r="D1005" s="42">
        <v>8</v>
      </c>
      <c r="E1005" s="5" t="s">
        <v>2966</v>
      </c>
      <c r="F1005" s="42">
        <v>36728564</v>
      </c>
      <c r="G1005" s="5" t="s">
        <v>2967</v>
      </c>
      <c r="H1005">
        <f>VLOOKUP(G1005,'Journals '!A:C,3)</f>
        <v>0</v>
      </c>
      <c r="I1005" t="str">
        <f t="shared" si="3"/>
        <v xml:space="preserve"> </v>
      </c>
      <c r="J1005" s="39">
        <v>2020</v>
      </c>
      <c r="K1005" s="38" t="s">
        <v>2968</v>
      </c>
    </row>
    <row r="1006" spans="1:11" ht="13.2">
      <c r="A1006" s="42">
        <v>125</v>
      </c>
      <c r="B1006" t="s">
        <v>775</v>
      </c>
      <c r="C1006" s="42">
        <v>1</v>
      </c>
      <c r="D1006" s="42">
        <v>5</v>
      </c>
      <c r="E1006" s="5" t="s">
        <v>2969</v>
      </c>
      <c r="F1006" s="42">
        <v>35101611</v>
      </c>
      <c r="G1006" s="5" t="s">
        <v>633</v>
      </c>
      <c r="H1006">
        <f>VLOOKUP(G1006,'Journals '!A:C,3)</f>
        <v>1</v>
      </c>
      <c r="I1006">
        <f t="shared" si="3"/>
        <v>1</v>
      </c>
      <c r="J1006" s="39">
        <v>2022</v>
      </c>
      <c r="K1006" s="38" t="s">
        <v>1741</v>
      </c>
    </row>
    <row r="1007" spans="1:11" ht="13.2">
      <c r="A1007" s="42">
        <v>125</v>
      </c>
      <c r="B1007" t="s">
        <v>775</v>
      </c>
      <c r="C1007" s="42">
        <v>1</v>
      </c>
      <c r="D1007" s="42">
        <v>3</v>
      </c>
      <c r="E1007" s="5" t="s">
        <v>2970</v>
      </c>
      <c r="F1007" s="42">
        <v>36715992</v>
      </c>
      <c r="G1007" s="5" t="s">
        <v>555</v>
      </c>
      <c r="H1007">
        <f>VLOOKUP(G1007,'Journals '!A:C,3)</f>
        <v>1</v>
      </c>
      <c r="I1007">
        <f t="shared" si="3"/>
        <v>1</v>
      </c>
      <c r="J1007" s="39">
        <v>2023</v>
      </c>
      <c r="K1007" s="38" t="s">
        <v>1741</v>
      </c>
    </row>
    <row r="1008" spans="1:11" ht="13.2">
      <c r="A1008" s="42">
        <v>125</v>
      </c>
      <c r="B1008" t="s">
        <v>775</v>
      </c>
      <c r="C1008" s="42">
        <v>1</v>
      </c>
      <c r="D1008" s="42">
        <v>8</v>
      </c>
      <c r="E1008" s="5" t="s">
        <v>2971</v>
      </c>
      <c r="F1008" s="42">
        <v>35924383</v>
      </c>
      <c r="G1008" s="5" t="s">
        <v>2972</v>
      </c>
      <c r="H1008">
        <f>VLOOKUP(G1008,'Journals '!A:C,3)</f>
        <v>0</v>
      </c>
      <c r="I1008" t="str">
        <f t="shared" si="3"/>
        <v xml:space="preserve"> </v>
      </c>
      <c r="J1008" s="39">
        <v>2022</v>
      </c>
      <c r="K1008" s="38" t="s">
        <v>1741</v>
      </c>
    </row>
    <row r="1009" spans="1:11" ht="13.2">
      <c r="A1009">
        <v>126</v>
      </c>
      <c r="B1009" t="s">
        <v>776</v>
      </c>
      <c r="C1009">
        <v>2</v>
      </c>
      <c r="D1009">
        <v>3</v>
      </c>
      <c r="E1009" s="38" t="s">
        <v>2973</v>
      </c>
      <c r="F1009">
        <v>35388761</v>
      </c>
      <c r="G1009" s="33" t="s">
        <v>356</v>
      </c>
      <c r="H1009">
        <f>VLOOKUP(G1009,'Journals '!A:C,3)</f>
        <v>0</v>
      </c>
      <c r="I1009" t="str">
        <f t="shared" si="3"/>
        <v xml:space="preserve"> </v>
      </c>
      <c r="J1009">
        <v>2023</v>
      </c>
      <c r="K1009" s="49" t="s">
        <v>2974</v>
      </c>
    </row>
    <row r="1010" spans="1:11" ht="13.2">
      <c r="A1010">
        <v>126</v>
      </c>
      <c r="B1010" t="s">
        <v>776</v>
      </c>
      <c r="C1010">
        <v>4</v>
      </c>
      <c r="D1010">
        <v>5</v>
      </c>
      <c r="E1010" s="5" t="s">
        <v>2975</v>
      </c>
      <c r="F1010" s="49">
        <v>34492388</v>
      </c>
      <c r="G1010" s="33" t="s">
        <v>634</v>
      </c>
      <c r="H1010">
        <f>VLOOKUP(G1010,'Journals '!A:C,3)</f>
        <v>1</v>
      </c>
      <c r="I1010">
        <f t="shared" si="3"/>
        <v>1</v>
      </c>
      <c r="J1010">
        <v>2021</v>
      </c>
      <c r="K1010" s="49" t="s">
        <v>2976</v>
      </c>
    </row>
    <row r="1011" spans="1:11" ht="13.2">
      <c r="A1011">
        <v>126</v>
      </c>
      <c r="B1011" t="s">
        <v>776</v>
      </c>
      <c r="C1011">
        <v>2</v>
      </c>
      <c r="D1011">
        <v>7</v>
      </c>
      <c r="E1011" s="5" t="s">
        <v>2977</v>
      </c>
      <c r="F1011" s="49">
        <v>35386568</v>
      </c>
      <c r="G1011" s="33" t="s">
        <v>533</v>
      </c>
      <c r="H1011">
        <f>VLOOKUP(G1011,'Journals '!A:C,3)</f>
        <v>0</v>
      </c>
      <c r="I1011" t="str">
        <f t="shared" si="3"/>
        <v xml:space="preserve"> </v>
      </c>
      <c r="J1011">
        <v>2022</v>
      </c>
      <c r="K1011" s="50" t="s">
        <v>2978</v>
      </c>
    </row>
    <row r="1012" spans="1:11" ht="13.2">
      <c r="A1012">
        <v>126</v>
      </c>
      <c r="B1012" t="s">
        <v>776</v>
      </c>
      <c r="C1012">
        <v>3</v>
      </c>
      <c r="D1012">
        <v>5</v>
      </c>
      <c r="E1012" s="5" t="s">
        <v>2979</v>
      </c>
      <c r="F1012" s="49">
        <v>35383612</v>
      </c>
      <c r="G1012" s="33" t="s">
        <v>349</v>
      </c>
      <c r="H1012">
        <f>VLOOKUP(G1012,'Journals '!A:C,3)</f>
        <v>1</v>
      </c>
      <c r="I1012">
        <f t="shared" si="3"/>
        <v>1</v>
      </c>
      <c r="J1012">
        <v>2022</v>
      </c>
      <c r="K1012" s="49" t="s">
        <v>2980</v>
      </c>
    </row>
    <row r="1013" spans="1:11" ht="13.2">
      <c r="A1013">
        <v>126</v>
      </c>
      <c r="B1013" t="s">
        <v>776</v>
      </c>
      <c r="C1013">
        <v>3</v>
      </c>
      <c r="D1013">
        <v>10</v>
      </c>
      <c r="E1013" s="5" t="s">
        <v>2981</v>
      </c>
      <c r="F1013" s="49">
        <v>36173367</v>
      </c>
      <c r="G1013" s="33" t="s">
        <v>461</v>
      </c>
      <c r="H1013">
        <f>VLOOKUP(G1013,'Journals '!A:C,3)</f>
        <v>0</v>
      </c>
      <c r="I1013" t="str">
        <f t="shared" si="3"/>
        <v xml:space="preserve"> </v>
      </c>
      <c r="J1013">
        <v>2022</v>
      </c>
      <c r="K1013" s="51" t="s">
        <v>2976</v>
      </c>
    </row>
    <row r="1014" spans="1:11" ht="13.2">
      <c r="A1014">
        <v>126</v>
      </c>
      <c r="B1014" t="s">
        <v>776</v>
      </c>
      <c r="C1014">
        <v>1</v>
      </c>
      <c r="D1014">
        <v>5</v>
      </c>
      <c r="E1014" s="5" t="s">
        <v>2982</v>
      </c>
      <c r="F1014" s="49">
        <v>35855116</v>
      </c>
      <c r="G1014" s="33" t="s">
        <v>615</v>
      </c>
      <c r="H1014">
        <f>VLOOKUP(G1014,'Journals '!A:C,3)</f>
        <v>1</v>
      </c>
      <c r="I1014">
        <f t="shared" si="3"/>
        <v>1</v>
      </c>
      <c r="J1014">
        <v>2022</v>
      </c>
      <c r="K1014" s="49" t="s">
        <v>2983</v>
      </c>
    </row>
    <row r="1015" spans="1:11" ht="13.2">
      <c r="A1015">
        <v>126</v>
      </c>
      <c r="B1015" t="s">
        <v>776</v>
      </c>
      <c r="C1015">
        <v>6</v>
      </c>
      <c r="D1015">
        <v>15</v>
      </c>
      <c r="E1015" s="5" t="s">
        <v>2984</v>
      </c>
      <c r="F1015" s="49">
        <v>30940809</v>
      </c>
      <c r="G1015" s="33" t="s">
        <v>520</v>
      </c>
      <c r="H1015">
        <f>VLOOKUP(G1015,'Journals '!A:C,3)</f>
        <v>0</v>
      </c>
      <c r="I1015" t="str">
        <f t="shared" si="3"/>
        <v xml:space="preserve"> </v>
      </c>
      <c r="J1015">
        <v>2019</v>
      </c>
      <c r="K1015" s="49" t="s">
        <v>2985</v>
      </c>
    </row>
    <row r="1016" spans="1:11" ht="13.2">
      <c r="A1016">
        <v>126</v>
      </c>
      <c r="B1016" t="s">
        <v>776</v>
      </c>
      <c r="C1016">
        <v>3</v>
      </c>
      <c r="D1016">
        <v>7</v>
      </c>
      <c r="E1016" s="5" t="s">
        <v>2986</v>
      </c>
      <c r="F1016" s="49">
        <v>37321937</v>
      </c>
      <c r="G1016" s="33" t="s">
        <v>566</v>
      </c>
      <c r="H1016">
        <f>VLOOKUP(G1016,'Journals '!A:C,3)</f>
        <v>0</v>
      </c>
      <c r="I1016" t="str">
        <f t="shared" si="3"/>
        <v xml:space="preserve"> </v>
      </c>
      <c r="J1016">
        <v>2023</v>
      </c>
      <c r="K1016" s="49" t="s">
        <v>2987</v>
      </c>
    </row>
    <row r="1017" spans="1:11" ht="13.2">
      <c r="A1017">
        <v>126</v>
      </c>
      <c r="B1017" t="s">
        <v>776</v>
      </c>
      <c r="C1017">
        <v>1</v>
      </c>
      <c r="D1017">
        <v>5</v>
      </c>
      <c r="E1017" s="5" t="s">
        <v>2988</v>
      </c>
      <c r="F1017" s="49">
        <v>35141645</v>
      </c>
      <c r="G1017" s="33" t="s">
        <v>553</v>
      </c>
      <c r="H1017">
        <f>VLOOKUP(G1017,'Journals '!A:C,3)</f>
        <v>1</v>
      </c>
      <c r="I1017">
        <f t="shared" si="3"/>
        <v>1</v>
      </c>
      <c r="J1017">
        <v>2021</v>
      </c>
      <c r="K1017" s="49" t="s">
        <v>2989</v>
      </c>
    </row>
    <row r="1018" spans="1:11" ht="13.2">
      <c r="A1018">
        <v>126</v>
      </c>
      <c r="B1018" t="s">
        <v>776</v>
      </c>
      <c r="C1018">
        <v>6</v>
      </c>
      <c r="D1018">
        <v>8</v>
      </c>
      <c r="E1018" s="5" t="s">
        <v>2990</v>
      </c>
      <c r="F1018" s="49">
        <v>36931948</v>
      </c>
      <c r="G1018" s="33" t="s">
        <v>450</v>
      </c>
      <c r="H1018">
        <f>VLOOKUP(G1018,'Journals '!A:C,3)</f>
        <v>0</v>
      </c>
      <c r="I1018" t="str">
        <f t="shared" si="3"/>
        <v xml:space="preserve"> </v>
      </c>
      <c r="J1018">
        <v>2023</v>
      </c>
      <c r="K1018" s="49" t="s">
        <v>2991</v>
      </c>
    </row>
    <row r="1019" spans="1:11" ht="13.2">
      <c r="A1019">
        <v>126</v>
      </c>
      <c r="B1019" t="s">
        <v>776</v>
      </c>
      <c r="C1019">
        <v>3</v>
      </c>
      <c r="D1019">
        <v>7</v>
      </c>
      <c r="E1019" s="5" t="s">
        <v>2992</v>
      </c>
      <c r="F1019" s="49">
        <v>37604755</v>
      </c>
      <c r="G1019" s="33" t="s">
        <v>566</v>
      </c>
      <c r="H1019">
        <f>VLOOKUP(G1019,'Journals '!A:C,3)</f>
        <v>0</v>
      </c>
      <c r="I1019" t="str">
        <f t="shared" si="3"/>
        <v xml:space="preserve"> </v>
      </c>
      <c r="J1019">
        <v>2023</v>
      </c>
      <c r="K1019" s="49" t="s">
        <v>2987</v>
      </c>
    </row>
    <row r="1020" spans="1:11" ht="13.2">
      <c r="A1020">
        <v>126</v>
      </c>
      <c r="B1020" t="s">
        <v>776</v>
      </c>
      <c r="C1020">
        <v>4</v>
      </c>
      <c r="D1020">
        <v>12</v>
      </c>
      <c r="E1020" s="5" t="s">
        <v>2993</v>
      </c>
      <c r="F1020" s="49">
        <v>35439848</v>
      </c>
      <c r="G1020" s="33" t="s">
        <v>297</v>
      </c>
      <c r="H1020">
        <f>VLOOKUP(G1020,'Journals '!A:C,3)</f>
        <v>0</v>
      </c>
      <c r="I1020" t="str">
        <f t="shared" si="3"/>
        <v xml:space="preserve"> </v>
      </c>
      <c r="J1020">
        <v>2022</v>
      </c>
      <c r="K1020" s="49" t="s">
        <v>2994</v>
      </c>
    </row>
    <row r="1021" spans="1:11" ht="13.2">
      <c r="A1021">
        <v>126</v>
      </c>
      <c r="B1021" t="s">
        <v>776</v>
      </c>
      <c r="C1021">
        <v>1</v>
      </c>
      <c r="D1021">
        <v>18</v>
      </c>
      <c r="E1021" s="5" t="s">
        <v>2995</v>
      </c>
      <c r="F1021" s="49">
        <v>37446092</v>
      </c>
      <c r="G1021" s="33" t="s">
        <v>411</v>
      </c>
      <c r="H1021">
        <f>VLOOKUP(G1021,'Journals '!A:C,3)</f>
        <v>0</v>
      </c>
      <c r="I1021" t="str">
        <f t="shared" si="3"/>
        <v xml:space="preserve"> </v>
      </c>
      <c r="J1021">
        <v>2023</v>
      </c>
      <c r="K1021" s="49" t="s">
        <v>2996</v>
      </c>
    </row>
    <row r="1022" spans="1:11" ht="13.2">
      <c r="A1022">
        <v>126</v>
      </c>
      <c r="B1022" t="s">
        <v>776</v>
      </c>
      <c r="C1022">
        <v>1</v>
      </c>
      <c r="D1022">
        <v>9</v>
      </c>
      <c r="E1022" s="5" t="s">
        <v>2997</v>
      </c>
      <c r="F1022" s="49">
        <v>35219089</v>
      </c>
      <c r="G1022" s="33" t="s">
        <v>454</v>
      </c>
      <c r="H1022">
        <f>VLOOKUP(G1022,'Journals '!A:C,3)</f>
        <v>0</v>
      </c>
      <c r="I1022" t="str">
        <f t="shared" ref="I1022:I1276" si="4">IF(H1022=1,1," ")</f>
        <v xml:space="preserve"> </v>
      </c>
      <c r="J1022">
        <v>2022</v>
      </c>
      <c r="K1022" s="49" t="s">
        <v>2998</v>
      </c>
    </row>
    <row r="1023" spans="1:11" ht="13.2">
      <c r="A1023">
        <v>126</v>
      </c>
      <c r="B1023" t="s">
        <v>776</v>
      </c>
      <c r="C1023">
        <v>1</v>
      </c>
      <c r="D1023">
        <v>4</v>
      </c>
      <c r="E1023" s="5" t="s">
        <v>2999</v>
      </c>
      <c r="F1023" s="49">
        <v>35505530</v>
      </c>
      <c r="G1023" s="33" t="s">
        <v>634</v>
      </c>
      <c r="H1023">
        <f>VLOOKUP(G1023,'Journals '!A:C,3)</f>
        <v>1</v>
      </c>
      <c r="I1023">
        <f t="shared" si="4"/>
        <v>1</v>
      </c>
      <c r="J1023">
        <v>2022</v>
      </c>
      <c r="K1023" s="49" t="s">
        <v>3000</v>
      </c>
    </row>
    <row r="1024" spans="1:11" ht="13.2">
      <c r="A1024">
        <v>126</v>
      </c>
      <c r="B1024" t="s">
        <v>776</v>
      </c>
      <c r="C1024">
        <v>6</v>
      </c>
      <c r="D1024">
        <v>8</v>
      </c>
      <c r="E1024" s="5" t="s">
        <v>3001</v>
      </c>
      <c r="F1024">
        <v>36148727</v>
      </c>
      <c r="G1024" s="33" t="s">
        <v>454</v>
      </c>
      <c r="H1024">
        <f>VLOOKUP(G1024,'Journals '!A:C,3)</f>
        <v>0</v>
      </c>
      <c r="I1024" t="str">
        <f t="shared" si="4"/>
        <v xml:space="preserve"> </v>
      </c>
      <c r="J1024">
        <v>2022</v>
      </c>
      <c r="K1024" s="49" t="s">
        <v>3002</v>
      </c>
    </row>
    <row r="1025" spans="1:11" ht="13.2">
      <c r="A1025">
        <v>126</v>
      </c>
      <c r="B1025" t="s">
        <v>776</v>
      </c>
      <c r="C1025">
        <v>2</v>
      </c>
      <c r="D1025">
        <v>4</v>
      </c>
      <c r="E1025" s="5" t="s">
        <v>3003</v>
      </c>
      <c r="F1025" s="49">
        <v>36130553</v>
      </c>
      <c r="G1025" s="33" t="s">
        <v>474</v>
      </c>
      <c r="H1025">
        <f>VLOOKUP(G1025,'Journals '!A:C,3)</f>
        <v>1</v>
      </c>
      <c r="I1025">
        <f t="shared" si="4"/>
        <v>1</v>
      </c>
      <c r="J1025">
        <v>2022</v>
      </c>
      <c r="K1025" s="49" t="s">
        <v>3004</v>
      </c>
    </row>
    <row r="1026" spans="1:11" ht="13.2">
      <c r="A1026">
        <v>126</v>
      </c>
      <c r="B1026" t="s">
        <v>776</v>
      </c>
      <c r="C1026">
        <v>4</v>
      </c>
      <c r="D1026">
        <v>9</v>
      </c>
      <c r="E1026" s="5" t="s">
        <v>3005</v>
      </c>
      <c r="F1026" s="49">
        <v>36647253</v>
      </c>
      <c r="G1026" s="33" t="s">
        <v>474</v>
      </c>
      <c r="H1026">
        <f>VLOOKUP(G1026,'Journals '!A:C,3)</f>
        <v>1</v>
      </c>
      <c r="I1026">
        <f t="shared" si="4"/>
        <v>1</v>
      </c>
      <c r="J1026">
        <v>2023</v>
      </c>
      <c r="K1026" s="49" t="s">
        <v>3006</v>
      </c>
    </row>
    <row r="1027" spans="1:11" ht="13.2">
      <c r="A1027">
        <v>126</v>
      </c>
      <c r="B1027" t="s">
        <v>776</v>
      </c>
      <c r="C1027">
        <v>3</v>
      </c>
      <c r="D1027">
        <v>8</v>
      </c>
      <c r="E1027" s="5" t="s">
        <v>3007</v>
      </c>
      <c r="F1027" s="49">
        <v>35449515</v>
      </c>
      <c r="G1027" s="33" t="s">
        <v>393</v>
      </c>
      <c r="H1027">
        <f>VLOOKUP(G1027,'Journals '!A:C,3)</f>
        <v>0</v>
      </c>
      <c r="I1027" t="str">
        <f t="shared" si="4"/>
        <v xml:space="preserve"> </v>
      </c>
      <c r="J1027">
        <v>2022</v>
      </c>
      <c r="K1027" s="49" t="s">
        <v>3008</v>
      </c>
    </row>
    <row r="1028" spans="1:11" ht="13.2">
      <c r="A1028">
        <v>126</v>
      </c>
      <c r="B1028" t="s">
        <v>776</v>
      </c>
      <c r="C1028">
        <v>5</v>
      </c>
      <c r="D1028">
        <v>8</v>
      </c>
      <c r="E1028" s="5" t="s">
        <v>3009</v>
      </c>
      <c r="F1028" s="52">
        <v>37270100</v>
      </c>
      <c r="G1028" s="33" t="s">
        <v>634</v>
      </c>
      <c r="H1028">
        <f>VLOOKUP(G1028,'Journals '!A:C,3)</f>
        <v>1</v>
      </c>
      <c r="I1028">
        <f t="shared" si="4"/>
        <v>1</v>
      </c>
      <c r="J1028">
        <v>2023</v>
      </c>
      <c r="K1028" s="49" t="s">
        <v>3010</v>
      </c>
    </row>
    <row r="1029" spans="1:11" ht="13.2">
      <c r="A1029">
        <v>126</v>
      </c>
      <c r="B1029" t="s">
        <v>776</v>
      </c>
      <c r="C1029">
        <v>1</v>
      </c>
      <c r="D1029">
        <v>4</v>
      </c>
      <c r="E1029" s="5" t="s">
        <v>3011</v>
      </c>
      <c r="F1029">
        <v>35467563</v>
      </c>
      <c r="G1029" s="33" t="s">
        <v>544</v>
      </c>
      <c r="H1029">
        <f>VLOOKUP(G1029,'Journals '!A:C,3)</f>
        <v>1</v>
      </c>
      <c r="I1029">
        <f t="shared" si="4"/>
        <v>1</v>
      </c>
      <c r="J1029">
        <v>2022</v>
      </c>
      <c r="K1029" s="49" t="s">
        <v>3012</v>
      </c>
    </row>
    <row r="1030" spans="1:11" ht="13.2">
      <c r="A1030">
        <v>126</v>
      </c>
      <c r="B1030" t="s">
        <v>776</v>
      </c>
      <c r="C1030">
        <v>3</v>
      </c>
      <c r="D1030">
        <v>6</v>
      </c>
      <c r="E1030" s="5" t="s">
        <v>3013</v>
      </c>
      <c r="F1030" s="49">
        <v>35831043</v>
      </c>
      <c r="G1030" s="33" t="s">
        <v>319</v>
      </c>
      <c r="H1030">
        <f>VLOOKUP(G1030,'Journals '!A:C,3)</f>
        <v>0</v>
      </c>
      <c r="I1030" t="str">
        <f t="shared" si="4"/>
        <v xml:space="preserve"> </v>
      </c>
      <c r="J1030">
        <v>2022</v>
      </c>
      <c r="K1030" s="49" t="s">
        <v>3014</v>
      </c>
    </row>
    <row r="1031" spans="1:11" ht="13.2">
      <c r="A1031">
        <v>126</v>
      </c>
      <c r="B1031" t="s">
        <v>776</v>
      </c>
      <c r="C1031">
        <v>1</v>
      </c>
      <c r="D1031">
        <v>8</v>
      </c>
      <c r="E1031" s="5" t="s">
        <v>3015</v>
      </c>
      <c r="F1031">
        <v>36799728</v>
      </c>
      <c r="G1031" s="33" t="s">
        <v>601</v>
      </c>
      <c r="H1031">
        <f>VLOOKUP(G1031,'Journals '!A:C,3)</f>
        <v>1</v>
      </c>
      <c r="I1031">
        <f t="shared" si="4"/>
        <v>1</v>
      </c>
      <c r="J1031">
        <v>2023</v>
      </c>
      <c r="K1031" s="49" t="s">
        <v>3016</v>
      </c>
    </row>
    <row r="1032" spans="1:11" ht="13.2">
      <c r="A1032">
        <v>126</v>
      </c>
      <c r="B1032" t="s">
        <v>776</v>
      </c>
      <c r="C1032">
        <v>5</v>
      </c>
      <c r="D1032">
        <v>10</v>
      </c>
      <c r="E1032" s="5" t="s">
        <v>3017</v>
      </c>
      <c r="F1032" s="49">
        <v>37383467</v>
      </c>
      <c r="G1032" s="33" t="s">
        <v>326</v>
      </c>
      <c r="H1032">
        <f>VLOOKUP(G1032,'Journals '!A:C,3)</f>
        <v>0</v>
      </c>
      <c r="I1032" t="str">
        <f t="shared" si="4"/>
        <v xml:space="preserve"> </v>
      </c>
      <c r="J1032">
        <v>2023</v>
      </c>
      <c r="K1032" s="49" t="s">
        <v>3018</v>
      </c>
    </row>
    <row r="1033" spans="1:11" ht="13.2">
      <c r="A1033">
        <v>126</v>
      </c>
      <c r="B1033" t="s">
        <v>776</v>
      </c>
      <c r="C1033">
        <v>1</v>
      </c>
      <c r="D1033">
        <v>7</v>
      </c>
      <c r="E1033" s="5" t="s">
        <v>3019</v>
      </c>
      <c r="F1033" s="49">
        <v>37417909</v>
      </c>
      <c r="G1033" s="33" t="s">
        <v>544</v>
      </c>
      <c r="H1033">
        <f>VLOOKUP(G1033,'Journals '!A:C,3)</f>
        <v>1</v>
      </c>
      <c r="I1033">
        <f t="shared" si="4"/>
        <v>1</v>
      </c>
      <c r="J1033">
        <v>2023</v>
      </c>
      <c r="K1033" s="49" t="s">
        <v>3020</v>
      </c>
    </row>
    <row r="1034" spans="1:11" ht="13.2">
      <c r="A1034">
        <v>126</v>
      </c>
      <c r="B1034" t="s">
        <v>776</v>
      </c>
      <c r="C1034">
        <v>3</v>
      </c>
      <c r="D1034">
        <v>10</v>
      </c>
      <c r="E1034" s="5" t="s">
        <v>3021</v>
      </c>
      <c r="F1034" s="49">
        <v>37380354</v>
      </c>
      <c r="G1034" s="33" t="s">
        <v>466</v>
      </c>
      <c r="H1034">
        <f>VLOOKUP(G1034,'Journals '!A:C,3)</f>
        <v>1</v>
      </c>
      <c r="I1034">
        <f t="shared" si="4"/>
        <v>1</v>
      </c>
      <c r="J1034">
        <v>2023</v>
      </c>
      <c r="K1034" s="49" t="s">
        <v>3022</v>
      </c>
    </row>
    <row r="1035" spans="1:11" ht="13.2">
      <c r="A1035">
        <v>126</v>
      </c>
      <c r="B1035" t="s">
        <v>776</v>
      </c>
      <c r="C1035">
        <v>10</v>
      </c>
      <c r="D1035">
        <v>14</v>
      </c>
      <c r="E1035" s="5" t="s">
        <v>3023</v>
      </c>
      <c r="F1035" s="49">
        <v>37769845</v>
      </c>
      <c r="G1035" s="33" t="s">
        <v>634</v>
      </c>
      <c r="H1035">
        <f>VLOOKUP(G1035,'Journals '!A:C,3)</f>
        <v>1</v>
      </c>
      <c r="I1035">
        <f t="shared" si="4"/>
        <v>1</v>
      </c>
      <c r="J1035">
        <v>2023</v>
      </c>
      <c r="K1035" s="49" t="s">
        <v>3024</v>
      </c>
    </row>
    <row r="1036" spans="1:11" ht="13.2">
      <c r="A1036">
        <v>126</v>
      </c>
      <c r="B1036" t="s">
        <v>776</v>
      </c>
      <c r="C1036">
        <v>3</v>
      </c>
      <c r="D1036">
        <v>10</v>
      </c>
      <c r="E1036" s="5" t="s">
        <v>3025</v>
      </c>
      <c r="F1036" s="49">
        <v>37612890</v>
      </c>
      <c r="G1036" s="33" t="s">
        <v>601</v>
      </c>
      <c r="H1036">
        <f>VLOOKUP(G1036,'Journals '!A:C,3)</f>
        <v>1</v>
      </c>
      <c r="I1036">
        <f t="shared" si="4"/>
        <v>1</v>
      </c>
      <c r="J1036">
        <v>2023</v>
      </c>
      <c r="K1036" s="49" t="s">
        <v>3026</v>
      </c>
    </row>
    <row r="1037" spans="1:11" ht="13.2">
      <c r="A1037">
        <v>126</v>
      </c>
      <c r="B1037" t="s">
        <v>776</v>
      </c>
      <c r="C1037">
        <v>1</v>
      </c>
      <c r="D1037">
        <v>13</v>
      </c>
      <c r="E1037" s="5" t="s">
        <v>3027</v>
      </c>
      <c r="F1037" s="49">
        <v>37439489</v>
      </c>
      <c r="G1037" s="33" t="s">
        <v>473</v>
      </c>
      <c r="H1037">
        <f>VLOOKUP(G1037,'Journals '!A:C,3)</f>
        <v>1</v>
      </c>
      <c r="I1037">
        <f t="shared" si="4"/>
        <v>1</v>
      </c>
      <c r="J1037">
        <v>2023</v>
      </c>
      <c r="K1037" s="49" t="s">
        <v>3028</v>
      </c>
    </row>
    <row r="1038" spans="1:11" ht="13.2">
      <c r="A1038">
        <v>126</v>
      </c>
      <c r="B1038" t="s">
        <v>776</v>
      </c>
      <c r="C1038">
        <v>3</v>
      </c>
      <c r="D1038">
        <v>10</v>
      </c>
      <c r="E1038" s="5" t="s">
        <v>3025</v>
      </c>
      <c r="F1038" s="49">
        <v>37612890</v>
      </c>
      <c r="G1038" s="33" t="s">
        <v>601</v>
      </c>
      <c r="H1038">
        <f>VLOOKUP(G1038,'Journals '!A:C,3)</f>
        <v>1</v>
      </c>
      <c r="I1038">
        <f t="shared" si="4"/>
        <v>1</v>
      </c>
      <c r="J1038">
        <v>2023</v>
      </c>
      <c r="K1038" s="49" t="s">
        <v>3026</v>
      </c>
    </row>
    <row r="1039" spans="1:11" ht="13.2">
      <c r="A1039">
        <v>126</v>
      </c>
      <c r="B1039" t="s">
        <v>776</v>
      </c>
      <c r="C1039">
        <v>3</v>
      </c>
      <c r="D1039">
        <v>4</v>
      </c>
      <c r="E1039" s="5" t="s">
        <v>3029</v>
      </c>
      <c r="F1039" s="49">
        <v>34285025</v>
      </c>
      <c r="G1039" s="33" t="s">
        <v>318</v>
      </c>
      <c r="H1039">
        <f>VLOOKUP(G1039,'Journals '!A:C,3)</f>
        <v>0</v>
      </c>
      <c r="I1039" t="str">
        <f t="shared" si="4"/>
        <v xml:space="preserve"> </v>
      </c>
      <c r="J1039">
        <v>2021</v>
      </c>
      <c r="K1039" t="s">
        <v>3030</v>
      </c>
    </row>
    <row r="1040" spans="1:11" ht="13.2">
      <c r="A1040">
        <v>126</v>
      </c>
      <c r="B1040" t="s">
        <v>776</v>
      </c>
      <c r="C1040">
        <v>1</v>
      </c>
      <c r="D1040">
        <v>9</v>
      </c>
      <c r="E1040" s="5" t="s">
        <v>3031</v>
      </c>
      <c r="F1040">
        <v>34973681</v>
      </c>
      <c r="G1040" s="33" t="s">
        <v>548</v>
      </c>
      <c r="H1040">
        <f>VLOOKUP(G1040,'Journals '!A:C,3)</f>
        <v>1</v>
      </c>
      <c r="I1040">
        <f t="shared" si="4"/>
        <v>1</v>
      </c>
      <c r="J1040">
        <v>2022</v>
      </c>
      <c r="K1040" s="49" t="s">
        <v>3032</v>
      </c>
    </row>
    <row r="1041" spans="1:27" ht="13.2">
      <c r="A1041">
        <v>126</v>
      </c>
      <c r="B1041" t="s">
        <v>776</v>
      </c>
      <c r="C1041">
        <v>1</v>
      </c>
      <c r="D1041">
        <v>10</v>
      </c>
      <c r="E1041" s="5" t="s">
        <v>3033</v>
      </c>
      <c r="F1041" s="49">
        <v>35688371</v>
      </c>
      <c r="G1041" s="33" t="s">
        <v>634</v>
      </c>
      <c r="H1041">
        <f>VLOOKUP(G1041,'Journals '!A:C,3)</f>
        <v>1</v>
      </c>
      <c r="I1041">
        <f t="shared" si="4"/>
        <v>1</v>
      </c>
      <c r="J1041">
        <v>2022</v>
      </c>
      <c r="K1041" s="49" t="s">
        <v>3034</v>
      </c>
    </row>
    <row r="1042" spans="1:27" ht="13.2">
      <c r="A1042">
        <v>126</v>
      </c>
      <c r="B1042" t="s">
        <v>776</v>
      </c>
      <c r="C1042">
        <v>1</v>
      </c>
      <c r="D1042">
        <v>10</v>
      </c>
      <c r="E1042" s="5" t="s">
        <v>3035</v>
      </c>
      <c r="F1042">
        <v>35643406</v>
      </c>
      <c r="G1042" s="33" t="s">
        <v>634</v>
      </c>
      <c r="H1042">
        <f>VLOOKUP(G1042,'Journals '!A:C,3)</f>
        <v>1</v>
      </c>
      <c r="I1042">
        <f t="shared" si="4"/>
        <v>1</v>
      </c>
      <c r="J1042">
        <v>2022</v>
      </c>
      <c r="K1042" s="49" t="s">
        <v>3012</v>
      </c>
    </row>
    <row r="1043" spans="1:27" ht="13.2">
      <c r="A1043">
        <v>126</v>
      </c>
      <c r="B1043" t="s">
        <v>776</v>
      </c>
      <c r="C1043">
        <v>6</v>
      </c>
      <c r="D1043">
        <v>13</v>
      </c>
      <c r="E1043" s="5" t="s">
        <v>3036</v>
      </c>
      <c r="F1043" s="49">
        <v>37151867</v>
      </c>
      <c r="G1043" s="33" t="s">
        <v>392</v>
      </c>
      <c r="H1043">
        <f>VLOOKUP(G1043,'Journals '!A:C,3)</f>
        <v>0</v>
      </c>
      <c r="I1043" t="str">
        <f t="shared" si="4"/>
        <v xml:space="preserve"> </v>
      </c>
      <c r="J1043">
        <v>2023</v>
      </c>
      <c r="K1043" s="49" t="s">
        <v>3037</v>
      </c>
    </row>
    <row r="1044" spans="1:27" ht="13.2">
      <c r="A1044">
        <v>126</v>
      </c>
      <c r="B1044" t="s">
        <v>776</v>
      </c>
      <c r="C1044">
        <v>1</v>
      </c>
      <c r="D1044">
        <v>7</v>
      </c>
      <c r="E1044" s="5" t="s">
        <v>3038</v>
      </c>
      <c r="F1044" s="49">
        <v>37010323</v>
      </c>
      <c r="G1044" s="33" t="s">
        <v>544</v>
      </c>
      <c r="H1044">
        <f>VLOOKUP(G1044,'Journals '!A:C,3)</f>
        <v>1</v>
      </c>
      <c r="I1044">
        <f t="shared" si="4"/>
        <v>1</v>
      </c>
      <c r="J1044">
        <v>2023</v>
      </c>
      <c r="K1044" s="49" t="s">
        <v>3039</v>
      </c>
    </row>
    <row r="1045" spans="1:27" ht="13.2">
      <c r="A1045">
        <v>126</v>
      </c>
      <c r="B1045" t="s">
        <v>776</v>
      </c>
      <c r="C1045">
        <v>2</v>
      </c>
      <c r="D1045">
        <v>14</v>
      </c>
      <c r="E1045" s="5" t="s">
        <v>3040</v>
      </c>
      <c r="F1045" s="49">
        <v>36853489</v>
      </c>
      <c r="G1045" s="33" t="s">
        <v>470</v>
      </c>
      <c r="H1045">
        <f>VLOOKUP(G1045,'Journals '!A:C,3)</f>
        <v>0</v>
      </c>
      <c r="I1045" t="str">
        <f t="shared" si="4"/>
        <v xml:space="preserve"> </v>
      </c>
      <c r="J1045">
        <v>2023</v>
      </c>
      <c r="K1045" s="49" t="s">
        <v>3002</v>
      </c>
    </row>
    <row r="1046" spans="1:27" ht="13.2">
      <c r="A1046">
        <v>126</v>
      </c>
      <c r="B1046" s="5" t="s">
        <v>776</v>
      </c>
      <c r="C1046" s="5">
        <v>3</v>
      </c>
      <c r="D1046" s="5">
        <v>9</v>
      </c>
      <c r="E1046" s="5" t="s">
        <v>3041</v>
      </c>
      <c r="F1046" s="5">
        <v>34973667</v>
      </c>
      <c r="G1046" s="43" t="s">
        <v>548</v>
      </c>
      <c r="H1046">
        <f>VLOOKUP(G1046,'Journals '!A:C,3)</f>
        <v>1</v>
      </c>
      <c r="I1046">
        <f t="shared" si="4"/>
        <v>1</v>
      </c>
      <c r="J1046" s="5">
        <v>2022</v>
      </c>
      <c r="K1046" s="5" t="s">
        <v>3042</v>
      </c>
    </row>
    <row r="1047" spans="1:27" ht="13.2">
      <c r="A1047">
        <v>126</v>
      </c>
      <c r="B1047" t="s">
        <v>776</v>
      </c>
      <c r="C1047">
        <v>2</v>
      </c>
      <c r="D1047">
        <v>9</v>
      </c>
      <c r="E1047" s="5" t="s">
        <v>3043</v>
      </c>
      <c r="F1047" s="49">
        <v>36308474</v>
      </c>
      <c r="G1047" s="33" t="s">
        <v>480</v>
      </c>
      <c r="H1047">
        <f>VLOOKUP(G1047,'Journals '!A:C,3)</f>
        <v>1</v>
      </c>
      <c r="I1047">
        <f t="shared" si="4"/>
        <v>1</v>
      </c>
      <c r="J1047">
        <v>2022</v>
      </c>
      <c r="K1047" s="49" t="s">
        <v>3044</v>
      </c>
    </row>
    <row r="1048" spans="1:27" ht="13.2">
      <c r="A1048">
        <v>126</v>
      </c>
      <c r="B1048" t="s">
        <v>776</v>
      </c>
      <c r="C1048">
        <v>1</v>
      </c>
      <c r="D1048">
        <v>5</v>
      </c>
      <c r="E1048" s="5" t="s">
        <v>3045</v>
      </c>
      <c r="F1048" s="49">
        <v>35854973</v>
      </c>
      <c r="G1048" s="33" t="s">
        <v>479</v>
      </c>
      <c r="H1048">
        <f>VLOOKUP(G1048,'Journals '!A:C,3)</f>
        <v>1</v>
      </c>
      <c r="I1048">
        <f t="shared" si="4"/>
        <v>1</v>
      </c>
      <c r="J1048">
        <v>2021</v>
      </c>
      <c r="K1048" s="49" t="s">
        <v>3046</v>
      </c>
    </row>
    <row r="1049" spans="1:27" ht="13.2">
      <c r="A1049">
        <v>126</v>
      </c>
      <c r="B1049" t="s">
        <v>776</v>
      </c>
      <c r="C1049">
        <v>5</v>
      </c>
      <c r="D1049">
        <v>13</v>
      </c>
      <c r="E1049" s="5" t="s">
        <v>3047</v>
      </c>
      <c r="F1049" s="49">
        <v>37321836</v>
      </c>
      <c r="G1049" s="33" t="s">
        <v>466</v>
      </c>
      <c r="H1049">
        <f>VLOOKUP(G1049,'Journals '!A:C,3)</f>
        <v>1</v>
      </c>
      <c r="I1049">
        <f t="shared" si="4"/>
        <v>1</v>
      </c>
      <c r="J1049">
        <v>2023</v>
      </c>
      <c r="K1049" s="49" t="s">
        <v>2721</v>
      </c>
    </row>
    <row r="1050" spans="1:27" ht="13.2">
      <c r="A1050">
        <v>126</v>
      </c>
      <c r="B1050" t="s">
        <v>776</v>
      </c>
      <c r="C1050">
        <v>2</v>
      </c>
      <c r="D1050">
        <v>5</v>
      </c>
      <c r="E1050" s="5" t="s">
        <v>3048</v>
      </c>
      <c r="F1050" s="49">
        <v>36724522</v>
      </c>
      <c r="G1050" s="33" t="s">
        <v>548</v>
      </c>
      <c r="H1050">
        <f>VLOOKUP(G1050,'Journals '!A:C,3)</f>
        <v>1</v>
      </c>
      <c r="I1050">
        <f t="shared" si="4"/>
        <v>1</v>
      </c>
      <c r="J1050">
        <v>2023</v>
      </c>
      <c r="K1050" s="49" t="s">
        <v>3049</v>
      </c>
    </row>
    <row r="1051" spans="1:27" ht="13.2">
      <c r="A1051">
        <v>126</v>
      </c>
      <c r="B1051" t="s">
        <v>776</v>
      </c>
      <c r="C1051">
        <v>3</v>
      </c>
      <c r="D1051">
        <v>7</v>
      </c>
      <c r="E1051" s="5" t="s">
        <v>3050</v>
      </c>
      <c r="F1051" s="49">
        <v>36436773</v>
      </c>
      <c r="G1051" s="33" t="s">
        <v>634</v>
      </c>
      <c r="H1051">
        <f>VLOOKUP(G1051,'Journals '!A:C,3)</f>
        <v>1</v>
      </c>
      <c r="I1051">
        <f t="shared" si="4"/>
        <v>1</v>
      </c>
      <c r="J1051">
        <v>2023</v>
      </c>
      <c r="K1051" s="49" t="s">
        <v>3051</v>
      </c>
    </row>
    <row r="1052" spans="1:27" ht="13.2">
      <c r="A1052">
        <v>126</v>
      </c>
      <c r="B1052" t="s">
        <v>776</v>
      </c>
      <c r="C1052">
        <v>2</v>
      </c>
      <c r="D1052">
        <v>4</v>
      </c>
      <c r="E1052" s="5" t="s">
        <v>3052</v>
      </c>
      <c r="F1052" s="49">
        <v>37800168</v>
      </c>
      <c r="G1052" s="33" t="s">
        <v>361</v>
      </c>
      <c r="H1052">
        <f>VLOOKUP(G1052,'Journals '!A:C,3)</f>
        <v>0</v>
      </c>
      <c r="I1052" t="str">
        <f t="shared" si="4"/>
        <v xml:space="preserve"> </v>
      </c>
      <c r="J1052">
        <v>2023</v>
      </c>
      <c r="K1052" s="49" t="s">
        <v>3053</v>
      </c>
    </row>
    <row r="1053" spans="1:27" ht="13.2">
      <c r="A1053" s="42">
        <v>127</v>
      </c>
      <c r="B1053" s="5" t="s">
        <v>892</v>
      </c>
      <c r="C1053" s="42">
        <v>1</v>
      </c>
      <c r="D1053" s="42">
        <v>4</v>
      </c>
      <c r="E1053" s="5" t="s">
        <v>3054</v>
      </c>
      <c r="F1053" s="42">
        <v>34363284</v>
      </c>
      <c r="G1053" s="5" t="s">
        <v>3055</v>
      </c>
      <c r="H1053">
        <f>VLOOKUP(G1053,'Journals '!A:C,3)</f>
        <v>0</v>
      </c>
      <c r="I1053" t="str">
        <f t="shared" si="4"/>
        <v xml:space="preserve"> </v>
      </c>
      <c r="J1053" s="39">
        <v>2022</v>
      </c>
      <c r="K1053" s="38" t="s">
        <v>3056</v>
      </c>
    </row>
    <row r="1054" spans="1:27" ht="13.2">
      <c r="A1054" s="42">
        <v>127</v>
      </c>
      <c r="B1054" s="5" t="s">
        <v>892</v>
      </c>
      <c r="C1054" s="42">
        <v>4</v>
      </c>
      <c r="D1054" s="42">
        <v>6</v>
      </c>
      <c r="E1054" s="5" t="s">
        <v>3057</v>
      </c>
      <c r="F1054" s="42">
        <v>36126865</v>
      </c>
      <c r="G1054" s="5" t="s">
        <v>3058</v>
      </c>
      <c r="H1054">
        <f>VLOOKUP(G1054,'Journals '!A:C,3)</f>
        <v>1</v>
      </c>
      <c r="I1054">
        <f t="shared" si="4"/>
        <v>1</v>
      </c>
      <c r="J1054" s="39">
        <v>2022</v>
      </c>
      <c r="K1054" s="38" t="s">
        <v>3059</v>
      </c>
    </row>
    <row r="1055" spans="1:27" ht="13.2">
      <c r="A1055" s="42">
        <v>127</v>
      </c>
      <c r="B1055" s="5" t="s">
        <v>892</v>
      </c>
      <c r="C1055" s="42">
        <v>5</v>
      </c>
      <c r="D1055" s="42">
        <v>8</v>
      </c>
      <c r="E1055" s="5" t="s">
        <v>3060</v>
      </c>
      <c r="F1055" s="42">
        <v>25451479</v>
      </c>
      <c r="G1055" s="5" t="s">
        <v>3061</v>
      </c>
      <c r="H1055" t="e">
        <f>VLOOKUP(G1055,'Journals '!A:C,3)</f>
        <v>#N/A</v>
      </c>
      <c r="I1055" t="e">
        <f t="shared" si="4"/>
        <v>#N/A</v>
      </c>
      <c r="J1055" s="39">
        <v>2015</v>
      </c>
      <c r="K1055" s="38" t="s">
        <v>3062</v>
      </c>
    </row>
    <row r="1056" spans="1:27" ht="13.2">
      <c r="A1056">
        <v>128</v>
      </c>
      <c r="B1056" s="38" t="s">
        <v>868</v>
      </c>
      <c r="C1056" s="39">
        <v>2</v>
      </c>
      <c r="D1056" s="39">
        <v>6</v>
      </c>
      <c r="E1056" s="38" t="s">
        <v>3063</v>
      </c>
      <c r="F1056" s="39">
        <v>36357642</v>
      </c>
      <c r="G1056" s="38" t="s">
        <v>3064</v>
      </c>
      <c r="H1056">
        <f>VLOOKUP(G1056,'Journals '!A:C,3)</f>
        <v>1</v>
      </c>
      <c r="I1056">
        <f t="shared" si="4"/>
        <v>1</v>
      </c>
      <c r="J1056" s="39">
        <v>2022</v>
      </c>
      <c r="K1056" s="38" t="s">
        <v>3065</v>
      </c>
      <c r="L1056" s="38" t="s">
        <v>3062</v>
      </c>
      <c r="M1056" s="38" t="s">
        <v>3066</v>
      </c>
      <c r="N1056" s="38"/>
      <c r="O1056" s="38"/>
      <c r="P1056" s="38"/>
      <c r="Q1056" s="38"/>
      <c r="R1056" s="38"/>
      <c r="S1056" s="38"/>
      <c r="T1056" s="38"/>
      <c r="U1056" s="38"/>
      <c r="V1056" s="38"/>
      <c r="W1056" s="38"/>
      <c r="X1056" s="38"/>
      <c r="Y1056" s="38"/>
      <c r="Z1056" s="38"/>
      <c r="AA1056" s="38"/>
    </row>
    <row r="1057" spans="1:27" ht="13.2">
      <c r="A1057">
        <v>128</v>
      </c>
      <c r="B1057" s="38" t="s">
        <v>868</v>
      </c>
      <c r="C1057" s="39">
        <v>3</v>
      </c>
      <c r="D1057" s="39">
        <v>7</v>
      </c>
      <c r="E1057" s="38" t="s">
        <v>3067</v>
      </c>
      <c r="F1057" s="39">
        <v>36427121</v>
      </c>
      <c r="G1057" s="38" t="s">
        <v>3068</v>
      </c>
      <c r="H1057">
        <f>VLOOKUP(G1057,'Journals '!A:C,3)</f>
        <v>0</v>
      </c>
      <c r="I1057" t="str">
        <f t="shared" si="4"/>
        <v xml:space="preserve"> </v>
      </c>
      <c r="J1057" s="39">
        <v>2023</v>
      </c>
      <c r="K1057" s="38" t="s">
        <v>3069</v>
      </c>
      <c r="L1057" s="38"/>
      <c r="M1057" s="38"/>
      <c r="N1057" s="38"/>
      <c r="O1057" s="38"/>
      <c r="P1057" s="38"/>
      <c r="Q1057" s="38"/>
      <c r="R1057" s="38"/>
      <c r="S1057" s="38"/>
      <c r="T1057" s="38"/>
      <c r="U1057" s="38"/>
      <c r="V1057" s="38"/>
      <c r="W1057" s="38"/>
      <c r="X1057" s="38"/>
      <c r="Y1057" s="38"/>
      <c r="Z1057" s="38"/>
      <c r="AA1057" s="38"/>
    </row>
    <row r="1058" spans="1:27" ht="13.2">
      <c r="A1058">
        <v>128</v>
      </c>
      <c r="B1058" s="38" t="s">
        <v>868</v>
      </c>
      <c r="C1058" s="39">
        <v>4</v>
      </c>
      <c r="D1058" s="39">
        <v>4</v>
      </c>
      <c r="E1058" s="38" t="s">
        <v>3070</v>
      </c>
      <c r="F1058" s="39">
        <v>35638390</v>
      </c>
      <c r="G1058" s="38" t="s">
        <v>3071</v>
      </c>
      <c r="H1058">
        <f>VLOOKUP(G1058,'Journals '!A:C,3)</f>
        <v>0</v>
      </c>
      <c r="I1058" t="str">
        <f t="shared" si="4"/>
        <v xml:space="preserve"> </v>
      </c>
      <c r="J1058" s="39">
        <v>2022</v>
      </c>
      <c r="K1058" s="38" t="s">
        <v>3072</v>
      </c>
      <c r="L1058" s="38"/>
      <c r="M1058" s="38"/>
      <c r="N1058" s="38"/>
      <c r="O1058" s="38"/>
      <c r="P1058" s="38"/>
      <c r="Q1058" s="38"/>
      <c r="R1058" s="38"/>
      <c r="S1058" s="38"/>
      <c r="T1058" s="38"/>
      <c r="U1058" s="38"/>
      <c r="V1058" s="38"/>
      <c r="W1058" s="38"/>
      <c r="X1058" s="38"/>
      <c r="Y1058" s="38"/>
      <c r="Z1058" s="38"/>
      <c r="AA1058" s="38"/>
    </row>
    <row r="1059" spans="1:27" ht="13.2">
      <c r="A1059">
        <v>128</v>
      </c>
      <c r="B1059" s="38" t="s">
        <v>868</v>
      </c>
      <c r="C1059" s="39">
        <v>8</v>
      </c>
      <c r="D1059" s="39">
        <v>9</v>
      </c>
      <c r="E1059" s="38" t="s">
        <v>3073</v>
      </c>
      <c r="F1059" s="39">
        <v>37159956</v>
      </c>
      <c r="G1059" s="38" t="s">
        <v>3074</v>
      </c>
      <c r="H1059">
        <f>VLOOKUP(G1059,'Journals '!A:C,3)</f>
        <v>0</v>
      </c>
      <c r="I1059" t="str">
        <f t="shared" si="4"/>
        <v xml:space="preserve"> </v>
      </c>
      <c r="J1059" s="39">
        <v>2023</v>
      </c>
      <c r="K1059" s="38" t="s">
        <v>3075</v>
      </c>
      <c r="L1059" s="38"/>
      <c r="M1059" s="38"/>
      <c r="N1059" s="38"/>
      <c r="O1059" s="38"/>
      <c r="P1059" s="38"/>
      <c r="Q1059" s="38"/>
      <c r="R1059" s="38"/>
      <c r="S1059" s="38"/>
      <c r="T1059" s="38"/>
      <c r="U1059" s="38"/>
      <c r="V1059" s="38"/>
      <c r="W1059" s="38"/>
      <c r="X1059" s="38"/>
      <c r="Y1059" s="38"/>
      <c r="Z1059" s="38"/>
      <c r="AA1059" s="38"/>
    </row>
    <row r="1060" spans="1:27" ht="13.2">
      <c r="A1060">
        <v>128</v>
      </c>
      <c r="B1060" s="38" t="s">
        <v>868</v>
      </c>
      <c r="C1060" s="39">
        <v>2</v>
      </c>
      <c r="D1060" s="39">
        <v>7</v>
      </c>
      <c r="E1060" s="38" t="s">
        <v>3076</v>
      </c>
      <c r="F1060" s="39">
        <v>34609665</v>
      </c>
      <c r="G1060" s="38" t="s">
        <v>3064</v>
      </c>
      <c r="H1060">
        <f>VLOOKUP(G1060,'Journals '!A:C,3)</f>
        <v>1</v>
      </c>
      <c r="I1060">
        <f t="shared" si="4"/>
        <v>1</v>
      </c>
      <c r="J1060" s="39">
        <v>2022</v>
      </c>
      <c r="K1060" s="38" t="s">
        <v>3077</v>
      </c>
      <c r="L1060" s="38" t="s">
        <v>3078</v>
      </c>
      <c r="M1060" s="38"/>
      <c r="N1060" s="38"/>
      <c r="O1060" s="38"/>
      <c r="P1060" s="38"/>
      <c r="Q1060" s="38"/>
      <c r="R1060" s="38"/>
      <c r="S1060" s="38"/>
      <c r="T1060" s="38"/>
      <c r="U1060" s="38"/>
      <c r="V1060" s="38"/>
      <c r="W1060" s="38"/>
      <c r="X1060" s="38"/>
      <c r="Y1060" s="38"/>
      <c r="Z1060" s="38"/>
      <c r="AA1060" s="38"/>
    </row>
    <row r="1061" spans="1:27" ht="13.2">
      <c r="A1061">
        <v>128</v>
      </c>
      <c r="B1061" s="38" t="s">
        <v>868</v>
      </c>
      <c r="C1061" s="39">
        <v>9</v>
      </c>
      <c r="D1061" s="39">
        <v>10</v>
      </c>
      <c r="E1061" s="38" t="s">
        <v>3079</v>
      </c>
      <c r="F1061" s="39">
        <v>37125510</v>
      </c>
      <c r="G1061" s="38" t="s">
        <v>3071</v>
      </c>
      <c r="H1061">
        <f>VLOOKUP(G1061,'Journals '!A:C,3)</f>
        <v>0</v>
      </c>
      <c r="I1061" t="str">
        <f t="shared" si="4"/>
        <v xml:space="preserve"> </v>
      </c>
      <c r="J1061" s="39">
        <v>2023</v>
      </c>
      <c r="K1061" s="38" t="s">
        <v>3080</v>
      </c>
      <c r="L1061" s="38"/>
      <c r="M1061" s="38"/>
      <c r="N1061" s="38"/>
      <c r="O1061" s="38"/>
      <c r="P1061" s="38"/>
      <c r="Q1061" s="38"/>
      <c r="R1061" s="38"/>
      <c r="S1061" s="38"/>
      <c r="T1061" s="38"/>
      <c r="U1061" s="38"/>
      <c r="V1061" s="38"/>
      <c r="W1061" s="38"/>
      <c r="X1061" s="38"/>
      <c r="Y1061" s="38"/>
      <c r="Z1061" s="38"/>
      <c r="AA1061" s="38"/>
    </row>
    <row r="1062" spans="1:27" ht="13.2">
      <c r="A1062">
        <v>128</v>
      </c>
      <c r="B1062" s="38" t="s">
        <v>868</v>
      </c>
      <c r="C1062" s="39">
        <v>2</v>
      </c>
      <c r="D1062" s="39">
        <v>7</v>
      </c>
      <c r="E1062" s="38" t="s">
        <v>3081</v>
      </c>
      <c r="F1062" s="39">
        <v>35104798</v>
      </c>
      <c r="G1062" s="38" t="s">
        <v>542</v>
      </c>
      <c r="H1062">
        <f>VLOOKUP(G1062,'Journals '!A:C,3)</f>
        <v>1</v>
      </c>
      <c r="I1062">
        <f t="shared" si="4"/>
        <v>1</v>
      </c>
      <c r="J1062" s="39">
        <v>2022</v>
      </c>
      <c r="K1062" s="38" t="s">
        <v>3082</v>
      </c>
      <c r="L1062" s="38" t="s">
        <v>3083</v>
      </c>
      <c r="M1062" s="38" t="s">
        <v>3084</v>
      </c>
      <c r="N1062" s="38"/>
      <c r="O1062" s="38"/>
      <c r="P1062" s="38"/>
      <c r="Q1062" s="38"/>
      <c r="R1062" s="38"/>
      <c r="S1062" s="38"/>
      <c r="T1062" s="38"/>
      <c r="U1062" s="38"/>
      <c r="V1062" s="38"/>
      <c r="W1062" s="38"/>
      <c r="X1062" s="38"/>
      <c r="Y1062" s="38"/>
      <c r="Z1062" s="38"/>
      <c r="AA1062" s="38"/>
    </row>
    <row r="1063" spans="1:27" ht="13.2">
      <c r="A1063">
        <v>128</v>
      </c>
      <c r="B1063" s="38" t="s">
        <v>868</v>
      </c>
      <c r="C1063" s="39">
        <v>1</v>
      </c>
      <c r="D1063" s="39">
        <v>3</v>
      </c>
      <c r="E1063" s="38" t="s">
        <v>3085</v>
      </c>
      <c r="F1063" s="39">
        <v>32683001</v>
      </c>
      <c r="G1063" s="38" t="s">
        <v>633</v>
      </c>
      <c r="H1063">
        <f>VLOOKUP(G1063,'Journals '!A:C,3)</f>
        <v>1</v>
      </c>
      <c r="I1063">
        <f t="shared" si="4"/>
        <v>1</v>
      </c>
      <c r="J1063" s="39">
        <v>2020</v>
      </c>
      <c r="K1063" s="38" t="s">
        <v>3086</v>
      </c>
      <c r="L1063" s="38"/>
      <c r="M1063" s="38"/>
      <c r="N1063" s="38"/>
      <c r="O1063" s="38"/>
      <c r="P1063" s="38"/>
      <c r="Q1063" s="38"/>
      <c r="R1063" s="38"/>
      <c r="S1063" s="38"/>
      <c r="T1063" s="38"/>
      <c r="U1063" s="38"/>
      <c r="V1063" s="38"/>
      <c r="W1063" s="38"/>
      <c r="X1063" s="38"/>
      <c r="Y1063" s="38"/>
      <c r="Z1063" s="38"/>
      <c r="AA1063" s="38"/>
    </row>
    <row r="1064" spans="1:27" ht="13.2">
      <c r="A1064">
        <v>128</v>
      </c>
      <c r="B1064" s="38" t="s">
        <v>868</v>
      </c>
      <c r="C1064" s="39">
        <v>2</v>
      </c>
      <c r="D1064" s="39">
        <v>7</v>
      </c>
      <c r="E1064" s="38" t="s">
        <v>3087</v>
      </c>
      <c r="F1064" s="39">
        <v>33524942</v>
      </c>
      <c r="G1064" s="38" t="s">
        <v>542</v>
      </c>
      <c r="H1064">
        <f>VLOOKUP(G1064,'Journals '!A:C,3)</f>
        <v>1</v>
      </c>
      <c r="I1064">
        <f t="shared" si="4"/>
        <v>1</v>
      </c>
      <c r="J1064" s="39">
        <v>2021</v>
      </c>
      <c r="K1064" s="38" t="s">
        <v>3088</v>
      </c>
      <c r="L1064" s="38"/>
      <c r="M1064" s="38"/>
      <c r="N1064" s="38"/>
      <c r="O1064" s="38"/>
      <c r="P1064" s="38"/>
      <c r="Q1064" s="38"/>
      <c r="R1064" s="38"/>
      <c r="S1064" s="38"/>
      <c r="T1064" s="38"/>
      <c r="U1064" s="38"/>
      <c r="V1064" s="38"/>
      <c r="W1064" s="38"/>
      <c r="X1064" s="38"/>
      <c r="Y1064" s="38"/>
      <c r="Z1064" s="38"/>
      <c r="AA1064" s="38"/>
    </row>
    <row r="1065" spans="1:27" ht="13.2">
      <c r="A1065">
        <v>128</v>
      </c>
      <c r="B1065" s="38" t="s">
        <v>868</v>
      </c>
      <c r="C1065" s="39">
        <v>2</v>
      </c>
      <c r="D1065" s="39">
        <v>2</v>
      </c>
      <c r="E1065" s="38" t="s">
        <v>3089</v>
      </c>
      <c r="F1065" s="39">
        <v>36284855</v>
      </c>
      <c r="G1065" s="38" t="s">
        <v>3090</v>
      </c>
      <c r="H1065">
        <f>VLOOKUP(G1065,'Journals '!A:C,3)</f>
        <v>1</v>
      </c>
      <c r="I1065">
        <f t="shared" si="4"/>
        <v>1</v>
      </c>
      <c r="J1065" s="39">
        <v>2021</v>
      </c>
      <c r="K1065" s="38" t="s">
        <v>3091</v>
      </c>
      <c r="L1065" s="38" t="s">
        <v>3092</v>
      </c>
      <c r="M1065" s="38"/>
      <c r="N1065" s="38"/>
      <c r="O1065" s="38"/>
      <c r="P1065" s="38"/>
      <c r="Q1065" s="38"/>
      <c r="R1065" s="38"/>
      <c r="S1065" s="38"/>
      <c r="T1065" s="38"/>
      <c r="U1065" s="38"/>
      <c r="V1065" s="38"/>
      <c r="W1065" s="38"/>
      <c r="X1065" s="38"/>
      <c r="Y1065" s="38"/>
      <c r="Z1065" s="38"/>
      <c r="AA1065" s="38"/>
    </row>
    <row r="1066" spans="1:27" ht="13.2">
      <c r="A1066">
        <v>128</v>
      </c>
      <c r="B1066" s="38" t="s">
        <v>868</v>
      </c>
      <c r="C1066" s="39">
        <v>6</v>
      </c>
      <c r="D1066" s="39">
        <v>13</v>
      </c>
      <c r="E1066" s="38" t="s">
        <v>3093</v>
      </c>
      <c r="F1066" s="39">
        <v>36208867</v>
      </c>
      <c r="G1066" s="38" t="s">
        <v>633</v>
      </c>
      <c r="H1066">
        <f>VLOOKUP(G1066,'Journals '!A:C,3)</f>
        <v>1</v>
      </c>
      <c r="I1066">
        <f t="shared" si="4"/>
        <v>1</v>
      </c>
      <c r="J1066" s="39">
        <v>2022</v>
      </c>
      <c r="K1066" s="38" t="s">
        <v>3094</v>
      </c>
      <c r="L1066" s="38"/>
      <c r="M1066" s="38"/>
      <c r="N1066" s="38"/>
      <c r="O1066" s="38"/>
      <c r="P1066" s="38"/>
      <c r="Q1066" s="38"/>
      <c r="R1066" s="38"/>
      <c r="S1066" s="38"/>
      <c r="T1066" s="38"/>
      <c r="U1066" s="38"/>
      <c r="V1066" s="38"/>
      <c r="W1066" s="38"/>
      <c r="X1066" s="38"/>
      <c r="Y1066" s="38"/>
      <c r="Z1066" s="38"/>
      <c r="AA1066" s="38"/>
    </row>
    <row r="1067" spans="1:27" ht="13.2">
      <c r="A1067">
        <v>128</v>
      </c>
      <c r="B1067" s="38" t="s">
        <v>868</v>
      </c>
      <c r="C1067" s="39">
        <v>1</v>
      </c>
      <c r="D1067" s="39">
        <v>2</v>
      </c>
      <c r="E1067" s="38" t="s">
        <v>3095</v>
      </c>
      <c r="F1067" s="39">
        <v>36083176</v>
      </c>
      <c r="G1067" s="38" t="s">
        <v>546</v>
      </c>
      <c r="H1067">
        <f>VLOOKUP(G1067,'Journals '!A:C,3)</f>
        <v>1</v>
      </c>
      <c r="I1067">
        <f t="shared" si="4"/>
        <v>1</v>
      </c>
      <c r="J1067" s="39">
        <v>2022</v>
      </c>
      <c r="K1067" s="38" t="s">
        <v>3096</v>
      </c>
      <c r="L1067" s="38" t="s">
        <v>3097</v>
      </c>
      <c r="M1067" s="38"/>
      <c r="N1067" s="38"/>
      <c r="O1067" s="38"/>
      <c r="P1067" s="38"/>
      <c r="Q1067" s="38"/>
      <c r="R1067" s="38"/>
      <c r="S1067" s="38"/>
      <c r="T1067" s="38"/>
      <c r="U1067" s="38"/>
      <c r="V1067" s="38"/>
      <c r="W1067" s="38"/>
      <c r="X1067" s="38"/>
      <c r="Y1067" s="38"/>
      <c r="Z1067" s="38"/>
      <c r="AA1067" s="38"/>
    </row>
    <row r="1068" spans="1:27" ht="13.2">
      <c r="A1068">
        <v>128</v>
      </c>
      <c r="B1068" s="38" t="s">
        <v>868</v>
      </c>
      <c r="C1068" s="39">
        <v>1</v>
      </c>
      <c r="D1068" s="39">
        <v>2</v>
      </c>
      <c r="E1068" s="38" t="s">
        <v>3098</v>
      </c>
      <c r="F1068" s="39">
        <v>36377908</v>
      </c>
      <c r="G1068" s="38" t="s">
        <v>546</v>
      </c>
      <c r="H1068">
        <f>VLOOKUP(G1068,'Journals '!A:C,3)</f>
        <v>1</v>
      </c>
      <c r="I1068">
        <f t="shared" si="4"/>
        <v>1</v>
      </c>
      <c r="J1068" s="39">
        <v>2023</v>
      </c>
      <c r="K1068" s="38" t="s">
        <v>2232</v>
      </c>
      <c r="L1068" s="38" t="s">
        <v>3099</v>
      </c>
      <c r="M1068" s="38"/>
      <c r="N1068" s="38"/>
      <c r="O1068" s="38"/>
      <c r="P1068" s="38"/>
      <c r="Q1068" s="38"/>
      <c r="R1068" s="38"/>
      <c r="S1068" s="38"/>
      <c r="T1068" s="38"/>
      <c r="U1068" s="38"/>
      <c r="V1068" s="38"/>
      <c r="W1068" s="38"/>
      <c r="X1068" s="38"/>
      <c r="Y1068" s="38"/>
      <c r="Z1068" s="38"/>
      <c r="AA1068" s="38"/>
    </row>
    <row r="1069" spans="1:27" ht="13.2">
      <c r="A1069">
        <v>128</v>
      </c>
      <c r="B1069" s="38" t="s">
        <v>868</v>
      </c>
      <c r="C1069" s="39">
        <v>2</v>
      </c>
      <c r="D1069" s="39">
        <v>8</v>
      </c>
      <c r="E1069" s="38" t="s">
        <v>3100</v>
      </c>
      <c r="F1069" s="39">
        <v>37272936</v>
      </c>
      <c r="G1069" s="38" t="s">
        <v>1330</v>
      </c>
      <c r="H1069">
        <f>VLOOKUP(G1069,'Journals '!A:C,3)</f>
        <v>0</v>
      </c>
      <c r="I1069" t="str">
        <f t="shared" si="4"/>
        <v xml:space="preserve"> </v>
      </c>
      <c r="J1069" s="39">
        <v>2023</v>
      </c>
      <c r="K1069" s="38" t="s">
        <v>3062</v>
      </c>
      <c r="L1069" s="38"/>
      <c r="M1069" s="38"/>
      <c r="N1069" s="38"/>
      <c r="O1069" s="38"/>
      <c r="P1069" s="38"/>
      <c r="Q1069" s="38"/>
      <c r="R1069" s="38"/>
      <c r="S1069" s="38"/>
      <c r="T1069" s="38"/>
      <c r="U1069" s="38"/>
      <c r="V1069" s="38"/>
      <c r="W1069" s="38"/>
      <c r="X1069" s="38"/>
      <c r="Y1069" s="38"/>
      <c r="Z1069" s="38"/>
      <c r="AA1069" s="38"/>
    </row>
    <row r="1070" spans="1:27" ht="13.2">
      <c r="A1070">
        <v>128</v>
      </c>
      <c r="B1070" s="38" t="s">
        <v>868</v>
      </c>
      <c r="C1070" s="39">
        <v>4</v>
      </c>
      <c r="D1070" s="39">
        <v>7</v>
      </c>
      <c r="E1070" s="38" t="s">
        <v>3101</v>
      </c>
      <c r="F1070" s="39">
        <v>35031520</v>
      </c>
      <c r="G1070" s="38" t="s">
        <v>633</v>
      </c>
      <c r="H1070">
        <f>VLOOKUP(G1070,'Journals '!A:C,3)</f>
        <v>1</v>
      </c>
      <c r="I1070">
        <f t="shared" si="4"/>
        <v>1</v>
      </c>
      <c r="J1070" s="39">
        <v>2022</v>
      </c>
      <c r="K1070" s="38" t="s">
        <v>3102</v>
      </c>
      <c r="L1070" s="38"/>
      <c r="M1070" s="38"/>
      <c r="N1070" s="38"/>
      <c r="O1070" s="38"/>
      <c r="P1070" s="38"/>
      <c r="Q1070" s="38"/>
      <c r="R1070" s="38"/>
      <c r="S1070" s="38"/>
      <c r="T1070" s="38"/>
      <c r="U1070" s="38"/>
      <c r="V1070" s="38"/>
      <c r="W1070" s="38"/>
      <c r="X1070" s="38"/>
      <c r="Y1070" s="38"/>
      <c r="Z1070" s="38"/>
      <c r="AA1070" s="38"/>
    </row>
    <row r="1071" spans="1:27" ht="13.2">
      <c r="A1071">
        <v>128</v>
      </c>
      <c r="B1071" s="38" t="s">
        <v>868</v>
      </c>
      <c r="C1071" s="39">
        <v>2</v>
      </c>
      <c r="D1071" s="39">
        <v>5</v>
      </c>
      <c r="E1071" s="38" t="s">
        <v>3103</v>
      </c>
      <c r="F1071" s="39">
        <v>34985156</v>
      </c>
      <c r="G1071" s="38" t="s">
        <v>3104</v>
      </c>
      <c r="H1071">
        <f>VLOOKUP(G1071,'Journals '!A:C,3)</f>
        <v>0</v>
      </c>
      <c r="I1071" t="str">
        <f t="shared" si="4"/>
        <v xml:space="preserve"> </v>
      </c>
      <c r="J1071" s="39">
        <v>2022</v>
      </c>
      <c r="K1071" s="38" t="s">
        <v>3086</v>
      </c>
      <c r="L1071" s="38"/>
      <c r="M1071" s="38"/>
      <c r="N1071" s="38"/>
      <c r="O1071" s="38"/>
      <c r="P1071" s="38"/>
      <c r="Q1071" s="38"/>
      <c r="R1071" s="38"/>
      <c r="S1071" s="38"/>
      <c r="T1071" s="38"/>
      <c r="U1071" s="38"/>
      <c r="V1071" s="38"/>
      <c r="W1071" s="38"/>
      <c r="X1071" s="38"/>
      <c r="Y1071" s="38"/>
      <c r="Z1071" s="38"/>
      <c r="AA1071" s="38"/>
    </row>
    <row r="1072" spans="1:27" ht="13.2">
      <c r="A1072">
        <v>128</v>
      </c>
      <c r="B1072" s="38" t="s">
        <v>868</v>
      </c>
      <c r="C1072" s="39">
        <v>2</v>
      </c>
      <c r="D1072" s="39">
        <v>7</v>
      </c>
      <c r="E1072" s="38" t="s">
        <v>3105</v>
      </c>
      <c r="F1072" s="39">
        <v>34845578</v>
      </c>
      <c r="G1072" s="38" t="s">
        <v>3064</v>
      </c>
      <c r="H1072">
        <f>VLOOKUP(G1072,'Journals '!A:C,3)</f>
        <v>1</v>
      </c>
      <c r="I1072">
        <f t="shared" si="4"/>
        <v>1</v>
      </c>
      <c r="J1072" s="39">
        <v>2022</v>
      </c>
      <c r="K1072" s="38" t="s">
        <v>3077</v>
      </c>
      <c r="L1072" s="38" t="s">
        <v>3078</v>
      </c>
      <c r="M1072" s="38"/>
      <c r="N1072" s="38"/>
      <c r="O1072" s="38"/>
      <c r="P1072" s="38"/>
      <c r="Q1072" s="38"/>
      <c r="R1072" s="38"/>
      <c r="S1072" s="38"/>
      <c r="T1072" s="38"/>
      <c r="U1072" s="38"/>
      <c r="V1072" s="38"/>
      <c r="W1072" s="38"/>
      <c r="X1072" s="38"/>
      <c r="Y1072" s="38"/>
      <c r="Z1072" s="38"/>
      <c r="AA1072" s="38"/>
    </row>
    <row r="1073" spans="1:27" ht="13.2">
      <c r="A1073">
        <v>128</v>
      </c>
      <c r="B1073" s="38" t="s">
        <v>868</v>
      </c>
      <c r="C1073" s="39">
        <v>4</v>
      </c>
      <c r="D1073" s="39">
        <v>9</v>
      </c>
      <c r="E1073" s="38" t="s">
        <v>3106</v>
      </c>
      <c r="F1073" s="39">
        <v>37611802</v>
      </c>
      <c r="G1073" s="38" t="s">
        <v>633</v>
      </c>
      <c r="H1073">
        <f>VLOOKUP(G1073,'Journals '!A:C,3)</f>
        <v>1</v>
      </c>
      <c r="I1073">
        <f t="shared" si="4"/>
        <v>1</v>
      </c>
      <c r="J1073" s="39">
        <v>2023</v>
      </c>
      <c r="K1073" s="38" t="s">
        <v>3107</v>
      </c>
      <c r="L1073" s="38"/>
      <c r="M1073" s="38"/>
      <c r="N1073" s="38"/>
      <c r="O1073" s="38"/>
      <c r="P1073" s="38"/>
      <c r="Q1073" s="38"/>
      <c r="R1073" s="38"/>
      <c r="S1073" s="38"/>
      <c r="T1073" s="38"/>
      <c r="U1073" s="38"/>
      <c r="V1073" s="38"/>
      <c r="W1073" s="38"/>
      <c r="X1073" s="38"/>
      <c r="Y1073" s="38"/>
      <c r="Z1073" s="38"/>
      <c r="AA1073" s="38"/>
    </row>
    <row r="1074" spans="1:27" ht="13.2">
      <c r="A1074">
        <v>128</v>
      </c>
      <c r="B1074" s="38" t="s">
        <v>868</v>
      </c>
      <c r="C1074" s="39">
        <v>3</v>
      </c>
      <c r="D1074" s="39">
        <v>9</v>
      </c>
      <c r="E1074" s="38" t="s">
        <v>3108</v>
      </c>
      <c r="F1074" s="39">
        <v>27797387</v>
      </c>
      <c r="G1074" s="38" t="s">
        <v>3109</v>
      </c>
      <c r="H1074">
        <f>VLOOKUP(G1074,'Journals '!A:C,3)</f>
        <v>0</v>
      </c>
      <c r="I1074" t="str">
        <f t="shared" si="4"/>
        <v xml:space="preserve"> </v>
      </c>
      <c r="J1074" s="39">
        <v>2016</v>
      </c>
      <c r="K1074" s="38" t="s">
        <v>3110</v>
      </c>
      <c r="L1074" s="38"/>
      <c r="M1074" s="38"/>
      <c r="N1074" s="38"/>
      <c r="O1074" s="38"/>
      <c r="P1074" s="38"/>
      <c r="Q1074" s="38"/>
      <c r="R1074" s="38"/>
      <c r="S1074" s="38"/>
      <c r="T1074" s="38"/>
      <c r="U1074" s="38"/>
      <c r="V1074" s="38"/>
      <c r="W1074" s="38"/>
      <c r="X1074" s="38"/>
      <c r="Y1074" s="38"/>
      <c r="Z1074" s="38"/>
      <c r="AA1074" s="38"/>
    </row>
    <row r="1075" spans="1:27" ht="13.2">
      <c r="A1075">
        <v>128</v>
      </c>
      <c r="B1075" s="38" t="s">
        <v>868</v>
      </c>
      <c r="C1075" s="39">
        <v>1</v>
      </c>
      <c r="D1075" s="39">
        <v>4</v>
      </c>
      <c r="E1075" s="38" t="s">
        <v>3111</v>
      </c>
      <c r="F1075" s="39">
        <v>33685013</v>
      </c>
      <c r="G1075" s="38" t="s">
        <v>633</v>
      </c>
      <c r="H1075">
        <f>VLOOKUP(G1075,'Journals '!A:C,3)</f>
        <v>1</v>
      </c>
      <c r="I1075">
        <f t="shared" si="4"/>
        <v>1</v>
      </c>
      <c r="J1075" s="39">
        <v>2021</v>
      </c>
      <c r="K1075" s="38" t="s">
        <v>3112</v>
      </c>
      <c r="L1075" s="38"/>
      <c r="M1075" s="38"/>
      <c r="N1075" s="38"/>
      <c r="O1075" s="38"/>
      <c r="P1075" s="38"/>
      <c r="Q1075" s="38"/>
      <c r="R1075" s="38"/>
      <c r="S1075" s="38"/>
      <c r="T1075" s="38"/>
      <c r="U1075" s="38"/>
      <c r="V1075" s="38"/>
      <c r="W1075" s="38"/>
      <c r="X1075" s="38"/>
      <c r="Y1075" s="38"/>
      <c r="Z1075" s="38"/>
      <c r="AA1075" s="38"/>
    </row>
    <row r="1076" spans="1:27" ht="13.2">
      <c r="A1076">
        <v>128</v>
      </c>
      <c r="B1076" s="38" t="s">
        <v>868</v>
      </c>
      <c r="C1076" s="39">
        <v>1</v>
      </c>
      <c r="D1076" s="39">
        <v>5</v>
      </c>
      <c r="E1076" s="38" t="s">
        <v>3113</v>
      </c>
      <c r="F1076" s="39">
        <v>34513461</v>
      </c>
      <c r="G1076" s="38" t="s">
        <v>355</v>
      </c>
      <c r="H1076">
        <f>VLOOKUP(G1076,'Journals '!A:C,3)</f>
        <v>0</v>
      </c>
      <c r="I1076" t="str">
        <f t="shared" si="4"/>
        <v xml:space="preserve"> </v>
      </c>
      <c r="J1076" s="39">
        <v>2021</v>
      </c>
      <c r="K1076" s="38" t="s">
        <v>3114</v>
      </c>
      <c r="L1076" s="38"/>
      <c r="M1076" s="38"/>
      <c r="N1076" s="38"/>
      <c r="O1076" s="38"/>
      <c r="P1076" s="38"/>
      <c r="Q1076" s="38"/>
      <c r="R1076" s="38"/>
      <c r="S1076" s="38"/>
      <c r="T1076" s="38"/>
      <c r="U1076" s="38"/>
      <c r="V1076" s="38"/>
      <c r="W1076" s="38"/>
      <c r="X1076" s="38"/>
      <c r="Y1076" s="38"/>
      <c r="Z1076" s="38"/>
      <c r="AA1076" s="38"/>
    </row>
    <row r="1077" spans="1:27" ht="13.2">
      <c r="A1077">
        <v>128</v>
      </c>
      <c r="B1077" s="38" t="s">
        <v>868</v>
      </c>
      <c r="C1077" s="39">
        <v>2</v>
      </c>
      <c r="D1077" s="39">
        <v>6</v>
      </c>
      <c r="E1077" s="38" t="s">
        <v>3115</v>
      </c>
      <c r="F1077" s="39">
        <v>36588017</v>
      </c>
      <c r="G1077" s="38" t="s">
        <v>283</v>
      </c>
      <c r="H1077">
        <f>VLOOKUP(G1077,'Journals '!A:C,3)</f>
        <v>0</v>
      </c>
      <c r="I1077" t="str">
        <f t="shared" si="4"/>
        <v xml:space="preserve"> </v>
      </c>
      <c r="J1077" s="39">
        <v>2023</v>
      </c>
      <c r="K1077" s="38" t="s">
        <v>3116</v>
      </c>
      <c r="L1077" s="38"/>
      <c r="M1077" s="38"/>
      <c r="N1077" s="38"/>
      <c r="O1077" s="38"/>
      <c r="P1077" s="38"/>
      <c r="Q1077" s="38"/>
      <c r="R1077" s="38"/>
      <c r="S1077" s="38"/>
      <c r="T1077" s="38"/>
      <c r="U1077" s="38"/>
      <c r="V1077" s="38"/>
      <c r="W1077" s="38"/>
      <c r="X1077" s="38"/>
      <c r="Y1077" s="38"/>
      <c r="Z1077" s="38"/>
      <c r="AA1077" s="38"/>
    </row>
    <row r="1078" spans="1:27" ht="13.2">
      <c r="A1078">
        <v>128</v>
      </c>
      <c r="B1078" s="38" t="s">
        <v>868</v>
      </c>
      <c r="C1078" s="39">
        <v>2</v>
      </c>
      <c r="D1078" s="39">
        <v>8</v>
      </c>
      <c r="E1078" s="38" t="s">
        <v>3117</v>
      </c>
      <c r="F1078" s="39">
        <v>33789231</v>
      </c>
      <c r="G1078" s="38" t="s">
        <v>542</v>
      </c>
      <c r="H1078">
        <f>VLOOKUP(G1078,'Journals '!A:C,3)</f>
        <v>1</v>
      </c>
      <c r="I1078">
        <f t="shared" si="4"/>
        <v>1</v>
      </c>
      <c r="J1078" s="39">
        <v>2021</v>
      </c>
      <c r="K1078" s="38" t="s">
        <v>3118</v>
      </c>
      <c r="L1078" s="38" t="s">
        <v>3092</v>
      </c>
      <c r="M1078" s="38"/>
      <c r="N1078" s="38"/>
      <c r="O1078" s="38"/>
      <c r="P1078" s="38"/>
      <c r="Q1078" s="38"/>
      <c r="R1078" s="38"/>
      <c r="S1078" s="38"/>
      <c r="T1078" s="38"/>
      <c r="U1078" s="38"/>
      <c r="V1078" s="38"/>
      <c r="W1078" s="38"/>
      <c r="X1078" s="38"/>
      <c r="Y1078" s="38"/>
      <c r="Z1078" s="38"/>
      <c r="AA1078" s="38"/>
    </row>
    <row r="1079" spans="1:27" ht="13.2">
      <c r="A1079">
        <v>128</v>
      </c>
      <c r="B1079" s="38" t="s">
        <v>868</v>
      </c>
      <c r="C1079" s="39">
        <v>2</v>
      </c>
      <c r="D1079" s="39">
        <v>4</v>
      </c>
      <c r="E1079" s="38" t="s">
        <v>3119</v>
      </c>
      <c r="F1079" s="39">
        <v>35504192</v>
      </c>
      <c r="G1079" s="38" t="s">
        <v>341</v>
      </c>
      <c r="H1079">
        <f>VLOOKUP(G1079,'Journals '!A:C,3)</f>
        <v>1</v>
      </c>
      <c r="I1079">
        <f t="shared" si="4"/>
        <v>1</v>
      </c>
      <c r="J1079" s="39">
        <v>2022</v>
      </c>
      <c r="K1079" s="38" t="s">
        <v>3120</v>
      </c>
      <c r="L1079" s="38"/>
      <c r="M1079" s="38"/>
      <c r="N1079" s="38"/>
      <c r="O1079" s="38"/>
      <c r="P1079" s="38"/>
      <c r="Q1079" s="38"/>
      <c r="R1079" s="38"/>
      <c r="S1079" s="38"/>
      <c r="T1079" s="38"/>
      <c r="U1079" s="38"/>
      <c r="V1079" s="38"/>
      <c r="W1079" s="38"/>
      <c r="X1079" s="38"/>
      <c r="Y1079" s="38"/>
      <c r="Z1079" s="38"/>
      <c r="AA1079" s="38"/>
    </row>
    <row r="1080" spans="1:27" ht="13.2">
      <c r="A1080">
        <v>128</v>
      </c>
      <c r="B1080" s="38" t="s">
        <v>868</v>
      </c>
      <c r="C1080" s="39">
        <v>1</v>
      </c>
      <c r="D1080" s="39">
        <v>5</v>
      </c>
      <c r="E1080" s="38" t="s">
        <v>3121</v>
      </c>
      <c r="F1080" s="39">
        <v>37755632</v>
      </c>
      <c r="G1080" s="38" t="s">
        <v>428</v>
      </c>
      <c r="H1080">
        <f>VLOOKUP(G1080,'Journals '!A:C,3)</f>
        <v>0</v>
      </c>
      <c r="I1080" t="str">
        <f t="shared" si="4"/>
        <v xml:space="preserve"> </v>
      </c>
      <c r="J1080" s="39">
        <v>2023</v>
      </c>
      <c r="K1080" s="38" t="s">
        <v>3062</v>
      </c>
      <c r="L1080" s="38"/>
      <c r="M1080" s="38"/>
      <c r="N1080" s="38"/>
      <c r="O1080" s="38"/>
      <c r="P1080" s="38"/>
      <c r="Q1080" s="38"/>
      <c r="R1080" s="38"/>
      <c r="S1080" s="38"/>
      <c r="T1080" s="38"/>
      <c r="U1080" s="38"/>
      <c r="V1080" s="38"/>
      <c r="W1080" s="38"/>
      <c r="X1080" s="38"/>
      <c r="Y1080" s="38"/>
      <c r="Z1080" s="38"/>
      <c r="AA1080" s="38"/>
    </row>
    <row r="1081" spans="1:27" ht="13.2">
      <c r="A1081">
        <v>128</v>
      </c>
      <c r="B1081" s="38" t="s">
        <v>868</v>
      </c>
      <c r="C1081" s="39">
        <v>4</v>
      </c>
      <c r="D1081" s="39">
        <v>8</v>
      </c>
      <c r="E1081" s="38" t="s">
        <v>3122</v>
      </c>
      <c r="F1081" s="39">
        <v>35567830</v>
      </c>
      <c r="G1081" s="38" t="s">
        <v>341</v>
      </c>
      <c r="H1081">
        <f>VLOOKUP(G1081,'Journals '!A:C,3)</f>
        <v>1</v>
      </c>
      <c r="I1081">
        <f t="shared" si="4"/>
        <v>1</v>
      </c>
      <c r="J1081" s="39">
        <v>2022</v>
      </c>
      <c r="K1081" s="38" t="s">
        <v>3123</v>
      </c>
      <c r="L1081" s="38"/>
      <c r="M1081" s="38"/>
      <c r="N1081" s="38"/>
      <c r="O1081" s="38"/>
      <c r="P1081" s="38"/>
      <c r="Q1081" s="38"/>
      <c r="R1081" s="38"/>
      <c r="S1081" s="38"/>
      <c r="T1081" s="38"/>
      <c r="U1081" s="38"/>
      <c r="V1081" s="38"/>
      <c r="W1081" s="38"/>
      <c r="X1081" s="38"/>
      <c r="Y1081" s="38"/>
      <c r="Z1081" s="38"/>
      <c r="AA1081" s="38"/>
    </row>
    <row r="1082" spans="1:27" ht="13.2">
      <c r="A1082">
        <v>128</v>
      </c>
      <c r="B1082" s="38" t="s">
        <v>868</v>
      </c>
      <c r="C1082" s="39">
        <v>4</v>
      </c>
      <c r="D1082" s="39">
        <v>10</v>
      </c>
      <c r="E1082" s="38" t="s">
        <v>3124</v>
      </c>
      <c r="F1082" s="39">
        <v>35192973</v>
      </c>
      <c r="G1082" s="38" t="s">
        <v>633</v>
      </c>
      <c r="H1082">
        <f>VLOOKUP(G1082,'Journals '!A:C,3)</f>
        <v>1</v>
      </c>
      <c r="I1082">
        <f t="shared" si="4"/>
        <v>1</v>
      </c>
      <c r="J1082" s="39">
        <v>2022</v>
      </c>
      <c r="K1082" s="38" t="s">
        <v>3125</v>
      </c>
      <c r="L1082" s="38"/>
      <c r="M1082" s="38"/>
      <c r="N1082" s="38"/>
      <c r="O1082" s="38"/>
      <c r="P1082" s="38"/>
      <c r="Q1082" s="38"/>
      <c r="R1082" s="38"/>
      <c r="S1082" s="38"/>
      <c r="T1082" s="38"/>
      <c r="U1082" s="38"/>
      <c r="V1082" s="38"/>
      <c r="W1082" s="38"/>
      <c r="X1082" s="38"/>
      <c r="Y1082" s="38"/>
      <c r="Z1082" s="38"/>
      <c r="AA1082" s="38"/>
    </row>
    <row r="1083" spans="1:27" ht="13.2">
      <c r="A1083">
        <v>128</v>
      </c>
      <c r="B1083" s="38" t="s">
        <v>868</v>
      </c>
      <c r="C1083" s="39">
        <v>6</v>
      </c>
      <c r="D1083" s="39">
        <v>9</v>
      </c>
      <c r="E1083" s="38" t="s">
        <v>3126</v>
      </c>
      <c r="F1083" s="39">
        <v>35793929</v>
      </c>
      <c r="G1083" s="38" t="s">
        <v>3127</v>
      </c>
      <c r="H1083">
        <f>VLOOKUP(G1083,'Journals '!A:C,3)</f>
        <v>1</v>
      </c>
      <c r="I1083">
        <f t="shared" si="4"/>
        <v>1</v>
      </c>
      <c r="J1083" s="39">
        <v>2022</v>
      </c>
      <c r="K1083" s="38" t="s">
        <v>3062</v>
      </c>
      <c r="L1083" s="38" t="s">
        <v>3128</v>
      </c>
      <c r="M1083" s="38"/>
      <c r="N1083" s="38"/>
      <c r="O1083" s="38"/>
      <c r="P1083" s="38"/>
      <c r="Q1083" s="38"/>
      <c r="R1083" s="38"/>
      <c r="S1083" s="38"/>
      <c r="T1083" s="38"/>
      <c r="U1083" s="38"/>
      <c r="V1083" s="38"/>
      <c r="W1083" s="38"/>
      <c r="X1083" s="38"/>
      <c r="Y1083" s="38"/>
      <c r="Z1083" s="38"/>
      <c r="AA1083" s="38"/>
    </row>
    <row r="1084" spans="1:27" ht="13.2">
      <c r="A1084">
        <v>128</v>
      </c>
      <c r="B1084" s="38" t="s">
        <v>868</v>
      </c>
      <c r="C1084" s="39">
        <v>2</v>
      </c>
      <c r="D1084" s="39">
        <v>6</v>
      </c>
      <c r="E1084" s="38" t="s">
        <v>3129</v>
      </c>
      <c r="F1084" s="39">
        <v>36367570</v>
      </c>
      <c r="G1084" s="38" t="s">
        <v>3130</v>
      </c>
      <c r="H1084">
        <f>VLOOKUP(G1084,'Journals '!A:C,3)</f>
        <v>0</v>
      </c>
      <c r="I1084" t="str">
        <f t="shared" si="4"/>
        <v xml:space="preserve"> </v>
      </c>
      <c r="J1084" s="39">
        <v>2023</v>
      </c>
      <c r="K1084" s="38" t="s">
        <v>3078</v>
      </c>
      <c r="L1084" s="38"/>
      <c r="M1084" s="38"/>
      <c r="N1084" s="38"/>
      <c r="O1084" s="38"/>
      <c r="P1084" s="38"/>
      <c r="Q1084" s="38"/>
      <c r="R1084" s="38"/>
      <c r="S1084" s="38"/>
      <c r="T1084" s="38"/>
      <c r="U1084" s="38"/>
      <c r="V1084" s="38"/>
      <c r="W1084" s="38"/>
      <c r="X1084" s="38"/>
      <c r="Y1084" s="38"/>
      <c r="Z1084" s="38"/>
      <c r="AA1084" s="38"/>
    </row>
    <row r="1085" spans="1:27" ht="13.2">
      <c r="A1085">
        <v>128</v>
      </c>
      <c r="B1085" s="38" t="s">
        <v>868</v>
      </c>
      <c r="C1085" s="39">
        <v>2</v>
      </c>
      <c r="D1085" s="39">
        <v>8</v>
      </c>
      <c r="E1085" s="38" t="s">
        <v>3131</v>
      </c>
      <c r="F1085" s="39">
        <v>37516562</v>
      </c>
      <c r="G1085" s="38" t="s">
        <v>3132</v>
      </c>
      <c r="H1085">
        <f>VLOOKUP(G1085,'Journals '!A:C,3)</f>
        <v>0</v>
      </c>
      <c r="I1085" t="str">
        <f t="shared" si="4"/>
        <v xml:space="preserve"> </v>
      </c>
      <c r="J1085" s="39">
        <v>2023</v>
      </c>
      <c r="K1085" s="38" t="s">
        <v>3133</v>
      </c>
      <c r="L1085" s="38"/>
      <c r="M1085" s="38"/>
      <c r="N1085" s="38"/>
      <c r="O1085" s="38"/>
      <c r="P1085" s="38"/>
      <c r="Q1085" s="38"/>
      <c r="R1085" s="38"/>
      <c r="S1085" s="38"/>
      <c r="T1085" s="38"/>
      <c r="U1085" s="38"/>
      <c r="V1085" s="38"/>
      <c r="W1085" s="38"/>
      <c r="X1085" s="38"/>
      <c r="Y1085" s="38"/>
      <c r="Z1085" s="38"/>
      <c r="AA1085" s="38"/>
    </row>
    <row r="1086" spans="1:27" ht="13.2">
      <c r="A1086">
        <v>128</v>
      </c>
      <c r="B1086" s="38" t="s">
        <v>868</v>
      </c>
      <c r="C1086" s="39">
        <v>1</v>
      </c>
      <c r="D1086" s="39">
        <v>4</v>
      </c>
      <c r="E1086" s="38" t="s">
        <v>3134</v>
      </c>
      <c r="F1086" s="39">
        <v>33203594</v>
      </c>
      <c r="G1086" s="38" t="s">
        <v>341</v>
      </c>
      <c r="H1086">
        <f>VLOOKUP(G1086,'Journals '!A:C,3)</f>
        <v>1</v>
      </c>
      <c r="I1086">
        <f t="shared" si="4"/>
        <v>1</v>
      </c>
      <c r="J1086" s="39">
        <v>2021</v>
      </c>
      <c r="K1086" s="38" t="s">
        <v>3135</v>
      </c>
      <c r="L1086" s="38"/>
      <c r="M1086" s="38"/>
      <c r="N1086" s="38"/>
      <c r="O1086" s="38"/>
      <c r="P1086" s="38"/>
      <c r="Q1086" s="38"/>
      <c r="R1086" s="38"/>
      <c r="S1086" s="38"/>
      <c r="T1086" s="38"/>
      <c r="U1086" s="38"/>
      <c r="V1086" s="38"/>
      <c r="W1086" s="38"/>
      <c r="X1086" s="38"/>
      <c r="Y1086" s="38"/>
      <c r="Z1086" s="38"/>
      <c r="AA1086" s="38"/>
    </row>
    <row r="1087" spans="1:27" ht="13.2">
      <c r="A1087">
        <v>128</v>
      </c>
      <c r="B1087" s="38" t="s">
        <v>868</v>
      </c>
      <c r="C1087" s="39">
        <v>3</v>
      </c>
      <c r="D1087" s="39">
        <v>8</v>
      </c>
      <c r="E1087" s="38" t="s">
        <v>3136</v>
      </c>
      <c r="F1087" s="39">
        <v>34852317</v>
      </c>
      <c r="G1087" s="38" t="s">
        <v>542</v>
      </c>
      <c r="H1087">
        <f>VLOOKUP(G1087,'Journals '!A:C,3)</f>
        <v>1</v>
      </c>
      <c r="I1087">
        <f t="shared" si="4"/>
        <v>1</v>
      </c>
      <c r="J1087" s="39">
        <v>2021</v>
      </c>
      <c r="K1087" s="38" t="s">
        <v>3137</v>
      </c>
      <c r="L1087" s="38" t="s">
        <v>3138</v>
      </c>
      <c r="M1087" s="38"/>
      <c r="N1087" s="38"/>
      <c r="O1087" s="38"/>
      <c r="P1087" s="38"/>
      <c r="Q1087" s="38"/>
      <c r="R1087" s="38"/>
      <c r="S1087" s="38"/>
      <c r="T1087" s="38"/>
      <c r="U1087" s="38"/>
      <c r="V1087" s="38"/>
      <c r="W1087" s="38"/>
      <c r="X1087" s="38"/>
      <c r="Y1087" s="38"/>
      <c r="Z1087" s="38"/>
      <c r="AA1087" s="38"/>
    </row>
    <row r="1088" spans="1:27" ht="13.2">
      <c r="A1088">
        <v>128</v>
      </c>
      <c r="B1088" s="38" t="s">
        <v>868</v>
      </c>
      <c r="C1088" s="39">
        <v>1</v>
      </c>
      <c r="D1088" s="39">
        <v>7</v>
      </c>
      <c r="E1088" s="38" t="s">
        <v>3139</v>
      </c>
      <c r="F1088" s="39">
        <v>33685015</v>
      </c>
      <c r="G1088" s="38" t="s">
        <v>633</v>
      </c>
      <c r="H1088">
        <f>VLOOKUP(G1088,'Journals '!A:C,3)</f>
        <v>1</v>
      </c>
      <c r="I1088">
        <f t="shared" si="4"/>
        <v>1</v>
      </c>
      <c r="J1088" s="39">
        <v>2021</v>
      </c>
      <c r="K1088" s="38" t="s">
        <v>3112</v>
      </c>
      <c r="L1088" s="38"/>
      <c r="M1088" s="38"/>
      <c r="N1088" s="38"/>
      <c r="O1088" s="38"/>
      <c r="P1088" s="38"/>
      <c r="Q1088" s="38"/>
      <c r="R1088" s="38"/>
      <c r="S1088" s="38"/>
      <c r="T1088" s="38"/>
      <c r="U1088" s="38"/>
      <c r="V1088" s="38"/>
      <c r="W1088" s="38"/>
      <c r="X1088" s="38"/>
      <c r="Y1088" s="38"/>
      <c r="Z1088" s="38"/>
      <c r="AA1088" s="38"/>
    </row>
    <row r="1089" spans="1:27" ht="13.2">
      <c r="A1089">
        <v>128</v>
      </c>
      <c r="B1089" s="38" t="s">
        <v>868</v>
      </c>
      <c r="C1089" s="39">
        <v>3</v>
      </c>
      <c r="D1089" s="39">
        <v>7</v>
      </c>
      <c r="E1089" s="38" t="s">
        <v>3140</v>
      </c>
      <c r="F1089" s="39">
        <v>36117185</v>
      </c>
      <c r="G1089" s="38" t="s">
        <v>275</v>
      </c>
      <c r="H1089">
        <f>VLOOKUP(G1089,'Journals '!A:C,3)</f>
        <v>1</v>
      </c>
      <c r="I1089">
        <f t="shared" si="4"/>
        <v>1</v>
      </c>
      <c r="J1089" s="39">
        <v>2022</v>
      </c>
      <c r="K1089" s="38" t="s">
        <v>3062</v>
      </c>
      <c r="L1089" s="38" t="s">
        <v>3141</v>
      </c>
      <c r="M1089" s="38"/>
      <c r="N1089" s="38"/>
      <c r="O1089" s="38"/>
      <c r="P1089" s="38"/>
      <c r="Q1089" s="38"/>
      <c r="R1089" s="38"/>
      <c r="S1089" s="38"/>
      <c r="T1089" s="38"/>
      <c r="U1089" s="38"/>
      <c r="V1089" s="38"/>
      <c r="W1089" s="38"/>
      <c r="X1089" s="38"/>
      <c r="Y1089" s="38"/>
      <c r="Z1089" s="38"/>
      <c r="AA1089" s="38"/>
    </row>
    <row r="1090" spans="1:27" ht="13.2">
      <c r="A1090">
        <v>128</v>
      </c>
      <c r="B1090" s="38" t="s">
        <v>868</v>
      </c>
      <c r="C1090" s="39">
        <v>2</v>
      </c>
      <c r="D1090" s="39">
        <v>9</v>
      </c>
      <c r="E1090" s="38" t="s">
        <v>3142</v>
      </c>
      <c r="F1090" s="39">
        <v>34715670</v>
      </c>
      <c r="G1090" s="38" t="s">
        <v>436</v>
      </c>
      <c r="H1090">
        <f>VLOOKUP(G1090,'Journals '!A:C,3)</f>
        <v>1</v>
      </c>
      <c r="I1090">
        <f t="shared" si="4"/>
        <v>1</v>
      </c>
      <c r="J1090" s="39">
        <v>2021</v>
      </c>
      <c r="K1090" s="38" t="s">
        <v>3143</v>
      </c>
      <c r="L1090" s="38" t="s">
        <v>3144</v>
      </c>
      <c r="M1090" s="38"/>
      <c r="N1090" s="38"/>
      <c r="O1090" s="38"/>
      <c r="P1090" s="38"/>
      <c r="Q1090" s="38"/>
      <c r="R1090" s="38"/>
      <c r="S1090" s="38"/>
      <c r="T1090" s="38"/>
      <c r="U1090" s="38"/>
      <c r="V1090" s="38"/>
      <c r="W1090" s="38"/>
      <c r="X1090" s="38"/>
      <c r="Y1090" s="38"/>
      <c r="Z1090" s="38"/>
      <c r="AA1090" s="38"/>
    </row>
    <row r="1091" spans="1:27" ht="13.2">
      <c r="A1091">
        <v>128</v>
      </c>
      <c r="B1091" s="38" t="s">
        <v>868</v>
      </c>
      <c r="C1091" s="39">
        <v>1</v>
      </c>
      <c r="D1091" s="39">
        <v>3</v>
      </c>
      <c r="E1091" s="38" t="s">
        <v>3145</v>
      </c>
      <c r="F1091" s="39">
        <v>23762195</v>
      </c>
      <c r="G1091" s="38" t="s">
        <v>3146</v>
      </c>
      <c r="H1091">
        <f>VLOOKUP(G1091,'Journals '!A:C,3)</f>
        <v>1</v>
      </c>
      <c r="I1091">
        <f t="shared" si="4"/>
        <v>1</v>
      </c>
      <c r="J1091" s="39">
        <v>2013</v>
      </c>
      <c r="K1091" s="38" t="s">
        <v>3147</v>
      </c>
      <c r="L1091" s="38"/>
      <c r="M1091" s="38"/>
      <c r="N1091" s="38"/>
      <c r="O1091" s="38"/>
      <c r="P1091" s="38"/>
      <c r="Q1091" s="38"/>
      <c r="R1091" s="38"/>
      <c r="S1091" s="38"/>
      <c r="T1091" s="38"/>
      <c r="U1091" s="38"/>
      <c r="V1091" s="38"/>
      <c r="W1091" s="38"/>
      <c r="X1091" s="38"/>
      <c r="Y1091" s="38"/>
      <c r="Z1091" s="38"/>
      <c r="AA1091" s="38"/>
    </row>
    <row r="1092" spans="1:27" ht="13.2">
      <c r="A1092">
        <v>128</v>
      </c>
      <c r="B1092" s="38" t="s">
        <v>868</v>
      </c>
      <c r="C1092" s="39">
        <v>2</v>
      </c>
      <c r="D1092" s="39">
        <v>8</v>
      </c>
      <c r="E1092" s="38" t="s">
        <v>3148</v>
      </c>
      <c r="F1092" s="39">
        <v>31642499</v>
      </c>
      <c r="G1092" s="38" t="s">
        <v>546</v>
      </c>
      <c r="H1092">
        <f>VLOOKUP(G1092,'Journals '!A:C,3)</f>
        <v>1</v>
      </c>
      <c r="I1092">
        <f t="shared" si="4"/>
        <v>1</v>
      </c>
      <c r="J1092" s="39">
        <v>2020</v>
      </c>
      <c r="K1092" s="38" t="s">
        <v>3143</v>
      </c>
      <c r="L1092" s="38" t="s">
        <v>3092</v>
      </c>
      <c r="M1092" s="38"/>
      <c r="N1092" s="38"/>
      <c r="O1092" s="38"/>
      <c r="P1092" s="38"/>
      <c r="Q1092" s="38"/>
      <c r="R1092" s="38"/>
      <c r="S1092" s="38"/>
      <c r="T1092" s="38"/>
      <c r="U1092" s="38"/>
      <c r="V1092" s="38"/>
      <c r="W1092" s="38"/>
      <c r="X1092" s="38"/>
      <c r="Y1092" s="38"/>
      <c r="Z1092" s="38"/>
      <c r="AA1092" s="38"/>
    </row>
    <row r="1093" spans="1:27" ht="13.2">
      <c r="A1093">
        <v>128</v>
      </c>
      <c r="B1093" s="38" t="s">
        <v>868</v>
      </c>
      <c r="C1093" s="39">
        <v>5</v>
      </c>
      <c r="D1093" s="39">
        <v>7</v>
      </c>
      <c r="E1093" s="38" t="s">
        <v>3149</v>
      </c>
      <c r="F1093" s="39">
        <v>37088416</v>
      </c>
      <c r="G1093" s="38" t="s">
        <v>633</v>
      </c>
      <c r="H1093">
        <f>VLOOKUP(G1093,'Journals '!A:C,3)</f>
        <v>1</v>
      </c>
      <c r="I1093">
        <f t="shared" si="4"/>
        <v>1</v>
      </c>
      <c r="J1093" s="39">
        <v>2023</v>
      </c>
      <c r="K1093" s="38" t="s">
        <v>3150</v>
      </c>
      <c r="L1093" s="38"/>
      <c r="M1093" s="38"/>
      <c r="N1093" s="38"/>
      <c r="O1093" s="38"/>
      <c r="P1093" s="38"/>
      <c r="Q1093" s="38"/>
      <c r="R1093" s="38"/>
      <c r="S1093" s="38"/>
      <c r="T1093" s="38"/>
      <c r="U1093" s="38"/>
      <c r="V1093" s="38"/>
      <c r="W1093" s="38"/>
      <c r="X1093" s="38"/>
      <c r="Y1093" s="38"/>
      <c r="Z1093" s="38"/>
      <c r="AA1093" s="38"/>
    </row>
    <row r="1094" spans="1:27" ht="13.2">
      <c r="A1094">
        <v>128</v>
      </c>
      <c r="B1094" s="38" t="s">
        <v>868</v>
      </c>
      <c r="C1094" s="39">
        <v>1</v>
      </c>
      <c r="D1094" s="39">
        <v>3</v>
      </c>
      <c r="E1094" s="38" t="s">
        <v>3151</v>
      </c>
      <c r="F1094" s="39">
        <v>33167125</v>
      </c>
      <c r="G1094" s="38" t="s">
        <v>633</v>
      </c>
      <c r="H1094">
        <f>VLOOKUP(G1094,'Journals '!A:C,3)</f>
        <v>1</v>
      </c>
      <c r="I1094">
        <f t="shared" si="4"/>
        <v>1</v>
      </c>
      <c r="J1094" s="39">
        <v>2020</v>
      </c>
      <c r="K1094" s="38" t="s">
        <v>3086</v>
      </c>
      <c r="L1094" s="38"/>
      <c r="M1094" s="38"/>
      <c r="N1094" s="38"/>
      <c r="O1094" s="38"/>
      <c r="P1094" s="38"/>
      <c r="Q1094" s="38"/>
      <c r="R1094" s="38"/>
      <c r="S1094" s="38"/>
      <c r="T1094" s="38"/>
      <c r="U1094" s="38"/>
      <c r="V1094" s="38"/>
      <c r="W1094" s="38"/>
      <c r="X1094" s="38"/>
      <c r="Y1094" s="38"/>
      <c r="Z1094" s="38"/>
      <c r="AA1094" s="38"/>
    </row>
    <row r="1095" spans="1:27" ht="13.2">
      <c r="A1095">
        <v>128</v>
      </c>
      <c r="B1095" s="38" t="s">
        <v>868</v>
      </c>
      <c r="C1095" s="39">
        <v>3</v>
      </c>
      <c r="D1095" s="39">
        <v>8</v>
      </c>
      <c r="E1095" s="38" t="s">
        <v>3152</v>
      </c>
      <c r="F1095" s="39">
        <v>37029673</v>
      </c>
      <c r="G1095" s="38" t="s">
        <v>436</v>
      </c>
      <c r="H1095">
        <f>VLOOKUP(G1095,'Journals '!A:C,3)</f>
        <v>1</v>
      </c>
      <c r="I1095">
        <f t="shared" si="4"/>
        <v>1</v>
      </c>
      <c r="J1095" s="39">
        <v>2023</v>
      </c>
      <c r="K1095" s="38" t="s">
        <v>3153</v>
      </c>
      <c r="L1095" s="38"/>
      <c r="M1095" s="38"/>
      <c r="N1095" s="38"/>
      <c r="O1095" s="38"/>
      <c r="P1095" s="38"/>
      <c r="Q1095" s="38"/>
      <c r="R1095" s="38"/>
      <c r="S1095" s="38"/>
      <c r="T1095" s="38"/>
      <c r="U1095" s="38"/>
      <c r="V1095" s="38"/>
      <c r="W1095" s="38"/>
      <c r="X1095" s="38"/>
      <c r="Y1095" s="38"/>
      <c r="Z1095" s="38"/>
      <c r="AA1095" s="38"/>
    </row>
    <row r="1096" spans="1:27" ht="13.2">
      <c r="A1096">
        <v>128</v>
      </c>
      <c r="B1096" s="38" t="s">
        <v>868</v>
      </c>
      <c r="C1096" s="39">
        <v>1</v>
      </c>
      <c r="D1096" s="39">
        <v>4</v>
      </c>
      <c r="E1096" s="38" t="s">
        <v>3154</v>
      </c>
      <c r="F1096" s="39">
        <v>32942136</v>
      </c>
      <c r="G1096" s="38" t="s">
        <v>341</v>
      </c>
      <c r="H1096">
        <f>VLOOKUP(G1096,'Journals '!A:C,3)</f>
        <v>1</v>
      </c>
      <c r="I1096">
        <f t="shared" si="4"/>
        <v>1</v>
      </c>
      <c r="J1096" s="39">
        <v>2020</v>
      </c>
      <c r="K1096" s="38" t="s">
        <v>3135</v>
      </c>
      <c r="L1096" s="38"/>
      <c r="M1096" s="38"/>
      <c r="N1096" s="38"/>
      <c r="O1096" s="38"/>
      <c r="P1096" s="38"/>
      <c r="Q1096" s="38"/>
      <c r="R1096" s="38"/>
      <c r="S1096" s="38"/>
      <c r="T1096" s="38"/>
      <c r="U1096" s="38"/>
      <c r="V1096" s="38"/>
      <c r="W1096" s="38"/>
      <c r="X1096" s="38"/>
      <c r="Y1096" s="38"/>
      <c r="Z1096" s="38"/>
      <c r="AA1096" s="38"/>
    </row>
    <row r="1097" spans="1:27" ht="13.2">
      <c r="A1097">
        <v>128</v>
      </c>
      <c r="B1097" s="38" t="s">
        <v>868</v>
      </c>
      <c r="C1097" s="39">
        <v>2</v>
      </c>
      <c r="D1097" s="39">
        <v>8</v>
      </c>
      <c r="E1097" s="38" t="s">
        <v>3155</v>
      </c>
      <c r="F1097" s="39">
        <v>36031117</v>
      </c>
      <c r="G1097" s="38" t="s">
        <v>633</v>
      </c>
      <c r="H1097">
        <f>VLOOKUP(G1097,'Journals '!A:C,3)</f>
        <v>1</v>
      </c>
      <c r="I1097">
        <f t="shared" si="4"/>
        <v>1</v>
      </c>
      <c r="J1097" s="39">
        <v>2022</v>
      </c>
      <c r="K1097" s="38" t="s">
        <v>3112</v>
      </c>
      <c r="L1097" s="38"/>
      <c r="M1097" s="38"/>
      <c r="N1097" s="38"/>
      <c r="O1097" s="38"/>
      <c r="P1097" s="38"/>
      <c r="Q1097" s="38"/>
      <c r="R1097" s="38"/>
      <c r="S1097" s="38"/>
      <c r="T1097" s="38"/>
      <c r="U1097" s="38"/>
      <c r="V1097" s="38"/>
      <c r="W1097" s="38"/>
      <c r="X1097" s="38"/>
      <c r="Y1097" s="38"/>
      <c r="Z1097" s="38"/>
      <c r="AA1097" s="38"/>
    </row>
    <row r="1098" spans="1:27" ht="13.2">
      <c r="A1098">
        <v>128</v>
      </c>
      <c r="B1098" s="38" t="s">
        <v>868</v>
      </c>
      <c r="C1098" s="39">
        <v>3</v>
      </c>
      <c r="D1098" s="39">
        <v>5</v>
      </c>
      <c r="E1098" s="38" t="s">
        <v>3156</v>
      </c>
      <c r="F1098" s="39">
        <v>34678785</v>
      </c>
      <c r="G1098" s="38" t="s">
        <v>437</v>
      </c>
      <c r="H1098">
        <f>VLOOKUP(G1098,'Journals '!A:C,3)</f>
        <v>1</v>
      </c>
      <c r="I1098">
        <f t="shared" si="4"/>
        <v>1</v>
      </c>
      <c r="J1098" s="39">
        <v>2021</v>
      </c>
      <c r="K1098" s="38" t="s">
        <v>3157</v>
      </c>
      <c r="L1098" s="38" t="s">
        <v>3092</v>
      </c>
      <c r="M1098" s="38"/>
      <c r="N1098" s="38"/>
      <c r="O1098" s="38"/>
      <c r="P1098" s="38"/>
      <c r="Q1098" s="38"/>
      <c r="R1098" s="38"/>
      <c r="S1098" s="38"/>
      <c r="T1098" s="38"/>
      <c r="U1098" s="38"/>
      <c r="V1098" s="38"/>
      <c r="W1098" s="38"/>
      <c r="X1098" s="38"/>
      <c r="Y1098" s="38"/>
      <c r="Z1098" s="38"/>
      <c r="AA1098" s="38"/>
    </row>
    <row r="1099" spans="1:27" ht="13.2">
      <c r="A1099">
        <v>128</v>
      </c>
      <c r="B1099" s="38" t="s">
        <v>868</v>
      </c>
      <c r="C1099" s="39">
        <v>3</v>
      </c>
      <c r="D1099" s="39">
        <v>4</v>
      </c>
      <c r="E1099" s="38" t="s">
        <v>3158</v>
      </c>
      <c r="F1099" s="39">
        <v>35189543</v>
      </c>
      <c r="G1099" s="38" t="s">
        <v>3074</v>
      </c>
      <c r="H1099">
        <f>VLOOKUP(G1099,'Journals '!A:C,3)</f>
        <v>0</v>
      </c>
      <c r="I1099" t="str">
        <f t="shared" si="4"/>
        <v xml:space="preserve"> </v>
      </c>
      <c r="J1099" s="39">
        <v>2022</v>
      </c>
      <c r="K1099" s="38" t="s">
        <v>3078</v>
      </c>
      <c r="L1099" s="38"/>
      <c r="M1099" s="38"/>
      <c r="N1099" s="38"/>
      <c r="O1099" s="38"/>
      <c r="P1099" s="38"/>
      <c r="Q1099" s="38"/>
      <c r="R1099" s="38"/>
      <c r="S1099" s="38"/>
      <c r="T1099" s="38"/>
      <c r="U1099" s="38"/>
      <c r="V1099" s="38"/>
      <c r="W1099" s="38"/>
      <c r="X1099" s="38"/>
      <c r="Y1099" s="38"/>
      <c r="Z1099" s="38"/>
      <c r="AA1099" s="38"/>
    </row>
    <row r="1100" spans="1:27" ht="13.2">
      <c r="A1100">
        <v>128</v>
      </c>
      <c r="B1100" s="38" t="s">
        <v>868</v>
      </c>
      <c r="C1100" s="39">
        <v>2</v>
      </c>
      <c r="D1100" s="39">
        <v>5</v>
      </c>
      <c r="E1100" s="38" t="s">
        <v>3159</v>
      </c>
      <c r="F1100" s="39">
        <v>34624850</v>
      </c>
      <c r="G1100" s="38" t="s">
        <v>434</v>
      </c>
      <c r="H1100">
        <f>VLOOKUP(G1100,'Journals '!A:C,3)</f>
        <v>1</v>
      </c>
      <c r="I1100">
        <f t="shared" si="4"/>
        <v>1</v>
      </c>
      <c r="J1100" s="39">
        <v>2021</v>
      </c>
      <c r="K1100" s="38" t="s">
        <v>3160</v>
      </c>
      <c r="L1100" s="38" t="s">
        <v>3092</v>
      </c>
      <c r="M1100" s="38"/>
      <c r="N1100" s="38"/>
      <c r="O1100" s="38"/>
      <c r="P1100" s="38"/>
      <c r="Q1100" s="38"/>
      <c r="R1100" s="38"/>
      <c r="S1100" s="38"/>
      <c r="T1100" s="38"/>
      <c r="U1100" s="38"/>
      <c r="V1100" s="38"/>
      <c r="W1100" s="38"/>
      <c r="X1100" s="38"/>
      <c r="Y1100" s="38"/>
      <c r="Z1100" s="38"/>
      <c r="AA1100" s="38"/>
    </row>
    <row r="1101" spans="1:27" ht="13.2">
      <c r="A1101">
        <v>128</v>
      </c>
      <c r="B1101" s="38" t="s">
        <v>868</v>
      </c>
      <c r="C1101" s="39">
        <v>5</v>
      </c>
      <c r="D1101" s="39">
        <v>8</v>
      </c>
      <c r="E1101" s="38" t="s">
        <v>3161</v>
      </c>
      <c r="F1101" s="39">
        <v>37552633</v>
      </c>
      <c r="G1101" s="38" t="s">
        <v>542</v>
      </c>
      <c r="H1101">
        <f>VLOOKUP(G1101,'Journals '!A:C,3)</f>
        <v>1</v>
      </c>
      <c r="I1101">
        <f t="shared" si="4"/>
        <v>1</v>
      </c>
      <c r="J1101" s="39">
        <v>2023</v>
      </c>
      <c r="K1101" s="38" t="s">
        <v>3162</v>
      </c>
      <c r="L1101" s="38" t="s">
        <v>3163</v>
      </c>
      <c r="M1101" s="38"/>
      <c r="N1101" s="38"/>
      <c r="O1101" s="38"/>
      <c r="P1101" s="38"/>
      <c r="Q1101" s="38"/>
      <c r="R1101" s="38"/>
      <c r="S1101" s="38"/>
      <c r="T1101" s="38"/>
      <c r="U1101" s="38"/>
      <c r="V1101" s="38"/>
      <c r="W1101" s="38"/>
      <c r="X1101" s="38"/>
      <c r="Y1101" s="38"/>
      <c r="Z1101" s="38"/>
      <c r="AA1101" s="38"/>
    </row>
    <row r="1102" spans="1:27" ht="13.2">
      <c r="A1102">
        <v>128</v>
      </c>
      <c r="B1102" s="38" t="s">
        <v>868</v>
      </c>
      <c r="C1102" s="39">
        <v>2</v>
      </c>
      <c r="D1102" s="39">
        <v>15</v>
      </c>
      <c r="E1102" s="38" t="s">
        <v>3164</v>
      </c>
      <c r="F1102" s="39">
        <v>35760326</v>
      </c>
      <c r="G1102" s="38" t="s">
        <v>633</v>
      </c>
      <c r="H1102">
        <f>VLOOKUP(G1102,'Journals '!A:C,3)</f>
        <v>1</v>
      </c>
      <c r="I1102">
        <f t="shared" si="4"/>
        <v>1</v>
      </c>
      <c r="J1102" s="39">
        <v>2022</v>
      </c>
      <c r="K1102" s="38" t="s">
        <v>3112</v>
      </c>
      <c r="L1102" s="38"/>
      <c r="M1102" s="38"/>
      <c r="N1102" s="38"/>
      <c r="O1102" s="38"/>
      <c r="P1102" s="38"/>
      <c r="Q1102" s="38"/>
      <c r="R1102" s="38"/>
      <c r="S1102" s="38"/>
      <c r="T1102" s="38"/>
      <c r="U1102" s="38"/>
      <c r="V1102" s="38"/>
      <c r="W1102" s="38"/>
      <c r="X1102" s="38"/>
      <c r="Y1102" s="38"/>
      <c r="Z1102" s="38"/>
      <c r="AA1102" s="38"/>
    </row>
    <row r="1103" spans="1:27" ht="13.2">
      <c r="A1103">
        <v>128</v>
      </c>
      <c r="B1103" s="38" t="s">
        <v>868</v>
      </c>
      <c r="C1103" s="39">
        <v>2</v>
      </c>
      <c r="D1103" s="39">
        <v>8</v>
      </c>
      <c r="E1103" s="38" t="s">
        <v>3165</v>
      </c>
      <c r="F1103" s="39">
        <v>33359880</v>
      </c>
      <c r="G1103" s="38" t="s">
        <v>633</v>
      </c>
      <c r="H1103">
        <f>VLOOKUP(G1103,'Journals '!A:C,3)</f>
        <v>1</v>
      </c>
      <c r="I1103">
        <f t="shared" si="4"/>
        <v>1</v>
      </c>
      <c r="J1103" s="39">
        <v>2021</v>
      </c>
      <c r="K1103" s="38" t="s">
        <v>2232</v>
      </c>
      <c r="L1103" s="38"/>
      <c r="M1103" s="38"/>
      <c r="N1103" s="38"/>
      <c r="O1103" s="38"/>
      <c r="P1103" s="38"/>
      <c r="Q1103" s="38"/>
      <c r="R1103" s="38"/>
      <c r="S1103" s="38"/>
      <c r="T1103" s="38"/>
      <c r="U1103" s="38"/>
      <c r="V1103" s="38"/>
      <c r="W1103" s="38"/>
      <c r="X1103" s="38"/>
      <c r="Y1103" s="38"/>
      <c r="Z1103" s="38"/>
      <c r="AA1103" s="38"/>
    </row>
    <row r="1104" spans="1:27" ht="13.2">
      <c r="A1104">
        <v>128</v>
      </c>
      <c r="B1104" s="38" t="s">
        <v>868</v>
      </c>
      <c r="C1104" s="39">
        <v>4</v>
      </c>
      <c r="D1104" s="39">
        <v>7</v>
      </c>
      <c r="E1104" s="38" t="s">
        <v>3166</v>
      </c>
      <c r="F1104" s="39">
        <v>33516865</v>
      </c>
      <c r="G1104" s="38" t="s">
        <v>633</v>
      </c>
      <c r="H1104">
        <f>VLOOKUP(G1104,'Journals '!A:C,3)</f>
        <v>1</v>
      </c>
      <c r="I1104">
        <f t="shared" si="4"/>
        <v>1</v>
      </c>
      <c r="J1104" s="39">
        <v>2021</v>
      </c>
      <c r="K1104" s="38" t="s">
        <v>3167</v>
      </c>
      <c r="L1104" s="38"/>
      <c r="M1104" s="38"/>
      <c r="N1104" s="38"/>
      <c r="O1104" s="38"/>
      <c r="P1104" s="38"/>
      <c r="Q1104" s="38"/>
      <c r="R1104" s="38"/>
      <c r="S1104" s="38"/>
      <c r="T1104" s="38"/>
      <c r="U1104" s="38"/>
      <c r="V1104" s="38"/>
      <c r="W1104" s="38"/>
      <c r="X1104" s="38"/>
      <c r="Y1104" s="38"/>
      <c r="Z1104" s="38"/>
      <c r="AA1104" s="38"/>
    </row>
    <row r="1105" spans="1:27" ht="13.2">
      <c r="A1105">
        <v>128</v>
      </c>
      <c r="B1105" s="38" t="s">
        <v>868</v>
      </c>
      <c r="C1105" s="39">
        <v>4</v>
      </c>
      <c r="D1105" s="39">
        <v>7</v>
      </c>
      <c r="E1105" s="38" t="s">
        <v>3168</v>
      </c>
      <c r="F1105" s="39">
        <v>34287695</v>
      </c>
      <c r="G1105" s="38" t="s">
        <v>275</v>
      </c>
      <c r="H1105">
        <f>VLOOKUP(G1105,'Journals '!A:C,3)</f>
        <v>1</v>
      </c>
      <c r="I1105">
        <f t="shared" si="4"/>
        <v>1</v>
      </c>
      <c r="J1105" s="39">
        <v>2021</v>
      </c>
      <c r="K1105" s="38" t="s">
        <v>3169</v>
      </c>
      <c r="L1105" s="38"/>
      <c r="M1105" s="38"/>
      <c r="N1105" s="38"/>
      <c r="O1105" s="38"/>
      <c r="P1105" s="38"/>
      <c r="Q1105" s="38"/>
      <c r="R1105" s="38"/>
      <c r="S1105" s="38"/>
      <c r="T1105" s="38"/>
      <c r="U1105" s="38"/>
      <c r="V1105" s="38"/>
      <c r="W1105" s="38"/>
      <c r="X1105" s="38"/>
      <c r="Y1105" s="38"/>
      <c r="Z1105" s="38"/>
      <c r="AA1105" s="38"/>
    </row>
    <row r="1106" spans="1:27" ht="13.2">
      <c r="A1106">
        <v>129</v>
      </c>
      <c r="B1106" s="38" t="s">
        <v>3170</v>
      </c>
      <c r="C1106" s="39">
        <v>1</v>
      </c>
      <c r="D1106" s="39">
        <v>3</v>
      </c>
      <c r="E1106" s="38" t="s">
        <v>3171</v>
      </c>
      <c r="F1106" s="39">
        <v>34600160</v>
      </c>
      <c r="G1106" s="38" t="s">
        <v>633</v>
      </c>
      <c r="H1106">
        <f>VLOOKUP(G1106,'Journals '!A:C,3)</f>
        <v>1</v>
      </c>
      <c r="I1106">
        <f t="shared" si="4"/>
        <v>1</v>
      </c>
      <c r="J1106" s="39">
        <v>2022</v>
      </c>
      <c r="K1106" s="38" t="s">
        <v>3172</v>
      </c>
      <c r="L1106" s="38"/>
      <c r="M1106" s="38"/>
      <c r="N1106" s="38"/>
      <c r="O1106" s="38"/>
      <c r="P1106" s="38"/>
      <c r="Q1106" s="38"/>
      <c r="R1106" s="38"/>
      <c r="S1106" s="38"/>
      <c r="T1106" s="38"/>
      <c r="U1106" s="38"/>
      <c r="V1106" s="38"/>
      <c r="W1106" s="38"/>
      <c r="X1106" s="38"/>
      <c r="Y1106" s="38"/>
      <c r="Z1106" s="38"/>
      <c r="AA1106" s="38"/>
    </row>
    <row r="1107" spans="1:27" ht="13.2">
      <c r="A1107">
        <v>129</v>
      </c>
      <c r="B1107" s="38" t="s">
        <v>3170</v>
      </c>
      <c r="C1107" s="39">
        <v>4</v>
      </c>
      <c r="D1107" s="39">
        <v>8</v>
      </c>
      <c r="E1107" s="38" t="s">
        <v>3173</v>
      </c>
      <c r="F1107" s="39">
        <v>35877047</v>
      </c>
      <c r="G1107" s="38" t="s">
        <v>275</v>
      </c>
      <c r="H1107">
        <f>VLOOKUP(G1107,'Journals '!A:C,3)</f>
        <v>1</v>
      </c>
      <c r="I1107">
        <f t="shared" si="4"/>
        <v>1</v>
      </c>
      <c r="J1107" s="39">
        <v>2022</v>
      </c>
      <c r="K1107" s="38" t="s">
        <v>3174</v>
      </c>
      <c r="L1107" s="38"/>
      <c r="M1107" s="38"/>
      <c r="N1107" s="38"/>
      <c r="O1107" s="38"/>
      <c r="P1107" s="38"/>
      <c r="Q1107" s="38"/>
      <c r="R1107" s="38"/>
      <c r="S1107" s="38"/>
      <c r="T1107" s="38"/>
      <c r="U1107" s="38"/>
      <c r="V1107" s="38"/>
      <c r="W1107" s="38"/>
      <c r="X1107" s="38"/>
      <c r="Y1107" s="38"/>
      <c r="Z1107" s="38"/>
      <c r="AA1107" s="38"/>
    </row>
    <row r="1108" spans="1:27" ht="13.2">
      <c r="A1108">
        <v>129</v>
      </c>
      <c r="B1108" s="38" t="s">
        <v>3170</v>
      </c>
      <c r="C1108" s="39">
        <v>1</v>
      </c>
      <c r="D1108" s="39">
        <v>6</v>
      </c>
      <c r="E1108" s="38" t="s">
        <v>3175</v>
      </c>
      <c r="F1108" s="39">
        <v>34710582</v>
      </c>
      <c r="G1108" s="38" t="s">
        <v>633</v>
      </c>
      <c r="H1108">
        <f>VLOOKUP(G1108,'Journals '!A:C,3)</f>
        <v>1</v>
      </c>
      <c r="I1108">
        <f t="shared" si="4"/>
        <v>1</v>
      </c>
      <c r="J1108" s="39">
        <v>2022</v>
      </c>
      <c r="K1108" s="38" t="s">
        <v>3176</v>
      </c>
      <c r="L1108" s="38"/>
      <c r="M1108" s="38"/>
      <c r="N1108" s="38"/>
      <c r="O1108" s="38"/>
      <c r="P1108" s="38"/>
      <c r="Q1108" s="38"/>
      <c r="R1108" s="38"/>
      <c r="S1108" s="38"/>
      <c r="T1108" s="38"/>
      <c r="U1108" s="38"/>
      <c r="V1108" s="38"/>
      <c r="W1108" s="38"/>
      <c r="X1108" s="38"/>
      <c r="Y1108" s="38"/>
      <c r="Z1108" s="38"/>
      <c r="AA1108" s="38"/>
    </row>
    <row r="1109" spans="1:27" ht="13.2">
      <c r="A1109">
        <v>129</v>
      </c>
      <c r="B1109" s="38" t="s">
        <v>3170</v>
      </c>
      <c r="C1109" s="39">
        <v>3</v>
      </c>
      <c r="D1109" s="39">
        <v>8</v>
      </c>
      <c r="E1109" s="38" t="s">
        <v>3177</v>
      </c>
      <c r="F1109" s="39">
        <v>35150354</v>
      </c>
      <c r="G1109" s="38" t="s">
        <v>3178</v>
      </c>
      <c r="H1109">
        <f>VLOOKUP(G1109,'Journals '!A:C,3)</f>
        <v>1</v>
      </c>
      <c r="I1109">
        <f t="shared" si="4"/>
        <v>1</v>
      </c>
      <c r="J1109" s="39">
        <v>2022</v>
      </c>
      <c r="K1109" s="38" t="s">
        <v>3179</v>
      </c>
      <c r="L1109" s="38"/>
      <c r="M1109" s="38"/>
      <c r="N1109" s="38"/>
      <c r="O1109" s="38"/>
      <c r="P1109" s="38"/>
      <c r="Q1109" s="38"/>
      <c r="R1109" s="38"/>
      <c r="S1109" s="38"/>
      <c r="T1109" s="38"/>
      <c r="U1109" s="38"/>
      <c r="V1109" s="38"/>
      <c r="W1109" s="38"/>
      <c r="X1109" s="38"/>
      <c r="Y1109" s="38"/>
      <c r="Z1109" s="38"/>
      <c r="AA1109" s="38"/>
    </row>
    <row r="1110" spans="1:27" ht="13.2">
      <c r="A1110">
        <v>129</v>
      </c>
      <c r="B1110" s="38" t="s">
        <v>3170</v>
      </c>
      <c r="C1110" s="39">
        <v>1</v>
      </c>
      <c r="D1110" s="39">
        <v>8</v>
      </c>
      <c r="E1110" s="38" t="s">
        <v>3180</v>
      </c>
      <c r="F1110" s="39">
        <v>35973520</v>
      </c>
      <c r="G1110" s="38" t="s">
        <v>633</v>
      </c>
      <c r="H1110">
        <f>VLOOKUP(G1110,'Journals '!A:C,3)</f>
        <v>1</v>
      </c>
      <c r="I1110">
        <f t="shared" si="4"/>
        <v>1</v>
      </c>
      <c r="J1110" s="39">
        <v>2022</v>
      </c>
      <c r="K1110" s="38" t="s">
        <v>3181</v>
      </c>
      <c r="L1110" s="38"/>
      <c r="M1110" s="38"/>
      <c r="N1110" s="38"/>
      <c r="O1110" s="38"/>
      <c r="P1110" s="38"/>
      <c r="Q1110" s="38"/>
      <c r="R1110" s="38"/>
      <c r="S1110" s="38"/>
      <c r="T1110" s="38"/>
      <c r="U1110" s="38"/>
      <c r="V1110" s="38"/>
      <c r="W1110" s="38"/>
      <c r="X1110" s="38"/>
      <c r="Y1110" s="38"/>
      <c r="Z1110" s="38"/>
      <c r="AA1110" s="38"/>
    </row>
    <row r="1111" spans="1:27" ht="13.2">
      <c r="A1111">
        <v>129</v>
      </c>
      <c r="B1111" s="38" t="s">
        <v>3170</v>
      </c>
      <c r="C1111" s="39">
        <v>3</v>
      </c>
      <c r="D1111" s="39">
        <v>13</v>
      </c>
      <c r="E1111" s="38" t="s">
        <v>3182</v>
      </c>
      <c r="F1111" s="39">
        <v>36261279</v>
      </c>
      <c r="G1111" s="38" t="s">
        <v>3183</v>
      </c>
      <c r="H1111">
        <f>VLOOKUP(G1111,'Journals '!A:C,3)</f>
        <v>1</v>
      </c>
      <c r="I1111">
        <f t="shared" si="4"/>
        <v>1</v>
      </c>
      <c r="J1111" s="39">
        <v>2023</v>
      </c>
      <c r="K1111" s="38" t="s">
        <v>2721</v>
      </c>
      <c r="L1111" s="38"/>
      <c r="M1111" s="38"/>
      <c r="N1111" s="38"/>
      <c r="O1111" s="38"/>
      <c r="P1111" s="38"/>
      <c r="Q1111" s="38"/>
      <c r="R1111" s="38"/>
      <c r="S1111" s="38"/>
      <c r="T1111" s="38"/>
      <c r="U1111" s="38"/>
      <c r="V1111" s="38"/>
      <c r="W1111" s="38"/>
      <c r="X1111" s="38"/>
      <c r="Y1111" s="38"/>
      <c r="Z1111" s="38"/>
      <c r="AA1111" s="38"/>
    </row>
    <row r="1112" spans="1:27" ht="13.2">
      <c r="A1112">
        <v>129</v>
      </c>
      <c r="B1112" s="38" t="s">
        <v>3170</v>
      </c>
      <c r="C1112" s="39">
        <v>1</v>
      </c>
      <c r="D1112" s="39">
        <v>3</v>
      </c>
      <c r="E1112" s="38" t="s">
        <v>3184</v>
      </c>
      <c r="F1112" s="39">
        <v>35726951</v>
      </c>
      <c r="G1112" s="38" t="s">
        <v>555</v>
      </c>
      <c r="H1112">
        <f>VLOOKUP(G1112,'Journals '!A:C,3)</f>
        <v>1</v>
      </c>
      <c r="I1112">
        <f t="shared" si="4"/>
        <v>1</v>
      </c>
      <c r="J1112" s="39">
        <v>2022</v>
      </c>
      <c r="K1112" s="38" t="s">
        <v>3185</v>
      </c>
      <c r="L1112" s="38"/>
      <c r="M1112" s="38"/>
      <c r="N1112" s="38"/>
      <c r="O1112" s="38"/>
      <c r="P1112" s="38"/>
      <c r="Q1112" s="38"/>
      <c r="R1112" s="38"/>
      <c r="S1112" s="38"/>
      <c r="T1112" s="38"/>
      <c r="U1112" s="38"/>
      <c r="V1112" s="38"/>
      <c r="W1112" s="38"/>
      <c r="X1112" s="38"/>
      <c r="Y1112" s="38"/>
      <c r="Z1112" s="38"/>
      <c r="AA1112" s="38"/>
    </row>
    <row r="1113" spans="1:27" ht="13.2">
      <c r="A1113">
        <v>129</v>
      </c>
      <c r="B1113" s="38" t="s">
        <v>3170</v>
      </c>
      <c r="C1113" s="39">
        <v>2</v>
      </c>
      <c r="D1113" s="39">
        <v>12</v>
      </c>
      <c r="E1113" s="38" t="s">
        <v>3186</v>
      </c>
      <c r="F1113" s="39">
        <v>35916096</v>
      </c>
      <c r="G1113" s="38" t="s">
        <v>542</v>
      </c>
      <c r="H1113">
        <f>VLOOKUP(G1113,'Journals '!A:C,3)</f>
        <v>1</v>
      </c>
      <c r="I1113">
        <f t="shared" si="4"/>
        <v>1</v>
      </c>
      <c r="J1113" s="39">
        <v>2022</v>
      </c>
      <c r="K1113" s="38" t="s">
        <v>3187</v>
      </c>
      <c r="L1113" s="38"/>
      <c r="M1113" s="38"/>
      <c r="N1113" s="38"/>
      <c r="O1113" s="38"/>
      <c r="P1113" s="38"/>
      <c r="Q1113" s="38"/>
      <c r="R1113" s="38"/>
      <c r="S1113" s="38"/>
      <c r="T1113" s="38"/>
      <c r="U1113" s="38"/>
      <c r="V1113" s="38"/>
      <c r="W1113" s="38"/>
      <c r="X1113" s="38"/>
      <c r="Y1113" s="38"/>
      <c r="Z1113" s="38"/>
      <c r="AA1113" s="38"/>
    </row>
    <row r="1114" spans="1:27" ht="13.2">
      <c r="A1114">
        <v>129</v>
      </c>
      <c r="B1114" s="38" t="s">
        <v>3170</v>
      </c>
      <c r="C1114" s="39">
        <v>3</v>
      </c>
      <c r="D1114" s="39">
        <v>7</v>
      </c>
      <c r="E1114" s="38" t="s">
        <v>3101</v>
      </c>
      <c r="F1114" s="39">
        <v>35031520</v>
      </c>
      <c r="G1114" s="38" t="s">
        <v>633</v>
      </c>
      <c r="H1114">
        <f>VLOOKUP(G1114,'Journals '!A:C,3)</f>
        <v>1</v>
      </c>
      <c r="I1114">
        <f t="shared" si="4"/>
        <v>1</v>
      </c>
      <c r="J1114" s="39">
        <v>2022</v>
      </c>
      <c r="K1114" s="38" t="s">
        <v>3102</v>
      </c>
      <c r="L1114" s="38"/>
      <c r="M1114" s="38"/>
      <c r="N1114" s="38"/>
      <c r="O1114" s="38"/>
      <c r="P1114" s="38"/>
      <c r="Q1114" s="38"/>
      <c r="R1114" s="38"/>
      <c r="S1114" s="38"/>
      <c r="T1114" s="38"/>
      <c r="U1114" s="38"/>
      <c r="V1114" s="38"/>
      <c r="W1114" s="38"/>
      <c r="X1114" s="38"/>
      <c r="Y1114" s="38"/>
      <c r="Z1114" s="38"/>
      <c r="AA1114" s="38"/>
    </row>
    <row r="1115" spans="1:27" ht="13.2">
      <c r="A1115">
        <v>129</v>
      </c>
      <c r="B1115" s="38" t="s">
        <v>3170</v>
      </c>
      <c r="C1115" s="39">
        <v>3</v>
      </c>
      <c r="D1115" s="39">
        <v>8</v>
      </c>
      <c r="E1115" s="38" t="s">
        <v>3188</v>
      </c>
      <c r="F1115" s="39">
        <v>35729812</v>
      </c>
      <c r="G1115" s="38" t="s">
        <v>633</v>
      </c>
      <c r="H1115">
        <f>VLOOKUP(G1115,'Journals '!A:C,3)</f>
        <v>1</v>
      </c>
      <c r="I1115">
        <f t="shared" si="4"/>
        <v>1</v>
      </c>
      <c r="J1115" s="39">
        <v>2022</v>
      </c>
      <c r="K1115" s="38" t="s">
        <v>3189</v>
      </c>
      <c r="L1115" s="38"/>
      <c r="M1115" s="38"/>
      <c r="N1115" s="38"/>
      <c r="O1115" s="38"/>
      <c r="P1115" s="38"/>
      <c r="Q1115" s="38"/>
      <c r="R1115" s="38"/>
      <c r="S1115" s="38"/>
      <c r="T1115" s="38"/>
      <c r="U1115" s="38"/>
      <c r="V1115" s="38"/>
      <c r="W1115" s="38"/>
      <c r="X1115" s="38"/>
      <c r="Y1115" s="38"/>
      <c r="Z1115" s="38"/>
      <c r="AA1115" s="38"/>
    </row>
    <row r="1116" spans="1:27" ht="13.2">
      <c r="A1116">
        <v>129</v>
      </c>
      <c r="B1116" s="38" t="s">
        <v>3170</v>
      </c>
      <c r="C1116" s="39">
        <v>2</v>
      </c>
      <c r="D1116" s="39">
        <v>6</v>
      </c>
      <c r="E1116" s="38" t="s">
        <v>3190</v>
      </c>
      <c r="F1116" s="39">
        <v>34243648</v>
      </c>
      <c r="G1116" s="38" t="s">
        <v>633</v>
      </c>
      <c r="H1116">
        <f>VLOOKUP(G1116,'Journals '!A:C,3)</f>
        <v>1</v>
      </c>
      <c r="I1116">
        <f t="shared" si="4"/>
        <v>1</v>
      </c>
      <c r="J1116" s="39">
        <v>2021</v>
      </c>
      <c r="K1116" s="38" t="s">
        <v>3185</v>
      </c>
      <c r="L1116" s="38"/>
      <c r="M1116" s="38"/>
      <c r="N1116" s="38"/>
      <c r="O1116" s="38"/>
      <c r="P1116" s="38"/>
      <c r="Q1116" s="38"/>
      <c r="R1116" s="38"/>
      <c r="S1116" s="38"/>
      <c r="T1116" s="38"/>
      <c r="U1116" s="38"/>
      <c r="V1116" s="38"/>
      <c r="W1116" s="38"/>
      <c r="X1116" s="38"/>
      <c r="Y1116" s="38"/>
      <c r="Z1116" s="38"/>
      <c r="AA1116" s="38"/>
    </row>
    <row r="1117" spans="1:27" ht="13.2">
      <c r="A1117">
        <v>129</v>
      </c>
      <c r="B1117" s="38" t="s">
        <v>3170</v>
      </c>
      <c r="C1117" s="39">
        <v>1</v>
      </c>
      <c r="D1117" s="39">
        <v>6</v>
      </c>
      <c r="E1117" s="38" t="s">
        <v>3191</v>
      </c>
      <c r="F1117" s="39">
        <v>33068801</v>
      </c>
      <c r="G1117" s="38" t="s">
        <v>633</v>
      </c>
      <c r="H1117">
        <f>VLOOKUP(G1117,'Journals '!A:C,3)</f>
        <v>1</v>
      </c>
      <c r="I1117">
        <f t="shared" si="4"/>
        <v>1</v>
      </c>
      <c r="J1117" s="39">
        <v>2021</v>
      </c>
      <c r="K1117" s="38" t="s">
        <v>3181</v>
      </c>
      <c r="L1117" s="38"/>
      <c r="M1117" s="38"/>
      <c r="N1117" s="38"/>
      <c r="O1117" s="38"/>
      <c r="P1117" s="38"/>
      <c r="Q1117" s="38"/>
      <c r="R1117" s="38"/>
      <c r="S1117" s="38"/>
      <c r="T1117" s="38"/>
      <c r="U1117" s="38"/>
      <c r="V1117" s="38"/>
      <c r="W1117" s="38"/>
      <c r="X1117" s="38"/>
      <c r="Y1117" s="38"/>
      <c r="Z1117" s="38"/>
      <c r="AA1117" s="38"/>
    </row>
    <row r="1118" spans="1:27" ht="13.2">
      <c r="A1118">
        <v>129</v>
      </c>
      <c r="B1118" s="38" t="s">
        <v>3170</v>
      </c>
      <c r="C1118" s="39">
        <v>1</v>
      </c>
      <c r="D1118" s="39">
        <v>4</v>
      </c>
      <c r="E1118" s="38" t="s">
        <v>3192</v>
      </c>
      <c r="F1118" s="39">
        <v>37222512</v>
      </c>
      <c r="G1118" s="38" t="s">
        <v>555</v>
      </c>
      <c r="H1118">
        <f>VLOOKUP(G1118,'Journals '!A:C,3)</f>
        <v>1</v>
      </c>
      <c r="I1118">
        <f t="shared" si="4"/>
        <v>1</v>
      </c>
      <c r="J1118" s="39">
        <v>2023</v>
      </c>
      <c r="K1118" s="38" t="s">
        <v>3185</v>
      </c>
      <c r="L1118" s="38"/>
      <c r="M1118" s="38"/>
      <c r="N1118" s="38"/>
      <c r="O1118" s="38"/>
      <c r="P1118" s="38"/>
      <c r="Q1118" s="38"/>
      <c r="R1118" s="38"/>
      <c r="S1118" s="38"/>
      <c r="T1118" s="38"/>
      <c r="U1118" s="38"/>
      <c r="V1118" s="38"/>
      <c r="W1118" s="38"/>
      <c r="X1118" s="38"/>
      <c r="Y1118" s="38"/>
      <c r="Z1118" s="38"/>
      <c r="AA1118" s="38"/>
    </row>
    <row r="1119" spans="1:27" ht="13.2">
      <c r="A1119">
        <v>129</v>
      </c>
      <c r="B1119" s="38" t="s">
        <v>3170</v>
      </c>
      <c r="C1119" s="39">
        <v>4</v>
      </c>
      <c r="D1119" s="39">
        <v>10</v>
      </c>
      <c r="E1119" s="38" t="s">
        <v>3193</v>
      </c>
      <c r="F1119" s="39">
        <v>37479031</v>
      </c>
      <c r="G1119" s="38" t="s">
        <v>633</v>
      </c>
      <c r="H1119">
        <f>VLOOKUP(G1119,'Journals '!A:C,3)</f>
        <v>1</v>
      </c>
      <c r="I1119">
        <f t="shared" si="4"/>
        <v>1</v>
      </c>
      <c r="J1119" s="39">
        <v>2023</v>
      </c>
      <c r="K1119" s="38" t="s">
        <v>3194</v>
      </c>
      <c r="L1119" s="38"/>
      <c r="M1119" s="38"/>
      <c r="N1119" s="38"/>
      <c r="O1119" s="38"/>
      <c r="P1119" s="38"/>
      <c r="Q1119" s="38"/>
      <c r="R1119" s="38"/>
      <c r="S1119" s="38"/>
      <c r="T1119" s="38"/>
      <c r="U1119" s="38"/>
      <c r="V1119" s="38"/>
      <c r="W1119" s="38"/>
      <c r="X1119" s="38"/>
      <c r="Y1119" s="38"/>
      <c r="Z1119" s="38"/>
      <c r="AA1119" s="38"/>
    </row>
    <row r="1120" spans="1:27" ht="13.2">
      <c r="A1120">
        <v>129</v>
      </c>
      <c r="B1120" s="38" t="s">
        <v>3170</v>
      </c>
      <c r="C1120" s="39">
        <v>4</v>
      </c>
      <c r="D1120" s="39">
        <v>7</v>
      </c>
      <c r="E1120" s="38" t="s">
        <v>3195</v>
      </c>
      <c r="F1120" s="39">
        <v>34583489</v>
      </c>
      <c r="G1120" s="38" t="s">
        <v>633</v>
      </c>
      <c r="H1120">
        <f>VLOOKUP(G1120,'Journals '!A:C,3)</f>
        <v>1</v>
      </c>
      <c r="I1120">
        <f t="shared" si="4"/>
        <v>1</v>
      </c>
      <c r="J1120" s="39">
        <v>2021</v>
      </c>
      <c r="K1120" s="38" t="s">
        <v>3102</v>
      </c>
      <c r="L1120" s="38"/>
      <c r="M1120" s="38"/>
      <c r="N1120" s="38"/>
      <c r="O1120" s="38"/>
      <c r="P1120" s="38"/>
      <c r="Q1120" s="38"/>
      <c r="R1120" s="38"/>
      <c r="S1120" s="38"/>
      <c r="T1120" s="38"/>
      <c r="U1120" s="38"/>
      <c r="V1120" s="38"/>
      <c r="W1120" s="38"/>
      <c r="X1120" s="38"/>
      <c r="Y1120" s="38"/>
      <c r="Z1120" s="38"/>
      <c r="AA1120" s="38"/>
    </row>
    <row r="1121" spans="1:27" ht="13.2">
      <c r="A1121">
        <v>129</v>
      </c>
      <c r="B1121" s="38" t="s">
        <v>3170</v>
      </c>
      <c r="C1121" s="39">
        <v>2</v>
      </c>
      <c r="D1121" s="39">
        <v>7</v>
      </c>
      <c r="E1121" s="38" t="s">
        <v>3196</v>
      </c>
      <c r="F1121" s="39">
        <v>33051354</v>
      </c>
      <c r="G1121" s="38" t="s">
        <v>3197</v>
      </c>
      <c r="H1121">
        <f>VLOOKUP(G1121,'Journals '!A:C,3)</f>
        <v>0</v>
      </c>
      <c r="I1121" t="str">
        <f t="shared" si="4"/>
        <v xml:space="preserve"> </v>
      </c>
      <c r="J1121" s="39">
        <v>2020</v>
      </c>
      <c r="K1121" s="38" t="s">
        <v>3198</v>
      </c>
      <c r="L1121" s="38" t="s">
        <v>3199</v>
      </c>
      <c r="M1121" s="38"/>
      <c r="N1121" s="38"/>
      <c r="O1121" s="38"/>
      <c r="P1121" s="38"/>
      <c r="Q1121" s="38"/>
      <c r="R1121" s="38"/>
      <c r="S1121" s="38"/>
      <c r="T1121" s="38"/>
      <c r="U1121" s="38"/>
      <c r="V1121" s="38"/>
      <c r="W1121" s="38"/>
      <c r="X1121" s="38"/>
      <c r="Y1121" s="38"/>
      <c r="Z1121" s="38"/>
      <c r="AA1121" s="38"/>
    </row>
    <row r="1122" spans="1:27" ht="13.2">
      <c r="A1122">
        <v>129</v>
      </c>
      <c r="B1122" s="38" t="s">
        <v>3170</v>
      </c>
      <c r="C1122" s="39">
        <v>4</v>
      </c>
      <c r="D1122" s="39">
        <v>7</v>
      </c>
      <c r="E1122" s="38" t="s">
        <v>3200</v>
      </c>
      <c r="F1122" s="39">
        <v>33684586</v>
      </c>
      <c r="G1122" s="38" t="s">
        <v>633</v>
      </c>
      <c r="H1122">
        <f>VLOOKUP(G1122,'Journals '!A:C,3)</f>
        <v>1</v>
      </c>
      <c r="I1122">
        <f t="shared" si="4"/>
        <v>1</v>
      </c>
      <c r="J1122" s="39">
        <v>2021</v>
      </c>
      <c r="K1122" s="38" t="s">
        <v>3102</v>
      </c>
      <c r="L1122" s="38"/>
      <c r="M1122" s="38"/>
      <c r="N1122" s="38"/>
      <c r="O1122" s="38"/>
      <c r="P1122" s="38"/>
      <c r="Q1122" s="38"/>
      <c r="R1122" s="38"/>
      <c r="S1122" s="38"/>
      <c r="T1122" s="38"/>
      <c r="U1122" s="38"/>
      <c r="V1122" s="38"/>
      <c r="W1122" s="38"/>
      <c r="X1122" s="38"/>
      <c r="Y1122" s="38"/>
      <c r="Z1122" s="38"/>
      <c r="AA1122" s="38"/>
    </row>
    <row r="1123" spans="1:27" ht="13.2">
      <c r="A1123">
        <v>129</v>
      </c>
      <c r="B1123" s="38" t="s">
        <v>3170</v>
      </c>
      <c r="C1123" s="39">
        <v>3</v>
      </c>
      <c r="D1123" s="39">
        <v>7</v>
      </c>
      <c r="E1123" s="38" t="s">
        <v>3201</v>
      </c>
      <c r="F1123" s="39">
        <v>31833551</v>
      </c>
      <c r="G1123" s="38" t="s">
        <v>3202</v>
      </c>
      <c r="H1123">
        <f>VLOOKUP(G1123,'Journals '!A:C,3)</f>
        <v>0</v>
      </c>
      <c r="I1123" t="str">
        <f t="shared" si="4"/>
        <v xml:space="preserve"> </v>
      </c>
      <c r="J1123" s="39">
        <v>2020</v>
      </c>
      <c r="K1123" s="38" t="s">
        <v>3203</v>
      </c>
      <c r="L1123" s="38" t="s">
        <v>3204</v>
      </c>
      <c r="M1123" s="38"/>
      <c r="N1123" s="38"/>
      <c r="O1123" s="38"/>
      <c r="P1123" s="38"/>
      <c r="Q1123" s="38"/>
      <c r="R1123" s="38"/>
      <c r="S1123" s="38"/>
      <c r="T1123" s="38"/>
      <c r="U1123" s="38"/>
      <c r="V1123" s="38"/>
      <c r="W1123" s="38"/>
      <c r="X1123" s="38"/>
      <c r="Y1123" s="38"/>
      <c r="Z1123" s="38"/>
      <c r="AA1123" s="38"/>
    </row>
    <row r="1124" spans="1:27" ht="13.2">
      <c r="A1124">
        <v>129</v>
      </c>
      <c r="B1124" s="38" t="s">
        <v>3170</v>
      </c>
      <c r="C1124" s="39">
        <v>1</v>
      </c>
      <c r="D1124" s="39">
        <v>3</v>
      </c>
      <c r="E1124" s="38" t="s">
        <v>3205</v>
      </c>
      <c r="F1124" s="39">
        <v>35867102</v>
      </c>
      <c r="G1124" s="38" t="s">
        <v>555</v>
      </c>
      <c r="H1124">
        <f>VLOOKUP(G1124,'Journals '!A:C,3)</f>
        <v>1</v>
      </c>
      <c r="I1124">
        <f t="shared" si="4"/>
        <v>1</v>
      </c>
      <c r="J1124" s="39">
        <v>2022</v>
      </c>
      <c r="K1124" s="38" t="s">
        <v>3185</v>
      </c>
      <c r="L1124" s="38"/>
      <c r="M1124" s="38"/>
      <c r="N1124" s="38"/>
      <c r="O1124" s="38"/>
      <c r="P1124" s="38"/>
      <c r="Q1124" s="38"/>
      <c r="R1124" s="38"/>
      <c r="S1124" s="38"/>
      <c r="T1124" s="38"/>
      <c r="U1124" s="38"/>
      <c r="V1124" s="38"/>
      <c r="W1124" s="38"/>
      <c r="X1124" s="38"/>
      <c r="Y1124" s="38"/>
      <c r="Z1124" s="38"/>
      <c r="AA1124" s="38"/>
    </row>
    <row r="1125" spans="1:27" ht="13.2">
      <c r="A1125">
        <v>130</v>
      </c>
      <c r="B1125" t="s">
        <v>778</v>
      </c>
      <c r="C1125" s="53">
        <v>2</v>
      </c>
      <c r="D1125" s="53">
        <v>3</v>
      </c>
      <c r="E1125" s="19" t="s">
        <v>3206</v>
      </c>
      <c r="F1125" s="53">
        <v>33991731</v>
      </c>
      <c r="G1125" s="54" t="s">
        <v>497</v>
      </c>
      <c r="H1125">
        <f>VLOOKUP(G1125,'Journals '!A:C,3)</f>
        <v>1</v>
      </c>
      <c r="I1125">
        <f t="shared" si="4"/>
        <v>1</v>
      </c>
      <c r="J1125" s="39">
        <v>2021</v>
      </c>
      <c r="K1125" t="s">
        <v>3207</v>
      </c>
    </row>
    <row r="1126" spans="1:27" ht="13.2">
      <c r="A1126">
        <v>130</v>
      </c>
      <c r="B1126" t="s">
        <v>778</v>
      </c>
      <c r="C1126" s="53">
        <v>2</v>
      </c>
      <c r="D1126" s="53">
        <v>5</v>
      </c>
      <c r="E1126" s="19" t="s">
        <v>3208</v>
      </c>
      <c r="F1126" s="53">
        <v>34538469</v>
      </c>
      <c r="G1126" s="55" t="s">
        <v>545</v>
      </c>
      <c r="H1126">
        <f>VLOOKUP(G1126,'Journals '!A:C,3)</f>
        <v>1</v>
      </c>
      <c r="I1126">
        <f t="shared" si="4"/>
        <v>1</v>
      </c>
      <c r="J1126" s="39">
        <v>2021</v>
      </c>
      <c r="K1126" t="s">
        <v>3209</v>
      </c>
    </row>
    <row r="1127" spans="1:27" ht="13.2">
      <c r="A1127">
        <v>130</v>
      </c>
      <c r="B1127" t="s">
        <v>778</v>
      </c>
      <c r="C1127" s="53">
        <v>3</v>
      </c>
      <c r="D1127" s="53">
        <v>7</v>
      </c>
      <c r="E1127" s="19" t="s">
        <v>3210</v>
      </c>
      <c r="F1127" s="53">
        <v>36152334</v>
      </c>
      <c r="G1127" s="40" t="s">
        <v>476</v>
      </c>
      <c r="H1127">
        <f>VLOOKUP(G1127,'Journals '!A:C,3)</f>
        <v>1</v>
      </c>
      <c r="I1127">
        <f t="shared" si="4"/>
        <v>1</v>
      </c>
      <c r="J1127" s="39">
        <v>2022</v>
      </c>
      <c r="K1127" t="s">
        <v>3211</v>
      </c>
    </row>
    <row r="1128" spans="1:27" ht="13.2">
      <c r="A1128">
        <v>130</v>
      </c>
      <c r="B1128" t="s">
        <v>778</v>
      </c>
      <c r="C1128" s="53">
        <v>1</v>
      </c>
      <c r="D1128" s="53">
        <v>3</v>
      </c>
      <c r="E1128" s="19" t="s">
        <v>3212</v>
      </c>
      <c r="F1128" s="53">
        <v>35334454</v>
      </c>
      <c r="G1128" s="40" t="s">
        <v>1030</v>
      </c>
      <c r="H1128">
        <f>VLOOKUP(G1128,'Journals '!A:C,3)</f>
        <v>1</v>
      </c>
      <c r="I1128">
        <f t="shared" si="4"/>
        <v>1</v>
      </c>
      <c r="J1128" s="39">
        <v>2022</v>
      </c>
      <c r="K1128" t="s">
        <v>3213</v>
      </c>
    </row>
    <row r="1129" spans="1:27" ht="13.2">
      <c r="A1129">
        <v>130</v>
      </c>
      <c r="B1129" t="s">
        <v>778</v>
      </c>
      <c r="C1129" s="53">
        <v>10</v>
      </c>
      <c r="D1129" s="53">
        <v>13</v>
      </c>
      <c r="E1129" s="19" t="s">
        <v>3093</v>
      </c>
      <c r="F1129" s="53">
        <v>36208867</v>
      </c>
      <c r="G1129" s="40" t="s">
        <v>634</v>
      </c>
      <c r="H1129">
        <f>VLOOKUP(G1129,'Journals '!A:C,3)</f>
        <v>1</v>
      </c>
      <c r="I1129">
        <f t="shared" si="4"/>
        <v>1</v>
      </c>
      <c r="J1129" s="39">
        <v>2022</v>
      </c>
      <c r="K1129" t="s">
        <v>3125</v>
      </c>
    </row>
    <row r="1130" spans="1:27" ht="13.2">
      <c r="A1130">
        <v>130</v>
      </c>
      <c r="B1130" t="s">
        <v>778</v>
      </c>
      <c r="C1130" s="53">
        <v>2</v>
      </c>
      <c r="D1130" s="53">
        <v>2</v>
      </c>
      <c r="E1130" s="19" t="s">
        <v>3214</v>
      </c>
      <c r="F1130" s="53">
        <v>35238811</v>
      </c>
      <c r="G1130" s="40" t="s">
        <v>544</v>
      </c>
      <c r="H1130">
        <f>VLOOKUP(G1130,'Journals '!A:C,3)</f>
        <v>1</v>
      </c>
      <c r="I1130">
        <f t="shared" si="4"/>
        <v>1</v>
      </c>
      <c r="J1130" s="39">
        <v>2022</v>
      </c>
      <c r="K1130" t="s">
        <v>3215</v>
      </c>
    </row>
    <row r="1131" spans="1:27" ht="13.2">
      <c r="A1131">
        <v>130</v>
      </c>
      <c r="B1131" t="s">
        <v>778</v>
      </c>
      <c r="C1131" s="53">
        <v>8</v>
      </c>
      <c r="D1131" s="53">
        <v>15</v>
      </c>
      <c r="E1131" s="19" t="s">
        <v>3216</v>
      </c>
      <c r="F1131" s="53">
        <v>36920406</v>
      </c>
      <c r="G1131" s="40" t="s">
        <v>349</v>
      </c>
      <c r="H1131">
        <f>VLOOKUP(G1131,'Journals '!A:C,3)</f>
        <v>1</v>
      </c>
      <c r="I1131">
        <f t="shared" si="4"/>
        <v>1</v>
      </c>
      <c r="J1131" s="39">
        <v>2023</v>
      </c>
      <c r="K1131" t="s">
        <v>3217</v>
      </c>
    </row>
    <row r="1132" spans="1:27" ht="13.2">
      <c r="A1132">
        <v>130</v>
      </c>
      <c r="B1132" t="s">
        <v>778</v>
      </c>
      <c r="C1132" s="53">
        <v>1</v>
      </c>
      <c r="D1132" s="53">
        <v>11</v>
      </c>
      <c r="E1132" s="19" t="s">
        <v>3218</v>
      </c>
      <c r="F1132" s="53">
        <v>37548568</v>
      </c>
      <c r="G1132" s="40" t="s">
        <v>473</v>
      </c>
      <c r="H1132">
        <f>VLOOKUP(G1132,'Journals '!A:C,3)</f>
        <v>1</v>
      </c>
      <c r="I1132">
        <f t="shared" si="4"/>
        <v>1</v>
      </c>
      <c r="J1132" s="39">
        <v>2023</v>
      </c>
      <c r="K1132" t="s">
        <v>3219</v>
      </c>
    </row>
    <row r="1133" spans="1:27" ht="13.2">
      <c r="A1133">
        <v>130</v>
      </c>
      <c r="B1133" t="s">
        <v>778</v>
      </c>
      <c r="C1133" s="53">
        <v>3</v>
      </c>
      <c r="D1133" s="53">
        <v>7</v>
      </c>
      <c r="E1133" s="19" t="s">
        <v>3220</v>
      </c>
      <c r="F1133" s="53">
        <v>36303477</v>
      </c>
      <c r="G1133" s="40" t="s">
        <v>1030</v>
      </c>
      <c r="H1133">
        <f>VLOOKUP(G1133,'Journals '!A:C,3)</f>
        <v>1</v>
      </c>
      <c r="I1133">
        <f t="shared" si="4"/>
        <v>1</v>
      </c>
      <c r="J1133" s="39">
        <v>2022</v>
      </c>
      <c r="K1133" t="s">
        <v>3221</v>
      </c>
    </row>
    <row r="1134" spans="1:27" ht="13.2">
      <c r="A1134">
        <v>130</v>
      </c>
      <c r="B1134" t="s">
        <v>778</v>
      </c>
      <c r="C1134" s="53">
        <v>3</v>
      </c>
      <c r="D1134" s="53">
        <v>3</v>
      </c>
      <c r="E1134" s="19" t="s">
        <v>3222</v>
      </c>
      <c r="F1134" s="53">
        <v>36637278</v>
      </c>
      <c r="G1134" s="40" t="s">
        <v>544</v>
      </c>
      <c r="H1134">
        <f>VLOOKUP(G1134,'Journals '!A:C,3)</f>
        <v>1</v>
      </c>
      <c r="I1134">
        <f t="shared" si="4"/>
        <v>1</v>
      </c>
      <c r="J1134" s="39">
        <v>2023</v>
      </c>
      <c r="K1134" t="s">
        <v>3223</v>
      </c>
    </row>
    <row r="1135" spans="1:27" ht="13.2">
      <c r="A1135">
        <v>130</v>
      </c>
      <c r="B1135" t="s">
        <v>778</v>
      </c>
      <c r="C1135" s="53">
        <v>2</v>
      </c>
      <c r="D1135" s="53">
        <v>6</v>
      </c>
      <c r="E1135" s="19" t="s">
        <v>3224</v>
      </c>
      <c r="F1135" s="53">
        <v>36637267</v>
      </c>
      <c r="G1135" s="40" t="s">
        <v>544</v>
      </c>
      <c r="H1135">
        <f>VLOOKUP(G1135,'Journals '!A:C,3)</f>
        <v>1</v>
      </c>
      <c r="I1135">
        <f t="shared" si="4"/>
        <v>1</v>
      </c>
      <c r="J1135" s="39">
        <v>2023</v>
      </c>
      <c r="K1135" t="s">
        <v>3225</v>
      </c>
    </row>
    <row r="1136" spans="1:27" ht="13.2">
      <c r="A1136">
        <v>130</v>
      </c>
      <c r="B1136" t="s">
        <v>778</v>
      </c>
      <c r="C1136" s="53">
        <v>12</v>
      </c>
      <c r="D1136" s="53">
        <v>21</v>
      </c>
      <c r="E1136" s="19" t="s">
        <v>3226</v>
      </c>
      <c r="F1136" s="53">
        <v>32806710</v>
      </c>
      <c r="G1136" s="40" t="s">
        <v>453</v>
      </c>
      <c r="H1136">
        <f>VLOOKUP(G1136,'Journals '!A:C,3)</f>
        <v>0</v>
      </c>
      <c r="I1136" t="str">
        <f t="shared" si="4"/>
        <v xml:space="preserve"> </v>
      </c>
      <c r="J1136" s="39">
        <v>2020</v>
      </c>
      <c r="K1136" t="s">
        <v>3227</v>
      </c>
    </row>
    <row r="1137" spans="1:13" ht="13.2">
      <c r="A1137">
        <v>130</v>
      </c>
      <c r="B1137" t="s">
        <v>778</v>
      </c>
      <c r="C1137" s="53">
        <v>3</v>
      </c>
      <c r="D1137" s="53">
        <v>4</v>
      </c>
      <c r="E1137" s="19" t="s">
        <v>3228</v>
      </c>
      <c r="F1137" s="53">
        <v>34982884</v>
      </c>
      <c r="G1137" s="40" t="s">
        <v>544</v>
      </c>
      <c r="H1137">
        <f>VLOOKUP(G1137,'Journals '!A:C,3)</f>
        <v>1</v>
      </c>
      <c r="I1137">
        <f t="shared" si="4"/>
        <v>1</v>
      </c>
      <c r="J1137" s="39">
        <v>2022</v>
      </c>
      <c r="K1137" t="s">
        <v>3229</v>
      </c>
    </row>
    <row r="1138" spans="1:13" ht="13.2">
      <c r="A1138">
        <v>130</v>
      </c>
      <c r="B1138" t="s">
        <v>778</v>
      </c>
      <c r="C1138" s="53">
        <v>5</v>
      </c>
      <c r="D1138" s="53">
        <v>15</v>
      </c>
      <c r="E1138" s="19" t="s">
        <v>3230</v>
      </c>
      <c r="F1138" s="53">
        <v>36574570</v>
      </c>
      <c r="G1138" s="54" t="s">
        <v>634</v>
      </c>
      <c r="H1138">
        <f>VLOOKUP(G1138,'Journals '!A:C,3)</f>
        <v>1</v>
      </c>
      <c r="I1138">
        <f t="shared" si="4"/>
        <v>1</v>
      </c>
      <c r="J1138" s="39">
        <v>2023</v>
      </c>
      <c r="K1138" t="s">
        <v>2232</v>
      </c>
    </row>
    <row r="1139" spans="1:13" ht="13.2">
      <c r="A1139">
        <v>130</v>
      </c>
      <c r="B1139" t="s">
        <v>778</v>
      </c>
      <c r="C1139" s="53">
        <v>2</v>
      </c>
      <c r="D1139" s="53">
        <v>9</v>
      </c>
      <c r="E1139" s="19" t="s">
        <v>3231</v>
      </c>
      <c r="F1139" s="53">
        <v>35276394</v>
      </c>
      <c r="G1139" s="54" t="s">
        <v>634</v>
      </c>
      <c r="H1139">
        <f>VLOOKUP(G1139,'Journals '!A:C,3)</f>
        <v>1</v>
      </c>
      <c r="I1139">
        <f t="shared" si="4"/>
        <v>1</v>
      </c>
      <c r="J1139" s="39">
        <v>2022</v>
      </c>
      <c r="K1139" t="s">
        <v>3232</v>
      </c>
    </row>
    <row r="1140" spans="1:13" ht="13.2">
      <c r="A1140">
        <v>130</v>
      </c>
      <c r="B1140" t="s">
        <v>778</v>
      </c>
      <c r="C1140" s="53">
        <v>2</v>
      </c>
      <c r="D1140" s="53">
        <v>9</v>
      </c>
      <c r="E1140" s="19" t="s">
        <v>3106</v>
      </c>
      <c r="F1140" s="53">
        <v>37611802</v>
      </c>
      <c r="G1140" s="54" t="s">
        <v>634</v>
      </c>
      <c r="H1140">
        <f>VLOOKUP(G1140,'Journals '!A:C,3)</f>
        <v>1</v>
      </c>
      <c r="I1140">
        <f t="shared" si="4"/>
        <v>1</v>
      </c>
      <c r="J1140" s="39">
        <v>2023</v>
      </c>
      <c r="K1140" t="s">
        <v>3233</v>
      </c>
    </row>
    <row r="1141" spans="1:13" ht="13.2">
      <c r="A1141">
        <v>130</v>
      </c>
      <c r="B1141" t="s">
        <v>778</v>
      </c>
      <c r="C1141" s="53">
        <v>8</v>
      </c>
      <c r="D1141" s="53">
        <v>10</v>
      </c>
      <c r="E1141" s="19" t="s">
        <v>3124</v>
      </c>
      <c r="F1141" s="53">
        <v>35192973</v>
      </c>
      <c r="G1141" s="54" t="s">
        <v>634</v>
      </c>
      <c r="H1141">
        <f>VLOOKUP(G1141,'Journals '!A:C,3)</f>
        <v>1</v>
      </c>
      <c r="I1141">
        <f t="shared" si="4"/>
        <v>1</v>
      </c>
      <c r="J1141" s="39">
        <v>2022</v>
      </c>
      <c r="K1141" t="s">
        <v>3125</v>
      </c>
    </row>
    <row r="1142" spans="1:13" ht="13.2">
      <c r="A1142">
        <v>130</v>
      </c>
      <c r="B1142" t="s">
        <v>778</v>
      </c>
      <c r="C1142" s="53">
        <v>4</v>
      </c>
      <c r="D1142" s="53">
        <v>26</v>
      </c>
      <c r="E1142" s="19" t="s">
        <v>3234</v>
      </c>
      <c r="F1142" s="53">
        <v>37209070</v>
      </c>
      <c r="G1142" s="40" t="s">
        <v>473</v>
      </c>
      <c r="H1142">
        <f>VLOOKUP(G1142,'Journals '!A:C,3)</f>
        <v>1</v>
      </c>
      <c r="I1142">
        <f t="shared" si="4"/>
        <v>1</v>
      </c>
      <c r="J1142" s="39">
        <v>2023</v>
      </c>
      <c r="K1142" t="s">
        <v>3235</v>
      </c>
    </row>
    <row r="1143" spans="1:13" ht="13.2">
      <c r="A1143">
        <v>130</v>
      </c>
      <c r="B1143" t="s">
        <v>778</v>
      </c>
      <c r="C1143" s="53">
        <v>8</v>
      </c>
      <c r="D1143" s="53">
        <v>17</v>
      </c>
      <c r="E1143" s="19" t="s">
        <v>3236</v>
      </c>
      <c r="F1143" s="53">
        <v>34558320</v>
      </c>
      <c r="G1143" s="40" t="s">
        <v>398</v>
      </c>
      <c r="H1143">
        <f>VLOOKUP(G1143,'Journals '!A:C,3)</f>
        <v>1</v>
      </c>
      <c r="I1143">
        <f t="shared" si="4"/>
        <v>1</v>
      </c>
      <c r="J1143" s="39">
        <v>2023</v>
      </c>
      <c r="K1143" t="s">
        <v>3062</v>
      </c>
    </row>
    <row r="1144" spans="1:13" ht="13.2">
      <c r="A1144">
        <v>130</v>
      </c>
      <c r="B1144" t="s">
        <v>778</v>
      </c>
      <c r="C1144" s="53">
        <v>7</v>
      </c>
      <c r="D1144" s="53">
        <v>14</v>
      </c>
      <c r="E1144" s="19" t="s">
        <v>3237</v>
      </c>
      <c r="F1144" s="53">
        <v>36972148</v>
      </c>
      <c r="G1144" s="40" t="s">
        <v>600</v>
      </c>
      <c r="H1144">
        <f>VLOOKUP(G1144,'Journals '!A:C,3)</f>
        <v>1</v>
      </c>
      <c r="I1144">
        <f t="shared" si="4"/>
        <v>1</v>
      </c>
      <c r="J1144" s="39">
        <v>2023</v>
      </c>
      <c r="K1144" t="s">
        <v>3238</v>
      </c>
    </row>
    <row r="1145" spans="1:13" ht="13.2">
      <c r="A1145">
        <v>130</v>
      </c>
      <c r="B1145" t="s">
        <v>778</v>
      </c>
      <c r="C1145" s="53">
        <v>2</v>
      </c>
      <c r="D1145" s="53">
        <v>17</v>
      </c>
      <c r="E1145" s="19" t="s">
        <v>3239</v>
      </c>
      <c r="F1145" s="53">
        <v>35523251</v>
      </c>
      <c r="G1145" s="40" t="s">
        <v>1030</v>
      </c>
      <c r="H1145">
        <f>VLOOKUP(G1145,'Journals '!A:C,3)</f>
        <v>1</v>
      </c>
      <c r="I1145">
        <f t="shared" si="4"/>
        <v>1</v>
      </c>
      <c r="J1145" s="39">
        <v>2022</v>
      </c>
      <c r="K1145" t="s">
        <v>3235</v>
      </c>
    </row>
    <row r="1146" spans="1:13" ht="13.2">
      <c r="A1146">
        <v>130</v>
      </c>
      <c r="B1146" t="s">
        <v>778</v>
      </c>
      <c r="C1146" s="53">
        <v>2</v>
      </c>
      <c r="D1146" s="53">
        <v>14</v>
      </c>
      <c r="E1146" s="19" t="s">
        <v>3240</v>
      </c>
      <c r="F1146" s="53">
        <v>34905727</v>
      </c>
      <c r="G1146" s="40" t="s">
        <v>1030</v>
      </c>
      <c r="H1146">
        <f>VLOOKUP(G1146,'Journals '!A:C,3)</f>
        <v>1</v>
      </c>
      <c r="I1146">
        <f t="shared" si="4"/>
        <v>1</v>
      </c>
      <c r="J1146" s="39">
        <v>2021</v>
      </c>
      <c r="K1146" t="s">
        <v>3235</v>
      </c>
    </row>
    <row r="1147" spans="1:13" ht="13.2">
      <c r="A1147">
        <v>130</v>
      </c>
      <c r="B1147" t="s">
        <v>778</v>
      </c>
      <c r="C1147" s="53">
        <v>3</v>
      </c>
      <c r="D1147" s="53">
        <v>9</v>
      </c>
      <c r="E1147" s="19" t="s">
        <v>3241</v>
      </c>
      <c r="F1147" s="53">
        <v>36623725</v>
      </c>
      <c r="G1147" s="40" t="s">
        <v>634</v>
      </c>
      <c r="H1147">
        <f>VLOOKUP(G1147,'Journals '!A:C,3)</f>
        <v>1</v>
      </c>
      <c r="I1147">
        <f t="shared" si="4"/>
        <v>1</v>
      </c>
      <c r="J1147" s="39">
        <v>2023</v>
      </c>
      <c r="K1147" t="s">
        <v>2261</v>
      </c>
      <c r="L1147" t="s">
        <v>3242</v>
      </c>
      <c r="M1147" t="s">
        <v>3243</v>
      </c>
    </row>
    <row r="1148" spans="1:13" ht="13.2">
      <c r="A1148">
        <v>130</v>
      </c>
      <c r="B1148" t="s">
        <v>778</v>
      </c>
      <c r="C1148" s="53">
        <v>23</v>
      </c>
      <c r="D1148" s="53">
        <v>28</v>
      </c>
      <c r="E1148" s="19" t="s">
        <v>3244</v>
      </c>
      <c r="F1148" s="53">
        <v>36029264</v>
      </c>
      <c r="G1148" s="55" t="s">
        <v>1030</v>
      </c>
      <c r="H1148">
        <f>VLOOKUP(G1148,'Journals '!A:C,3)</f>
        <v>1</v>
      </c>
      <c r="I1148">
        <f t="shared" si="4"/>
        <v>1</v>
      </c>
      <c r="J1148" s="39">
        <v>2022</v>
      </c>
      <c r="K1148" t="s">
        <v>3238</v>
      </c>
    </row>
    <row r="1149" spans="1:13" ht="13.2">
      <c r="A1149">
        <v>130</v>
      </c>
      <c r="B1149" t="s">
        <v>778</v>
      </c>
      <c r="C1149" s="53">
        <v>23</v>
      </c>
      <c r="D1149" s="53">
        <v>28</v>
      </c>
      <c r="E1149" s="19" t="s">
        <v>3245</v>
      </c>
      <c r="F1149" s="53">
        <v>37021762</v>
      </c>
      <c r="G1149" s="55" t="s">
        <v>1030</v>
      </c>
      <c r="H1149">
        <f>VLOOKUP(G1149,'Journals '!A:C,3)</f>
        <v>1</v>
      </c>
      <c r="I1149">
        <f t="shared" si="4"/>
        <v>1</v>
      </c>
      <c r="J1149" s="39">
        <v>2023</v>
      </c>
      <c r="K1149" t="s">
        <v>3238</v>
      </c>
    </row>
    <row r="1150" spans="1:13" ht="13.2">
      <c r="A1150">
        <v>130</v>
      </c>
      <c r="B1150" t="s">
        <v>778</v>
      </c>
      <c r="C1150" s="53">
        <v>4</v>
      </c>
      <c r="D1150" s="53">
        <v>30</v>
      </c>
      <c r="E1150" s="19" t="s">
        <v>3246</v>
      </c>
      <c r="F1150" s="53">
        <v>36805998</v>
      </c>
      <c r="G1150" s="55" t="s">
        <v>1030</v>
      </c>
      <c r="H1150">
        <f>VLOOKUP(G1150,'Journals '!A:C,3)</f>
        <v>1</v>
      </c>
      <c r="I1150">
        <f t="shared" si="4"/>
        <v>1</v>
      </c>
      <c r="J1150" s="39">
        <v>2023</v>
      </c>
      <c r="K1150" t="s">
        <v>3247</v>
      </c>
      <c r="L1150" t="s">
        <v>3248</v>
      </c>
    </row>
    <row r="1151" spans="1:13" ht="13.2">
      <c r="A1151">
        <v>130</v>
      </c>
      <c r="B1151" t="s">
        <v>778</v>
      </c>
      <c r="C1151" s="53">
        <v>5</v>
      </c>
      <c r="D1151" s="53">
        <v>7</v>
      </c>
      <c r="E1151" s="19" t="s">
        <v>3140</v>
      </c>
      <c r="F1151" s="53">
        <v>36117185</v>
      </c>
      <c r="G1151" s="40" t="s">
        <v>275</v>
      </c>
      <c r="H1151">
        <f>VLOOKUP(G1151,'Journals '!A:C,3)</f>
        <v>1</v>
      </c>
      <c r="I1151">
        <f t="shared" si="4"/>
        <v>1</v>
      </c>
      <c r="J1151" s="39">
        <v>2022</v>
      </c>
      <c r="K1151" t="s">
        <v>3249</v>
      </c>
    </row>
    <row r="1152" spans="1:13" ht="13.2">
      <c r="A1152">
        <v>130</v>
      </c>
      <c r="B1152" t="s">
        <v>778</v>
      </c>
      <c r="C1152" s="53">
        <v>3</v>
      </c>
      <c r="D1152" s="53">
        <v>15</v>
      </c>
      <c r="E1152" s="19" t="s">
        <v>3250</v>
      </c>
      <c r="F1152" s="53">
        <v>34920432</v>
      </c>
      <c r="G1152" s="40" t="s">
        <v>473</v>
      </c>
      <c r="H1152">
        <f>VLOOKUP(G1152,'Journals '!A:C,3)</f>
        <v>1</v>
      </c>
      <c r="I1152">
        <f t="shared" si="4"/>
        <v>1</v>
      </c>
      <c r="J1152" s="39">
        <v>2021</v>
      </c>
      <c r="K1152" t="s">
        <v>3235</v>
      </c>
    </row>
    <row r="1153" spans="1:27" ht="13.2">
      <c r="A1153">
        <v>130</v>
      </c>
      <c r="B1153" t="s">
        <v>778</v>
      </c>
      <c r="C1153" s="53">
        <v>1</v>
      </c>
      <c r="D1153" s="53">
        <v>9</v>
      </c>
      <c r="E1153" s="19" t="s">
        <v>3142</v>
      </c>
      <c r="F1153" s="53">
        <v>34715670</v>
      </c>
      <c r="G1153" s="55" t="s">
        <v>1030</v>
      </c>
      <c r="H1153">
        <f>VLOOKUP(G1153,'Journals '!A:C,3)</f>
        <v>1</v>
      </c>
      <c r="I1153">
        <f t="shared" si="4"/>
        <v>1</v>
      </c>
      <c r="J1153" s="39">
        <v>2021</v>
      </c>
      <c r="K1153" t="s">
        <v>3235</v>
      </c>
    </row>
    <row r="1154" spans="1:27" ht="13.2">
      <c r="A1154">
        <v>130</v>
      </c>
      <c r="B1154" t="s">
        <v>778</v>
      </c>
      <c r="C1154" s="53">
        <v>3</v>
      </c>
      <c r="D1154" s="53">
        <v>37</v>
      </c>
      <c r="E1154" s="19" t="s">
        <v>3251</v>
      </c>
      <c r="F1154" s="53">
        <v>36920372</v>
      </c>
      <c r="G1154" s="40" t="s">
        <v>349</v>
      </c>
      <c r="H1154">
        <f>VLOOKUP(G1154,'Journals '!A:C,3)</f>
        <v>1</v>
      </c>
      <c r="I1154">
        <f t="shared" si="4"/>
        <v>1</v>
      </c>
      <c r="J1154" s="39">
        <v>2023</v>
      </c>
      <c r="K1154" t="s">
        <v>3252</v>
      </c>
    </row>
    <row r="1155" spans="1:27" ht="13.2">
      <c r="A1155">
        <v>130</v>
      </c>
      <c r="B1155" t="s">
        <v>778</v>
      </c>
      <c r="C1155" s="53">
        <v>3</v>
      </c>
      <c r="D1155" s="53">
        <v>35</v>
      </c>
      <c r="E1155" s="19" t="s">
        <v>3253</v>
      </c>
      <c r="F1155" s="53">
        <v>37148235</v>
      </c>
      <c r="G1155" s="55" t="s">
        <v>1030</v>
      </c>
      <c r="H1155">
        <f>VLOOKUP(G1155,'Journals '!A:C,3)</f>
        <v>1</v>
      </c>
      <c r="I1155">
        <f t="shared" si="4"/>
        <v>1</v>
      </c>
      <c r="J1155" s="39">
        <v>2023</v>
      </c>
      <c r="K1155" t="s">
        <v>3254</v>
      </c>
    </row>
    <row r="1156" spans="1:27" ht="13.2">
      <c r="A1156">
        <v>130</v>
      </c>
      <c r="B1156" t="s">
        <v>778</v>
      </c>
      <c r="C1156" s="53">
        <v>5</v>
      </c>
      <c r="D1156" s="53">
        <v>13</v>
      </c>
      <c r="E1156" s="19" t="s">
        <v>3255</v>
      </c>
      <c r="F1156" s="53">
        <v>35218962</v>
      </c>
      <c r="G1156" s="40" t="s">
        <v>634</v>
      </c>
      <c r="H1156">
        <f>VLOOKUP(G1156,'Journals '!A:C,3)</f>
        <v>1</v>
      </c>
      <c r="I1156">
        <f t="shared" si="4"/>
        <v>1</v>
      </c>
      <c r="J1156" s="39">
        <v>2022</v>
      </c>
      <c r="K1156" t="s">
        <v>2232</v>
      </c>
    </row>
    <row r="1157" spans="1:27" ht="13.2">
      <c r="A1157">
        <v>130</v>
      </c>
      <c r="B1157" t="s">
        <v>778</v>
      </c>
      <c r="C1157" s="53">
        <v>3</v>
      </c>
      <c r="D1157" s="53">
        <v>8</v>
      </c>
      <c r="E1157" s="19" t="s">
        <v>3256</v>
      </c>
      <c r="F1157" s="53">
        <v>36083848</v>
      </c>
      <c r="G1157" s="40" t="s">
        <v>600</v>
      </c>
      <c r="H1157">
        <f>VLOOKUP(G1157,'Journals '!A:C,3)</f>
        <v>1</v>
      </c>
      <c r="I1157">
        <f t="shared" si="4"/>
        <v>1</v>
      </c>
      <c r="J1157" s="39">
        <v>2022</v>
      </c>
      <c r="K1157" t="s">
        <v>3257</v>
      </c>
    </row>
    <row r="1158" spans="1:27" ht="13.2">
      <c r="A1158">
        <v>130</v>
      </c>
      <c r="B1158" t="s">
        <v>778</v>
      </c>
      <c r="C1158" s="53">
        <v>2</v>
      </c>
      <c r="D1158" s="53">
        <v>9</v>
      </c>
      <c r="E1158" s="19" t="s">
        <v>3258</v>
      </c>
      <c r="F1158" s="53">
        <v>35921181</v>
      </c>
      <c r="G1158" s="40" t="s">
        <v>549</v>
      </c>
      <c r="H1158">
        <f>VLOOKUP(G1158,'Journals '!A:C,3)</f>
        <v>1</v>
      </c>
      <c r="I1158">
        <f t="shared" si="4"/>
        <v>1</v>
      </c>
      <c r="J1158" s="39">
        <v>2022</v>
      </c>
      <c r="K1158" t="s">
        <v>3259</v>
      </c>
    </row>
    <row r="1159" spans="1:27" ht="13.2">
      <c r="A1159">
        <v>130</v>
      </c>
      <c r="B1159" t="s">
        <v>778</v>
      </c>
      <c r="C1159" s="53">
        <v>1</v>
      </c>
      <c r="D1159" s="53">
        <v>6</v>
      </c>
      <c r="E1159" s="19" t="s">
        <v>3260</v>
      </c>
      <c r="F1159" s="53">
        <v>33883210</v>
      </c>
      <c r="G1159" s="40" t="s">
        <v>466</v>
      </c>
      <c r="H1159">
        <f>VLOOKUP(G1159,'Journals '!A:C,3)</f>
        <v>1</v>
      </c>
      <c r="I1159">
        <f t="shared" si="4"/>
        <v>1</v>
      </c>
      <c r="J1159" s="39">
        <v>2021</v>
      </c>
      <c r="K1159" t="s">
        <v>3261</v>
      </c>
    </row>
    <row r="1160" spans="1:27" ht="13.2">
      <c r="A1160">
        <v>130</v>
      </c>
      <c r="B1160" t="s">
        <v>778</v>
      </c>
      <c r="C1160" s="53">
        <v>2</v>
      </c>
      <c r="D1160" s="53">
        <v>25</v>
      </c>
      <c r="E1160" s="19" t="s">
        <v>3262</v>
      </c>
      <c r="F1160" s="53">
        <v>36805526</v>
      </c>
      <c r="G1160" s="55" t="s">
        <v>1030</v>
      </c>
      <c r="H1160">
        <f>VLOOKUP(G1160,'Journals '!A:C,3)</f>
        <v>1</v>
      </c>
      <c r="I1160">
        <f t="shared" si="4"/>
        <v>1</v>
      </c>
      <c r="J1160" s="39">
        <v>2023</v>
      </c>
      <c r="K1160" t="s">
        <v>3238</v>
      </c>
    </row>
    <row r="1161" spans="1:27" ht="13.2">
      <c r="A1161">
        <v>130</v>
      </c>
      <c r="B1161" t="s">
        <v>778</v>
      </c>
      <c r="C1161" s="53">
        <v>5</v>
      </c>
      <c r="D1161" s="53">
        <v>12</v>
      </c>
      <c r="E1161" s="19" t="s">
        <v>3263</v>
      </c>
      <c r="F1161" s="53">
        <v>35943873</v>
      </c>
      <c r="G1161" s="40" t="s">
        <v>349</v>
      </c>
      <c r="H1161">
        <f>VLOOKUP(G1161,'Journals '!A:C,3)</f>
        <v>1</v>
      </c>
      <c r="I1161">
        <f t="shared" si="4"/>
        <v>1</v>
      </c>
      <c r="J1161" s="39">
        <v>2022</v>
      </c>
      <c r="K1161" t="s">
        <v>3257</v>
      </c>
    </row>
    <row r="1162" spans="1:27" ht="13.2">
      <c r="A1162">
        <v>130</v>
      </c>
      <c r="B1162" t="s">
        <v>778</v>
      </c>
      <c r="C1162" s="53">
        <v>7</v>
      </c>
      <c r="D1162" s="53">
        <v>8</v>
      </c>
      <c r="E1162" s="19" t="s">
        <v>3152</v>
      </c>
      <c r="F1162" s="53">
        <v>37029673</v>
      </c>
      <c r="G1162" s="55" t="s">
        <v>1030</v>
      </c>
      <c r="H1162">
        <f>VLOOKUP(G1162,'Journals '!A:C,3)</f>
        <v>1</v>
      </c>
      <c r="I1162">
        <f t="shared" si="4"/>
        <v>1</v>
      </c>
      <c r="J1162" s="39">
        <v>2023</v>
      </c>
      <c r="K1162" t="s">
        <v>3257</v>
      </c>
      <c r="L1162" t="s">
        <v>3264</v>
      </c>
    </row>
    <row r="1163" spans="1:27" ht="13.2">
      <c r="A1163">
        <v>130</v>
      </c>
      <c r="B1163" t="s">
        <v>778</v>
      </c>
      <c r="C1163" s="53">
        <v>2</v>
      </c>
      <c r="D1163" s="53">
        <v>24</v>
      </c>
      <c r="E1163" s="19" t="s">
        <v>3265</v>
      </c>
      <c r="F1163" s="53">
        <v>36308471</v>
      </c>
      <c r="G1163" s="55" t="s">
        <v>1030</v>
      </c>
      <c r="H1163">
        <f>VLOOKUP(G1163,'Journals '!A:C,3)</f>
        <v>1</v>
      </c>
      <c r="I1163">
        <f t="shared" si="4"/>
        <v>1</v>
      </c>
      <c r="J1163" s="39">
        <v>2023</v>
      </c>
      <c r="K1163" t="s">
        <v>3247</v>
      </c>
    </row>
    <row r="1164" spans="1:27" ht="13.2">
      <c r="A1164">
        <v>130</v>
      </c>
      <c r="B1164" t="s">
        <v>778</v>
      </c>
      <c r="C1164" s="53">
        <v>6</v>
      </c>
      <c r="D1164" s="53">
        <v>12</v>
      </c>
      <c r="E1164" s="19" t="s">
        <v>3266</v>
      </c>
      <c r="F1164" s="53">
        <v>36692154</v>
      </c>
      <c r="G1164" s="54" t="s">
        <v>600</v>
      </c>
      <c r="H1164">
        <f>VLOOKUP(G1164,'Journals '!A:C,3)</f>
        <v>1</v>
      </c>
      <c r="I1164">
        <f t="shared" si="4"/>
        <v>1</v>
      </c>
      <c r="J1164" s="39">
        <v>2022</v>
      </c>
      <c r="K1164" t="s">
        <v>3257</v>
      </c>
    </row>
    <row r="1165" spans="1:27" ht="13.2">
      <c r="A1165">
        <v>130</v>
      </c>
      <c r="B1165" t="s">
        <v>778</v>
      </c>
      <c r="C1165" s="53">
        <v>6</v>
      </c>
      <c r="D1165" s="53">
        <v>9</v>
      </c>
      <c r="E1165" s="19" t="s">
        <v>3267</v>
      </c>
      <c r="F1165" s="53">
        <v>36461831</v>
      </c>
      <c r="G1165" s="40" t="s">
        <v>476</v>
      </c>
      <c r="H1165">
        <f>VLOOKUP(G1165,'Journals '!A:C,3)</f>
        <v>1</v>
      </c>
      <c r="I1165">
        <f t="shared" si="4"/>
        <v>1</v>
      </c>
      <c r="J1165" s="39">
        <v>2023</v>
      </c>
      <c r="K1165" t="s">
        <v>3268</v>
      </c>
      <c r="L1165" s="38"/>
      <c r="M1165" s="38"/>
      <c r="N1165" s="38"/>
      <c r="O1165" s="38"/>
      <c r="P1165" s="38"/>
      <c r="Q1165" s="38"/>
      <c r="R1165" s="38"/>
      <c r="S1165" s="38"/>
      <c r="T1165" s="38"/>
      <c r="U1165" s="38"/>
      <c r="V1165" s="38"/>
      <c r="W1165" s="38"/>
    </row>
    <row r="1166" spans="1:27" ht="13.2">
      <c r="A1166">
        <v>130</v>
      </c>
      <c r="B1166" t="s">
        <v>778</v>
      </c>
      <c r="C1166" s="53">
        <v>18</v>
      </c>
      <c r="D1166" s="53">
        <v>23</v>
      </c>
      <c r="E1166" s="19" t="s">
        <v>3269</v>
      </c>
      <c r="F1166" s="53">
        <v>37283368</v>
      </c>
      <c r="G1166" s="40" t="s">
        <v>548</v>
      </c>
      <c r="H1166">
        <f>VLOOKUP(G1166,'Journals '!A:C,3)</f>
        <v>1</v>
      </c>
      <c r="I1166">
        <f t="shared" si="4"/>
        <v>1</v>
      </c>
      <c r="J1166" s="39">
        <v>2023</v>
      </c>
      <c r="K1166" t="s">
        <v>3163</v>
      </c>
      <c r="L1166" s="38"/>
      <c r="M1166" s="38"/>
      <c r="N1166" s="38"/>
      <c r="O1166" s="38"/>
      <c r="P1166" s="38"/>
      <c r="Q1166" s="38"/>
      <c r="R1166" s="38"/>
      <c r="S1166" s="38"/>
      <c r="T1166" s="38"/>
      <c r="U1166" s="38"/>
      <c r="V1166" s="38"/>
      <c r="W1166" s="38"/>
    </row>
    <row r="1167" spans="1:27" ht="13.2">
      <c r="A1167">
        <v>130</v>
      </c>
      <c r="B1167" t="s">
        <v>778</v>
      </c>
      <c r="C1167" s="53">
        <v>17</v>
      </c>
      <c r="D1167" s="53">
        <v>23</v>
      </c>
      <c r="E1167" s="56" t="s">
        <v>3270</v>
      </c>
      <c r="F1167" s="53">
        <v>36587409</v>
      </c>
      <c r="G1167" s="40" t="s">
        <v>548</v>
      </c>
      <c r="H1167">
        <f>VLOOKUP(G1167,'Journals '!A:C,3)</f>
        <v>1</v>
      </c>
      <c r="I1167">
        <f t="shared" si="4"/>
        <v>1</v>
      </c>
      <c r="J1167" s="39">
        <v>2023</v>
      </c>
      <c r="K1167" t="s">
        <v>3238</v>
      </c>
      <c r="L1167" s="38"/>
      <c r="M1167" s="38"/>
      <c r="N1167" s="38"/>
      <c r="O1167" s="38"/>
      <c r="P1167" s="38"/>
      <c r="Q1167" s="38"/>
      <c r="R1167" s="38"/>
      <c r="S1167" s="38"/>
      <c r="T1167" s="38"/>
      <c r="U1167" s="38"/>
      <c r="V1167" s="38"/>
      <c r="W1167" s="38"/>
    </row>
    <row r="1168" spans="1:27" ht="13.2">
      <c r="A1168">
        <v>130</v>
      </c>
      <c r="B1168" t="s">
        <v>778</v>
      </c>
      <c r="C1168" s="53">
        <v>23</v>
      </c>
      <c r="D1168" s="53">
        <v>27</v>
      </c>
      <c r="E1168" s="19" t="s">
        <v>3271</v>
      </c>
      <c r="F1168" s="53">
        <v>37728378</v>
      </c>
      <c r="G1168" s="40" t="s">
        <v>1030</v>
      </c>
      <c r="H1168">
        <f>VLOOKUP(G1168,'Journals '!A:C,3)</f>
        <v>1</v>
      </c>
      <c r="I1168">
        <f t="shared" si="4"/>
        <v>1</v>
      </c>
      <c r="J1168" s="39">
        <v>2023</v>
      </c>
      <c r="K1168" t="s">
        <v>3238</v>
      </c>
      <c r="L1168" s="38"/>
      <c r="M1168" s="38"/>
      <c r="N1168" s="38"/>
      <c r="O1168" s="38"/>
      <c r="P1168" s="38"/>
      <c r="Q1168" s="38"/>
      <c r="R1168" s="38"/>
      <c r="S1168" s="38"/>
      <c r="T1168" s="38"/>
      <c r="U1168" s="38"/>
      <c r="V1168" s="38"/>
      <c r="W1168" s="38"/>
      <c r="X1168" s="38"/>
      <c r="Y1168" s="38"/>
      <c r="Z1168" s="38"/>
      <c r="AA1168" s="38"/>
    </row>
    <row r="1169" spans="1:31" ht="13.2">
      <c r="A1169">
        <v>130</v>
      </c>
      <c r="B1169" t="s">
        <v>778</v>
      </c>
      <c r="C1169" s="53">
        <v>4</v>
      </c>
      <c r="D1169" s="53">
        <v>29</v>
      </c>
      <c r="E1169" s="19" t="s">
        <v>3272</v>
      </c>
      <c r="F1169" s="53">
        <v>37657103</v>
      </c>
      <c r="G1169" s="40" t="s">
        <v>548</v>
      </c>
      <c r="H1169">
        <f>VLOOKUP(G1169,'Journals '!A:C,3)</f>
        <v>1</v>
      </c>
      <c r="I1169">
        <f t="shared" si="4"/>
        <v>1</v>
      </c>
      <c r="J1169" s="39">
        <v>2023</v>
      </c>
      <c r="K1169" t="s">
        <v>3238</v>
      </c>
      <c r="L1169" s="38"/>
      <c r="M1169" s="38"/>
      <c r="N1169" s="38"/>
      <c r="O1169" s="38"/>
      <c r="P1169" s="38"/>
      <c r="Q1169" s="38"/>
      <c r="R1169" s="38"/>
      <c r="S1169" s="38"/>
      <c r="T1169" s="38"/>
      <c r="U1169" s="38"/>
      <c r="V1169" s="38"/>
      <c r="W1169" s="38"/>
      <c r="X1169" s="38"/>
      <c r="Y1169" s="38"/>
      <c r="Z1169" s="38"/>
      <c r="AA1169" s="38"/>
    </row>
    <row r="1170" spans="1:31" ht="13.2">
      <c r="A1170">
        <v>130</v>
      </c>
      <c r="B1170" t="s">
        <v>778</v>
      </c>
      <c r="C1170" s="53">
        <v>4</v>
      </c>
      <c r="D1170" s="53">
        <v>9</v>
      </c>
      <c r="E1170" s="19" t="s">
        <v>3273</v>
      </c>
      <c r="F1170" s="53">
        <v>35962964</v>
      </c>
      <c r="G1170" s="40" t="s">
        <v>473</v>
      </c>
      <c r="H1170">
        <f>VLOOKUP(G1170,'Journals '!A:C,3)</f>
        <v>1</v>
      </c>
      <c r="I1170">
        <f t="shared" si="4"/>
        <v>1</v>
      </c>
      <c r="J1170" s="39">
        <v>2023</v>
      </c>
      <c r="K1170" t="s">
        <v>3274</v>
      </c>
      <c r="L1170" s="37"/>
      <c r="M1170" s="37"/>
      <c r="N1170" s="37"/>
      <c r="O1170" s="37"/>
      <c r="P1170" s="37"/>
      <c r="Q1170" s="37"/>
      <c r="R1170" s="37"/>
      <c r="S1170" s="37"/>
      <c r="T1170" s="37"/>
      <c r="U1170" s="37"/>
      <c r="V1170" s="37"/>
      <c r="W1170" s="37"/>
      <c r="X1170" s="38"/>
      <c r="Y1170" s="38"/>
      <c r="Z1170" s="38"/>
      <c r="AA1170" s="38"/>
    </row>
    <row r="1171" spans="1:31" ht="13.2">
      <c r="A1171">
        <v>130</v>
      </c>
      <c r="B1171" t="s">
        <v>778</v>
      </c>
      <c r="C1171" s="53">
        <v>3</v>
      </c>
      <c r="D1171" s="53">
        <v>15</v>
      </c>
      <c r="E1171" s="19" t="s">
        <v>3275</v>
      </c>
      <c r="F1171" s="53">
        <v>35171833</v>
      </c>
      <c r="G1171" s="40" t="s">
        <v>473</v>
      </c>
      <c r="H1171">
        <f>VLOOKUP(G1171,'Journals '!A:C,3)</f>
        <v>1</v>
      </c>
      <c r="I1171">
        <f t="shared" si="4"/>
        <v>1</v>
      </c>
      <c r="J1171" s="39">
        <v>2021</v>
      </c>
      <c r="K1171" t="s">
        <v>3235</v>
      </c>
      <c r="L1171" s="37"/>
      <c r="M1171" s="37"/>
      <c r="N1171" s="37"/>
      <c r="O1171" s="37"/>
      <c r="P1171" s="37"/>
      <c r="Q1171" s="37"/>
      <c r="R1171" s="37"/>
      <c r="S1171" s="37"/>
      <c r="T1171" s="37"/>
      <c r="U1171" s="37"/>
      <c r="V1171" s="37"/>
      <c r="W1171" s="37"/>
      <c r="X1171" s="38"/>
      <c r="Y1171" s="38"/>
      <c r="Z1171" s="38"/>
      <c r="AA1171" s="38"/>
      <c r="AB1171" s="38"/>
      <c r="AC1171" s="38"/>
      <c r="AD1171" s="38"/>
      <c r="AE1171" s="38"/>
    </row>
    <row r="1172" spans="1:31" ht="13.2">
      <c r="A1172">
        <v>130</v>
      </c>
      <c r="B1172" t="s">
        <v>778</v>
      </c>
      <c r="C1172" s="53">
        <v>4</v>
      </c>
      <c r="D1172" s="53">
        <v>7</v>
      </c>
      <c r="E1172" s="19" t="s">
        <v>3276</v>
      </c>
      <c r="F1172" s="53">
        <v>37728375</v>
      </c>
      <c r="G1172" s="40" t="s">
        <v>1030</v>
      </c>
      <c r="H1172">
        <f>VLOOKUP(G1172,'Journals '!A:C,3)</f>
        <v>1</v>
      </c>
      <c r="I1172">
        <f t="shared" si="4"/>
        <v>1</v>
      </c>
      <c r="J1172" s="39">
        <v>2023</v>
      </c>
      <c r="K1172" t="s">
        <v>3277</v>
      </c>
      <c r="L1172" s="37"/>
      <c r="M1172" s="37"/>
      <c r="N1172" s="37"/>
      <c r="O1172" s="37"/>
      <c r="P1172" s="37"/>
      <c r="Q1172" s="37"/>
      <c r="R1172" s="37"/>
      <c r="S1172" s="37"/>
      <c r="T1172" s="37"/>
      <c r="U1172" s="37"/>
      <c r="V1172" s="37"/>
      <c r="W1172" s="37"/>
      <c r="X1172" s="38"/>
      <c r="Y1172" s="38"/>
      <c r="Z1172" s="38"/>
      <c r="AA1172" s="38"/>
      <c r="AB1172" s="38"/>
      <c r="AC1172" s="38"/>
      <c r="AD1172" s="38"/>
      <c r="AE1172" s="38"/>
    </row>
    <row r="1173" spans="1:31" ht="13.2">
      <c r="A1173">
        <v>131</v>
      </c>
      <c r="B1173" s="38" t="s">
        <v>779</v>
      </c>
      <c r="C1173" s="39">
        <v>6</v>
      </c>
      <c r="D1173" s="39">
        <v>9</v>
      </c>
      <c r="E1173" s="38" t="s">
        <v>3278</v>
      </c>
      <c r="F1173" s="39">
        <v>32841796</v>
      </c>
      <c r="G1173" s="38" t="s">
        <v>633</v>
      </c>
      <c r="H1173">
        <f>VLOOKUP(G1173,'Journals '!A:C,3)</f>
        <v>1</v>
      </c>
      <c r="I1173">
        <f t="shared" si="4"/>
        <v>1</v>
      </c>
      <c r="J1173" s="39">
        <v>2020</v>
      </c>
      <c r="K1173" s="38" t="s">
        <v>3279</v>
      </c>
      <c r="L1173" s="38"/>
      <c r="M1173" s="38"/>
      <c r="N1173" s="38"/>
      <c r="O1173" s="38"/>
      <c r="P1173" s="38"/>
      <c r="Q1173" s="38"/>
      <c r="R1173" s="38"/>
      <c r="S1173" s="38"/>
      <c r="T1173" s="38"/>
      <c r="U1173" s="38"/>
      <c r="V1173" s="38"/>
      <c r="W1173" s="38"/>
      <c r="X1173" s="38"/>
      <c r="Y1173" s="38"/>
      <c r="Z1173" s="38"/>
      <c r="AA1173" s="38"/>
      <c r="AB1173" s="38"/>
      <c r="AC1173" s="38"/>
      <c r="AD1173" s="38"/>
      <c r="AE1173" s="38"/>
    </row>
    <row r="1174" spans="1:31" ht="13.2">
      <c r="A1174">
        <v>131</v>
      </c>
      <c r="B1174" s="38" t="s">
        <v>779</v>
      </c>
      <c r="C1174" s="39">
        <v>1</v>
      </c>
      <c r="D1174" s="39">
        <v>7</v>
      </c>
      <c r="E1174" s="38" t="s">
        <v>3280</v>
      </c>
      <c r="F1174" s="39">
        <v>35329911</v>
      </c>
      <c r="G1174" s="38" t="s">
        <v>3281</v>
      </c>
      <c r="H1174">
        <f>VLOOKUP(G1174,'Journals '!A:C,3)</f>
        <v>0</v>
      </c>
      <c r="I1174" t="str">
        <f t="shared" si="4"/>
        <v xml:space="preserve"> </v>
      </c>
      <c r="J1174" s="39">
        <v>2022</v>
      </c>
      <c r="K1174" s="38" t="s">
        <v>3282</v>
      </c>
      <c r="L1174" s="38"/>
      <c r="M1174" s="38"/>
      <c r="N1174" s="38"/>
      <c r="O1174" s="38"/>
      <c r="P1174" s="38"/>
      <c r="Q1174" s="38"/>
      <c r="R1174" s="38"/>
      <c r="S1174" s="38"/>
      <c r="T1174" s="38"/>
      <c r="U1174" s="38"/>
      <c r="V1174" s="38"/>
      <c r="W1174" s="38"/>
      <c r="X1174" s="38"/>
      <c r="Y1174" s="38"/>
      <c r="Z1174" s="38"/>
      <c r="AA1174" s="38"/>
      <c r="AB1174" s="38"/>
      <c r="AC1174" s="38"/>
      <c r="AD1174" s="38"/>
      <c r="AE1174" s="38"/>
    </row>
    <row r="1175" spans="1:31" ht="13.2">
      <c r="A1175">
        <v>131</v>
      </c>
      <c r="B1175" s="38" t="s">
        <v>779</v>
      </c>
      <c r="C1175" s="39">
        <v>1</v>
      </c>
      <c r="D1175" s="39">
        <v>9</v>
      </c>
      <c r="E1175" s="38" t="s">
        <v>3283</v>
      </c>
      <c r="F1175" s="39">
        <v>33043791</v>
      </c>
      <c r="G1175" s="38" t="s">
        <v>3284</v>
      </c>
      <c r="H1175">
        <f>VLOOKUP(G1175,'Journals '!A:C,3)</f>
        <v>0</v>
      </c>
      <c r="I1175" t="str">
        <f t="shared" si="4"/>
        <v xml:space="preserve"> </v>
      </c>
      <c r="J1175" s="39">
        <v>2020</v>
      </c>
      <c r="K1175" s="38" t="s">
        <v>3285</v>
      </c>
      <c r="L1175" s="38"/>
      <c r="M1175" s="38"/>
      <c r="N1175" s="38"/>
      <c r="O1175" s="38"/>
      <c r="P1175" s="38"/>
      <c r="Q1175" s="38"/>
      <c r="R1175" s="38"/>
      <c r="S1175" s="38"/>
      <c r="T1175" s="38"/>
      <c r="U1175" s="38"/>
      <c r="V1175" s="38"/>
      <c r="W1175" s="38"/>
      <c r="X1175" s="38"/>
      <c r="Y1175" s="38"/>
      <c r="Z1175" s="38"/>
      <c r="AA1175" s="38"/>
      <c r="AB1175" s="38"/>
      <c r="AC1175" s="38"/>
      <c r="AD1175" s="38"/>
      <c r="AE1175" s="38"/>
    </row>
    <row r="1176" spans="1:31" ht="13.2">
      <c r="A1176">
        <v>131</v>
      </c>
      <c r="B1176" s="38" t="s">
        <v>779</v>
      </c>
      <c r="C1176" s="39">
        <v>8</v>
      </c>
      <c r="D1176" s="39">
        <v>12</v>
      </c>
      <c r="E1176" s="38" t="s">
        <v>3286</v>
      </c>
      <c r="F1176" s="39">
        <v>35065405</v>
      </c>
      <c r="G1176" s="38" t="s">
        <v>3074</v>
      </c>
      <c r="H1176">
        <f>VLOOKUP(G1176,'Journals '!A:C,3)</f>
        <v>0</v>
      </c>
      <c r="I1176" t="str">
        <f t="shared" si="4"/>
        <v xml:space="preserve"> </v>
      </c>
      <c r="J1176" s="39">
        <v>2022</v>
      </c>
      <c r="K1176" s="38" t="s">
        <v>3287</v>
      </c>
      <c r="L1176" s="38"/>
      <c r="M1176" s="38"/>
      <c r="N1176" s="38"/>
      <c r="O1176" s="38"/>
      <c r="P1176" s="38"/>
      <c r="Q1176" s="38"/>
      <c r="R1176" s="38"/>
      <c r="S1176" s="38"/>
      <c r="T1176" s="38"/>
      <c r="U1176" s="38"/>
      <c r="V1176" s="38"/>
      <c r="W1176" s="38"/>
      <c r="X1176" s="38"/>
      <c r="Y1176" s="38"/>
      <c r="Z1176" s="38"/>
      <c r="AA1176" s="38"/>
      <c r="AB1176" s="38"/>
      <c r="AC1176" s="38"/>
      <c r="AD1176" s="38"/>
      <c r="AE1176" s="38"/>
    </row>
    <row r="1177" spans="1:31" ht="13.2">
      <c r="A1177">
        <v>131</v>
      </c>
      <c r="B1177" s="38" t="s">
        <v>779</v>
      </c>
      <c r="C1177" s="39">
        <v>3</v>
      </c>
      <c r="D1177" s="39">
        <v>8</v>
      </c>
      <c r="E1177" s="38" t="s">
        <v>3288</v>
      </c>
      <c r="F1177" s="39">
        <v>32935424</v>
      </c>
      <c r="G1177" s="38" t="s">
        <v>3289</v>
      </c>
      <c r="H1177">
        <f>VLOOKUP(G1177,'Journals '!A:C,3)</f>
        <v>0</v>
      </c>
      <c r="I1177" t="str">
        <f t="shared" si="4"/>
        <v xml:space="preserve"> </v>
      </c>
      <c r="J1177" s="39">
        <v>2020</v>
      </c>
      <c r="K1177" s="38" t="s">
        <v>3279</v>
      </c>
      <c r="L1177" s="38"/>
      <c r="M1177" s="38"/>
      <c r="N1177" s="38"/>
      <c r="O1177" s="38"/>
      <c r="P1177" s="38"/>
      <c r="Q1177" s="38"/>
      <c r="R1177" s="38"/>
      <c r="S1177" s="38"/>
      <c r="T1177" s="38"/>
      <c r="U1177" s="38"/>
      <c r="V1177" s="38"/>
      <c r="W1177" s="38"/>
      <c r="X1177" s="38"/>
      <c r="Y1177" s="38"/>
      <c r="Z1177" s="38"/>
      <c r="AA1177" s="38"/>
      <c r="AB1177" s="38"/>
      <c r="AC1177" s="38"/>
      <c r="AD1177" s="38"/>
      <c r="AE1177" s="38"/>
    </row>
    <row r="1178" spans="1:31" ht="13.2">
      <c r="A1178">
        <v>131</v>
      </c>
      <c r="B1178" s="38" t="s">
        <v>779</v>
      </c>
      <c r="C1178" s="39">
        <v>4</v>
      </c>
      <c r="D1178" s="39">
        <v>7</v>
      </c>
      <c r="E1178" s="38" t="s">
        <v>3290</v>
      </c>
      <c r="F1178" s="39">
        <v>33276331</v>
      </c>
      <c r="G1178" s="38" t="s">
        <v>436</v>
      </c>
      <c r="H1178">
        <f>VLOOKUP(G1178,'Journals '!A:C,3)</f>
        <v>1</v>
      </c>
      <c r="I1178">
        <f t="shared" si="4"/>
        <v>1</v>
      </c>
      <c r="J1178" s="39">
        <v>2020</v>
      </c>
      <c r="K1178" s="38" t="s">
        <v>3291</v>
      </c>
      <c r="L1178" s="38"/>
      <c r="M1178" s="38"/>
      <c r="N1178" s="38"/>
      <c r="O1178" s="38"/>
      <c r="P1178" s="38"/>
      <c r="Q1178" s="38"/>
      <c r="R1178" s="38"/>
      <c r="S1178" s="38"/>
      <c r="T1178" s="38"/>
      <c r="U1178" s="38"/>
      <c r="V1178" s="38"/>
      <c r="W1178" s="38"/>
      <c r="X1178" s="38"/>
      <c r="Y1178" s="38"/>
      <c r="Z1178" s="38"/>
      <c r="AA1178" s="38"/>
      <c r="AB1178" s="38"/>
      <c r="AC1178" s="38"/>
      <c r="AD1178" s="38"/>
      <c r="AE1178" s="38"/>
    </row>
    <row r="1179" spans="1:31" ht="13.2">
      <c r="A1179">
        <v>131</v>
      </c>
      <c r="B1179" s="38" t="s">
        <v>779</v>
      </c>
      <c r="C1179" s="39">
        <v>8</v>
      </c>
      <c r="D1179" s="39">
        <v>13</v>
      </c>
      <c r="E1179" s="38" t="s">
        <v>3292</v>
      </c>
      <c r="F1179" s="39">
        <v>33212273</v>
      </c>
      <c r="G1179" s="38" t="s">
        <v>633</v>
      </c>
      <c r="H1179">
        <f>VLOOKUP(G1179,'Journals '!A:C,3)</f>
        <v>1</v>
      </c>
      <c r="I1179">
        <f t="shared" si="4"/>
        <v>1</v>
      </c>
      <c r="J1179" s="39">
        <v>2021</v>
      </c>
      <c r="K1179" s="38" t="s">
        <v>3279</v>
      </c>
      <c r="L1179" s="38"/>
      <c r="M1179" s="38"/>
      <c r="N1179" s="38"/>
      <c r="O1179" s="38"/>
      <c r="P1179" s="38"/>
      <c r="Q1179" s="38"/>
      <c r="R1179" s="38"/>
      <c r="S1179" s="38"/>
      <c r="T1179" s="38"/>
      <c r="U1179" s="38"/>
      <c r="V1179" s="38"/>
      <c r="W1179" s="38"/>
      <c r="X1179" s="38"/>
      <c r="Y1179" s="38"/>
      <c r="Z1179" s="38"/>
      <c r="AA1179" s="38"/>
      <c r="AB1179" s="38"/>
      <c r="AC1179" s="38"/>
      <c r="AD1179" s="38"/>
      <c r="AE1179" s="38"/>
    </row>
    <row r="1180" spans="1:31" ht="13.2">
      <c r="A1180">
        <v>131</v>
      </c>
      <c r="B1180" s="38" t="s">
        <v>779</v>
      </c>
      <c r="C1180" s="39">
        <v>13</v>
      </c>
      <c r="D1180" s="39">
        <v>15</v>
      </c>
      <c r="E1180" s="38" t="s">
        <v>3293</v>
      </c>
      <c r="F1180" s="39">
        <v>34613526</v>
      </c>
      <c r="G1180" s="38" t="s">
        <v>3178</v>
      </c>
      <c r="H1180">
        <f>VLOOKUP(G1180,'Journals '!A:C,3)</f>
        <v>1</v>
      </c>
      <c r="I1180">
        <f t="shared" si="4"/>
        <v>1</v>
      </c>
      <c r="J1180" s="39">
        <v>2022</v>
      </c>
      <c r="K1180" s="38" t="s">
        <v>3294</v>
      </c>
      <c r="L1180" s="38"/>
      <c r="M1180" s="38"/>
      <c r="N1180" s="38"/>
      <c r="O1180" s="38"/>
      <c r="P1180" s="38"/>
      <c r="Q1180" s="38"/>
      <c r="R1180" s="38"/>
      <c r="S1180" s="38"/>
      <c r="T1180" s="38"/>
      <c r="U1180" s="38"/>
      <c r="V1180" s="38"/>
      <c r="W1180" s="38"/>
      <c r="X1180" s="38"/>
      <c r="Y1180" s="38"/>
      <c r="Z1180" s="38"/>
      <c r="AA1180" s="38"/>
      <c r="AB1180" s="38"/>
      <c r="AC1180" s="38"/>
      <c r="AD1180" s="38"/>
      <c r="AE1180" s="38"/>
    </row>
    <row r="1181" spans="1:31" ht="13.2">
      <c r="A1181">
        <v>131</v>
      </c>
      <c r="B1181" s="38" t="s">
        <v>779</v>
      </c>
      <c r="C1181" s="39">
        <v>14</v>
      </c>
      <c r="D1181" s="39">
        <v>19</v>
      </c>
      <c r="E1181" s="38" t="s">
        <v>3295</v>
      </c>
      <c r="F1181" s="39">
        <v>33926498</v>
      </c>
      <c r="G1181" s="38" t="s">
        <v>3296</v>
      </c>
      <c r="H1181">
        <f>VLOOKUP(G1181,'Journals '!A:C,3)</f>
        <v>0</v>
      </c>
      <c r="I1181" t="str">
        <f t="shared" si="4"/>
        <v xml:space="preserve"> </v>
      </c>
      <c r="J1181" s="39">
        <v>2021</v>
      </c>
      <c r="K1181" s="38" t="s">
        <v>3294</v>
      </c>
      <c r="L1181" s="38"/>
      <c r="M1181" s="38"/>
      <c r="N1181" s="38"/>
      <c r="O1181" s="38"/>
      <c r="P1181" s="38"/>
      <c r="Q1181" s="38"/>
      <c r="R1181" s="38"/>
      <c r="S1181" s="38"/>
      <c r="T1181" s="38"/>
      <c r="U1181" s="38"/>
      <c r="V1181" s="38"/>
      <c r="W1181" s="38"/>
      <c r="X1181" s="38"/>
      <c r="Y1181" s="38"/>
      <c r="Z1181" s="38"/>
      <c r="AA1181" s="38"/>
      <c r="AB1181" s="38"/>
      <c r="AC1181" s="38"/>
      <c r="AD1181" s="38"/>
      <c r="AE1181" s="38"/>
    </row>
    <row r="1182" spans="1:31" ht="13.2">
      <c r="A1182">
        <v>131</v>
      </c>
      <c r="B1182" s="38" t="s">
        <v>779</v>
      </c>
      <c r="C1182" s="39">
        <v>13</v>
      </c>
      <c r="D1182" s="39">
        <v>22</v>
      </c>
      <c r="E1182" s="38" t="s">
        <v>3297</v>
      </c>
      <c r="F1182" s="39">
        <v>37340056</v>
      </c>
      <c r="G1182" s="38" t="s">
        <v>3298</v>
      </c>
      <c r="H1182">
        <f>VLOOKUP(G1182,'Journals '!A:C,3)</f>
        <v>1</v>
      </c>
      <c r="I1182">
        <f t="shared" si="4"/>
        <v>1</v>
      </c>
      <c r="J1182" s="39">
        <v>2023</v>
      </c>
      <c r="K1182" s="38" t="s">
        <v>3069</v>
      </c>
      <c r="L1182" s="38"/>
      <c r="M1182" s="38"/>
      <c r="N1182" s="38"/>
      <c r="O1182" s="38"/>
      <c r="P1182" s="38"/>
      <c r="Q1182" s="38"/>
      <c r="R1182" s="38"/>
      <c r="S1182" s="38"/>
      <c r="T1182" s="38"/>
      <c r="U1182" s="38"/>
      <c r="V1182" s="38"/>
      <c r="W1182" s="38"/>
      <c r="X1182" s="38"/>
      <c r="Y1182" s="38"/>
      <c r="Z1182" s="38"/>
      <c r="AA1182" s="38"/>
      <c r="AB1182" s="38"/>
      <c r="AC1182" s="38"/>
      <c r="AD1182" s="38"/>
      <c r="AE1182" s="38"/>
    </row>
    <row r="1183" spans="1:31" ht="13.2">
      <c r="A1183">
        <v>131</v>
      </c>
      <c r="B1183" s="38" t="s">
        <v>779</v>
      </c>
      <c r="C1183" s="39">
        <v>8</v>
      </c>
      <c r="D1183" s="39">
        <v>13</v>
      </c>
      <c r="E1183" s="38" t="s">
        <v>3299</v>
      </c>
      <c r="F1183" s="39">
        <v>28400597</v>
      </c>
      <c r="G1183" s="38" t="s">
        <v>3300</v>
      </c>
      <c r="H1183">
        <f>VLOOKUP(G1183,'Journals '!A:C,3)</f>
        <v>0</v>
      </c>
      <c r="I1183" t="str">
        <f t="shared" si="4"/>
        <v xml:space="preserve"> </v>
      </c>
      <c r="J1183" s="39">
        <v>2017</v>
      </c>
      <c r="K1183" s="38" t="s">
        <v>3301</v>
      </c>
      <c r="L1183" s="38"/>
      <c r="M1183" s="38"/>
      <c r="N1183" s="38"/>
      <c r="O1183" s="38"/>
      <c r="P1183" s="38"/>
      <c r="Q1183" s="38"/>
      <c r="R1183" s="38"/>
      <c r="S1183" s="38"/>
      <c r="T1183" s="38"/>
      <c r="U1183" s="38"/>
      <c r="V1183" s="38"/>
      <c r="W1183" s="38"/>
      <c r="X1183" s="38"/>
      <c r="Y1183" s="38"/>
      <c r="Z1183" s="38"/>
      <c r="AA1183" s="38"/>
      <c r="AB1183" s="38"/>
      <c r="AC1183" s="38"/>
      <c r="AD1183" s="38"/>
      <c r="AE1183" s="38"/>
    </row>
    <row r="1184" spans="1:31" ht="13.2">
      <c r="A1184">
        <v>131</v>
      </c>
      <c r="B1184" s="38" t="s">
        <v>779</v>
      </c>
      <c r="C1184" s="39">
        <v>4</v>
      </c>
      <c r="D1184" s="39">
        <v>11</v>
      </c>
      <c r="E1184" s="38" t="s">
        <v>3302</v>
      </c>
      <c r="F1184" s="39">
        <v>33246250</v>
      </c>
      <c r="G1184" s="38" t="s">
        <v>341</v>
      </c>
      <c r="H1184">
        <f>VLOOKUP(G1184,'Journals '!A:C,3)</f>
        <v>1</v>
      </c>
      <c r="I1184">
        <f t="shared" si="4"/>
        <v>1</v>
      </c>
      <c r="J1184" s="39">
        <v>2021</v>
      </c>
      <c r="K1184" s="38" t="s">
        <v>3294</v>
      </c>
      <c r="L1184" s="38"/>
      <c r="M1184" s="38"/>
      <c r="N1184" s="38"/>
      <c r="O1184" s="38"/>
      <c r="P1184" s="38"/>
      <c r="Q1184" s="38"/>
      <c r="R1184" s="38"/>
      <c r="S1184" s="38"/>
      <c r="T1184" s="38"/>
      <c r="U1184" s="38"/>
      <c r="V1184" s="38"/>
      <c r="W1184" s="38"/>
      <c r="X1184" s="38"/>
      <c r="Y1184" s="38"/>
      <c r="Z1184" s="38"/>
      <c r="AA1184" s="38"/>
      <c r="AB1184" s="38"/>
      <c r="AC1184" s="38"/>
      <c r="AD1184" s="38"/>
      <c r="AE1184" s="38"/>
    </row>
    <row r="1185" spans="1:31" ht="13.2">
      <c r="A1185">
        <v>131</v>
      </c>
      <c r="B1185" s="38" t="s">
        <v>779</v>
      </c>
      <c r="C1185" s="39">
        <v>6</v>
      </c>
      <c r="D1185" s="39">
        <v>14</v>
      </c>
      <c r="E1185" s="38" t="s">
        <v>3303</v>
      </c>
      <c r="F1185" s="39">
        <v>33253954</v>
      </c>
      <c r="G1185" s="38" t="s">
        <v>633</v>
      </c>
      <c r="H1185">
        <f>VLOOKUP(G1185,'Journals '!A:C,3)</f>
        <v>1</v>
      </c>
      <c r="I1185">
        <f t="shared" si="4"/>
        <v>1</v>
      </c>
      <c r="J1185" s="39">
        <v>2021</v>
      </c>
      <c r="K1185" s="38" t="s">
        <v>3304</v>
      </c>
      <c r="L1185" s="38"/>
      <c r="M1185" s="38"/>
      <c r="N1185" s="38"/>
      <c r="O1185" s="38"/>
      <c r="P1185" s="38"/>
      <c r="Q1185" s="38"/>
      <c r="R1185" s="38"/>
      <c r="S1185" s="38"/>
      <c r="T1185" s="38"/>
      <c r="U1185" s="38"/>
      <c r="V1185" s="38"/>
      <c r="W1185" s="38"/>
      <c r="X1185" s="38"/>
      <c r="Y1185" s="38"/>
      <c r="Z1185" s="38"/>
      <c r="AA1185" s="38"/>
      <c r="AB1185" s="38"/>
      <c r="AC1185" s="38"/>
      <c r="AD1185" s="38"/>
      <c r="AE1185" s="38"/>
    </row>
    <row r="1186" spans="1:31" ht="13.2">
      <c r="A1186">
        <v>131</v>
      </c>
      <c r="B1186" s="38" t="s">
        <v>779</v>
      </c>
      <c r="C1186" s="39">
        <v>6</v>
      </c>
      <c r="D1186" s="39">
        <v>11</v>
      </c>
      <c r="E1186" s="38" t="s">
        <v>3305</v>
      </c>
      <c r="F1186" s="39">
        <v>33002865</v>
      </c>
      <c r="G1186" s="38" t="s">
        <v>542</v>
      </c>
      <c r="H1186">
        <f>VLOOKUP(G1186,'Journals '!A:C,3)</f>
        <v>1</v>
      </c>
      <c r="I1186">
        <f t="shared" si="4"/>
        <v>1</v>
      </c>
      <c r="J1186" s="39">
        <v>2020</v>
      </c>
      <c r="K1186" s="38" t="s">
        <v>3291</v>
      </c>
      <c r="L1186" s="38"/>
      <c r="M1186" s="38"/>
      <c r="N1186" s="38"/>
      <c r="O1186" s="38"/>
      <c r="P1186" s="38"/>
      <c r="Q1186" s="38"/>
      <c r="R1186" s="38"/>
      <c r="S1186" s="38"/>
      <c r="T1186" s="38"/>
      <c r="U1186" s="38"/>
      <c r="V1186" s="38"/>
      <c r="W1186" s="38"/>
      <c r="X1186" s="38"/>
      <c r="Y1186" s="38"/>
      <c r="Z1186" s="38"/>
      <c r="AA1186" s="38"/>
      <c r="AB1186" s="38"/>
      <c r="AC1186" s="38"/>
      <c r="AD1186" s="38"/>
      <c r="AE1186" s="38"/>
    </row>
    <row r="1187" spans="1:31" ht="13.2">
      <c r="A1187">
        <v>131</v>
      </c>
      <c r="B1187" s="38" t="s">
        <v>779</v>
      </c>
      <c r="C1187" s="39">
        <v>10</v>
      </c>
      <c r="D1187" s="39">
        <v>11</v>
      </c>
      <c r="E1187" s="38" t="s">
        <v>3306</v>
      </c>
      <c r="F1187" s="39">
        <v>35777113</v>
      </c>
      <c r="G1187" s="38" t="s">
        <v>3074</v>
      </c>
      <c r="H1187">
        <f>VLOOKUP(G1187,'Journals '!A:C,3)</f>
        <v>0</v>
      </c>
      <c r="I1187" t="str">
        <f t="shared" si="4"/>
        <v xml:space="preserve"> </v>
      </c>
      <c r="J1187" s="39">
        <v>2022</v>
      </c>
      <c r="K1187" s="38" t="s">
        <v>3285</v>
      </c>
      <c r="L1187" s="38"/>
      <c r="M1187" s="38"/>
      <c r="N1187" s="38"/>
      <c r="O1187" s="38"/>
      <c r="P1187" s="38"/>
      <c r="Q1187" s="38"/>
      <c r="R1187" s="38"/>
      <c r="S1187" s="38"/>
      <c r="T1187" s="38"/>
      <c r="U1187" s="38"/>
      <c r="V1187" s="38"/>
      <c r="W1187" s="38"/>
      <c r="X1187" s="38"/>
      <c r="Y1187" s="38"/>
      <c r="Z1187" s="38"/>
      <c r="AA1187" s="38"/>
      <c r="AB1187" s="38"/>
      <c r="AC1187" s="38"/>
      <c r="AD1187" s="38"/>
      <c r="AE1187" s="38"/>
    </row>
    <row r="1188" spans="1:31" ht="13.2">
      <c r="A1188">
        <v>131</v>
      </c>
      <c r="B1188" s="38" t="s">
        <v>779</v>
      </c>
      <c r="C1188" s="39">
        <v>8</v>
      </c>
      <c r="D1188" s="39">
        <v>13</v>
      </c>
      <c r="E1188" s="38" t="s">
        <v>3307</v>
      </c>
      <c r="F1188" s="39">
        <v>34740174</v>
      </c>
      <c r="G1188" s="38" t="s">
        <v>436</v>
      </c>
      <c r="H1188">
        <f>VLOOKUP(G1188,'Journals '!A:C,3)</f>
        <v>1</v>
      </c>
      <c r="I1188">
        <f t="shared" si="4"/>
        <v>1</v>
      </c>
      <c r="J1188" s="39">
        <v>2021</v>
      </c>
      <c r="K1188" s="38" t="s">
        <v>3291</v>
      </c>
      <c r="L1188" s="38"/>
      <c r="M1188" s="38"/>
      <c r="N1188" s="38"/>
      <c r="O1188" s="38"/>
      <c r="P1188" s="38"/>
      <c r="Q1188" s="38"/>
      <c r="R1188" s="38"/>
      <c r="S1188" s="38"/>
      <c r="T1188" s="38"/>
      <c r="U1188" s="38"/>
      <c r="V1188" s="38"/>
      <c r="W1188" s="38"/>
      <c r="X1188" s="38"/>
      <c r="Y1188" s="38"/>
      <c r="Z1188" s="38"/>
      <c r="AA1188" s="38"/>
      <c r="AB1188" s="38"/>
      <c r="AC1188" s="38"/>
      <c r="AD1188" s="38"/>
      <c r="AE1188" s="38"/>
    </row>
    <row r="1189" spans="1:31" ht="13.2">
      <c r="A1189">
        <v>131</v>
      </c>
      <c r="B1189" s="38" t="s">
        <v>779</v>
      </c>
      <c r="C1189" s="39">
        <v>7</v>
      </c>
      <c r="D1189" s="39">
        <v>12</v>
      </c>
      <c r="E1189" s="38" t="s">
        <v>1186</v>
      </c>
      <c r="F1189" s="39">
        <v>33819935</v>
      </c>
      <c r="G1189" s="38" t="s">
        <v>3127</v>
      </c>
      <c r="H1189">
        <f>VLOOKUP(G1189,'Journals '!A:C,3)</f>
        <v>1</v>
      </c>
      <c r="I1189">
        <f t="shared" si="4"/>
        <v>1</v>
      </c>
      <c r="J1189" s="39">
        <v>2021</v>
      </c>
      <c r="K1189" s="38" t="s">
        <v>3294</v>
      </c>
      <c r="L1189" s="38"/>
      <c r="M1189" s="38"/>
      <c r="N1189" s="38"/>
      <c r="O1189" s="38"/>
      <c r="P1189" s="38"/>
      <c r="Q1189" s="38"/>
      <c r="R1189" s="38"/>
      <c r="S1189" s="38"/>
      <c r="T1189" s="38"/>
      <c r="U1189" s="38"/>
      <c r="V1189" s="38"/>
      <c r="W1189" s="38"/>
      <c r="X1189" s="38"/>
      <c r="Y1189" s="38"/>
      <c r="Z1189" s="38"/>
      <c r="AA1189" s="38"/>
      <c r="AB1189" s="38"/>
      <c r="AC1189" s="38"/>
      <c r="AD1189" s="38"/>
      <c r="AE1189" s="38"/>
    </row>
    <row r="1190" spans="1:31" ht="13.2">
      <c r="A1190">
        <v>132</v>
      </c>
      <c r="B1190" t="s">
        <v>780</v>
      </c>
      <c r="C1190">
        <v>3</v>
      </c>
      <c r="D1190">
        <v>4</v>
      </c>
      <c r="E1190" s="5" t="s">
        <v>3308</v>
      </c>
      <c r="F1190">
        <v>35203709</v>
      </c>
      <c r="G1190" s="33" t="s">
        <v>311</v>
      </c>
      <c r="H1190">
        <f>VLOOKUP(G1190,'Journals '!A:C,3)</f>
        <v>0</v>
      </c>
      <c r="I1190" t="str">
        <f t="shared" si="4"/>
        <v xml:space="preserve"> </v>
      </c>
      <c r="J1190">
        <v>2022</v>
      </c>
      <c r="K1190" s="29" t="s">
        <v>3309</v>
      </c>
      <c r="L1190" s="37"/>
      <c r="M1190" s="37"/>
      <c r="N1190" s="37"/>
      <c r="O1190" s="37"/>
      <c r="P1190" s="37"/>
      <c r="Q1190" s="37"/>
      <c r="R1190" s="37"/>
      <c r="S1190" s="37"/>
      <c r="T1190" s="37"/>
      <c r="U1190" s="37"/>
      <c r="V1190" s="37"/>
      <c r="W1190" s="37"/>
      <c r="X1190" s="37"/>
      <c r="Y1190" s="37"/>
      <c r="Z1190" s="37"/>
      <c r="AA1190" s="37"/>
      <c r="AB1190" s="38"/>
      <c r="AC1190" s="38"/>
      <c r="AD1190" s="38"/>
      <c r="AE1190" s="38"/>
    </row>
    <row r="1191" spans="1:31" ht="13.2">
      <c r="A1191">
        <v>132</v>
      </c>
      <c r="B1191" s="5" t="s">
        <v>780</v>
      </c>
      <c r="C1191" s="5">
        <v>4</v>
      </c>
      <c r="D1191" s="5">
        <v>8</v>
      </c>
      <c r="E1191" s="5" t="s">
        <v>3310</v>
      </c>
      <c r="F1191" s="5">
        <v>34984419</v>
      </c>
      <c r="G1191" s="43" t="s">
        <v>583</v>
      </c>
      <c r="H1191">
        <f>VLOOKUP(G1191,'Journals '!A:C,3)</f>
        <v>0</v>
      </c>
      <c r="I1191" t="str">
        <f t="shared" si="4"/>
        <v xml:space="preserve"> </v>
      </c>
      <c r="J1191" s="5">
        <v>2021</v>
      </c>
      <c r="K1191" s="5" t="s">
        <v>3311</v>
      </c>
      <c r="L1191" s="37"/>
      <c r="M1191" s="37"/>
      <c r="N1191" s="37"/>
      <c r="O1191" s="37"/>
      <c r="P1191" s="37"/>
      <c r="Q1191" s="37"/>
      <c r="R1191" s="37"/>
      <c r="S1191" s="37"/>
      <c r="T1191" s="37"/>
      <c r="U1191" s="37"/>
      <c r="V1191" s="37"/>
      <c r="W1191" s="37"/>
      <c r="X1191" s="37"/>
      <c r="Y1191" s="37"/>
      <c r="Z1191" s="37"/>
      <c r="AA1191" s="37"/>
      <c r="AB1191" s="38"/>
      <c r="AC1191" s="38"/>
      <c r="AD1191" s="38"/>
      <c r="AE1191" s="38"/>
    </row>
    <row r="1192" spans="1:31" ht="13.2">
      <c r="A1192">
        <v>132</v>
      </c>
      <c r="B1192" s="5" t="s">
        <v>780</v>
      </c>
      <c r="C1192" s="5">
        <v>1</v>
      </c>
      <c r="D1192" s="5">
        <v>6</v>
      </c>
      <c r="E1192" s="5" t="s">
        <v>3312</v>
      </c>
      <c r="F1192" s="5">
        <v>35381478</v>
      </c>
      <c r="G1192" s="43" t="s">
        <v>454</v>
      </c>
      <c r="H1192">
        <f>VLOOKUP(G1192,'Journals '!A:C,3)</f>
        <v>0</v>
      </c>
      <c r="I1192" t="str">
        <f t="shared" si="4"/>
        <v xml:space="preserve"> </v>
      </c>
      <c r="J1192" s="5">
        <v>2022</v>
      </c>
      <c r="K1192" s="5" t="s">
        <v>3313</v>
      </c>
      <c r="L1192" s="37"/>
      <c r="M1192" s="37"/>
      <c r="N1192" s="37"/>
      <c r="O1192" s="37"/>
      <c r="P1192" s="37"/>
      <c r="Q1192" s="37"/>
      <c r="R1192" s="37"/>
      <c r="S1192" s="37"/>
      <c r="T1192" s="37"/>
      <c r="U1192" s="37"/>
      <c r="V1192" s="37"/>
      <c r="W1192" s="37"/>
      <c r="X1192" s="37"/>
      <c r="Y1192" s="37"/>
      <c r="Z1192" s="37"/>
      <c r="AA1192" s="37"/>
      <c r="AB1192" s="38"/>
      <c r="AC1192" s="38"/>
      <c r="AD1192" s="38"/>
      <c r="AE1192" s="38"/>
    </row>
    <row r="1193" spans="1:31" ht="13.2">
      <c r="A1193">
        <v>132</v>
      </c>
      <c r="B1193" s="5" t="s">
        <v>780</v>
      </c>
      <c r="C1193" s="5">
        <v>1</v>
      </c>
      <c r="D1193" s="5">
        <v>2</v>
      </c>
      <c r="E1193" s="5" t="s">
        <v>3314</v>
      </c>
      <c r="F1193" s="5">
        <v>36705625</v>
      </c>
      <c r="G1193" s="43" t="s">
        <v>396</v>
      </c>
      <c r="H1193">
        <f>VLOOKUP(G1193,'Journals '!A:C,3)</f>
        <v>0</v>
      </c>
      <c r="I1193" t="str">
        <f t="shared" si="4"/>
        <v xml:space="preserve"> </v>
      </c>
      <c r="J1193" s="5">
        <v>2022</v>
      </c>
      <c r="K1193" s="5" t="s">
        <v>3315</v>
      </c>
      <c r="L1193" s="38"/>
      <c r="M1193" s="38"/>
      <c r="N1193" s="38"/>
      <c r="O1193" s="38"/>
      <c r="P1193" s="38"/>
      <c r="Q1193" s="38"/>
      <c r="R1193" s="38"/>
      <c r="S1193" s="38"/>
      <c r="T1193" s="38"/>
      <c r="U1193" s="38"/>
      <c r="V1193" s="38"/>
      <c r="W1193" s="38"/>
      <c r="X1193" s="37"/>
      <c r="Y1193" s="37"/>
      <c r="Z1193" s="37"/>
      <c r="AA1193" s="37"/>
      <c r="AB1193" s="37"/>
      <c r="AC1193" s="37"/>
      <c r="AD1193" s="37"/>
      <c r="AE1193" s="37"/>
    </row>
    <row r="1194" spans="1:31" ht="13.2">
      <c r="A1194">
        <v>132</v>
      </c>
      <c r="B1194" s="5" t="s">
        <v>780</v>
      </c>
      <c r="C1194" s="5">
        <v>3</v>
      </c>
      <c r="D1194" s="5">
        <v>5</v>
      </c>
      <c r="E1194" s="5" t="s">
        <v>3316</v>
      </c>
      <c r="F1194" s="5">
        <v>36578295</v>
      </c>
      <c r="G1194" s="43" t="s">
        <v>459</v>
      </c>
      <c r="H1194">
        <f>VLOOKUP(G1194,'Journals '!A:C,3)</f>
        <v>0</v>
      </c>
      <c r="I1194" t="str">
        <f t="shared" si="4"/>
        <v xml:space="preserve"> </v>
      </c>
      <c r="J1194" s="5">
        <v>2022</v>
      </c>
      <c r="K1194" s="5" t="s">
        <v>2843</v>
      </c>
      <c r="L1194" s="38"/>
      <c r="M1194" s="38"/>
      <c r="N1194" s="38"/>
      <c r="O1194" s="38"/>
      <c r="P1194" s="38"/>
      <c r="Q1194" s="38"/>
      <c r="R1194" s="38"/>
      <c r="S1194" s="38"/>
      <c r="T1194" s="38"/>
      <c r="U1194" s="38"/>
      <c r="V1194" s="38"/>
      <c r="W1194" s="38"/>
      <c r="X1194" s="37"/>
      <c r="Y1194" s="37"/>
      <c r="Z1194" s="37"/>
      <c r="AA1194" s="37"/>
      <c r="AB1194" s="37"/>
      <c r="AC1194" s="37"/>
      <c r="AD1194" s="37"/>
      <c r="AE1194" s="37"/>
    </row>
    <row r="1195" spans="1:31" ht="13.2">
      <c r="A1195">
        <v>132</v>
      </c>
      <c r="B1195" t="s">
        <v>780</v>
      </c>
      <c r="C1195">
        <v>5</v>
      </c>
      <c r="D1195">
        <v>7</v>
      </c>
      <c r="E1195" s="48" t="s">
        <v>3317</v>
      </c>
      <c r="F1195" s="29">
        <v>36745145</v>
      </c>
      <c r="G1195" s="33" t="s">
        <v>486</v>
      </c>
      <c r="H1195">
        <f>VLOOKUP(G1195,'Journals '!A:C,3)</f>
        <v>0</v>
      </c>
      <c r="I1195" t="str">
        <f t="shared" si="4"/>
        <v xml:space="preserve"> </v>
      </c>
      <c r="J1195">
        <v>2022</v>
      </c>
      <c r="K1195" s="29" t="s">
        <v>3318</v>
      </c>
      <c r="L1195" s="38"/>
      <c r="M1195" s="38"/>
      <c r="N1195" s="38"/>
      <c r="O1195" s="38"/>
      <c r="P1195" s="38"/>
      <c r="Q1195" s="38"/>
      <c r="R1195" s="38"/>
      <c r="S1195" s="38"/>
      <c r="T1195" s="38"/>
      <c r="U1195" s="38"/>
      <c r="V1195" s="38"/>
      <c r="W1195" s="38"/>
      <c r="X1195" s="37"/>
      <c r="Y1195" s="37"/>
      <c r="Z1195" s="37"/>
      <c r="AA1195" s="37"/>
      <c r="AB1195" s="37"/>
      <c r="AC1195" s="37"/>
      <c r="AD1195" s="37"/>
      <c r="AE1195" s="37"/>
    </row>
    <row r="1196" spans="1:31" ht="13.2">
      <c r="A1196">
        <v>132</v>
      </c>
      <c r="B1196" s="5" t="s">
        <v>780</v>
      </c>
      <c r="C1196" s="5">
        <v>5</v>
      </c>
      <c r="D1196" s="5">
        <v>5</v>
      </c>
      <c r="E1196" s="5" t="s">
        <v>3319</v>
      </c>
      <c r="F1196" s="5">
        <v>35313569</v>
      </c>
      <c r="G1196" s="43" t="s">
        <v>360</v>
      </c>
      <c r="H1196">
        <f>VLOOKUP(G1196,'Journals '!A:C,3)</f>
        <v>0</v>
      </c>
      <c r="I1196" t="str">
        <f t="shared" si="4"/>
        <v xml:space="preserve"> </v>
      </c>
      <c r="J1196" s="5">
        <v>2022</v>
      </c>
      <c r="K1196" s="5" t="s">
        <v>3320</v>
      </c>
      <c r="L1196" s="38"/>
      <c r="M1196" s="38"/>
      <c r="N1196" s="38"/>
      <c r="O1196" s="38"/>
      <c r="P1196" s="38"/>
      <c r="Q1196" s="38"/>
      <c r="R1196" s="38"/>
      <c r="S1196" s="38"/>
      <c r="T1196" s="38"/>
      <c r="U1196" s="38"/>
      <c r="V1196" s="38"/>
      <c r="W1196" s="38"/>
      <c r="X1196" s="38"/>
      <c r="Y1196" s="38"/>
      <c r="Z1196" s="38"/>
      <c r="AA1196" s="38"/>
      <c r="AB1196" s="37"/>
      <c r="AC1196" s="37"/>
      <c r="AD1196" s="37"/>
      <c r="AE1196" s="37"/>
    </row>
    <row r="1197" spans="1:31" ht="13.2">
      <c r="A1197">
        <v>132</v>
      </c>
      <c r="B1197" s="5" t="s">
        <v>780</v>
      </c>
      <c r="C1197" s="5">
        <v>4</v>
      </c>
      <c r="D1197" s="5">
        <v>9</v>
      </c>
      <c r="E1197" s="5" t="s">
        <v>3321</v>
      </c>
      <c r="F1197" s="5">
        <v>36267460</v>
      </c>
      <c r="G1197" s="43" t="s">
        <v>360</v>
      </c>
      <c r="H1197">
        <f>VLOOKUP(G1197,'Journals '!A:C,3)</f>
        <v>0</v>
      </c>
      <c r="I1197" t="str">
        <f t="shared" si="4"/>
        <v xml:space="preserve"> </v>
      </c>
      <c r="J1197" s="5">
        <v>2022</v>
      </c>
      <c r="K1197" s="5" t="s">
        <v>3322</v>
      </c>
      <c r="L1197" s="38"/>
      <c r="M1197" s="38"/>
      <c r="N1197" s="38"/>
      <c r="O1197" s="38"/>
      <c r="P1197" s="38"/>
      <c r="Q1197" s="38"/>
      <c r="R1197" s="38"/>
      <c r="S1197" s="38"/>
      <c r="T1197" s="38"/>
      <c r="U1197" s="38"/>
      <c r="V1197" s="38"/>
      <c r="W1197" s="38"/>
      <c r="X1197" s="38"/>
      <c r="Y1197" s="38"/>
      <c r="Z1197" s="38"/>
      <c r="AA1197" s="38"/>
      <c r="AB1197" s="37"/>
      <c r="AC1197" s="37"/>
      <c r="AD1197" s="37"/>
      <c r="AE1197" s="37"/>
    </row>
    <row r="1198" spans="1:31" ht="13.2">
      <c r="A1198">
        <v>132</v>
      </c>
      <c r="B1198" s="5" t="s">
        <v>780</v>
      </c>
      <c r="C1198" s="5">
        <v>4</v>
      </c>
      <c r="D1198" s="5">
        <v>5</v>
      </c>
      <c r="E1198" s="5" t="s">
        <v>3323</v>
      </c>
      <c r="F1198" s="5">
        <v>35747005</v>
      </c>
      <c r="G1198" s="43" t="s">
        <v>354</v>
      </c>
      <c r="H1198">
        <f>VLOOKUP(G1198,'Journals '!A:C,3)</f>
        <v>0</v>
      </c>
      <c r="I1198" t="str">
        <f t="shared" si="4"/>
        <v xml:space="preserve"> </v>
      </c>
      <c r="J1198" s="5">
        <v>2022</v>
      </c>
      <c r="K1198" s="5" t="s">
        <v>3324</v>
      </c>
      <c r="L1198" s="38"/>
      <c r="M1198" s="38"/>
      <c r="N1198" s="38"/>
      <c r="O1198" s="38"/>
      <c r="P1198" s="38"/>
      <c r="Q1198" s="38"/>
      <c r="R1198" s="38"/>
      <c r="S1198" s="38"/>
      <c r="T1198" s="38"/>
      <c r="U1198" s="38"/>
      <c r="V1198" s="38"/>
      <c r="W1198" s="38"/>
      <c r="X1198" s="38"/>
      <c r="Y1198" s="38"/>
      <c r="Z1198" s="38"/>
      <c r="AA1198" s="38"/>
      <c r="AB1198" s="37"/>
      <c r="AC1198" s="37"/>
      <c r="AD1198" s="37"/>
      <c r="AE1198" s="37"/>
    </row>
    <row r="1199" spans="1:31" ht="13.2">
      <c r="A1199">
        <v>132</v>
      </c>
      <c r="B1199" s="5" t="s">
        <v>780</v>
      </c>
      <c r="C1199" s="5">
        <v>2</v>
      </c>
      <c r="D1199" s="5">
        <v>5</v>
      </c>
      <c r="E1199" s="5" t="s">
        <v>3325</v>
      </c>
      <c r="F1199" s="5">
        <v>36468938</v>
      </c>
      <c r="G1199" s="43" t="s">
        <v>303</v>
      </c>
      <c r="H1199">
        <f>VLOOKUP(G1199,'Journals '!A:C,3)</f>
        <v>0</v>
      </c>
      <c r="I1199" t="str">
        <f t="shared" si="4"/>
        <v xml:space="preserve"> </v>
      </c>
      <c r="J1199" s="5">
        <v>2022</v>
      </c>
      <c r="K1199" s="5" t="s">
        <v>3326</v>
      </c>
      <c r="L1199" s="38"/>
      <c r="M1199" s="38"/>
      <c r="N1199" s="38"/>
      <c r="O1199" s="38"/>
      <c r="P1199" s="38"/>
      <c r="Q1199" s="38"/>
      <c r="R1199" s="38"/>
      <c r="S1199" s="38"/>
      <c r="T1199" s="38"/>
      <c r="U1199" s="38"/>
      <c r="V1199" s="38"/>
      <c r="W1199" s="38"/>
      <c r="X1199" s="38"/>
      <c r="Y1199" s="38"/>
      <c r="Z1199" s="38"/>
      <c r="AA1199" s="38"/>
      <c r="AB1199" s="38"/>
      <c r="AC1199" s="38"/>
      <c r="AD1199" s="38"/>
      <c r="AE1199" s="38"/>
    </row>
    <row r="1200" spans="1:31" ht="13.2">
      <c r="A1200">
        <v>132</v>
      </c>
      <c r="B1200" s="5" t="s">
        <v>780</v>
      </c>
      <c r="C1200" s="5">
        <v>7</v>
      </c>
      <c r="D1200" s="5">
        <v>8</v>
      </c>
      <c r="E1200" s="5" t="s">
        <v>2842</v>
      </c>
      <c r="F1200" s="5">
        <v>34993525</v>
      </c>
      <c r="G1200" s="43" t="s">
        <v>302</v>
      </c>
      <c r="H1200">
        <f>VLOOKUP(G1200,'Journals '!A:C,3)</f>
        <v>0</v>
      </c>
      <c r="I1200" t="str">
        <f t="shared" si="4"/>
        <v xml:space="preserve"> </v>
      </c>
      <c r="J1200" s="5">
        <v>2021</v>
      </c>
      <c r="K1200" s="5" t="s">
        <v>2843</v>
      </c>
      <c r="L1200" s="38"/>
      <c r="M1200" s="38"/>
      <c r="N1200" s="38"/>
      <c r="O1200" s="38"/>
      <c r="P1200" s="38"/>
      <c r="Q1200" s="38"/>
      <c r="R1200" s="38"/>
      <c r="S1200" s="38"/>
      <c r="T1200" s="38"/>
      <c r="U1200" s="38"/>
      <c r="V1200" s="38"/>
      <c r="W1200" s="38"/>
      <c r="X1200" s="38"/>
      <c r="Y1200" s="38"/>
      <c r="Z1200" s="38"/>
      <c r="AA1200" s="38"/>
      <c r="AB1200" s="38"/>
      <c r="AC1200" s="38"/>
      <c r="AD1200" s="38"/>
      <c r="AE1200" s="38"/>
    </row>
    <row r="1201" spans="1:31" ht="13.2">
      <c r="A1201">
        <v>132</v>
      </c>
      <c r="B1201" s="5" t="s">
        <v>780</v>
      </c>
      <c r="C1201" s="5">
        <v>1</v>
      </c>
      <c r="D1201" s="5">
        <v>7</v>
      </c>
      <c r="E1201" s="5" t="s">
        <v>3327</v>
      </c>
      <c r="F1201" s="5">
        <v>34992489</v>
      </c>
      <c r="G1201" s="43" t="s">
        <v>588</v>
      </c>
      <c r="H1201">
        <f>VLOOKUP(G1201,'Journals '!A:C,3)</f>
        <v>1</v>
      </c>
      <c r="I1201">
        <f t="shared" si="4"/>
        <v>1</v>
      </c>
      <c r="J1201" s="5">
        <v>2021</v>
      </c>
      <c r="K1201" s="5" t="s">
        <v>3328</v>
      </c>
      <c r="L1201" s="38"/>
      <c r="M1201" s="38"/>
      <c r="N1201" s="38"/>
      <c r="O1201" s="38"/>
      <c r="P1201" s="38"/>
      <c r="Q1201" s="38"/>
      <c r="R1201" s="38"/>
      <c r="S1201" s="38"/>
      <c r="T1201" s="38"/>
      <c r="U1201" s="38"/>
      <c r="V1201" s="38"/>
      <c r="W1201" s="38"/>
      <c r="X1201" s="38"/>
      <c r="Y1201" s="38"/>
      <c r="Z1201" s="38"/>
      <c r="AA1201" s="38"/>
      <c r="AB1201" s="38"/>
      <c r="AC1201" s="38"/>
      <c r="AD1201" s="38"/>
      <c r="AE1201" s="38"/>
    </row>
    <row r="1202" spans="1:31" ht="13.2">
      <c r="A1202" s="42">
        <v>134</v>
      </c>
      <c r="B1202" s="38" t="s">
        <v>3329</v>
      </c>
      <c r="C1202" s="39">
        <v>3</v>
      </c>
      <c r="D1202" s="39">
        <v>4</v>
      </c>
      <c r="E1202" s="38" t="s">
        <v>3330</v>
      </c>
      <c r="F1202" s="39">
        <v>30507648</v>
      </c>
      <c r="G1202" s="38" t="s">
        <v>3331</v>
      </c>
      <c r="H1202">
        <f>VLOOKUP(G1202,'Journals '!A:C,3)</f>
        <v>0</v>
      </c>
      <c r="I1202" t="str">
        <f t="shared" si="4"/>
        <v xml:space="preserve"> </v>
      </c>
      <c r="J1202" s="39">
        <v>2019</v>
      </c>
      <c r="K1202" s="38"/>
      <c r="L1202" s="38"/>
      <c r="M1202" s="38"/>
      <c r="N1202" s="38"/>
      <c r="O1202" s="38"/>
      <c r="P1202" s="38"/>
      <c r="Q1202" s="38"/>
      <c r="R1202" s="38"/>
      <c r="S1202" s="38"/>
      <c r="T1202" s="38"/>
      <c r="U1202" s="38"/>
      <c r="V1202" s="38"/>
      <c r="W1202" s="38"/>
      <c r="X1202" s="38"/>
      <c r="Y1202" s="38"/>
      <c r="Z1202" s="38"/>
      <c r="AA1202" s="38"/>
      <c r="AB1202" s="38"/>
      <c r="AC1202" s="38"/>
      <c r="AD1202" s="38"/>
      <c r="AE1202" s="38"/>
    </row>
    <row r="1203" spans="1:31" ht="13.2">
      <c r="A1203" s="42">
        <v>134</v>
      </c>
      <c r="B1203" s="38" t="s">
        <v>3329</v>
      </c>
      <c r="C1203" s="39">
        <v>4</v>
      </c>
      <c r="D1203" s="39">
        <v>6</v>
      </c>
      <c r="E1203" s="38" t="s">
        <v>3332</v>
      </c>
      <c r="F1203" s="39">
        <v>34554199</v>
      </c>
      <c r="G1203" s="38" t="s">
        <v>327</v>
      </c>
      <c r="H1203">
        <f>VLOOKUP(G1203,'Journals '!A:C,3)</f>
        <v>0</v>
      </c>
      <c r="I1203" t="str">
        <f t="shared" si="4"/>
        <v xml:space="preserve"> </v>
      </c>
      <c r="J1203" s="39">
        <v>2021</v>
      </c>
      <c r="K1203" s="38" t="s">
        <v>3333</v>
      </c>
      <c r="L1203" s="38"/>
      <c r="M1203" s="38"/>
      <c r="N1203" s="38"/>
      <c r="O1203" s="38"/>
      <c r="P1203" s="38"/>
      <c r="Q1203" s="38"/>
      <c r="R1203" s="38"/>
      <c r="S1203" s="38"/>
      <c r="T1203" s="38"/>
      <c r="U1203" s="38"/>
      <c r="V1203" s="38"/>
      <c r="W1203" s="38"/>
      <c r="X1203" s="38"/>
      <c r="Y1203" s="38"/>
      <c r="Z1203" s="38"/>
      <c r="AA1203" s="38"/>
      <c r="AB1203" s="38"/>
      <c r="AC1203" s="38"/>
      <c r="AD1203" s="38"/>
      <c r="AE1203" s="38"/>
    </row>
    <row r="1204" spans="1:31" ht="13.2">
      <c r="A1204" s="42">
        <v>134</v>
      </c>
      <c r="B1204" s="38" t="s">
        <v>3329</v>
      </c>
      <c r="C1204" s="39">
        <v>3</v>
      </c>
      <c r="D1204" s="39">
        <v>8</v>
      </c>
      <c r="E1204" s="38" t="s">
        <v>3334</v>
      </c>
      <c r="F1204" s="39">
        <v>35590016</v>
      </c>
      <c r="G1204" s="38" t="s">
        <v>3335</v>
      </c>
      <c r="H1204">
        <f>VLOOKUP(G1204,'Journals '!A:C,3)</f>
        <v>0</v>
      </c>
      <c r="I1204" t="str">
        <f t="shared" si="4"/>
        <v xml:space="preserve"> </v>
      </c>
      <c r="J1204" s="39">
        <v>2022</v>
      </c>
      <c r="K1204" s="38" t="s">
        <v>3336</v>
      </c>
      <c r="L1204" s="38"/>
      <c r="M1204" s="38"/>
      <c r="N1204" s="38"/>
      <c r="O1204" s="38"/>
      <c r="P1204" s="38"/>
      <c r="Q1204" s="38"/>
      <c r="R1204" s="38"/>
      <c r="S1204" s="38"/>
      <c r="T1204" s="38"/>
      <c r="U1204" s="38"/>
      <c r="V1204" s="38"/>
      <c r="W1204" s="38"/>
      <c r="X1204" s="38"/>
      <c r="Y1204" s="38"/>
      <c r="Z1204" s="38"/>
      <c r="AA1204" s="38"/>
      <c r="AB1204" s="38"/>
      <c r="AC1204" s="38"/>
      <c r="AD1204" s="38"/>
      <c r="AE1204" s="38"/>
    </row>
    <row r="1205" spans="1:31" ht="13.2">
      <c r="A1205" s="42">
        <v>134</v>
      </c>
      <c r="B1205" s="38" t="s">
        <v>3329</v>
      </c>
      <c r="C1205" s="39">
        <v>2</v>
      </c>
      <c r="D1205" s="39">
        <v>4</v>
      </c>
      <c r="E1205" s="38" t="s">
        <v>3337</v>
      </c>
      <c r="F1205" s="39">
        <v>37080339</v>
      </c>
      <c r="G1205" s="38" t="s">
        <v>3338</v>
      </c>
      <c r="H1205">
        <f>VLOOKUP(G1205,'Journals '!A:C,3)</f>
        <v>0</v>
      </c>
      <c r="I1205" t="str">
        <f t="shared" si="4"/>
        <v xml:space="preserve"> </v>
      </c>
      <c r="J1205" s="39">
        <v>2023</v>
      </c>
      <c r="K1205" s="38" t="s">
        <v>1673</v>
      </c>
      <c r="L1205" s="38"/>
      <c r="M1205" s="38"/>
      <c r="N1205" s="38"/>
      <c r="O1205" s="38"/>
      <c r="P1205" s="38"/>
      <c r="Q1205" s="38"/>
      <c r="R1205" s="38"/>
      <c r="S1205" s="38"/>
      <c r="T1205" s="38"/>
      <c r="U1205" s="38"/>
      <c r="V1205" s="38"/>
      <c r="W1205" s="38"/>
      <c r="X1205" s="38"/>
      <c r="Y1205" s="38"/>
      <c r="Z1205" s="38"/>
      <c r="AA1205" s="38"/>
      <c r="AB1205" s="38"/>
      <c r="AC1205" s="38"/>
      <c r="AD1205" s="38"/>
      <c r="AE1205" s="38"/>
    </row>
    <row r="1206" spans="1:31" ht="13.2">
      <c r="A1206" s="42">
        <v>134</v>
      </c>
      <c r="B1206" s="38" t="s">
        <v>3329</v>
      </c>
      <c r="C1206" s="39">
        <v>3</v>
      </c>
      <c r="D1206" s="39">
        <v>38</v>
      </c>
      <c r="E1206" s="38" t="s">
        <v>3339</v>
      </c>
      <c r="F1206" s="39">
        <v>33789227</v>
      </c>
      <c r="G1206" s="38" t="s">
        <v>542</v>
      </c>
      <c r="H1206">
        <f>VLOOKUP(G1206,'Journals '!A:C,3)</f>
        <v>1</v>
      </c>
      <c r="I1206">
        <f t="shared" si="4"/>
        <v>1</v>
      </c>
      <c r="J1206" s="39">
        <v>2021</v>
      </c>
      <c r="K1206" s="38" t="s">
        <v>3340</v>
      </c>
      <c r="L1206" s="38"/>
      <c r="M1206" s="38"/>
      <c r="N1206" s="38"/>
      <c r="O1206" s="38"/>
      <c r="P1206" s="38"/>
      <c r="Q1206" s="38"/>
      <c r="R1206" s="38"/>
      <c r="S1206" s="38"/>
      <c r="T1206" s="38"/>
      <c r="U1206" s="38"/>
      <c r="V1206" s="38"/>
      <c r="W1206" s="38"/>
      <c r="X1206" s="38"/>
      <c r="Y1206" s="38"/>
      <c r="Z1206" s="38"/>
      <c r="AA1206" s="38"/>
      <c r="AB1206" s="38"/>
      <c r="AC1206" s="38"/>
      <c r="AD1206" s="38"/>
      <c r="AE1206" s="38"/>
    </row>
    <row r="1207" spans="1:31" ht="13.2">
      <c r="A1207" s="42">
        <v>134</v>
      </c>
      <c r="B1207" s="38" t="s">
        <v>3329</v>
      </c>
      <c r="C1207" s="39">
        <v>2</v>
      </c>
      <c r="D1207" s="39">
        <v>7</v>
      </c>
      <c r="E1207" s="38" t="s">
        <v>3341</v>
      </c>
      <c r="F1207" s="39">
        <v>36585866</v>
      </c>
      <c r="G1207" s="38" t="s">
        <v>437</v>
      </c>
      <c r="H1207">
        <f>VLOOKUP(G1207,'Journals '!A:C,3)</f>
        <v>1</v>
      </c>
      <c r="I1207">
        <f t="shared" si="4"/>
        <v>1</v>
      </c>
      <c r="J1207" s="39">
        <v>2023</v>
      </c>
      <c r="K1207" s="38" t="s">
        <v>3342</v>
      </c>
      <c r="L1207" s="38"/>
      <c r="M1207" s="38"/>
      <c r="N1207" s="38"/>
      <c r="O1207" s="38"/>
      <c r="P1207" s="38"/>
      <c r="Q1207" s="38"/>
      <c r="R1207" s="38"/>
      <c r="S1207" s="38"/>
      <c r="T1207" s="38"/>
      <c r="U1207" s="38"/>
      <c r="V1207" s="38"/>
      <c r="W1207" s="38"/>
      <c r="X1207" s="38"/>
      <c r="Y1207" s="38"/>
      <c r="Z1207" s="38"/>
      <c r="AA1207" s="38"/>
      <c r="AB1207" s="38"/>
      <c r="AC1207" s="38"/>
      <c r="AD1207" s="38"/>
      <c r="AE1207" s="38"/>
    </row>
    <row r="1208" spans="1:31" ht="13.2">
      <c r="A1208" s="42">
        <v>134</v>
      </c>
      <c r="B1208" s="38" t="s">
        <v>3329</v>
      </c>
      <c r="C1208" s="39">
        <v>1</v>
      </c>
      <c r="D1208" s="39">
        <v>6</v>
      </c>
      <c r="E1208" s="38" t="s">
        <v>3343</v>
      </c>
      <c r="F1208" s="39">
        <v>35689111</v>
      </c>
      <c r="G1208" s="38" t="s">
        <v>3335</v>
      </c>
      <c r="H1208">
        <f>VLOOKUP(G1208,'Journals '!A:C,3)</f>
        <v>0</v>
      </c>
      <c r="I1208" t="str">
        <f t="shared" si="4"/>
        <v xml:space="preserve"> </v>
      </c>
      <c r="J1208" s="39">
        <v>2022</v>
      </c>
      <c r="K1208" s="38" t="s">
        <v>3344</v>
      </c>
      <c r="L1208" s="38" t="s">
        <v>3345</v>
      </c>
      <c r="M1208" s="38"/>
      <c r="N1208" s="38"/>
      <c r="O1208" s="38"/>
      <c r="P1208" s="38"/>
      <c r="Q1208" s="38"/>
      <c r="R1208" s="38"/>
      <c r="S1208" s="38"/>
      <c r="T1208" s="38"/>
      <c r="U1208" s="38"/>
      <c r="V1208" s="38"/>
      <c r="W1208" s="38"/>
      <c r="X1208" s="38"/>
      <c r="Y1208" s="38"/>
      <c r="Z1208" s="38"/>
      <c r="AA1208" s="38"/>
      <c r="AB1208" s="38"/>
      <c r="AC1208" s="38"/>
      <c r="AD1208" s="38"/>
      <c r="AE1208" s="38"/>
    </row>
    <row r="1209" spans="1:31" ht="13.2">
      <c r="A1209" s="42">
        <v>134</v>
      </c>
      <c r="B1209" s="38" t="s">
        <v>3329</v>
      </c>
      <c r="C1209" s="39">
        <v>1</v>
      </c>
      <c r="D1209" s="39">
        <v>2</v>
      </c>
      <c r="E1209" s="38" t="s">
        <v>3346</v>
      </c>
      <c r="F1209" s="39">
        <v>37503927</v>
      </c>
      <c r="G1209" s="38" t="s">
        <v>434</v>
      </c>
      <c r="H1209">
        <f>VLOOKUP(G1209,'Journals '!A:C,3)</f>
        <v>1</v>
      </c>
      <c r="I1209">
        <f t="shared" si="4"/>
        <v>1</v>
      </c>
      <c r="J1209" s="39">
        <v>2023</v>
      </c>
      <c r="K1209" s="38" t="s">
        <v>3347</v>
      </c>
      <c r="L1209" s="38"/>
      <c r="M1209" s="38"/>
      <c r="N1209" s="38"/>
      <c r="O1209" s="38"/>
      <c r="P1209" s="38"/>
      <c r="Q1209" s="38"/>
      <c r="R1209" s="38"/>
      <c r="S1209" s="38"/>
      <c r="T1209" s="38"/>
      <c r="U1209" s="38"/>
      <c r="V1209" s="38"/>
      <c r="W1209" s="38"/>
      <c r="X1209" s="38"/>
      <c r="Y1209" s="38"/>
      <c r="Z1209" s="38"/>
      <c r="AA1209" s="38"/>
      <c r="AB1209" s="38"/>
      <c r="AC1209" s="38"/>
      <c r="AD1209" s="38"/>
      <c r="AE1209" s="38"/>
    </row>
    <row r="1210" spans="1:31" ht="13.2">
      <c r="A1210" s="42">
        <v>134</v>
      </c>
      <c r="B1210" s="38" t="s">
        <v>3329</v>
      </c>
      <c r="C1210" s="39">
        <v>2</v>
      </c>
      <c r="D1210" s="39">
        <v>4</v>
      </c>
      <c r="E1210" s="38" t="s">
        <v>3348</v>
      </c>
      <c r="F1210" s="39">
        <v>32747472</v>
      </c>
      <c r="G1210" s="38" t="s">
        <v>3349</v>
      </c>
      <c r="H1210">
        <f>VLOOKUP(G1210,'Journals '!A:C,3)</f>
        <v>1</v>
      </c>
      <c r="I1210">
        <f t="shared" si="4"/>
        <v>1</v>
      </c>
      <c r="J1210" s="39">
        <v>2020</v>
      </c>
      <c r="K1210" s="38" t="s">
        <v>3350</v>
      </c>
      <c r="L1210" s="38"/>
      <c r="M1210" s="38"/>
      <c r="N1210" s="38"/>
      <c r="O1210" s="38"/>
      <c r="P1210" s="38"/>
      <c r="Q1210" s="38"/>
      <c r="R1210" s="38"/>
      <c r="S1210" s="38"/>
      <c r="T1210" s="38"/>
      <c r="U1210" s="38"/>
      <c r="V1210" s="38"/>
      <c r="W1210" s="38"/>
      <c r="X1210" s="38"/>
      <c r="Y1210" s="38"/>
      <c r="Z1210" s="38"/>
      <c r="AA1210" s="38"/>
      <c r="AB1210" s="38"/>
      <c r="AC1210" s="38"/>
      <c r="AD1210" s="38"/>
      <c r="AE1210" s="38"/>
    </row>
    <row r="1211" spans="1:31" ht="13.2">
      <c r="A1211" s="42">
        <v>134</v>
      </c>
      <c r="B1211" s="38" t="s">
        <v>3329</v>
      </c>
      <c r="C1211" s="39">
        <v>5</v>
      </c>
      <c r="D1211" s="39">
        <v>9</v>
      </c>
      <c r="E1211" s="38" t="s">
        <v>3351</v>
      </c>
      <c r="F1211" s="39">
        <v>34724639</v>
      </c>
      <c r="G1211" s="38" t="s">
        <v>542</v>
      </c>
      <c r="H1211">
        <f>VLOOKUP(G1211,'Journals '!A:C,3)</f>
        <v>1</v>
      </c>
      <c r="I1211">
        <f t="shared" si="4"/>
        <v>1</v>
      </c>
      <c r="J1211" s="39">
        <v>2021</v>
      </c>
      <c r="K1211" s="38"/>
      <c r="L1211" s="38"/>
      <c r="M1211" s="38"/>
      <c r="N1211" s="38"/>
      <c r="O1211" s="38"/>
      <c r="P1211" s="38"/>
      <c r="Q1211" s="38"/>
      <c r="R1211" s="38"/>
      <c r="S1211" s="38"/>
      <c r="T1211" s="38"/>
      <c r="U1211" s="38"/>
      <c r="V1211" s="38"/>
      <c r="W1211" s="38"/>
      <c r="X1211" s="38"/>
      <c r="Y1211" s="38"/>
      <c r="Z1211" s="38"/>
      <c r="AA1211" s="38"/>
      <c r="AB1211" s="38"/>
      <c r="AC1211" s="38"/>
      <c r="AD1211" s="38"/>
      <c r="AE1211" s="38"/>
    </row>
    <row r="1212" spans="1:31" ht="13.2">
      <c r="A1212" s="42">
        <v>134</v>
      </c>
      <c r="B1212" s="38" t="s">
        <v>3329</v>
      </c>
      <c r="C1212" s="39">
        <v>3</v>
      </c>
      <c r="D1212" s="39">
        <v>5</v>
      </c>
      <c r="E1212" s="38" t="s">
        <v>3352</v>
      </c>
      <c r="F1212" s="39">
        <v>35311804</v>
      </c>
      <c r="G1212" s="38" t="s">
        <v>3353</v>
      </c>
      <c r="H1212">
        <f>VLOOKUP(G1212,'Journals '!A:C,3)</f>
        <v>0</v>
      </c>
      <c r="I1212" t="str">
        <f t="shared" si="4"/>
        <v xml:space="preserve"> </v>
      </c>
      <c r="J1212" s="39">
        <v>2022</v>
      </c>
      <c r="K1212" s="38" t="s">
        <v>3354</v>
      </c>
      <c r="L1212" s="38"/>
      <c r="M1212" s="38"/>
      <c r="N1212" s="38"/>
      <c r="O1212" s="38"/>
      <c r="P1212" s="38"/>
      <c r="Q1212" s="38"/>
      <c r="R1212" s="38"/>
      <c r="S1212" s="38"/>
      <c r="T1212" s="38"/>
      <c r="U1212" s="38"/>
      <c r="V1212" s="38"/>
      <c r="W1212" s="38"/>
      <c r="X1212" s="38"/>
      <c r="Y1212" s="38"/>
      <c r="Z1212" s="38"/>
      <c r="AA1212" s="38"/>
      <c r="AB1212" s="38"/>
      <c r="AC1212" s="38"/>
      <c r="AD1212" s="38"/>
      <c r="AE1212" s="38"/>
    </row>
    <row r="1213" spans="1:31" ht="13.2">
      <c r="A1213" s="42">
        <v>134</v>
      </c>
      <c r="B1213" s="38" t="s">
        <v>3329</v>
      </c>
      <c r="C1213" s="39">
        <v>1</v>
      </c>
      <c r="D1213" s="39">
        <v>3</v>
      </c>
      <c r="E1213" s="38" t="s">
        <v>3355</v>
      </c>
      <c r="F1213" s="39">
        <v>36259818</v>
      </c>
      <c r="G1213" s="38" t="s">
        <v>358</v>
      </c>
      <c r="H1213">
        <f>VLOOKUP(G1213,'Journals '!A:C,3)</f>
        <v>0</v>
      </c>
      <c r="I1213" t="str">
        <f t="shared" si="4"/>
        <v xml:space="preserve"> </v>
      </c>
      <c r="J1213" s="39">
        <v>2022</v>
      </c>
      <c r="K1213" s="38"/>
      <c r="L1213" s="38"/>
      <c r="M1213" s="38"/>
      <c r="N1213" s="38"/>
      <c r="O1213" s="38"/>
      <c r="P1213" s="38"/>
      <c r="Q1213" s="38"/>
      <c r="R1213" s="38"/>
      <c r="S1213" s="38"/>
      <c r="T1213" s="38"/>
      <c r="U1213" s="38"/>
      <c r="V1213" s="38"/>
      <c r="W1213" s="38"/>
      <c r="X1213" s="38"/>
      <c r="Y1213" s="38"/>
      <c r="Z1213" s="38"/>
      <c r="AA1213" s="38"/>
      <c r="AB1213" s="38"/>
      <c r="AC1213" s="38"/>
      <c r="AD1213" s="38"/>
      <c r="AE1213" s="38"/>
    </row>
    <row r="1214" spans="1:31" ht="13.2">
      <c r="A1214" s="42">
        <v>134</v>
      </c>
      <c r="B1214" s="38" t="s">
        <v>3329</v>
      </c>
      <c r="C1214" s="39">
        <v>1</v>
      </c>
      <c r="D1214" s="39">
        <v>5</v>
      </c>
      <c r="E1214" s="38" t="s">
        <v>3356</v>
      </c>
      <c r="F1214" s="39">
        <v>35901694</v>
      </c>
      <c r="G1214" s="38" t="s">
        <v>434</v>
      </c>
      <c r="H1214">
        <f>VLOOKUP(G1214,'Journals '!A:C,3)</f>
        <v>1</v>
      </c>
      <c r="I1214">
        <f t="shared" si="4"/>
        <v>1</v>
      </c>
      <c r="J1214" s="39">
        <v>2022</v>
      </c>
      <c r="K1214" s="38" t="s">
        <v>3357</v>
      </c>
      <c r="L1214" s="38"/>
      <c r="M1214" s="38"/>
      <c r="N1214" s="38"/>
      <c r="O1214" s="38"/>
      <c r="P1214" s="38"/>
      <c r="Q1214" s="38"/>
      <c r="R1214" s="38"/>
      <c r="S1214" s="38"/>
      <c r="T1214" s="38"/>
      <c r="U1214" s="38"/>
      <c r="V1214" s="38"/>
      <c r="W1214" s="38"/>
      <c r="X1214" s="38"/>
      <c r="Y1214" s="38"/>
      <c r="Z1214" s="38"/>
      <c r="AA1214" s="38"/>
      <c r="AB1214" s="38"/>
      <c r="AC1214" s="38"/>
      <c r="AD1214" s="38"/>
      <c r="AE1214" s="38"/>
    </row>
    <row r="1215" spans="1:31" ht="13.2">
      <c r="A1215" s="42">
        <v>134</v>
      </c>
      <c r="B1215" s="38" t="s">
        <v>3329</v>
      </c>
      <c r="C1215" s="39">
        <v>4</v>
      </c>
      <c r="D1215" s="39">
        <v>6</v>
      </c>
      <c r="E1215" s="38" t="s">
        <v>3358</v>
      </c>
      <c r="F1215" s="39">
        <v>33842948</v>
      </c>
      <c r="G1215" s="38" t="s">
        <v>327</v>
      </c>
      <c r="H1215">
        <f>VLOOKUP(G1215,'Journals '!A:C,3)</f>
        <v>0</v>
      </c>
      <c r="I1215" t="str">
        <f t="shared" si="4"/>
        <v xml:space="preserve"> </v>
      </c>
      <c r="J1215" s="39">
        <v>2021</v>
      </c>
      <c r="K1215" s="38" t="s">
        <v>3359</v>
      </c>
      <c r="L1215" s="38"/>
      <c r="M1215" s="38"/>
      <c r="N1215" s="38"/>
      <c r="O1215" s="38"/>
      <c r="P1215" s="38"/>
      <c r="Q1215" s="38"/>
      <c r="R1215" s="38"/>
      <c r="S1215" s="38"/>
      <c r="T1215" s="38"/>
      <c r="U1215" s="38"/>
      <c r="V1215" s="38"/>
      <c r="W1215" s="38"/>
      <c r="X1215" s="38"/>
      <c r="Y1215" s="38"/>
      <c r="Z1215" s="38"/>
      <c r="AA1215" s="38"/>
      <c r="AB1215" s="38"/>
      <c r="AC1215" s="38"/>
      <c r="AD1215" s="38"/>
      <c r="AE1215" s="38"/>
    </row>
    <row r="1216" spans="1:31" ht="13.2">
      <c r="A1216" s="42">
        <v>134</v>
      </c>
      <c r="B1216" s="38" t="s">
        <v>3329</v>
      </c>
      <c r="C1216" s="39">
        <v>2</v>
      </c>
      <c r="D1216" s="39">
        <v>8</v>
      </c>
      <c r="E1216" s="38" t="s">
        <v>3360</v>
      </c>
      <c r="F1216" s="39">
        <v>37055178</v>
      </c>
      <c r="G1216" s="38" t="s">
        <v>3361</v>
      </c>
      <c r="H1216">
        <f>VLOOKUP(G1216,'Journals '!A:C,3)</f>
        <v>0</v>
      </c>
      <c r="I1216" t="str">
        <f t="shared" si="4"/>
        <v xml:space="preserve"> </v>
      </c>
      <c r="J1216" s="39">
        <v>2023</v>
      </c>
      <c r="K1216" s="38" t="s">
        <v>3362</v>
      </c>
      <c r="L1216" s="38"/>
      <c r="M1216" s="38"/>
      <c r="N1216" s="38"/>
      <c r="O1216" s="38"/>
      <c r="P1216" s="38"/>
      <c r="Q1216" s="38"/>
      <c r="R1216" s="38"/>
      <c r="S1216" s="38"/>
      <c r="T1216" s="38"/>
      <c r="U1216" s="38"/>
      <c r="V1216" s="38"/>
      <c r="W1216" s="38"/>
      <c r="X1216" s="38"/>
      <c r="Y1216" s="38"/>
      <c r="Z1216" s="38"/>
      <c r="AA1216" s="38"/>
      <c r="AB1216" s="38"/>
      <c r="AC1216" s="38"/>
      <c r="AD1216" s="38"/>
      <c r="AE1216" s="38"/>
    </row>
    <row r="1217" spans="1:31" ht="13.2">
      <c r="A1217" s="42">
        <v>134</v>
      </c>
      <c r="B1217" s="38" t="s">
        <v>3329</v>
      </c>
      <c r="C1217" s="39">
        <v>3</v>
      </c>
      <c r="D1217" s="39">
        <v>5</v>
      </c>
      <c r="E1217" s="38" t="s">
        <v>3363</v>
      </c>
      <c r="F1217" s="39">
        <v>34293169</v>
      </c>
      <c r="G1217" s="38" t="s">
        <v>546</v>
      </c>
      <c r="H1217">
        <f>VLOOKUP(G1217,'Journals '!A:C,3)</f>
        <v>1</v>
      </c>
      <c r="I1217">
        <f t="shared" si="4"/>
        <v>1</v>
      </c>
      <c r="J1217" s="39">
        <v>2021</v>
      </c>
      <c r="K1217" s="38" t="s">
        <v>2545</v>
      </c>
      <c r="L1217" s="38"/>
      <c r="M1217" s="38"/>
      <c r="N1217" s="38"/>
      <c r="O1217" s="38"/>
      <c r="P1217" s="38"/>
      <c r="Q1217" s="38"/>
      <c r="R1217" s="38"/>
      <c r="S1217" s="38"/>
      <c r="T1217" s="38"/>
      <c r="U1217" s="38"/>
      <c r="V1217" s="38"/>
      <c r="W1217" s="38"/>
      <c r="X1217" s="38"/>
      <c r="Y1217" s="38"/>
      <c r="Z1217" s="38"/>
      <c r="AA1217" s="38"/>
      <c r="AB1217" s="38"/>
      <c r="AC1217" s="38"/>
      <c r="AD1217" s="38"/>
      <c r="AE1217" s="38"/>
    </row>
    <row r="1218" spans="1:31" ht="13.2">
      <c r="A1218" s="42">
        <v>134</v>
      </c>
      <c r="B1218" s="38" t="s">
        <v>3329</v>
      </c>
      <c r="C1218" s="39">
        <v>5</v>
      </c>
      <c r="D1218" s="39">
        <v>14</v>
      </c>
      <c r="E1218" s="38" t="s">
        <v>3364</v>
      </c>
      <c r="F1218" s="39">
        <v>37041394</v>
      </c>
      <c r="G1218" s="38" t="s">
        <v>3335</v>
      </c>
      <c r="H1218">
        <f>VLOOKUP(G1218,'Journals '!A:C,3)</f>
        <v>0</v>
      </c>
      <c r="I1218" t="str">
        <f t="shared" si="4"/>
        <v xml:space="preserve"> </v>
      </c>
      <c r="J1218" s="39">
        <v>2023</v>
      </c>
      <c r="K1218" s="38" t="s">
        <v>3365</v>
      </c>
      <c r="L1218" s="38"/>
      <c r="M1218" s="38"/>
      <c r="N1218" s="38"/>
      <c r="O1218" s="38"/>
      <c r="P1218" s="38"/>
      <c r="Q1218" s="38"/>
      <c r="R1218" s="38"/>
      <c r="S1218" s="38"/>
      <c r="T1218" s="38"/>
      <c r="U1218" s="38"/>
      <c r="V1218" s="38"/>
      <c r="W1218" s="38"/>
      <c r="X1218" s="38"/>
      <c r="Y1218" s="38"/>
      <c r="Z1218" s="38"/>
      <c r="AA1218" s="38"/>
      <c r="AB1218" s="38"/>
      <c r="AC1218" s="38"/>
      <c r="AD1218" s="38"/>
      <c r="AE1218" s="38"/>
    </row>
    <row r="1219" spans="1:31" ht="13.2">
      <c r="A1219" s="42">
        <v>134</v>
      </c>
      <c r="B1219" s="38" t="s">
        <v>3329</v>
      </c>
      <c r="C1219" s="39">
        <v>1</v>
      </c>
      <c r="D1219" s="39">
        <v>6</v>
      </c>
      <c r="E1219" s="38" t="s">
        <v>3366</v>
      </c>
      <c r="F1219" s="39">
        <v>36602582</v>
      </c>
      <c r="G1219" s="38" t="s">
        <v>3367</v>
      </c>
      <c r="H1219">
        <f>VLOOKUP(G1219,'Journals '!A:C,3)</f>
        <v>0</v>
      </c>
      <c r="I1219" t="str">
        <f t="shared" si="4"/>
        <v xml:space="preserve"> </v>
      </c>
      <c r="J1219" s="39">
        <v>2023</v>
      </c>
      <c r="K1219" s="38" t="s">
        <v>2533</v>
      </c>
      <c r="L1219" s="38"/>
      <c r="M1219" s="38"/>
      <c r="N1219" s="38"/>
      <c r="O1219" s="38"/>
      <c r="P1219" s="38"/>
      <c r="Q1219" s="38"/>
      <c r="R1219" s="38"/>
      <c r="S1219" s="38"/>
      <c r="T1219" s="38"/>
      <c r="U1219" s="38"/>
      <c r="V1219" s="38"/>
      <c r="W1219" s="38"/>
      <c r="X1219" s="38"/>
      <c r="Y1219" s="38"/>
      <c r="Z1219" s="38"/>
      <c r="AA1219" s="38"/>
      <c r="AB1219" s="38"/>
      <c r="AC1219" s="38"/>
      <c r="AD1219" s="38"/>
      <c r="AE1219" s="38"/>
    </row>
    <row r="1220" spans="1:31" ht="13.2">
      <c r="A1220" s="42">
        <v>134</v>
      </c>
      <c r="B1220" s="38" t="s">
        <v>3329</v>
      </c>
      <c r="C1220" s="39">
        <v>1</v>
      </c>
      <c r="D1220" s="39">
        <v>7</v>
      </c>
      <c r="E1220" s="38" t="s">
        <v>3368</v>
      </c>
      <c r="F1220" s="39">
        <v>35367391</v>
      </c>
      <c r="G1220" s="38" t="s">
        <v>633</v>
      </c>
      <c r="H1220">
        <f>VLOOKUP(G1220,'Journals '!A:C,3)</f>
        <v>1</v>
      </c>
      <c r="I1220">
        <f t="shared" si="4"/>
        <v>1</v>
      </c>
      <c r="J1220" s="39">
        <v>2022</v>
      </c>
      <c r="K1220" s="38" t="s">
        <v>2564</v>
      </c>
      <c r="L1220" s="38"/>
      <c r="M1220" s="38"/>
      <c r="N1220" s="38"/>
      <c r="O1220" s="38"/>
      <c r="P1220" s="38"/>
      <c r="Q1220" s="38"/>
      <c r="R1220" s="38"/>
      <c r="S1220" s="38"/>
      <c r="T1220" s="38"/>
      <c r="U1220" s="38"/>
      <c r="V1220" s="38"/>
      <c r="W1220" s="38"/>
      <c r="X1220" s="38"/>
      <c r="Y1220" s="38"/>
      <c r="Z1220" s="38"/>
      <c r="AA1220" s="38"/>
      <c r="AB1220" s="38"/>
      <c r="AC1220" s="38"/>
      <c r="AD1220" s="38"/>
      <c r="AE1220" s="38"/>
    </row>
    <row r="1221" spans="1:31" ht="13.2">
      <c r="A1221" s="42">
        <v>134</v>
      </c>
      <c r="B1221" s="38" t="s">
        <v>3329</v>
      </c>
      <c r="C1221" s="39">
        <v>3</v>
      </c>
      <c r="D1221" s="39">
        <v>12</v>
      </c>
      <c r="E1221" s="38" t="s">
        <v>3369</v>
      </c>
      <c r="F1221" s="39">
        <v>35594892</v>
      </c>
      <c r="G1221" s="38" t="s">
        <v>436</v>
      </c>
      <c r="H1221">
        <f>VLOOKUP(G1221,'Journals '!A:C,3)</f>
        <v>1</v>
      </c>
      <c r="I1221">
        <f t="shared" si="4"/>
        <v>1</v>
      </c>
      <c r="J1221" s="39">
        <v>2022</v>
      </c>
      <c r="K1221" s="38" t="s">
        <v>3370</v>
      </c>
      <c r="L1221" s="38"/>
      <c r="M1221" s="38"/>
      <c r="N1221" s="38"/>
      <c r="O1221" s="38"/>
      <c r="P1221" s="38"/>
      <c r="Q1221" s="38"/>
      <c r="R1221" s="38"/>
      <c r="S1221" s="38"/>
      <c r="T1221" s="38"/>
      <c r="U1221" s="38"/>
      <c r="V1221" s="38"/>
      <c r="W1221" s="38"/>
      <c r="X1221" s="38"/>
      <c r="Y1221" s="38"/>
      <c r="Z1221" s="38"/>
      <c r="AA1221" s="38"/>
      <c r="AB1221" s="38"/>
      <c r="AC1221" s="38"/>
      <c r="AD1221" s="38"/>
      <c r="AE1221" s="38"/>
    </row>
    <row r="1222" spans="1:31" ht="13.2">
      <c r="A1222" s="42">
        <v>134</v>
      </c>
      <c r="B1222" s="38" t="s">
        <v>3329</v>
      </c>
      <c r="C1222" s="39">
        <v>1</v>
      </c>
      <c r="D1222" s="39">
        <v>9</v>
      </c>
      <c r="E1222" s="38" t="s">
        <v>3371</v>
      </c>
      <c r="F1222" s="39">
        <v>36805960</v>
      </c>
      <c r="G1222" s="38" t="s">
        <v>434</v>
      </c>
      <c r="H1222">
        <f>VLOOKUP(G1222,'Journals '!A:C,3)</f>
        <v>1</v>
      </c>
      <c r="I1222">
        <f t="shared" si="4"/>
        <v>1</v>
      </c>
      <c r="J1222" s="39">
        <v>2023</v>
      </c>
      <c r="K1222" s="38" t="s">
        <v>3357</v>
      </c>
      <c r="L1222" s="38"/>
      <c r="M1222" s="38"/>
      <c r="N1222" s="38"/>
      <c r="O1222" s="38"/>
      <c r="P1222" s="38"/>
      <c r="Q1222" s="38"/>
      <c r="R1222" s="38"/>
      <c r="S1222" s="38"/>
      <c r="T1222" s="38"/>
      <c r="U1222" s="38"/>
      <c r="V1222" s="38"/>
      <c r="W1222" s="38"/>
      <c r="X1222" s="38"/>
      <c r="Y1222" s="38"/>
      <c r="Z1222" s="38"/>
      <c r="AA1222" s="38"/>
      <c r="AB1222" s="38"/>
      <c r="AC1222" s="38"/>
      <c r="AD1222" s="38"/>
      <c r="AE1222" s="38"/>
    </row>
    <row r="1223" spans="1:31" ht="13.2">
      <c r="A1223" s="42">
        <v>134</v>
      </c>
      <c r="B1223" s="38" t="s">
        <v>3329</v>
      </c>
      <c r="C1223" s="39">
        <v>3</v>
      </c>
      <c r="D1223" s="39">
        <v>10</v>
      </c>
      <c r="E1223" s="38" t="s">
        <v>3372</v>
      </c>
      <c r="F1223" s="39">
        <v>34745826</v>
      </c>
      <c r="G1223" s="38" t="s">
        <v>2932</v>
      </c>
      <c r="H1223">
        <f>VLOOKUP(G1223,'Journals '!A:C,3)</f>
        <v>1</v>
      </c>
      <c r="I1223">
        <f t="shared" si="4"/>
        <v>1</v>
      </c>
      <c r="J1223" s="39">
        <v>2021</v>
      </c>
      <c r="K1223" s="38" t="s">
        <v>2541</v>
      </c>
      <c r="L1223" s="38"/>
      <c r="M1223" s="38"/>
      <c r="N1223" s="38"/>
      <c r="O1223" s="38"/>
      <c r="P1223" s="38"/>
      <c r="Q1223" s="38"/>
      <c r="R1223" s="38"/>
      <c r="S1223" s="38"/>
      <c r="T1223" s="38"/>
      <c r="U1223" s="38"/>
      <c r="V1223" s="38"/>
      <c r="W1223" s="38"/>
      <c r="X1223" s="38"/>
      <c r="Y1223" s="38"/>
      <c r="Z1223" s="38"/>
      <c r="AA1223" s="38"/>
      <c r="AB1223" s="38"/>
      <c r="AC1223" s="38"/>
      <c r="AD1223" s="38"/>
      <c r="AE1223" s="38"/>
    </row>
    <row r="1224" spans="1:31" ht="13.2">
      <c r="A1224" s="42">
        <v>134</v>
      </c>
      <c r="B1224" s="38" t="s">
        <v>3329</v>
      </c>
      <c r="C1224" s="39">
        <v>1</v>
      </c>
      <c r="D1224" s="39">
        <v>7</v>
      </c>
      <c r="E1224" s="38" t="s">
        <v>3373</v>
      </c>
      <c r="F1224" s="39">
        <v>32942207</v>
      </c>
      <c r="G1224" s="38" t="s">
        <v>3374</v>
      </c>
      <c r="H1224">
        <f>VLOOKUP(G1224,'Journals '!A:C,3)</f>
        <v>0</v>
      </c>
      <c r="I1224" t="str">
        <f t="shared" si="4"/>
        <v xml:space="preserve"> </v>
      </c>
      <c r="J1224" s="39">
        <v>2020</v>
      </c>
      <c r="K1224" s="38" t="s">
        <v>2533</v>
      </c>
      <c r="L1224" s="38"/>
      <c r="M1224" s="38"/>
      <c r="N1224" s="38"/>
      <c r="O1224" s="38"/>
      <c r="P1224" s="38"/>
      <c r="Q1224" s="38"/>
      <c r="R1224" s="38"/>
      <c r="S1224" s="38"/>
      <c r="T1224" s="38"/>
      <c r="U1224" s="38"/>
      <c r="V1224" s="38"/>
      <c r="W1224" s="38"/>
      <c r="X1224" s="38"/>
      <c r="Y1224" s="38"/>
      <c r="Z1224" s="38"/>
      <c r="AA1224" s="38"/>
      <c r="AB1224" s="38"/>
      <c r="AC1224" s="38"/>
      <c r="AD1224" s="38"/>
      <c r="AE1224" s="38"/>
    </row>
    <row r="1225" spans="1:31" ht="13.2">
      <c r="A1225" s="42">
        <v>134</v>
      </c>
      <c r="B1225" s="38" t="s">
        <v>3329</v>
      </c>
      <c r="C1225" s="39">
        <v>2</v>
      </c>
      <c r="D1225" s="39">
        <v>3</v>
      </c>
      <c r="E1225" s="38" t="s">
        <v>3375</v>
      </c>
      <c r="F1225" s="39">
        <v>31050653</v>
      </c>
      <c r="G1225" s="38" t="s">
        <v>3376</v>
      </c>
      <c r="H1225">
        <f>VLOOKUP(G1225,'Journals '!A:C,3)</f>
        <v>0</v>
      </c>
      <c r="I1225" t="str">
        <f t="shared" si="4"/>
        <v xml:space="preserve"> </v>
      </c>
      <c r="J1225" s="39">
        <v>2019</v>
      </c>
      <c r="K1225" s="38" t="s">
        <v>3377</v>
      </c>
      <c r="L1225" s="38"/>
      <c r="M1225" s="38"/>
      <c r="N1225" s="38"/>
      <c r="O1225" s="38"/>
      <c r="P1225" s="38"/>
      <c r="Q1225" s="38"/>
      <c r="R1225" s="38"/>
      <c r="S1225" s="38"/>
      <c r="T1225" s="38"/>
      <c r="U1225" s="38"/>
      <c r="V1225" s="38"/>
      <c r="W1225" s="38"/>
      <c r="X1225" s="38"/>
      <c r="Y1225" s="38"/>
      <c r="Z1225" s="38"/>
      <c r="AA1225" s="38"/>
      <c r="AB1225" s="38"/>
      <c r="AC1225" s="38"/>
      <c r="AD1225" s="38"/>
      <c r="AE1225" s="38"/>
    </row>
    <row r="1226" spans="1:31" ht="13.2">
      <c r="A1226" s="42">
        <v>134</v>
      </c>
      <c r="B1226" s="38" t="s">
        <v>3329</v>
      </c>
      <c r="C1226" s="39">
        <v>1</v>
      </c>
      <c r="D1226" s="39">
        <v>7</v>
      </c>
      <c r="E1226" s="38" t="s">
        <v>3378</v>
      </c>
      <c r="F1226" s="39">
        <v>34872020</v>
      </c>
      <c r="G1226" s="38" t="s">
        <v>3379</v>
      </c>
      <c r="H1226">
        <f>VLOOKUP(G1226,'Journals '!A:C,3)</f>
        <v>0</v>
      </c>
      <c r="I1226" t="str">
        <f t="shared" si="4"/>
        <v xml:space="preserve"> </v>
      </c>
      <c r="J1226" s="39">
        <v>2022</v>
      </c>
      <c r="K1226" s="38" t="s">
        <v>3380</v>
      </c>
      <c r="L1226" s="38"/>
      <c r="M1226" s="38"/>
      <c r="N1226" s="38"/>
      <c r="O1226" s="38"/>
      <c r="P1226" s="38"/>
      <c r="Q1226" s="38"/>
      <c r="R1226" s="38"/>
      <c r="S1226" s="38"/>
      <c r="T1226" s="38"/>
      <c r="U1226" s="38"/>
      <c r="V1226" s="38"/>
      <c r="W1226" s="38"/>
      <c r="X1226" s="38"/>
      <c r="Y1226" s="38"/>
      <c r="Z1226" s="38"/>
      <c r="AA1226" s="38"/>
      <c r="AB1226" s="38"/>
      <c r="AC1226" s="38"/>
      <c r="AD1226" s="38"/>
      <c r="AE1226" s="38"/>
    </row>
    <row r="1227" spans="1:31" ht="13.2">
      <c r="A1227" s="42">
        <v>134</v>
      </c>
      <c r="B1227" s="38" t="s">
        <v>3329</v>
      </c>
      <c r="C1227" s="39">
        <v>3</v>
      </c>
      <c r="D1227" s="39">
        <v>11</v>
      </c>
      <c r="E1227" s="38" t="s">
        <v>3381</v>
      </c>
      <c r="F1227" s="39">
        <v>37178027</v>
      </c>
      <c r="G1227" s="38" t="s">
        <v>436</v>
      </c>
      <c r="H1227">
        <f>VLOOKUP(G1227,'Journals '!A:C,3)</f>
        <v>1</v>
      </c>
      <c r="I1227">
        <f t="shared" si="4"/>
        <v>1</v>
      </c>
      <c r="J1227" s="39">
        <v>2023</v>
      </c>
      <c r="K1227" s="38" t="s">
        <v>1673</v>
      </c>
      <c r="L1227" s="38"/>
      <c r="M1227" s="38"/>
      <c r="N1227" s="38"/>
      <c r="O1227" s="38"/>
      <c r="P1227" s="38"/>
      <c r="Q1227" s="38"/>
      <c r="R1227" s="38"/>
      <c r="S1227" s="38"/>
      <c r="T1227" s="38"/>
      <c r="U1227" s="38"/>
      <c r="V1227" s="38"/>
      <c r="W1227" s="38"/>
      <c r="X1227" s="38"/>
      <c r="Y1227" s="38"/>
      <c r="Z1227" s="38"/>
      <c r="AA1227" s="38"/>
      <c r="AB1227" s="38"/>
      <c r="AC1227" s="38"/>
      <c r="AD1227" s="38"/>
      <c r="AE1227" s="38"/>
    </row>
    <row r="1228" spans="1:31" ht="13.2">
      <c r="A1228" s="42">
        <v>134</v>
      </c>
      <c r="B1228" s="38" t="s">
        <v>3329</v>
      </c>
      <c r="C1228" s="39">
        <v>1</v>
      </c>
      <c r="D1228" s="39">
        <v>7</v>
      </c>
      <c r="E1228" s="38" t="s">
        <v>3382</v>
      </c>
      <c r="F1228" s="39">
        <v>34392369</v>
      </c>
      <c r="G1228" s="38" t="s">
        <v>555</v>
      </c>
      <c r="H1228">
        <f>VLOOKUP(G1228,'Journals '!A:C,3)</f>
        <v>1</v>
      </c>
      <c r="I1228">
        <f t="shared" si="4"/>
        <v>1</v>
      </c>
      <c r="J1228" s="39">
        <v>2021</v>
      </c>
      <c r="K1228" s="38" t="s">
        <v>2590</v>
      </c>
      <c r="L1228" s="38"/>
      <c r="M1228" s="38"/>
      <c r="N1228" s="38"/>
      <c r="O1228" s="38"/>
      <c r="P1228" s="38"/>
      <c r="Q1228" s="38"/>
      <c r="R1228" s="38"/>
      <c r="S1228" s="38"/>
      <c r="T1228" s="38"/>
      <c r="U1228" s="38"/>
      <c r="V1228" s="38"/>
      <c r="W1228" s="38"/>
      <c r="X1228" s="38"/>
      <c r="Y1228" s="38"/>
      <c r="Z1228" s="38"/>
      <c r="AA1228" s="38"/>
      <c r="AB1228" s="38"/>
      <c r="AC1228" s="38"/>
      <c r="AD1228" s="38"/>
      <c r="AE1228" s="38"/>
    </row>
    <row r="1229" spans="1:31" ht="13.2">
      <c r="A1229" s="42">
        <v>134</v>
      </c>
      <c r="B1229" s="38" t="s">
        <v>3329</v>
      </c>
      <c r="C1229" s="39">
        <v>3</v>
      </c>
      <c r="D1229" s="39">
        <v>9</v>
      </c>
      <c r="E1229" s="38" t="s">
        <v>3383</v>
      </c>
      <c r="F1229" s="39">
        <v>35149250</v>
      </c>
      <c r="G1229" s="38" t="s">
        <v>633</v>
      </c>
      <c r="H1229">
        <f>VLOOKUP(G1229,'Journals '!A:C,3)</f>
        <v>1</v>
      </c>
      <c r="I1229">
        <f t="shared" si="4"/>
        <v>1</v>
      </c>
      <c r="J1229" s="39">
        <v>2022</v>
      </c>
      <c r="K1229" s="38" t="s">
        <v>3384</v>
      </c>
      <c r="L1229" s="38"/>
      <c r="M1229" s="38"/>
      <c r="N1229" s="38"/>
      <c r="O1229" s="38"/>
      <c r="P1229" s="38"/>
      <c r="Q1229" s="38"/>
      <c r="R1229" s="38"/>
      <c r="S1229" s="38"/>
      <c r="T1229" s="38"/>
      <c r="U1229" s="38"/>
      <c r="V1229" s="38"/>
      <c r="W1229" s="38"/>
      <c r="X1229" s="38"/>
      <c r="Y1229" s="38"/>
      <c r="Z1229" s="38"/>
      <c r="AA1229" s="38"/>
      <c r="AB1229" s="38"/>
      <c r="AC1229" s="38"/>
      <c r="AD1229" s="38"/>
      <c r="AE1229" s="38"/>
    </row>
    <row r="1230" spans="1:31" ht="13.2">
      <c r="A1230" s="42">
        <v>134</v>
      </c>
      <c r="B1230" s="38" t="s">
        <v>3329</v>
      </c>
      <c r="C1230" s="39">
        <v>1</v>
      </c>
      <c r="D1230" s="39">
        <v>2</v>
      </c>
      <c r="E1230" s="38" t="s">
        <v>3385</v>
      </c>
      <c r="F1230" s="39">
        <v>37748948</v>
      </c>
      <c r="G1230" s="38" t="s">
        <v>633</v>
      </c>
      <c r="H1230">
        <f>VLOOKUP(G1230,'Journals '!A:C,3)</f>
        <v>1</v>
      </c>
      <c r="I1230">
        <f t="shared" si="4"/>
        <v>1</v>
      </c>
      <c r="J1230" s="39">
        <v>2023</v>
      </c>
      <c r="K1230" s="38" t="s">
        <v>3386</v>
      </c>
      <c r="L1230" s="38"/>
      <c r="M1230" s="38"/>
      <c r="N1230" s="38"/>
      <c r="O1230" s="38"/>
      <c r="P1230" s="38"/>
      <c r="Q1230" s="38"/>
      <c r="R1230" s="38"/>
      <c r="S1230" s="38"/>
      <c r="T1230" s="38"/>
      <c r="U1230" s="38"/>
      <c r="V1230" s="38"/>
      <c r="W1230" s="38"/>
      <c r="X1230" s="38"/>
      <c r="Y1230" s="38"/>
      <c r="Z1230" s="38"/>
      <c r="AA1230" s="38"/>
      <c r="AB1230" s="38"/>
      <c r="AC1230" s="38"/>
      <c r="AD1230" s="38"/>
      <c r="AE1230" s="38"/>
    </row>
    <row r="1231" spans="1:31" ht="13.2">
      <c r="A1231" s="42">
        <v>134</v>
      </c>
      <c r="B1231" s="38" t="s">
        <v>3329</v>
      </c>
      <c r="C1231" s="39">
        <v>1</v>
      </c>
      <c r="D1231" s="39">
        <v>8</v>
      </c>
      <c r="E1231" s="38" t="s">
        <v>3387</v>
      </c>
      <c r="F1231" s="39">
        <v>35854832</v>
      </c>
      <c r="G1231" s="38" t="s">
        <v>432</v>
      </c>
      <c r="H1231">
        <f>VLOOKUP(G1231,'Journals '!A:C,3)</f>
        <v>1</v>
      </c>
      <c r="I1231">
        <f t="shared" si="4"/>
        <v>1</v>
      </c>
      <c r="J1231" s="39">
        <v>2021</v>
      </c>
      <c r="K1231" s="38" t="s">
        <v>3388</v>
      </c>
      <c r="L1231" s="38"/>
      <c r="M1231" s="38"/>
      <c r="N1231" s="38"/>
      <c r="O1231" s="38"/>
      <c r="P1231" s="38"/>
      <c r="Q1231" s="38"/>
      <c r="R1231" s="38"/>
      <c r="S1231" s="38"/>
      <c r="T1231" s="38"/>
      <c r="U1231" s="38"/>
      <c r="V1231" s="38"/>
      <c r="W1231" s="38"/>
      <c r="X1231" s="38"/>
      <c r="Y1231" s="38"/>
      <c r="Z1231" s="38"/>
      <c r="AA1231" s="38"/>
      <c r="AB1231" s="38"/>
      <c r="AC1231" s="38"/>
      <c r="AD1231" s="38"/>
      <c r="AE1231" s="38"/>
    </row>
    <row r="1232" spans="1:31" ht="13.2">
      <c r="A1232" s="42">
        <v>135</v>
      </c>
      <c r="B1232" s="5" t="s">
        <v>873</v>
      </c>
      <c r="C1232" s="42">
        <v>4</v>
      </c>
      <c r="D1232" s="42">
        <v>21</v>
      </c>
      <c r="E1232" s="5" t="s">
        <v>3389</v>
      </c>
      <c r="F1232" s="42">
        <v>34245632</v>
      </c>
      <c r="G1232" s="5" t="s">
        <v>3390</v>
      </c>
      <c r="H1232" t="e">
        <f>VLOOKUP(G1232,'Journals '!A:C,3)</f>
        <v>#N/A</v>
      </c>
      <c r="I1232" t="e">
        <f t="shared" si="4"/>
        <v>#N/A</v>
      </c>
      <c r="J1232" s="39">
        <v>2021</v>
      </c>
      <c r="K1232" s="38" t="s">
        <v>3391</v>
      </c>
      <c r="L1232" s="38"/>
      <c r="M1232" s="38"/>
      <c r="N1232" s="38"/>
      <c r="O1232" s="38"/>
      <c r="P1232" s="38"/>
      <c r="Q1232" s="38"/>
      <c r="R1232" s="38"/>
      <c r="S1232" s="38"/>
      <c r="T1232" s="38"/>
      <c r="U1232" s="38"/>
      <c r="V1232" s="38"/>
      <c r="W1232" s="38"/>
      <c r="X1232" s="38"/>
      <c r="Y1232" s="38"/>
      <c r="Z1232" s="38"/>
      <c r="AA1232" s="38"/>
      <c r="AB1232" s="38"/>
      <c r="AC1232" s="38"/>
      <c r="AD1232" s="38"/>
      <c r="AE1232" s="38"/>
    </row>
    <row r="1233" spans="1:31" ht="13.2">
      <c r="A1233" s="42">
        <v>136</v>
      </c>
      <c r="B1233" t="s">
        <v>875</v>
      </c>
      <c r="C1233" s="42">
        <v>3</v>
      </c>
      <c r="D1233" s="42">
        <v>7</v>
      </c>
      <c r="E1233" s="5" t="s">
        <v>3392</v>
      </c>
      <c r="F1233" s="42">
        <v>36543376</v>
      </c>
      <c r="G1233" s="5" t="s">
        <v>3393</v>
      </c>
      <c r="H1233">
        <f>VLOOKUP(G1233,'Journals '!A:C,3)</f>
        <v>0</v>
      </c>
      <c r="I1233" t="str">
        <f t="shared" si="4"/>
        <v xml:space="preserve"> </v>
      </c>
      <c r="J1233" s="39">
        <v>2022</v>
      </c>
      <c r="K1233" s="38" t="s">
        <v>3394</v>
      </c>
      <c r="L1233" s="38"/>
      <c r="M1233" s="38"/>
      <c r="N1233" s="38"/>
      <c r="O1233" s="38"/>
      <c r="P1233" s="38"/>
      <c r="Q1233" s="38"/>
      <c r="R1233" s="38"/>
      <c r="S1233" s="38"/>
      <c r="T1233" s="38"/>
      <c r="U1233" s="38"/>
      <c r="V1233" s="38"/>
      <c r="W1233" s="38"/>
      <c r="X1233" s="38"/>
      <c r="Y1233" s="38"/>
      <c r="Z1233" s="38"/>
      <c r="AA1233" s="38"/>
      <c r="AB1233" s="38"/>
      <c r="AC1233" s="38"/>
      <c r="AD1233" s="38"/>
      <c r="AE1233" s="38"/>
    </row>
    <row r="1234" spans="1:31" ht="13.2">
      <c r="A1234" s="42">
        <v>136</v>
      </c>
      <c r="B1234" t="s">
        <v>875</v>
      </c>
      <c r="C1234" s="42">
        <v>2</v>
      </c>
      <c r="D1234" s="42">
        <v>3</v>
      </c>
      <c r="E1234" s="5" t="s">
        <v>3395</v>
      </c>
      <c r="F1234" s="42">
        <v>33711414</v>
      </c>
      <c r="G1234" s="5" t="s">
        <v>3396</v>
      </c>
      <c r="H1234">
        <f>VLOOKUP(G1234,'Journals '!A:C,3)</f>
        <v>0</v>
      </c>
      <c r="I1234" t="str">
        <f t="shared" si="4"/>
        <v xml:space="preserve"> </v>
      </c>
      <c r="J1234" s="39">
        <v>2022</v>
      </c>
      <c r="K1234" s="38" t="s">
        <v>3397</v>
      </c>
      <c r="L1234" s="38"/>
      <c r="M1234" s="38"/>
      <c r="N1234" s="38"/>
      <c r="O1234" s="38"/>
      <c r="P1234" s="38"/>
      <c r="Q1234" s="38"/>
      <c r="R1234" s="38"/>
      <c r="S1234" s="38"/>
      <c r="T1234" s="38"/>
      <c r="U1234" s="38"/>
      <c r="V1234" s="38"/>
      <c r="W1234" s="38"/>
      <c r="X1234" s="38"/>
      <c r="Y1234" s="38"/>
      <c r="Z1234" s="38"/>
      <c r="AA1234" s="38"/>
      <c r="AB1234" s="38"/>
      <c r="AC1234" s="38"/>
      <c r="AD1234" s="38"/>
      <c r="AE1234" s="38"/>
    </row>
    <row r="1235" spans="1:31" ht="13.2">
      <c r="A1235" s="42">
        <v>136</v>
      </c>
      <c r="B1235" t="s">
        <v>875</v>
      </c>
      <c r="C1235" s="42">
        <v>1</v>
      </c>
      <c r="D1235" s="42">
        <v>3</v>
      </c>
      <c r="E1235" s="5" t="s">
        <v>3398</v>
      </c>
      <c r="F1235" s="42">
        <v>32158049</v>
      </c>
      <c r="G1235" s="5" t="s">
        <v>3399</v>
      </c>
      <c r="H1235">
        <f>VLOOKUP(G1235,'Journals '!A:C,3)</f>
        <v>0</v>
      </c>
      <c r="I1235" t="str">
        <f t="shared" si="4"/>
        <v xml:space="preserve"> </v>
      </c>
      <c r="J1235" s="39">
        <v>2020</v>
      </c>
      <c r="K1235" s="38" t="s">
        <v>3400</v>
      </c>
      <c r="L1235" s="38"/>
      <c r="M1235" s="38"/>
      <c r="N1235" s="38"/>
      <c r="O1235" s="38"/>
      <c r="P1235" s="38"/>
      <c r="Q1235" s="38"/>
      <c r="R1235" s="38"/>
      <c r="S1235" s="38"/>
      <c r="T1235" s="38"/>
      <c r="U1235" s="38"/>
      <c r="V1235" s="38"/>
      <c r="W1235" s="38"/>
      <c r="X1235" s="38"/>
      <c r="Y1235" s="38"/>
      <c r="Z1235" s="38"/>
      <c r="AA1235" s="38"/>
      <c r="AB1235" s="38"/>
      <c r="AC1235" s="38"/>
      <c r="AD1235" s="38"/>
      <c r="AE1235" s="38"/>
    </row>
    <row r="1236" spans="1:31" ht="13.2">
      <c r="A1236" s="42">
        <v>136</v>
      </c>
      <c r="B1236" t="s">
        <v>875</v>
      </c>
      <c r="C1236" s="42">
        <v>2</v>
      </c>
      <c r="D1236" s="42">
        <v>13</v>
      </c>
      <c r="E1236" s="5" t="s">
        <v>3401</v>
      </c>
      <c r="F1236" s="42">
        <v>36321291</v>
      </c>
      <c r="G1236" s="5" t="s">
        <v>542</v>
      </c>
      <c r="H1236">
        <f>VLOOKUP(G1236,'Journals '!A:C,3)</f>
        <v>1</v>
      </c>
      <c r="I1236">
        <f t="shared" si="4"/>
        <v>1</v>
      </c>
      <c r="J1236" s="39">
        <v>2022</v>
      </c>
      <c r="K1236" s="38" t="s">
        <v>3402</v>
      </c>
      <c r="L1236" s="38"/>
      <c r="M1236" s="38"/>
      <c r="N1236" s="38"/>
      <c r="O1236" s="38"/>
      <c r="P1236" s="38"/>
      <c r="Q1236" s="38"/>
      <c r="R1236" s="38"/>
      <c r="S1236" s="38"/>
      <c r="T1236" s="38"/>
      <c r="U1236" s="38"/>
      <c r="V1236" s="38"/>
      <c r="W1236" s="38"/>
      <c r="X1236" s="38"/>
      <c r="Y1236" s="38"/>
      <c r="Z1236" s="38"/>
      <c r="AA1236" s="38"/>
      <c r="AB1236" s="38"/>
      <c r="AC1236" s="38"/>
      <c r="AD1236" s="38"/>
      <c r="AE1236" s="38"/>
    </row>
    <row r="1237" spans="1:31" ht="13.2">
      <c r="A1237" s="42">
        <v>136</v>
      </c>
      <c r="B1237" t="s">
        <v>875</v>
      </c>
      <c r="C1237" s="42">
        <v>6</v>
      </c>
      <c r="D1237" s="42">
        <v>14</v>
      </c>
      <c r="E1237" s="5" t="s">
        <v>3403</v>
      </c>
      <c r="F1237" s="42">
        <v>36808076</v>
      </c>
      <c r="G1237" s="5" t="s">
        <v>3393</v>
      </c>
      <c r="H1237">
        <f>VLOOKUP(G1237,'Journals '!A:C,3)</f>
        <v>0</v>
      </c>
      <c r="I1237" t="str">
        <f t="shared" si="4"/>
        <v xml:space="preserve"> </v>
      </c>
      <c r="J1237" s="39">
        <v>2023</v>
      </c>
      <c r="K1237" s="38" t="s">
        <v>1355</v>
      </c>
      <c r="L1237" s="38"/>
      <c r="M1237" s="38"/>
      <c r="N1237" s="38"/>
      <c r="O1237" s="38"/>
      <c r="P1237" s="38"/>
      <c r="Q1237" s="38"/>
      <c r="R1237" s="38"/>
      <c r="S1237" s="38"/>
      <c r="T1237" s="38"/>
      <c r="U1237" s="38"/>
      <c r="V1237" s="38"/>
      <c r="W1237" s="38"/>
      <c r="X1237" s="38"/>
      <c r="Y1237" s="38"/>
      <c r="Z1237" s="38"/>
      <c r="AA1237" s="38"/>
      <c r="AB1237" s="38"/>
      <c r="AC1237" s="38"/>
      <c r="AD1237" s="38"/>
      <c r="AE1237" s="38"/>
    </row>
    <row r="1238" spans="1:31" ht="13.2">
      <c r="A1238" s="42">
        <v>136</v>
      </c>
      <c r="B1238" t="s">
        <v>875</v>
      </c>
      <c r="C1238" s="42">
        <v>3</v>
      </c>
      <c r="D1238" s="42">
        <v>4</v>
      </c>
      <c r="E1238" s="5" t="s">
        <v>3404</v>
      </c>
      <c r="F1238" s="42">
        <v>25589241</v>
      </c>
      <c r="G1238" s="5" t="s">
        <v>3405</v>
      </c>
      <c r="H1238">
        <f>VLOOKUP(G1238,'Journals '!A:C,3)</f>
        <v>0</v>
      </c>
      <c r="I1238" t="str">
        <f t="shared" si="4"/>
        <v xml:space="preserve"> </v>
      </c>
      <c r="J1238" s="39">
        <v>2015</v>
      </c>
      <c r="K1238" s="38" t="s">
        <v>3406</v>
      </c>
      <c r="L1238" s="38"/>
      <c r="M1238" s="38"/>
      <c r="N1238" s="38"/>
      <c r="O1238" s="38"/>
      <c r="P1238" s="38"/>
      <c r="Q1238" s="38"/>
      <c r="R1238" s="38"/>
      <c r="S1238" s="38"/>
      <c r="T1238" s="38"/>
      <c r="U1238" s="38"/>
      <c r="V1238" s="38"/>
      <c r="W1238" s="38"/>
      <c r="X1238" s="38"/>
      <c r="Y1238" s="38"/>
      <c r="Z1238" s="38"/>
      <c r="AA1238" s="38"/>
      <c r="AB1238" s="38"/>
      <c r="AC1238" s="38"/>
      <c r="AD1238" s="38"/>
      <c r="AE1238" s="38"/>
    </row>
    <row r="1239" spans="1:31" ht="13.2">
      <c r="A1239" s="42">
        <v>136</v>
      </c>
      <c r="B1239" t="s">
        <v>875</v>
      </c>
      <c r="C1239" s="42">
        <v>1</v>
      </c>
      <c r="D1239" s="42">
        <v>11</v>
      </c>
      <c r="E1239" s="5" t="s">
        <v>3407</v>
      </c>
      <c r="F1239" s="42">
        <v>36994857</v>
      </c>
      <c r="G1239" s="5" t="s">
        <v>3408</v>
      </c>
      <c r="H1239">
        <f>VLOOKUP(G1239,'Journals '!A:C,3)</f>
        <v>0</v>
      </c>
      <c r="I1239" t="str">
        <f t="shared" si="4"/>
        <v xml:space="preserve"> </v>
      </c>
      <c r="J1239" s="39">
        <v>2023</v>
      </c>
      <c r="K1239" s="38" t="s">
        <v>3409</v>
      </c>
      <c r="L1239" s="38"/>
      <c r="M1239" s="38"/>
      <c r="N1239" s="38"/>
      <c r="O1239" s="38"/>
      <c r="P1239" s="38"/>
      <c r="Q1239" s="38"/>
      <c r="R1239" s="38"/>
      <c r="S1239" s="38"/>
      <c r="T1239" s="38"/>
      <c r="U1239" s="38"/>
      <c r="V1239" s="38"/>
      <c r="W1239" s="38"/>
      <c r="X1239" s="38"/>
      <c r="Y1239" s="38"/>
      <c r="Z1239" s="38"/>
      <c r="AA1239" s="38"/>
      <c r="AB1239" s="38"/>
      <c r="AC1239" s="38"/>
      <c r="AD1239" s="38"/>
      <c r="AE1239" s="38"/>
    </row>
    <row r="1240" spans="1:31" ht="13.2">
      <c r="A1240" s="42">
        <v>136</v>
      </c>
      <c r="B1240" t="s">
        <v>875</v>
      </c>
      <c r="C1240" s="42">
        <v>1</v>
      </c>
      <c r="D1240" s="42">
        <v>4</v>
      </c>
      <c r="E1240" s="5" t="s">
        <v>3410</v>
      </c>
      <c r="F1240" s="42">
        <v>36794734</v>
      </c>
      <c r="G1240" s="5" t="s">
        <v>432</v>
      </c>
      <c r="H1240">
        <f>VLOOKUP(G1240,'Journals '!A:C,3)</f>
        <v>1</v>
      </c>
      <c r="I1240">
        <f t="shared" si="4"/>
        <v>1</v>
      </c>
      <c r="J1240" s="39">
        <v>2023</v>
      </c>
      <c r="K1240" s="38" t="s">
        <v>3402</v>
      </c>
      <c r="L1240" s="38"/>
      <c r="M1240" s="38"/>
      <c r="N1240" s="38"/>
      <c r="O1240" s="38"/>
      <c r="P1240" s="38"/>
      <c r="Q1240" s="38"/>
      <c r="R1240" s="38"/>
      <c r="S1240" s="38"/>
      <c r="T1240" s="38"/>
      <c r="U1240" s="38"/>
      <c r="V1240" s="38"/>
      <c r="W1240" s="38"/>
      <c r="X1240" s="38"/>
      <c r="Y1240" s="38"/>
      <c r="Z1240" s="38"/>
      <c r="AA1240" s="38"/>
      <c r="AB1240" s="38"/>
      <c r="AC1240" s="38"/>
      <c r="AD1240" s="38"/>
      <c r="AE1240" s="38"/>
    </row>
    <row r="1241" spans="1:31" ht="13.2">
      <c r="A1241" s="42">
        <v>137</v>
      </c>
      <c r="B1241" s="38" t="s">
        <v>3411</v>
      </c>
      <c r="C1241" s="39">
        <v>11</v>
      </c>
      <c r="D1241" s="39">
        <v>13</v>
      </c>
      <c r="E1241" s="38" t="s">
        <v>3412</v>
      </c>
      <c r="F1241" s="39">
        <v>32663285</v>
      </c>
      <c r="G1241" s="38" t="s">
        <v>3413</v>
      </c>
      <c r="H1241">
        <f>VLOOKUP(G1241,'Journals '!A:C,3)</f>
        <v>0</v>
      </c>
      <c r="I1241" t="str">
        <f t="shared" si="4"/>
        <v xml:space="preserve"> </v>
      </c>
      <c r="J1241" s="39">
        <v>2021</v>
      </c>
      <c r="K1241" s="38" t="s">
        <v>3414</v>
      </c>
      <c r="L1241" s="38" t="s">
        <v>3415</v>
      </c>
      <c r="M1241" s="38"/>
      <c r="N1241" s="38"/>
      <c r="O1241" s="38"/>
      <c r="P1241" s="38"/>
      <c r="Q1241" s="38"/>
      <c r="R1241" s="38"/>
      <c r="S1241" s="38"/>
      <c r="T1241" s="38"/>
      <c r="U1241" s="38"/>
      <c r="V1241" s="38"/>
      <c r="W1241" s="38"/>
      <c r="X1241" s="38"/>
      <c r="Y1241" s="38"/>
      <c r="Z1241" s="38"/>
      <c r="AA1241" s="38"/>
      <c r="AB1241" s="38"/>
      <c r="AC1241" s="38"/>
      <c r="AD1241" s="38"/>
      <c r="AE1241" s="38"/>
    </row>
    <row r="1242" spans="1:31" ht="13.2">
      <c r="A1242" s="42">
        <v>137</v>
      </c>
      <c r="B1242" s="38" t="s">
        <v>3411</v>
      </c>
      <c r="C1242" s="38">
        <v>10</v>
      </c>
      <c r="D1242" s="39">
        <v>26</v>
      </c>
      <c r="E1242" s="38" t="s">
        <v>3416</v>
      </c>
      <c r="F1242" s="39">
        <v>37776513</v>
      </c>
      <c r="G1242" s="38" t="s">
        <v>327</v>
      </c>
      <c r="H1242">
        <f>VLOOKUP(G1242,'Journals '!A:C,3)</f>
        <v>0</v>
      </c>
      <c r="I1242" t="str">
        <f t="shared" si="4"/>
        <v xml:space="preserve"> </v>
      </c>
      <c r="J1242" s="39">
        <v>2023</v>
      </c>
      <c r="K1242" s="38"/>
      <c r="L1242" s="38"/>
      <c r="M1242" s="38"/>
      <c r="N1242" s="38"/>
      <c r="O1242" s="38"/>
      <c r="P1242" s="38"/>
      <c r="Q1242" s="38"/>
      <c r="R1242" s="38"/>
      <c r="S1242" s="38"/>
      <c r="T1242" s="38"/>
      <c r="U1242" s="38"/>
      <c r="V1242" s="38"/>
      <c r="W1242" s="38"/>
      <c r="X1242" s="38"/>
      <c r="Y1242" s="38"/>
      <c r="Z1242" s="38"/>
      <c r="AA1242" s="38"/>
      <c r="AB1242" s="38"/>
      <c r="AC1242" s="38"/>
      <c r="AD1242" s="38"/>
      <c r="AE1242" s="38"/>
    </row>
    <row r="1243" spans="1:31" ht="13.2">
      <c r="A1243" s="42">
        <v>137</v>
      </c>
      <c r="B1243" s="38" t="s">
        <v>3411</v>
      </c>
      <c r="C1243" s="39">
        <v>4</v>
      </c>
      <c r="D1243" s="39">
        <v>6</v>
      </c>
      <c r="E1243" s="38" t="s">
        <v>3417</v>
      </c>
      <c r="F1243" s="39">
        <v>36455271</v>
      </c>
      <c r="G1243" s="38" t="s">
        <v>542</v>
      </c>
      <c r="H1243">
        <f>VLOOKUP(G1243,'Journals '!A:C,3)</f>
        <v>1</v>
      </c>
      <c r="I1243">
        <f t="shared" si="4"/>
        <v>1</v>
      </c>
      <c r="J1243" s="39">
        <v>2022</v>
      </c>
      <c r="K1243" s="38" t="s">
        <v>3418</v>
      </c>
      <c r="L1243" s="38"/>
      <c r="M1243" s="38"/>
      <c r="N1243" s="38"/>
      <c r="O1243" s="38"/>
      <c r="P1243" s="38"/>
      <c r="Q1243" s="38"/>
      <c r="R1243" s="38"/>
      <c r="S1243" s="38"/>
      <c r="T1243" s="38"/>
      <c r="U1243" s="38"/>
      <c r="V1243" s="38"/>
      <c r="W1243" s="38"/>
      <c r="X1243" s="38"/>
      <c r="Y1243" s="38"/>
      <c r="Z1243" s="38"/>
      <c r="AA1243" s="38"/>
      <c r="AB1243" s="38"/>
      <c r="AC1243" s="38"/>
      <c r="AD1243" s="38"/>
      <c r="AE1243" s="38"/>
    </row>
    <row r="1244" spans="1:31" ht="13.2">
      <c r="A1244" s="42">
        <v>137</v>
      </c>
      <c r="B1244" s="38" t="s">
        <v>3411</v>
      </c>
      <c r="C1244" s="38">
        <v>4</v>
      </c>
      <c r="D1244" s="39">
        <v>16</v>
      </c>
      <c r="E1244" s="38" t="s">
        <v>3419</v>
      </c>
      <c r="F1244" s="39">
        <v>32829381</v>
      </c>
      <c r="G1244" s="38" t="s">
        <v>3420</v>
      </c>
      <c r="H1244">
        <f>VLOOKUP(G1244,'Journals '!A:C,3)</f>
        <v>0</v>
      </c>
      <c r="I1244" t="str">
        <f t="shared" si="4"/>
        <v xml:space="preserve"> </v>
      </c>
      <c r="J1244" s="39">
        <v>2021</v>
      </c>
      <c r="K1244" s="38"/>
      <c r="L1244" s="38"/>
      <c r="M1244" s="38"/>
      <c r="N1244" s="38"/>
      <c r="O1244" s="38"/>
      <c r="P1244" s="38"/>
      <c r="Q1244" s="38"/>
      <c r="R1244" s="38"/>
      <c r="S1244" s="38"/>
      <c r="T1244" s="38"/>
      <c r="U1244" s="38"/>
      <c r="V1244" s="38"/>
      <c r="W1244" s="38"/>
      <c r="X1244" s="38"/>
      <c r="Y1244" s="38"/>
      <c r="Z1244" s="38"/>
      <c r="AA1244" s="38"/>
      <c r="AB1244" s="38"/>
      <c r="AC1244" s="38"/>
      <c r="AD1244" s="38"/>
      <c r="AE1244" s="38"/>
    </row>
    <row r="1245" spans="1:31" ht="13.2">
      <c r="A1245" s="42">
        <v>137</v>
      </c>
      <c r="B1245" s="38" t="s">
        <v>3411</v>
      </c>
      <c r="C1245" s="39">
        <v>5</v>
      </c>
      <c r="D1245" s="39">
        <v>10</v>
      </c>
      <c r="E1245" s="38" t="s">
        <v>3421</v>
      </c>
      <c r="F1245" s="39">
        <v>30861589</v>
      </c>
      <c r="G1245" s="38" t="s">
        <v>3422</v>
      </c>
      <c r="H1245">
        <f>VLOOKUP(G1245,'Journals '!A:C,3)</f>
        <v>0</v>
      </c>
      <c r="I1245" t="str">
        <f t="shared" si="4"/>
        <v xml:space="preserve"> </v>
      </c>
      <c r="J1245" s="39">
        <v>2019</v>
      </c>
      <c r="K1245" s="38" t="s">
        <v>3423</v>
      </c>
      <c r="L1245" s="38"/>
      <c r="M1245" s="38"/>
      <c r="N1245" s="38"/>
      <c r="O1245" s="38"/>
      <c r="P1245" s="38"/>
      <c r="Q1245" s="38"/>
      <c r="R1245" s="38"/>
      <c r="S1245" s="38"/>
      <c r="T1245" s="38"/>
      <c r="U1245" s="38"/>
      <c r="V1245" s="38"/>
      <c r="W1245" s="38"/>
      <c r="X1245" s="38"/>
      <c r="Y1245" s="38"/>
      <c r="Z1245" s="38"/>
      <c r="AA1245" s="38"/>
      <c r="AB1245" s="38"/>
      <c r="AC1245" s="38"/>
      <c r="AD1245" s="38"/>
      <c r="AE1245" s="38"/>
    </row>
    <row r="1246" spans="1:31" ht="13.2">
      <c r="A1246" s="42">
        <v>137</v>
      </c>
      <c r="B1246" s="38" t="s">
        <v>3411</v>
      </c>
      <c r="C1246" s="39">
        <v>2</v>
      </c>
      <c r="D1246" s="39">
        <v>6</v>
      </c>
      <c r="E1246" s="38" t="s">
        <v>3424</v>
      </c>
      <c r="F1246" s="39">
        <v>35990703</v>
      </c>
      <c r="G1246" s="38" t="s">
        <v>3425</v>
      </c>
      <c r="H1246">
        <f>VLOOKUP(G1246,'Journals '!A:C,3)</f>
        <v>0</v>
      </c>
      <c r="I1246" t="str">
        <f t="shared" si="4"/>
        <v xml:space="preserve"> </v>
      </c>
      <c r="J1246" s="39">
        <v>2022</v>
      </c>
      <c r="K1246" s="38" t="s">
        <v>3426</v>
      </c>
      <c r="L1246" s="38"/>
      <c r="M1246" s="38"/>
      <c r="N1246" s="38"/>
      <c r="O1246" s="38"/>
      <c r="P1246" s="38"/>
      <c r="Q1246" s="38"/>
      <c r="R1246" s="38"/>
      <c r="S1246" s="38"/>
      <c r="T1246" s="38"/>
      <c r="U1246" s="38"/>
      <c r="V1246" s="38"/>
      <c r="W1246" s="38"/>
      <c r="X1246" s="38"/>
      <c r="Y1246" s="38"/>
      <c r="Z1246" s="38"/>
      <c r="AA1246" s="38"/>
      <c r="AB1246" s="38"/>
      <c r="AC1246" s="38"/>
      <c r="AD1246" s="38"/>
      <c r="AE1246" s="38"/>
    </row>
    <row r="1247" spans="1:31" ht="13.2">
      <c r="A1247" s="42">
        <v>137</v>
      </c>
      <c r="B1247" s="38" t="s">
        <v>3411</v>
      </c>
      <c r="C1247" s="39">
        <v>1</v>
      </c>
      <c r="D1247" s="39">
        <v>10</v>
      </c>
      <c r="E1247" s="38" t="s">
        <v>3427</v>
      </c>
      <c r="F1247" s="39">
        <v>37638345</v>
      </c>
      <c r="G1247" s="38" t="s">
        <v>3425</v>
      </c>
      <c r="H1247">
        <f>VLOOKUP(G1247,'Journals '!A:C,3)</f>
        <v>0</v>
      </c>
      <c r="I1247" t="str">
        <f t="shared" si="4"/>
        <v xml:space="preserve"> </v>
      </c>
      <c r="J1247" s="39">
        <v>2023</v>
      </c>
      <c r="K1247" s="38" t="s">
        <v>3428</v>
      </c>
      <c r="L1247" s="38" t="s">
        <v>3096</v>
      </c>
      <c r="M1247" s="38"/>
      <c r="N1247" s="38"/>
      <c r="O1247" s="38"/>
      <c r="P1247" s="38"/>
      <c r="Q1247" s="38"/>
      <c r="R1247" s="38"/>
      <c r="S1247" s="38"/>
      <c r="T1247" s="38"/>
      <c r="U1247" s="38"/>
      <c r="V1247" s="38"/>
      <c r="W1247" s="38"/>
      <c r="X1247" s="38"/>
      <c r="Y1247" s="38"/>
      <c r="Z1247" s="38"/>
      <c r="AA1247" s="38"/>
      <c r="AB1247" s="38"/>
      <c r="AC1247" s="38"/>
      <c r="AD1247" s="38"/>
      <c r="AE1247" s="38"/>
    </row>
    <row r="1248" spans="1:31" ht="13.2">
      <c r="A1248" s="42">
        <v>137</v>
      </c>
      <c r="B1248" s="38" t="s">
        <v>3411</v>
      </c>
      <c r="C1248" s="39">
        <v>2</v>
      </c>
      <c r="D1248" s="39">
        <v>18</v>
      </c>
      <c r="E1248" s="38" t="s">
        <v>3429</v>
      </c>
      <c r="F1248" s="39">
        <v>29948154</v>
      </c>
      <c r="G1248" s="38" t="s">
        <v>3430</v>
      </c>
      <c r="H1248">
        <f>VLOOKUP(G1248,'Journals '!A:C,3)</f>
        <v>1</v>
      </c>
      <c r="I1248">
        <f t="shared" si="4"/>
        <v>1</v>
      </c>
      <c r="J1248" s="39">
        <v>2018</v>
      </c>
      <c r="K1248" s="38" t="s">
        <v>3423</v>
      </c>
      <c r="L1248" s="38"/>
      <c r="M1248" s="38"/>
      <c r="N1248" s="38"/>
      <c r="O1248" s="38"/>
      <c r="P1248" s="38"/>
      <c r="Q1248" s="38"/>
      <c r="R1248" s="38"/>
      <c r="S1248" s="38"/>
      <c r="T1248" s="38"/>
      <c r="U1248" s="38"/>
      <c r="V1248" s="38"/>
      <c r="W1248" s="38"/>
      <c r="X1248" s="38"/>
      <c r="Y1248" s="38"/>
      <c r="Z1248" s="38"/>
      <c r="AA1248" s="38"/>
      <c r="AB1248" s="38"/>
      <c r="AC1248" s="38"/>
      <c r="AD1248" s="38"/>
      <c r="AE1248" s="38"/>
    </row>
    <row r="1249" spans="1:31" ht="13.2">
      <c r="A1249" s="42">
        <v>137</v>
      </c>
      <c r="B1249" s="38" t="s">
        <v>3411</v>
      </c>
      <c r="C1249" s="39">
        <v>3</v>
      </c>
      <c r="D1249" s="39">
        <v>14</v>
      </c>
      <c r="E1249" s="38" t="s">
        <v>3431</v>
      </c>
      <c r="F1249" s="39">
        <v>27556304</v>
      </c>
      <c r="G1249" s="38" t="s">
        <v>3432</v>
      </c>
      <c r="H1249">
        <f>VLOOKUP(G1249,'Journals '!A:C,3)</f>
        <v>1</v>
      </c>
      <c r="I1249">
        <f t="shared" si="4"/>
        <v>1</v>
      </c>
      <c r="J1249" s="39">
        <v>2016</v>
      </c>
      <c r="K1249" s="38" t="s">
        <v>3433</v>
      </c>
      <c r="L1249" s="38"/>
      <c r="M1249" s="38"/>
      <c r="N1249" s="38"/>
      <c r="O1249" s="38"/>
      <c r="P1249" s="38"/>
      <c r="Q1249" s="38"/>
      <c r="R1249" s="38"/>
      <c r="S1249" s="38"/>
      <c r="T1249" s="38"/>
      <c r="U1249" s="38"/>
      <c r="V1249" s="38"/>
      <c r="W1249" s="38"/>
      <c r="X1249" s="38"/>
      <c r="Y1249" s="38"/>
      <c r="Z1249" s="38"/>
      <c r="AA1249" s="38"/>
      <c r="AB1249" s="38"/>
      <c r="AC1249" s="38"/>
      <c r="AD1249" s="38"/>
      <c r="AE1249" s="38"/>
    </row>
    <row r="1250" spans="1:31" ht="13.2">
      <c r="A1250" s="42">
        <v>137</v>
      </c>
      <c r="B1250" s="38" t="s">
        <v>3411</v>
      </c>
      <c r="C1250" s="39">
        <v>5</v>
      </c>
      <c r="D1250" s="39">
        <v>8</v>
      </c>
      <c r="E1250" s="38" t="s">
        <v>3434</v>
      </c>
      <c r="F1250" s="39">
        <v>31889470</v>
      </c>
      <c r="G1250" s="38" t="s">
        <v>3435</v>
      </c>
      <c r="H1250">
        <f>VLOOKUP(G1250,'Journals '!A:C,3)</f>
        <v>0</v>
      </c>
      <c r="I1250" t="str">
        <f t="shared" si="4"/>
        <v xml:space="preserve"> </v>
      </c>
      <c r="J1250" s="39">
        <v>2019</v>
      </c>
      <c r="K1250" s="38" t="s">
        <v>3436</v>
      </c>
      <c r="L1250" s="38" t="s">
        <v>3437</v>
      </c>
      <c r="M1250" s="38"/>
      <c r="N1250" s="38"/>
      <c r="O1250" s="38"/>
      <c r="P1250" s="38"/>
      <c r="Q1250" s="38"/>
      <c r="R1250" s="38"/>
      <c r="S1250" s="38"/>
      <c r="T1250" s="38"/>
      <c r="U1250" s="38"/>
      <c r="V1250" s="38"/>
      <c r="W1250" s="38"/>
      <c r="X1250" s="38"/>
      <c r="Y1250" s="38"/>
      <c r="Z1250" s="38"/>
      <c r="AA1250" s="38"/>
      <c r="AB1250" s="38"/>
      <c r="AC1250" s="38"/>
      <c r="AD1250" s="38"/>
      <c r="AE1250" s="38"/>
    </row>
    <row r="1251" spans="1:31" ht="13.2">
      <c r="A1251" s="42">
        <v>137</v>
      </c>
      <c r="B1251" s="38" t="s">
        <v>3411</v>
      </c>
      <c r="C1251" s="39">
        <v>2</v>
      </c>
      <c r="D1251" s="39">
        <v>10</v>
      </c>
      <c r="E1251" s="38" t="s">
        <v>3438</v>
      </c>
      <c r="F1251" s="39">
        <v>25686045</v>
      </c>
      <c r="G1251" s="38" t="s">
        <v>3439</v>
      </c>
      <c r="H1251">
        <f>VLOOKUP(G1251,'Journals '!A:C,3)</f>
        <v>0</v>
      </c>
      <c r="I1251" t="str">
        <f t="shared" si="4"/>
        <v xml:space="preserve"> </v>
      </c>
      <c r="J1251" s="39">
        <v>2015</v>
      </c>
      <c r="K1251" s="38"/>
      <c r="L1251" s="38"/>
      <c r="M1251" s="38"/>
      <c r="N1251" s="38"/>
      <c r="O1251" s="38"/>
      <c r="P1251" s="38"/>
      <c r="Q1251" s="38"/>
      <c r="R1251" s="38"/>
      <c r="S1251" s="38"/>
      <c r="T1251" s="38"/>
      <c r="U1251" s="38"/>
      <c r="V1251" s="38"/>
      <c r="W1251" s="38"/>
      <c r="X1251" s="38"/>
      <c r="Y1251" s="38"/>
      <c r="Z1251" s="38"/>
      <c r="AA1251" s="38"/>
      <c r="AB1251" s="38"/>
      <c r="AC1251" s="38"/>
      <c r="AD1251" s="38"/>
      <c r="AE1251" s="38"/>
    </row>
    <row r="1252" spans="1:31" ht="13.2">
      <c r="A1252" s="42">
        <v>137</v>
      </c>
      <c r="B1252" s="38" t="s">
        <v>3411</v>
      </c>
      <c r="C1252" s="39">
        <v>4</v>
      </c>
      <c r="D1252" s="39">
        <v>9</v>
      </c>
      <c r="E1252" s="38" t="s">
        <v>3440</v>
      </c>
      <c r="F1252" s="39">
        <v>31905135</v>
      </c>
      <c r="G1252" s="38" t="s">
        <v>3441</v>
      </c>
      <c r="H1252">
        <f>VLOOKUP(G1252,'Journals '!A:C,3)</f>
        <v>0</v>
      </c>
      <c r="I1252" t="str">
        <f t="shared" si="4"/>
        <v xml:space="preserve"> </v>
      </c>
      <c r="J1252" s="39">
        <v>2020</v>
      </c>
      <c r="K1252" s="38"/>
      <c r="L1252" s="38"/>
      <c r="M1252" s="38"/>
      <c r="N1252" s="38"/>
      <c r="O1252" s="38"/>
      <c r="P1252" s="38"/>
      <c r="Q1252" s="38"/>
      <c r="R1252" s="38"/>
      <c r="S1252" s="38"/>
      <c r="T1252" s="38"/>
      <c r="U1252" s="38"/>
      <c r="V1252" s="38"/>
      <c r="W1252" s="38"/>
      <c r="X1252" s="38"/>
      <c r="Y1252" s="38"/>
      <c r="Z1252" s="38"/>
      <c r="AA1252" s="38"/>
      <c r="AB1252" s="38"/>
      <c r="AC1252" s="38"/>
      <c r="AD1252" s="38"/>
      <c r="AE1252" s="38"/>
    </row>
    <row r="1253" spans="1:31" ht="13.2">
      <c r="A1253" s="42">
        <v>137</v>
      </c>
      <c r="B1253" s="38" t="s">
        <v>3411</v>
      </c>
      <c r="C1253" s="39">
        <v>1</v>
      </c>
      <c r="D1253" s="39">
        <v>15</v>
      </c>
      <c r="E1253" s="38" t="s">
        <v>3442</v>
      </c>
      <c r="F1253" s="39">
        <v>24929994</v>
      </c>
      <c r="G1253" s="38" t="s">
        <v>3443</v>
      </c>
      <c r="H1253">
        <f>VLOOKUP(G1253,'Journals '!A:C,3)</f>
        <v>0</v>
      </c>
      <c r="I1253" t="str">
        <f t="shared" si="4"/>
        <v xml:space="preserve"> </v>
      </c>
      <c r="J1253" s="39">
        <v>2015</v>
      </c>
      <c r="K1253" s="38" t="s">
        <v>3444</v>
      </c>
      <c r="L1253" s="38"/>
      <c r="M1253" s="38"/>
      <c r="N1253" s="38"/>
      <c r="O1253" s="38"/>
      <c r="P1253" s="38"/>
      <c r="Q1253" s="38"/>
      <c r="R1253" s="38"/>
      <c r="S1253" s="38"/>
      <c r="T1253" s="38"/>
      <c r="U1253" s="38"/>
      <c r="V1253" s="38"/>
      <c r="W1253" s="38"/>
      <c r="X1253" s="38"/>
      <c r="Y1253" s="38"/>
      <c r="Z1253" s="38"/>
      <c r="AA1253" s="38"/>
      <c r="AB1253" s="38"/>
      <c r="AC1253" s="38"/>
      <c r="AD1253" s="38"/>
      <c r="AE1253" s="38"/>
    </row>
    <row r="1254" spans="1:31" ht="13.2">
      <c r="A1254" s="42">
        <v>137</v>
      </c>
      <c r="B1254" s="38" t="s">
        <v>3411</v>
      </c>
      <c r="C1254" s="39">
        <v>6</v>
      </c>
      <c r="D1254" s="39">
        <v>10</v>
      </c>
      <c r="E1254" s="38" t="s">
        <v>3445</v>
      </c>
      <c r="F1254" s="39">
        <v>34085058</v>
      </c>
      <c r="G1254" s="38" t="s">
        <v>3446</v>
      </c>
      <c r="H1254">
        <f>VLOOKUP(G1254,'Journals '!A:C,3)</f>
        <v>0</v>
      </c>
      <c r="I1254" t="str">
        <f t="shared" si="4"/>
        <v xml:space="preserve"> </v>
      </c>
      <c r="J1254" s="39">
        <v>2019</v>
      </c>
      <c r="K1254" s="38" t="s">
        <v>3447</v>
      </c>
      <c r="L1254" s="38"/>
      <c r="M1254" s="38"/>
      <c r="N1254" s="38"/>
      <c r="O1254" s="38"/>
      <c r="P1254" s="38"/>
      <c r="Q1254" s="38"/>
      <c r="R1254" s="38"/>
      <c r="S1254" s="38"/>
      <c r="T1254" s="38"/>
      <c r="U1254" s="38"/>
      <c r="V1254" s="38"/>
      <c r="W1254" s="38"/>
      <c r="X1254" s="38"/>
      <c r="Y1254" s="38"/>
      <c r="Z1254" s="38"/>
      <c r="AA1254" s="38"/>
      <c r="AB1254" s="38"/>
      <c r="AC1254" s="38"/>
      <c r="AD1254" s="38"/>
      <c r="AE1254" s="38"/>
    </row>
    <row r="1255" spans="1:31" ht="13.2">
      <c r="A1255" s="42">
        <v>137</v>
      </c>
      <c r="B1255" s="38" t="s">
        <v>3411</v>
      </c>
      <c r="C1255" s="39">
        <v>1</v>
      </c>
      <c r="D1255" s="39">
        <v>9</v>
      </c>
      <c r="E1255" s="38" t="s">
        <v>3448</v>
      </c>
      <c r="F1255" s="39">
        <v>26544771</v>
      </c>
      <c r="G1255" s="38" t="s">
        <v>437</v>
      </c>
      <c r="H1255">
        <f>VLOOKUP(G1255,'Journals '!A:C,3)</f>
        <v>1</v>
      </c>
      <c r="I1255">
        <f t="shared" si="4"/>
        <v>1</v>
      </c>
      <c r="J1255" s="39">
        <v>2016</v>
      </c>
      <c r="K1255" s="38" t="s">
        <v>3449</v>
      </c>
      <c r="L1255" s="38"/>
      <c r="M1255" s="38"/>
      <c r="N1255" s="38"/>
      <c r="O1255" s="38"/>
      <c r="P1255" s="38"/>
      <c r="Q1255" s="38"/>
      <c r="R1255" s="38"/>
      <c r="S1255" s="38"/>
      <c r="T1255" s="38"/>
      <c r="U1255" s="38"/>
      <c r="V1255" s="38"/>
      <c r="W1255" s="38"/>
      <c r="X1255" s="38"/>
      <c r="Y1255" s="38"/>
      <c r="Z1255" s="38"/>
      <c r="AA1255" s="38"/>
      <c r="AB1255" s="38"/>
      <c r="AC1255" s="38"/>
      <c r="AD1255" s="38"/>
      <c r="AE1255" s="38"/>
    </row>
    <row r="1256" spans="1:31" ht="13.2">
      <c r="A1256" s="42">
        <v>137</v>
      </c>
      <c r="B1256" s="38" t="s">
        <v>3411</v>
      </c>
      <c r="C1256" s="39">
        <v>2</v>
      </c>
      <c r="D1256" s="39">
        <v>15</v>
      </c>
      <c r="E1256" s="38" t="s">
        <v>3450</v>
      </c>
      <c r="F1256" s="39">
        <v>29761369</v>
      </c>
      <c r="G1256" s="38" t="s">
        <v>428</v>
      </c>
      <c r="H1256">
        <f>VLOOKUP(G1256,'Journals '!A:C,3)</f>
        <v>0</v>
      </c>
      <c r="I1256" t="str">
        <f t="shared" si="4"/>
        <v xml:space="preserve"> </v>
      </c>
      <c r="J1256" s="39">
        <v>2018</v>
      </c>
      <c r="K1256" s="38" t="s">
        <v>3433</v>
      </c>
      <c r="L1256" s="38"/>
      <c r="M1256" s="38"/>
      <c r="N1256" s="38"/>
      <c r="O1256" s="38"/>
      <c r="P1256" s="38"/>
      <c r="Q1256" s="38"/>
      <c r="R1256" s="38"/>
      <c r="S1256" s="38"/>
      <c r="T1256" s="38"/>
      <c r="U1256" s="38"/>
      <c r="V1256" s="38"/>
      <c r="W1256" s="38"/>
      <c r="X1256" s="38"/>
      <c r="Y1256" s="38"/>
      <c r="Z1256" s="38"/>
      <c r="AA1256" s="38"/>
      <c r="AB1256" s="38"/>
      <c r="AC1256" s="38"/>
      <c r="AD1256" s="38"/>
      <c r="AE1256" s="38"/>
    </row>
    <row r="1257" spans="1:31" ht="13.2">
      <c r="A1257" s="42">
        <v>137</v>
      </c>
      <c r="B1257" s="38" t="s">
        <v>3411</v>
      </c>
      <c r="C1257" s="39">
        <v>5</v>
      </c>
      <c r="D1257" s="39">
        <v>18</v>
      </c>
      <c r="E1257" s="38" t="s">
        <v>3451</v>
      </c>
      <c r="F1257" s="39">
        <v>31733156</v>
      </c>
      <c r="G1257" s="38" t="s">
        <v>3422</v>
      </c>
      <c r="H1257">
        <f>VLOOKUP(G1257,'Journals '!A:C,3)</f>
        <v>0</v>
      </c>
      <c r="I1257" t="str">
        <f t="shared" si="4"/>
        <v xml:space="preserve"> </v>
      </c>
      <c r="J1257" s="39">
        <v>2020</v>
      </c>
      <c r="K1257" s="38" t="s">
        <v>3433</v>
      </c>
      <c r="L1257" s="38"/>
      <c r="M1257" s="38"/>
      <c r="N1257" s="38"/>
      <c r="O1257" s="38"/>
      <c r="P1257" s="38"/>
      <c r="Q1257" s="38"/>
      <c r="R1257" s="38"/>
      <c r="S1257" s="38"/>
      <c r="T1257" s="38"/>
      <c r="U1257" s="38"/>
      <c r="V1257" s="38"/>
      <c r="W1257" s="38"/>
      <c r="X1257" s="38"/>
      <c r="Y1257" s="38"/>
      <c r="Z1257" s="38"/>
      <c r="AA1257" s="38"/>
      <c r="AB1257" s="38"/>
      <c r="AC1257" s="38"/>
      <c r="AD1257" s="38"/>
      <c r="AE1257" s="38"/>
    </row>
    <row r="1258" spans="1:31" ht="13.2">
      <c r="A1258" s="42">
        <v>137</v>
      </c>
      <c r="B1258" s="38" t="s">
        <v>3411</v>
      </c>
      <c r="C1258" s="39">
        <v>5</v>
      </c>
      <c r="D1258" s="39">
        <v>12</v>
      </c>
      <c r="E1258" s="38" t="s">
        <v>3452</v>
      </c>
      <c r="F1258" s="39">
        <v>29994582</v>
      </c>
      <c r="G1258" s="38" t="s">
        <v>3441</v>
      </c>
      <c r="H1258">
        <f>VLOOKUP(G1258,'Journals '!A:C,3)</f>
        <v>0</v>
      </c>
      <c r="I1258" t="str">
        <f t="shared" si="4"/>
        <v xml:space="preserve"> </v>
      </c>
      <c r="J1258" s="39">
        <v>2018</v>
      </c>
      <c r="K1258" s="38"/>
      <c r="L1258" s="38"/>
      <c r="M1258" s="38"/>
      <c r="N1258" s="38"/>
      <c r="O1258" s="38"/>
      <c r="P1258" s="38"/>
      <c r="Q1258" s="38"/>
      <c r="R1258" s="38"/>
      <c r="S1258" s="38"/>
      <c r="T1258" s="38"/>
      <c r="U1258" s="38"/>
      <c r="V1258" s="38"/>
      <c r="W1258" s="38"/>
      <c r="X1258" s="38"/>
      <c r="Y1258" s="38"/>
      <c r="Z1258" s="38"/>
      <c r="AA1258" s="38"/>
      <c r="AB1258" s="38"/>
      <c r="AC1258" s="38"/>
      <c r="AD1258" s="38"/>
      <c r="AE1258" s="38"/>
    </row>
    <row r="1259" spans="1:31" ht="13.2">
      <c r="A1259" s="42">
        <v>137</v>
      </c>
      <c r="B1259" s="38" t="s">
        <v>3411</v>
      </c>
      <c r="C1259" s="39">
        <v>6</v>
      </c>
      <c r="D1259" s="39">
        <v>10</v>
      </c>
      <c r="E1259" s="38" t="s">
        <v>3453</v>
      </c>
      <c r="F1259" s="39">
        <v>28504687</v>
      </c>
      <c r="G1259" s="38" t="s">
        <v>3420</v>
      </c>
      <c r="H1259">
        <f>VLOOKUP(G1259,'Journals '!A:C,3)</f>
        <v>0</v>
      </c>
      <c r="I1259" t="str">
        <f t="shared" si="4"/>
        <v xml:space="preserve"> </v>
      </c>
      <c r="J1259" s="39">
        <v>2017</v>
      </c>
      <c r="K1259" s="38" t="s">
        <v>3433</v>
      </c>
      <c r="L1259" s="38"/>
      <c r="M1259" s="38"/>
      <c r="N1259" s="38"/>
      <c r="O1259" s="38"/>
      <c r="P1259" s="38"/>
      <c r="Q1259" s="38"/>
      <c r="R1259" s="38"/>
      <c r="S1259" s="38"/>
      <c r="T1259" s="38"/>
      <c r="U1259" s="38"/>
      <c r="V1259" s="38"/>
      <c r="W1259" s="38"/>
      <c r="X1259" s="38"/>
      <c r="Y1259" s="38"/>
      <c r="Z1259" s="38"/>
      <c r="AA1259" s="38"/>
      <c r="AB1259" s="38"/>
      <c r="AC1259" s="38"/>
      <c r="AD1259" s="38"/>
      <c r="AE1259" s="38"/>
    </row>
    <row r="1260" spans="1:31" ht="13.2">
      <c r="A1260" s="42">
        <v>138</v>
      </c>
      <c r="B1260" s="57" t="s">
        <v>783</v>
      </c>
      <c r="C1260" s="42">
        <v>5</v>
      </c>
      <c r="D1260" s="42">
        <v>6</v>
      </c>
      <c r="E1260" s="5" t="s">
        <v>3454</v>
      </c>
      <c r="F1260" s="42">
        <v>27609637</v>
      </c>
      <c r="G1260" s="5" t="s">
        <v>3455</v>
      </c>
      <c r="H1260">
        <f>VLOOKUP(G1260,'Journals '!A:C,3)</f>
        <v>0</v>
      </c>
      <c r="I1260" t="str">
        <f t="shared" si="4"/>
        <v xml:space="preserve"> </v>
      </c>
      <c r="J1260" s="39">
        <v>2016</v>
      </c>
      <c r="K1260" s="38" t="s">
        <v>3456</v>
      </c>
      <c r="L1260" s="38"/>
      <c r="M1260" s="38"/>
      <c r="N1260" s="38"/>
      <c r="O1260" s="38"/>
      <c r="P1260" s="38"/>
      <c r="Q1260" s="38"/>
      <c r="R1260" s="38"/>
      <c r="S1260" s="38"/>
      <c r="T1260" s="38"/>
      <c r="U1260" s="38"/>
      <c r="V1260" s="38"/>
      <c r="W1260" s="38"/>
      <c r="X1260" s="38"/>
      <c r="Y1260" s="38"/>
      <c r="Z1260" s="38"/>
      <c r="AA1260" s="38"/>
      <c r="AB1260" s="38"/>
      <c r="AC1260" s="38"/>
      <c r="AD1260" s="38"/>
      <c r="AE1260" s="38"/>
    </row>
    <row r="1261" spans="1:31" ht="13.2">
      <c r="A1261" s="42">
        <v>138</v>
      </c>
      <c r="B1261" t="s">
        <v>783</v>
      </c>
      <c r="C1261" s="42">
        <v>1</v>
      </c>
      <c r="D1261" s="42">
        <v>6</v>
      </c>
      <c r="E1261" s="5" t="s">
        <v>3457</v>
      </c>
      <c r="F1261" s="5">
        <v>30107605</v>
      </c>
      <c r="G1261" s="5" t="s">
        <v>3458</v>
      </c>
      <c r="H1261">
        <f>VLOOKUP(G1261,'Journals '!A:C,3)</f>
        <v>0</v>
      </c>
      <c r="I1261" t="str">
        <f t="shared" si="4"/>
        <v xml:space="preserve"> </v>
      </c>
      <c r="J1261" s="39">
        <v>2018</v>
      </c>
      <c r="K1261" s="38" t="s">
        <v>3456</v>
      </c>
      <c r="L1261" s="38"/>
      <c r="M1261" s="38"/>
      <c r="N1261" s="38"/>
      <c r="O1261" s="38"/>
      <c r="P1261" s="38"/>
      <c r="Q1261" s="38"/>
      <c r="R1261" s="38"/>
      <c r="S1261" s="38"/>
      <c r="T1261" s="38"/>
      <c r="U1261" s="38"/>
      <c r="V1261" s="38"/>
      <c r="W1261" s="38"/>
      <c r="X1261" s="38"/>
      <c r="Y1261" s="38"/>
      <c r="Z1261" s="38"/>
      <c r="AA1261" s="38"/>
      <c r="AB1261" s="38"/>
      <c r="AC1261" s="38"/>
      <c r="AD1261" s="38"/>
      <c r="AE1261" s="38"/>
    </row>
    <row r="1262" spans="1:31" ht="13.2">
      <c r="A1262" s="42">
        <v>140</v>
      </c>
      <c r="B1262" t="s">
        <v>3459</v>
      </c>
      <c r="C1262" s="42">
        <v>1</v>
      </c>
      <c r="D1262" s="42">
        <v>10</v>
      </c>
      <c r="E1262" s="5" t="s">
        <v>3460</v>
      </c>
      <c r="F1262" s="42">
        <v>36730535</v>
      </c>
      <c r="G1262" s="5" t="s">
        <v>3461</v>
      </c>
      <c r="H1262">
        <f>VLOOKUP(G1262,'Journals '!A:C,3)</f>
        <v>1</v>
      </c>
      <c r="I1262">
        <f t="shared" si="4"/>
        <v>1</v>
      </c>
      <c r="J1262" s="39">
        <v>2023</v>
      </c>
      <c r="K1262" s="38" t="s">
        <v>3462</v>
      </c>
      <c r="L1262" s="38"/>
      <c r="M1262" s="38"/>
      <c r="N1262" s="38"/>
      <c r="O1262" s="38"/>
      <c r="P1262" s="38"/>
      <c r="Q1262" s="38"/>
      <c r="R1262" s="38"/>
      <c r="S1262" s="38"/>
      <c r="T1262" s="38"/>
      <c r="U1262" s="38"/>
      <c r="V1262" s="38"/>
      <c r="W1262" s="38"/>
      <c r="X1262" s="38"/>
      <c r="Y1262" s="38"/>
      <c r="Z1262" s="38"/>
      <c r="AA1262" s="38"/>
      <c r="AB1262" s="38"/>
      <c r="AC1262" s="38"/>
      <c r="AD1262" s="38"/>
      <c r="AE1262" s="38"/>
    </row>
    <row r="1263" spans="1:31" ht="13.2">
      <c r="A1263" s="42">
        <v>140</v>
      </c>
      <c r="B1263" t="s">
        <v>3459</v>
      </c>
      <c r="C1263" s="42">
        <v>1</v>
      </c>
      <c r="D1263" s="42">
        <v>6</v>
      </c>
      <c r="E1263" s="5" t="s">
        <v>3463</v>
      </c>
      <c r="F1263" s="42">
        <v>35752419</v>
      </c>
      <c r="G1263" s="5" t="s">
        <v>3464</v>
      </c>
      <c r="H1263" t="e">
        <f>VLOOKUP(G1263,'Journals '!A:C,3)</f>
        <v>#N/A</v>
      </c>
      <c r="I1263" t="e">
        <f t="shared" si="4"/>
        <v>#N/A</v>
      </c>
      <c r="J1263" s="39">
        <v>2022</v>
      </c>
      <c r="K1263" s="38" t="s">
        <v>3465</v>
      </c>
      <c r="L1263" s="38"/>
      <c r="M1263" s="38"/>
      <c r="N1263" s="38"/>
      <c r="O1263" s="38"/>
      <c r="P1263" s="38"/>
      <c r="Q1263" s="38"/>
      <c r="R1263" s="38"/>
      <c r="S1263" s="38"/>
      <c r="T1263" s="38"/>
      <c r="U1263" s="38"/>
      <c r="V1263" s="38"/>
      <c r="W1263" s="38"/>
      <c r="X1263" s="38"/>
      <c r="Y1263" s="38"/>
      <c r="Z1263" s="38"/>
      <c r="AA1263" s="38"/>
      <c r="AB1263" s="38"/>
      <c r="AC1263" s="38"/>
      <c r="AD1263" s="38"/>
      <c r="AE1263" s="38"/>
    </row>
    <row r="1264" spans="1:31" ht="13.2">
      <c r="A1264" s="42">
        <v>140</v>
      </c>
      <c r="B1264" t="s">
        <v>3459</v>
      </c>
      <c r="C1264" s="42">
        <v>1</v>
      </c>
      <c r="D1264" s="42">
        <v>7</v>
      </c>
      <c r="E1264" s="5" t="s">
        <v>3466</v>
      </c>
      <c r="F1264" s="42">
        <v>36728282</v>
      </c>
      <c r="G1264" s="5" t="s">
        <v>3467</v>
      </c>
      <c r="H1264">
        <f>VLOOKUP(G1264,'Journals '!A:C,3)</f>
        <v>1</v>
      </c>
      <c r="I1264">
        <f t="shared" si="4"/>
        <v>1</v>
      </c>
      <c r="J1264" s="39">
        <v>2023</v>
      </c>
      <c r="K1264" s="38" t="s">
        <v>3462</v>
      </c>
      <c r="X1264" s="38"/>
      <c r="Y1264" s="38"/>
      <c r="Z1264" s="38"/>
      <c r="AA1264" s="38"/>
      <c r="AB1264" s="38"/>
      <c r="AC1264" s="38"/>
      <c r="AD1264" s="38"/>
      <c r="AE1264" s="38"/>
    </row>
    <row r="1265" spans="1:31" ht="13.2">
      <c r="A1265">
        <v>141</v>
      </c>
      <c r="B1265" t="s">
        <v>786</v>
      </c>
      <c r="C1265">
        <v>2</v>
      </c>
      <c r="D1265">
        <v>4</v>
      </c>
      <c r="E1265" t="s">
        <v>3468</v>
      </c>
      <c r="F1265">
        <v>35399470</v>
      </c>
      <c r="G1265" s="33" t="s">
        <v>354</v>
      </c>
      <c r="H1265">
        <f>VLOOKUP(G1265,'Journals '!A:C,3)</f>
        <v>0</v>
      </c>
      <c r="I1265" t="str">
        <f t="shared" si="4"/>
        <v xml:space="preserve"> </v>
      </c>
      <c r="J1265">
        <v>2022</v>
      </c>
      <c r="K1265" t="s">
        <v>3469</v>
      </c>
      <c r="X1265" s="38"/>
      <c r="Y1265" s="38"/>
      <c r="Z1265" s="38"/>
      <c r="AA1265" s="38"/>
      <c r="AB1265" s="38"/>
      <c r="AC1265" s="38"/>
      <c r="AD1265" s="38"/>
      <c r="AE1265" s="38"/>
    </row>
    <row r="1266" spans="1:31" ht="13.2">
      <c r="A1266">
        <v>141</v>
      </c>
      <c r="B1266" t="s">
        <v>786</v>
      </c>
      <c r="C1266">
        <v>8</v>
      </c>
      <c r="D1266">
        <v>10</v>
      </c>
      <c r="E1266" t="s">
        <v>3470</v>
      </c>
      <c r="F1266">
        <v>37329521</v>
      </c>
      <c r="G1266" s="33" t="s">
        <v>473</v>
      </c>
      <c r="H1266">
        <f>VLOOKUP(G1266,'Journals '!A:C,3)</f>
        <v>1</v>
      </c>
      <c r="I1266">
        <f t="shared" si="4"/>
        <v>1</v>
      </c>
      <c r="J1266">
        <v>2023</v>
      </c>
      <c r="K1266" t="s">
        <v>3471</v>
      </c>
      <c r="X1266" s="38"/>
      <c r="Y1266" s="38"/>
      <c r="Z1266" s="38"/>
      <c r="AA1266" s="38"/>
      <c r="AB1266" s="38"/>
      <c r="AC1266" s="38"/>
      <c r="AD1266" s="38"/>
      <c r="AE1266" s="38"/>
    </row>
    <row r="1267" spans="1:31" ht="13.2">
      <c r="A1267" s="42">
        <v>142</v>
      </c>
      <c r="B1267" s="38" t="s">
        <v>787</v>
      </c>
      <c r="C1267" s="39">
        <v>7</v>
      </c>
      <c r="D1267" s="39">
        <v>25</v>
      </c>
      <c r="E1267" s="38" t="s">
        <v>3472</v>
      </c>
      <c r="F1267" s="39">
        <v>36959422</v>
      </c>
      <c r="G1267" s="38" t="s">
        <v>3473</v>
      </c>
      <c r="H1267">
        <f>VLOOKUP(G1267,'Journals '!A:C,3)</f>
        <v>0</v>
      </c>
      <c r="I1267" t="str">
        <f t="shared" si="4"/>
        <v xml:space="preserve"> </v>
      </c>
      <c r="J1267" s="39">
        <v>2023</v>
      </c>
      <c r="K1267" s="38" t="s">
        <v>3474</v>
      </c>
      <c r="L1267" s="38"/>
      <c r="M1267" s="38"/>
      <c r="N1267" s="38"/>
      <c r="O1267" s="38"/>
      <c r="P1267" s="38"/>
      <c r="Q1267" s="38"/>
      <c r="R1267" s="38"/>
      <c r="S1267" s="38"/>
      <c r="T1267" s="38"/>
      <c r="U1267" s="38"/>
      <c r="V1267" s="38"/>
      <c r="W1267" s="38"/>
      <c r="X1267" s="38"/>
      <c r="Y1267" s="38"/>
      <c r="Z1267" s="38"/>
      <c r="AA1267" s="38"/>
      <c r="AB1267" s="38"/>
      <c r="AC1267" s="38"/>
      <c r="AD1267" s="38"/>
      <c r="AE1267" s="38"/>
    </row>
    <row r="1268" spans="1:31" ht="13.2">
      <c r="A1268" s="42">
        <v>142</v>
      </c>
      <c r="B1268" s="38" t="s">
        <v>787</v>
      </c>
      <c r="C1268" s="39">
        <v>3</v>
      </c>
      <c r="D1268" s="39">
        <v>37</v>
      </c>
      <c r="E1268" s="38" t="s">
        <v>3475</v>
      </c>
      <c r="F1268" s="39">
        <v>31907460</v>
      </c>
      <c r="G1268" s="38" t="s">
        <v>3473</v>
      </c>
      <c r="H1268">
        <f>VLOOKUP(G1268,'Journals '!A:C,3)</f>
        <v>0</v>
      </c>
      <c r="I1268" t="str">
        <f t="shared" si="4"/>
        <v xml:space="preserve"> </v>
      </c>
      <c r="J1268" s="39">
        <v>2020</v>
      </c>
      <c r="K1268" s="38" t="s">
        <v>3476</v>
      </c>
      <c r="L1268" s="38"/>
      <c r="M1268" s="38"/>
      <c r="N1268" s="38"/>
      <c r="O1268" s="38"/>
      <c r="P1268" s="38"/>
      <c r="Q1268" s="38"/>
      <c r="R1268" s="38"/>
      <c r="S1268" s="38"/>
      <c r="T1268" s="38"/>
      <c r="U1268" s="38"/>
      <c r="V1268" s="38"/>
      <c r="W1268" s="38"/>
      <c r="X1268" s="38"/>
      <c r="Y1268" s="38"/>
      <c r="Z1268" s="38"/>
      <c r="AA1268" s="38"/>
      <c r="AB1268" s="38"/>
      <c r="AC1268" s="38"/>
      <c r="AD1268" s="38"/>
      <c r="AE1268" s="38"/>
    </row>
    <row r="1269" spans="1:31" ht="13.2">
      <c r="A1269" s="42">
        <v>142</v>
      </c>
      <c r="B1269" s="38" t="s">
        <v>787</v>
      </c>
      <c r="C1269" s="39">
        <v>3</v>
      </c>
      <c r="D1269" s="39">
        <v>10</v>
      </c>
      <c r="E1269" s="38" t="s">
        <v>3477</v>
      </c>
      <c r="F1269" s="39">
        <v>32602745</v>
      </c>
      <c r="G1269" s="38" t="s">
        <v>3478</v>
      </c>
      <c r="H1269">
        <f>VLOOKUP(G1269,'Journals '!A:C,3)</f>
        <v>1</v>
      </c>
      <c r="I1269">
        <f t="shared" si="4"/>
        <v>1</v>
      </c>
      <c r="J1269" s="39">
        <v>2020</v>
      </c>
      <c r="K1269" s="38" t="s">
        <v>3479</v>
      </c>
      <c r="L1269" s="38"/>
      <c r="M1269" s="38"/>
      <c r="N1269" s="38"/>
      <c r="O1269" s="38"/>
      <c r="P1269" s="38"/>
      <c r="Q1269" s="38"/>
      <c r="R1269" s="38"/>
      <c r="S1269" s="38"/>
      <c r="T1269" s="38"/>
      <c r="U1269" s="38"/>
      <c r="V1269" s="38"/>
      <c r="W1269" s="38"/>
      <c r="X1269" s="38"/>
      <c r="Y1269" s="38"/>
      <c r="Z1269" s="38"/>
      <c r="AA1269" s="38"/>
      <c r="AB1269" s="38"/>
      <c r="AC1269" s="38"/>
      <c r="AD1269" s="38"/>
      <c r="AE1269" s="38"/>
    </row>
    <row r="1270" spans="1:31" ht="13.2">
      <c r="A1270" s="42">
        <v>142</v>
      </c>
      <c r="B1270" s="38" t="s">
        <v>787</v>
      </c>
      <c r="C1270" s="39">
        <v>15</v>
      </c>
      <c r="D1270" s="39">
        <v>21</v>
      </c>
      <c r="E1270" s="38" t="s">
        <v>3480</v>
      </c>
      <c r="F1270" s="39">
        <v>36924489</v>
      </c>
      <c r="G1270" s="38" t="s">
        <v>546</v>
      </c>
      <c r="H1270">
        <f>VLOOKUP(G1270,'Journals '!A:C,3)</f>
        <v>1</v>
      </c>
      <c r="I1270">
        <f t="shared" si="4"/>
        <v>1</v>
      </c>
      <c r="J1270" s="39">
        <v>2023</v>
      </c>
      <c r="K1270" s="38" t="s">
        <v>2515</v>
      </c>
      <c r="L1270" s="38"/>
      <c r="M1270" s="38"/>
      <c r="N1270" s="38"/>
      <c r="O1270" s="38"/>
      <c r="P1270" s="38"/>
      <c r="Q1270" s="38"/>
      <c r="R1270" s="38"/>
      <c r="S1270" s="38"/>
      <c r="T1270" s="38"/>
      <c r="U1270" s="38"/>
      <c r="V1270" s="38"/>
      <c r="W1270" s="38"/>
      <c r="X1270" s="38"/>
      <c r="Y1270" s="38"/>
      <c r="Z1270" s="38"/>
      <c r="AA1270" s="38"/>
      <c r="AB1270" s="38"/>
      <c r="AC1270" s="38"/>
      <c r="AD1270" s="38"/>
      <c r="AE1270" s="38"/>
    </row>
    <row r="1271" spans="1:31" ht="13.2">
      <c r="A1271" s="42">
        <v>142</v>
      </c>
      <c r="B1271" s="38" t="s">
        <v>787</v>
      </c>
      <c r="C1271" s="39">
        <v>4</v>
      </c>
      <c r="D1271" s="39">
        <v>7</v>
      </c>
      <c r="E1271" s="38" t="s">
        <v>3481</v>
      </c>
      <c r="F1271" s="39">
        <v>31065744</v>
      </c>
      <c r="G1271" s="38" t="s">
        <v>3482</v>
      </c>
      <c r="H1271" t="e">
        <f>VLOOKUP(G1271,'Journals '!A:C,3)</f>
        <v>#N/A</v>
      </c>
      <c r="I1271" t="e">
        <f t="shared" si="4"/>
        <v>#N/A</v>
      </c>
      <c r="J1271" s="39">
        <v>2019</v>
      </c>
      <c r="K1271" s="38" t="s">
        <v>3483</v>
      </c>
      <c r="L1271" s="38"/>
      <c r="M1271" s="38"/>
      <c r="N1271" s="38"/>
      <c r="O1271" s="38"/>
      <c r="P1271" s="38"/>
      <c r="Q1271" s="38"/>
      <c r="R1271" s="38"/>
      <c r="S1271" s="38"/>
      <c r="T1271" s="38"/>
      <c r="U1271" s="38"/>
      <c r="V1271" s="38"/>
      <c r="W1271" s="38"/>
      <c r="X1271" s="38"/>
      <c r="Y1271" s="38"/>
      <c r="Z1271" s="38"/>
      <c r="AA1271" s="38"/>
      <c r="AB1271" s="38"/>
      <c r="AC1271" s="38"/>
      <c r="AD1271" s="38"/>
      <c r="AE1271" s="38"/>
    </row>
    <row r="1272" spans="1:31" ht="13.2">
      <c r="A1272" s="42">
        <v>142</v>
      </c>
      <c r="B1272" s="38" t="s">
        <v>787</v>
      </c>
      <c r="C1272" s="39">
        <v>1</v>
      </c>
      <c r="D1272" s="39">
        <v>7</v>
      </c>
      <c r="E1272" s="38" t="s">
        <v>3484</v>
      </c>
      <c r="F1272" s="39">
        <v>34517166</v>
      </c>
      <c r="G1272" s="38" t="s">
        <v>341</v>
      </c>
      <c r="H1272">
        <f>VLOOKUP(G1272,'Journals '!A:C,3)</f>
        <v>1</v>
      </c>
      <c r="I1272">
        <f t="shared" si="4"/>
        <v>1</v>
      </c>
      <c r="J1272" s="39">
        <v>2021</v>
      </c>
      <c r="K1272" s="38" t="s">
        <v>3476</v>
      </c>
      <c r="L1272" s="38"/>
      <c r="M1272" s="38"/>
      <c r="N1272" s="38"/>
      <c r="O1272" s="38"/>
      <c r="P1272" s="38"/>
      <c r="Q1272" s="38"/>
      <c r="R1272" s="38"/>
      <c r="S1272" s="38"/>
      <c r="T1272" s="38"/>
      <c r="U1272" s="38"/>
      <c r="V1272" s="38"/>
      <c r="W1272" s="38"/>
      <c r="X1272" s="38"/>
      <c r="Y1272" s="38"/>
      <c r="Z1272" s="38"/>
      <c r="AA1272" s="38"/>
      <c r="AB1272" s="38"/>
      <c r="AC1272" s="38"/>
      <c r="AD1272" s="38"/>
      <c r="AE1272" s="38"/>
    </row>
    <row r="1273" spans="1:31" ht="13.2">
      <c r="A1273" s="42">
        <v>142</v>
      </c>
      <c r="B1273" s="38" t="s">
        <v>787</v>
      </c>
      <c r="C1273" s="39">
        <v>4</v>
      </c>
      <c r="D1273" s="39">
        <v>10</v>
      </c>
      <c r="E1273" s="38" t="s">
        <v>3485</v>
      </c>
      <c r="F1273" s="39">
        <v>34583001</v>
      </c>
      <c r="G1273" s="38" t="s">
        <v>633</v>
      </c>
      <c r="H1273">
        <f>VLOOKUP(G1273,'Journals '!A:C,3)</f>
        <v>1</v>
      </c>
      <c r="I1273">
        <f t="shared" si="4"/>
        <v>1</v>
      </c>
      <c r="J1273" s="39">
        <v>2022</v>
      </c>
      <c r="K1273" s="38" t="s">
        <v>3486</v>
      </c>
      <c r="L1273" s="38"/>
      <c r="M1273" s="38"/>
      <c r="N1273" s="38"/>
      <c r="O1273" s="38"/>
      <c r="P1273" s="38"/>
      <c r="Q1273" s="38"/>
      <c r="R1273" s="38"/>
      <c r="S1273" s="38"/>
      <c r="T1273" s="38"/>
      <c r="U1273" s="38"/>
      <c r="V1273" s="38"/>
      <c r="W1273" s="38"/>
      <c r="X1273" s="38"/>
      <c r="Y1273" s="38"/>
      <c r="Z1273" s="38"/>
      <c r="AA1273" s="38"/>
      <c r="AB1273" s="38"/>
      <c r="AC1273" s="38"/>
      <c r="AD1273" s="38"/>
      <c r="AE1273" s="38"/>
    </row>
    <row r="1274" spans="1:31" ht="13.2">
      <c r="A1274" s="42">
        <v>142</v>
      </c>
      <c r="B1274" s="38" t="s">
        <v>787</v>
      </c>
      <c r="C1274" s="39">
        <v>1</v>
      </c>
      <c r="D1274" s="39">
        <v>3</v>
      </c>
      <c r="E1274" s="38" t="s">
        <v>3487</v>
      </c>
      <c r="F1274" s="39">
        <v>37642975</v>
      </c>
      <c r="G1274" s="38" t="s">
        <v>2972</v>
      </c>
      <c r="H1274">
        <f>VLOOKUP(G1274,'Journals '!A:C,3)</f>
        <v>0</v>
      </c>
      <c r="I1274" t="str">
        <f t="shared" si="4"/>
        <v xml:space="preserve"> </v>
      </c>
      <c r="J1274" s="39">
        <v>2023</v>
      </c>
      <c r="K1274" s="38" t="s">
        <v>3488</v>
      </c>
      <c r="L1274" s="38" t="s">
        <v>3489</v>
      </c>
      <c r="M1274" s="38"/>
      <c r="N1274" s="38"/>
      <c r="O1274" s="38"/>
      <c r="P1274" s="38"/>
      <c r="Q1274" s="38"/>
      <c r="R1274" s="38"/>
      <c r="S1274" s="38"/>
      <c r="T1274" s="38"/>
      <c r="U1274" s="38"/>
      <c r="V1274" s="38"/>
      <c r="W1274" s="38"/>
      <c r="X1274" s="38"/>
      <c r="Y1274" s="38"/>
      <c r="Z1274" s="38"/>
      <c r="AA1274" s="38"/>
      <c r="AB1274" s="38"/>
      <c r="AC1274" s="38"/>
      <c r="AD1274" s="38"/>
      <c r="AE1274" s="38"/>
    </row>
    <row r="1275" spans="1:31" ht="13.2">
      <c r="A1275" s="42">
        <v>142</v>
      </c>
      <c r="B1275" s="38" t="s">
        <v>787</v>
      </c>
      <c r="C1275" s="39">
        <v>2</v>
      </c>
      <c r="D1275" s="39">
        <v>13</v>
      </c>
      <c r="E1275" s="38" t="s">
        <v>3490</v>
      </c>
      <c r="F1275" s="39">
        <v>34634805</v>
      </c>
      <c r="G1275" s="38" t="s">
        <v>546</v>
      </c>
      <c r="H1275">
        <f>VLOOKUP(G1275,'Journals '!A:C,3)</f>
        <v>1</v>
      </c>
      <c r="I1275">
        <f t="shared" si="4"/>
        <v>1</v>
      </c>
      <c r="J1275" s="39">
        <v>2021</v>
      </c>
      <c r="K1275" s="38" t="s">
        <v>3491</v>
      </c>
      <c r="L1275" s="38"/>
      <c r="M1275" s="38"/>
      <c r="N1275" s="38"/>
      <c r="O1275" s="38"/>
      <c r="P1275" s="38"/>
      <c r="Q1275" s="38"/>
      <c r="R1275" s="38"/>
      <c r="S1275" s="38"/>
      <c r="T1275" s="38"/>
      <c r="U1275" s="38"/>
      <c r="V1275" s="38"/>
      <c r="W1275" s="38"/>
      <c r="X1275" s="38"/>
      <c r="Y1275" s="38"/>
      <c r="Z1275" s="38"/>
      <c r="AA1275" s="38"/>
      <c r="AB1275" s="38"/>
      <c r="AC1275" s="38"/>
      <c r="AD1275" s="38"/>
      <c r="AE1275" s="38"/>
    </row>
    <row r="1276" spans="1:31" ht="13.2">
      <c r="A1276" s="42">
        <v>142</v>
      </c>
      <c r="B1276" s="38" t="s">
        <v>787</v>
      </c>
      <c r="C1276" s="39">
        <v>1</v>
      </c>
      <c r="D1276" s="39">
        <v>10</v>
      </c>
      <c r="E1276" s="38" t="s">
        <v>3492</v>
      </c>
      <c r="F1276" s="39">
        <v>33168331</v>
      </c>
      <c r="G1276" s="38" t="s">
        <v>341</v>
      </c>
      <c r="H1276">
        <f>VLOOKUP(G1276,'Journals '!A:C,3)</f>
        <v>1</v>
      </c>
      <c r="I1276">
        <f t="shared" si="4"/>
        <v>1</v>
      </c>
      <c r="J1276" s="39">
        <v>2021</v>
      </c>
      <c r="K1276" s="38" t="s">
        <v>3493</v>
      </c>
      <c r="L1276" s="38"/>
      <c r="M1276" s="38"/>
      <c r="N1276" s="38"/>
      <c r="O1276" s="38"/>
      <c r="P1276" s="38"/>
      <c r="Q1276" s="38"/>
      <c r="R1276" s="38"/>
      <c r="S1276" s="38"/>
      <c r="T1276" s="38"/>
      <c r="U1276" s="38"/>
      <c r="V1276" s="38"/>
      <c r="W1276" s="38"/>
      <c r="X1276" s="38"/>
      <c r="Y1276" s="38"/>
      <c r="Z1276" s="38"/>
      <c r="AA1276" s="38"/>
      <c r="AB1276" s="38"/>
      <c r="AC1276" s="38"/>
      <c r="AD1276" s="38"/>
      <c r="AE1276" s="38"/>
    </row>
    <row r="1277" spans="1:31" ht="13.2">
      <c r="A1277" s="42">
        <v>142</v>
      </c>
      <c r="B1277" s="38" t="s">
        <v>787</v>
      </c>
      <c r="C1277" s="39">
        <v>4</v>
      </c>
      <c r="D1277" s="39">
        <v>10</v>
      </c>
      <c r="E1277" s="38" t="s">
        <v>3494</v>
      </c>
      <c r="F1277" s="39">
        <v>37821295</v>
      </c>
      <c r="G1277" s="38" t="s">
        <v>633</v>
      </c>
      <c r="H1277">
        <f>VLOOKUP(G1277,'Journals '!A:C,3)</f>
        <v>1</v>
      </c>
      <c r="I1277">
        <f t="shared" ref="I1277:I1531" si="5">IF(H1277=1,1," ")</f>
        <v>1</v>
      </c>
      <c r="J1277" s="39">
        <v>2023</v>
      </c>
      <c r="K1277" s="38" t="s">
        <v>3486</v>
      </c>
      <c r="L1277" s="38"/>
      <c r="M1277" s="38"/>
      <c r="N1277" s="38"/>
      <c r="O1277" s="38"/>
      <c r="P1277" s="38"/>
      <c r="Q1277" s="38"/>
      <c r="R1277" s="38"/>
      <c r="S1277" s="38"/>
      <c r="T1277" s="38"/>
      <c r="U1277" s="38"/>
      <c r="V1277" s="38"/>
      <c r="W1277" s="38"/>
      <c r="X1277" s="38"/>
      <c r="Y1277" s="38"/>
      <c r="Z1277" s="38"/>
      <c r="AA1277" s="38"/>
      <c r="AB1277" s="38"/>
      <c r="AC1277" s="38"/>
      <c r="AD1277" s="38"/>
      <c r="AE1277" s="38"/>
    </row>
    <row r="1278" spans="1:31" ht="13.2">
      <c r="A1278" s="42">
        <v>142</v>
      </c>
      <c r="B1278" s="38" t="s">
        <v>787</v>
      </c>
      <c r="C1278" s="39">
        <v>4</v>
      </c>
      <c r="D1278" s="39">
        <v>8</v>
      </c>
      <c r="E1278" s="38" t="s">
        <v>3495</v>
      </c>
      <c r="F1278" s="39">
        <v>27369449</v>
      </c>
      <c r="G1278" s="38" t="s">
        <v>3496</v>
      </c>
      <c r="H1278">
        <f>VLOOKUP(G1278,'Journals '!A:C,3)</f>
        <v>0</v>
      </c>
      <c r="I1278" t="str">
        <f t="shared" si="5"/>
        <v xml:space="preserve"> </v>
      </c>
      <c r="J1278" s="39">
        <v>2016</v>
      </c>
      <c r="K1278" s="38" t="s">
        <v>3497</v>
      </c>
      <c r="L1278" s="38"/>
      <c r="M1278" s="38"/>
      <c r="N1278" s="38"/>
      <c r="O1278" s="38"/>
      <c r="P1278" s="38"/>
      <c r="Q1278" s="38"/>
      <c r="R1278" s="38"/>
      <c r="S1278" s="38"/>
      <c r="T1278" s="38"/>
      <c r="U1278" s="38"/>
      <c r="V1278" s="38"/>
      <c r="W1278" s="38"/>
      <c r="X1278" s="38"/>
      <c r="Y1278" s="38"/>
      <c r="Z1278" s="38"/>
      <c r="AA1278" s="38"/>
      <c r="AB1278" s="38"/>
      <c r="AC1278" s="38"/>
      <c r="AD1278" s="38"/>
      <c r="AE1278" s="38"/>
    </row>
    <row r="1279" spans="1:31" ht="13.2">
      <c r="A1279" s="42">
        <v>142</v>
      </c>
      <c r="B1279" s="38" t="s">
        <v>787</v>
      </c>
      <c r="C1279" s="39">
        <v>5</v>
      </c>
      <c r="D1279" s="39">
        <v>21</v>
      </c>
      <c r="E1279" s="38" t="s">
        <v>3498</v>
      </c>
      <c r="F1279" s="39">
        <v>32672793</v>
      </c>
      <c r="G1279" s="38" t="s">
        <v>3413</v>
      </c>
      <c r="H1279">
        <f>VLOOKUP(G1279,'Journals '!A:C,3)</f>
        <v>0</v>
      </c>
      <c r="I1279" t="str">
        <f t="shared" si="5"/>
        <v xml:space="preserve"> </v>
      </c>
      <c r="J1279" s="39">
        <v>2021</v>
      </c>
      <c r="K1279" s="38" t="s">
        <v>3499</v>
      </c>
      <c r="L1279" s="38"/>
      <c r="M1279" s="38"/>
      <c r="N1279" s="38"/>
      <c r="O1279" s="38"/>
      <c r="P1279" s="38"/>
      <c r="Q1279" s="38"/>
      <c r="R1279" s="38"/>
      <c r="S1279" s="38"/>
      <c r="T1279" s="38"/>
      <c r="U1279" s="38"/>
      <c r="V1279" s="38"/>
      <c r="W1279" s="38"/>
      <c r="X1279" s="38"/>
      <c r="Y1279" s="38"/>
      <c r="Z1279" s="38"/>
      <c r="AA1279" s="38"/>
      <c r="AB1279" s="38"/>
      <c r="AC1279" s="38"/>
      <c r="AD1279" s="38"/>
      <c r="AE1279" s="38"/>
    </row>
    <row r="1280" spans="1:31" ht="13.2">
      <c r="A1280" s="42">
        <v>142</v>
      </c>
      <c r="B1280" s="38" t="s">
        <v>787</v>
      </c>
      <c r="C1280" s="39">
        <v>1</v>
      </c>
      <c r="D1280" s="39">
        <v>9</v>
      </c>
      <c r="E1280" s="38" t="s">
        <v>3500</v>
      </c>
      <c r="F1280" s="39">
        <v>33779461</v>
      </c>
      <c r="G1280" s="38" t="s">
        <v>3501</v>
      </c>
      <c r="H1280">
        <f>VLOOKUP(G1280,'Journals '!A:C,3)</f>
        <v>0</v>
      </c>
      <c r="I1280" t="str">
        <f t="shared" si="5"/>
        <v xml:space="preserve"> </v>
      </c>
      <c r="J1280" s="39">
        <v>2021</v>
      </c>
      <c r="K1280" s="38" t="s">
        <v>3502</v>
      </c>
      <c r="L1280" s="38" t="s">
        <v>3503</v>
      </c>
      <c r="M1280" s="38"/>
      <c r="N1280" s="38"/>
      <c r="O1280" s="38"/>
      <c r="P1280" s="38"/>
      <c r="Q1280" s="38"/>
      <c r="R1280" s="38"/>
      <c r="S1280" s="38"/>
      <c r="T1280" s="38"/>
      <c r="U1280" s="38"/>
      <c r="V1280" s="38"/>
      <c r="W1280" s="38"/>
      <c r="X1280" s="38"/>
      <c r="Y1280" s="38"/>
      <c r="Z1280" s="38"/>
      <c r="AA1280" s="38"/>
      <c r="AB1280" s="38"/>
      <c r="AC1280" s="38"/>
      <c r="AD1280" s="38"/>
      <c r="AE1280" s="38"/>
    </row>
    <row r="1281" spans="1:31" ht="13.2">
      <c r="A1281" s="42">
        <v>142</v>
      </c>
      <c r="B1281" s="38" t="s">
        <v>787</v>
      </c>
      <c r="C1281" s="39">
        <v>4</v>
      </c>
      <c r="D1281" s="39">
        <v>12</v>
      </c>
      <c r="E1281" s="38" t="s">
        <v>3504</v>
      </c>
      <c r="F1281" s="39">
        <v>33370820</v>
      </c>
      <c r="G1281" s="38" t="s">
        <v>546</v>
      </c>
      <c r="H1281">
        <f>VLOOKUP(G1281,'Journals '!A:C,3)</f>
        <v>1</v>
      </c>
      <c r="I1281">
        <f t="shared" si="5"/>
        <v>1</v>
      </c>
      <c r="J1281" s="39">
        <v>2021</v>
      </c>
      <c r="K1281" s="38" t="s">
        <v>3505</v>
      </c>
      <c r="L1281" s="38"/>
      <c r="M1281" s="38"/>
      <c r="N1281" s="38"/>
      <c r="O1281" s="38"/>
      <c r="P1281" s="38"/>
      <c r="Q1281" s="38"/>
      <c r="R1281" s="38"/>
      <c r="S1281" s="38"/>
      <c r="T1281" s="38"/>
      <c r="U1281" s="38"/>
      <c r="V1281" s="38"/>
      <c r="W1281" s="38"/>
      <c r="X1281" s="38"/>
      <c r="Y1281" s="38"/>
      <c r="Z1281" s="38"/>
      <c r="AA1281" s="38"/>
      <c r="AB1281" s="38"/>
      <c r="AC1281" s="38"/>
      <c r="AD1281" s="38"/>
      <c r="AE1281" s="38"/>
    </row>
    <row r="1282" spans="1:31" ht="13.2">
      <c r="A1282" s="42">
        <v>142</v>
      </c>
      <c r="B1282" s="38" t="s">
        <v>787</v>
      </c>
      <c r="C1282" s="39">
        <v>4</v>
      </c>
      <c r="D1282" s="39">
        <v>11</v>
      </c>
      <c r="E1282" s="38" t="s">
        <v>3506</v>
      </c>
      <c r="F1282" s="39">
        <v>32820377</v>
      </c>
      <c r="G1282" s="38" t="s">
        <v>275</v>
      </c>
      <c r="H1282">
        <f>VLOOKUP(G1282,'Journals '!A:C,3)</f>
        <v>1</v>
      </c>
      <c r="I1282">
        <f t="shared" si="5"/>
        <v>1</v>
      </c>
      <c r="J1282" s="39">
        <v>2021</v>
      </c>
      <c r="K1282" s="38" t="s">
        <v>3507</v>
      </c>
      <c r="L1282" s="38"/>
      <c r="M1282" s="38"/>
      <c r="N1282" s="38"/>
      <c r="O1282" s="38"/>
      <c r="P1282" s="38"/>
      <c r="Q1282" s="38"/>
      <c r="R1282" s="38"/>
      <c r="S1282" s="38"/>
      <c r="T1282" s="38"/>
      <c r="U1282" s="38"/>
      <c r="V1282" s="38"/>
      <c r="W1282" s="38"/>
      <c r="X1282" s="38"/>
      <c r="Y1282" s="38"/>
      <c r="Z1282" s="38"/>
      <c r="AA1282" s="38"/>
      <c r="AB1282" s="38"/>
      <c r="AC1282" s="38"/>
      <c r="AD1282" s="38"/>
      <c r="AE1282" s="38"/>
    </row>
    <row r="1283" spans="1:31" ht="13.2">
      <c r="A1283" s="42">
        <v>142</v>
      </c>
      <c r="B1283" s="38" t="s">
        <v>787</v>
      </c>
      <c r="C1283" s="39">
        <v>5</v>
      </c>
      <c r="D1283" s="39">
        <v>11</v>
      </c>
      <c r="E1283" s="38" t="s">
        <v>3508</v>
      </c>
      <c r="F1283" s="39">
        <v>35967167</v>
      </c>
      <c r="G1283" s="38" t="s">
        <v>355</v>
      </c>
      <c r="H1283">
        <f>VLOOKUP(G1283,'Journals '!A:C,3)</f>
        <v>0</v>
      </c>
      <c r="I1283" t="str">
        <f t="shared" si="5"/>
        <v xml:space="preserve"> </v>
      </c>
      <c r="J1283" s="39">
        <v>2022</v>
      </c>
      <c r="K1283" s="38" t="s">
        <v>3509</v>
      </c>
      <c r="L1283" s="38"/>
      <c r="M1283" s="38"/>
      <c r="N1283" s="38"/>
      <c r="O1283" s="38"/>
      <c r="P1283" s="38"/>
      <c r="Q1283" s="38"/>
      <c r="R1283" s="38"/>
      <c r="S1283" s="38"/>
      <c r="T1283" s="38"/>
      <c r="U1283" s="38"/>
      <c r="V1283" s="38"/>
      <c r="W1283" s="38"/>
      <c r="X1283" s="38"/>
      <c r="Y1283" s="38"/>
      <c r="Z1283" s="38"/>
      <c r="AA1283" s="38"/>
      <c r="AB1283" s="38"/>
      <c r="AC1283" s="38"/>
      <c r="AD1283" s="38"/>
      <c r="AE1283" s="38"/>
    </row>
    <row r="1284" spans="1:31" ht="13.2">
      <c r="A1284" s="42">
        <v>142</v>
      </c>
      <c r="B1284" s="38" t="s">
        <v>787</v>
      </c>
      <c r="C1284" s="39">
        <v>3</v>
      </c>
      <c r="D1284" s="39">
        <v>8</v>
      </c>
      <c r="E1284" s="38" t="s">
        <v>3510</v>
      </c>
      <c r="F1284" s="39">
        <v>34198248</v>
      </c>
      <c r="G1284" s="38" t="s">
        <v>542</v>
      </c>
      <c r="H1284">
        <f>VLOOKUP(G1284,'Journals '!A:C,3)</f>
        <v>1</v>
      </c>
      <c r="I1284">
        <f t="shared" si="5"/>
        <v>1</v>
      </c>
      <c r="J1284" s="39">
        <v>2021</v>
      </c>
      <c r="K1284" s="38" t="s">
        <v>3511</v>
      </c>
      <c r="L1284" s="38"/>
      <c r="M1284" s="38"/>
      <c r="N1284" s="38"/>
      <c r="O1284" s="38"/>
      <c r="P1284" s="38"/>
      <c r="Q1284" s="38"/>
      <c r="R1284" s="38"/>
      <c r="S1284" s="38"/>
      <c r="T1284" s="38"/>
      <c r="U1284" s="38"/>
      <c r="V1284" s="38"/>
      <c r="W1284" s="38"/>
      <c r="X1284" s="38"/>
      <c r="Y1284" s="38"/>
      <c r="Z1284" s="38"/>
      <c r="AA1284" s="38"/>
      <c r="AB1284" s="38"/>
      <c r="AC1284" s="38"/>
      <c r="AD1284" s="38"/>
      <c r="AE1284" s="38"/>
    </row>
    <row r="1285" spans="1:31" ht="13.2">
      <c r="A1285" s="42">
        <v>142</v>
      </c>
      <c r="B1285" s="38" t="s">
        <v>787</v>
      </c>
      <c r="C1285" s="39">
        <v>2</v>
      </c>
      <c r="D1285" s="39">
        <v>4</v>
      </c>
      <c r="E1285" s="38" t="s">
        <v>3512</v>
      </c>
      <c r="F1285" s="39">
        <v>32021749</v>
      </c>
      <c r="G1285" s="38" t="s">
        <v>2932</v>
      </c>
      <c r="H1285">
        <f>VLOOKUP(G1285,'Journals '!A:C,3)</f>
        <v>1</v>
      </c>
      <c r="I1285">
        <f t="shared" si="5"/>
        <v>1</v>
      </c>
      <c r="J1285" s="39">
        <v>2020</v>
      </c>
      <c r="K1285" s="38" t="s">
        <v>3513</v>
      </c>
      <c r="L1285" s="38"/>
      <c r="M1285" s="38"/>
      <c r="N1285" s="38"/>
      <c r="O1285" s="38"/>
      <c r="P1285" s="38"/>
      <c r="Q1285" s="38"/>
      <c r="R1285" s="38"/>
      <c r="S1285" s="38"/>
      <c r="T1285" s="38"/>
      <c r="U1285" s="38"/>
      <c r="V1285" s="38"/>
      <c r="W1285" s="38"/>
      <c r="X1285" s="38"/>
      <c r="Y1285" s="38"/>
      <c r="Z1285" s="38"/>
      <c r="AA1285" s="38"/>
      <c r="AB1285" s="38"/>
      <c r="AC1285" s="38"/>
      <c r="AD1285" s="38"/>
      <c r="AE1285" s="38"/>
    </row>
    <row r="1286" spans="1:31" ht="13.2">
      <c r="A1286" s="42">
        <v>142</v>
      </c>
      <c r="B1286" s="38" t="s">
        <v>787</v>
      </c>
      <c r="C1286" s="39">
        <v>3</v>
      </c>
      <c r="D1286" s="39">
        <v>5</v>
      </c>
      <c r="E1286" s="38" t="s">
        <v>3514</v>
      </c>
      <c r="F1286" s="39">
        <v>26002150</v>
      </c>
      <c r="G1286" s="38" t="s">
        <v>3515</v>
      </c>
      <c r="H1286">
        <f>VLOOKUP(G1286,'Journals '!A:C,3)</f>
        <v>0</v>
      </c>
      <c r="I1286" t="str">
        <f t="shared" si="5"/>
        <v xml:space="preserve"> </v>
      </c>
      <c r="J1286" s="39">
        <v>2015</v>
      </c>
      <c r="K1286" s="38" t="s">
        <v>3516</v>
      </c>
      <c r="L1286" s="38"/>
      <c r="M1286" s="38"/>
      <c r="N1286" s="38"/>
      <c r="O1286" s="38"/>
      <c r="P1286" s="38"/>
      <c r="Q1286" s="38"/>
      <c r="R1286" s="38"/>
      <c r="S1286" s="38"/>
      <c r="T1286" s="38"/>
      <c r="U1286" s="38"/>
      <c r="V1286" s="38"/>
      <c r="W1286" s="38"/>
      <c r="X1286" s="38"/>
      <c r="Y1286" s="38"/>
      <c r="Z1286" s="38"/>
      <c r="AA1286" s="38"/>
      <c r="AB1286" s="38"/>
      <c r="AC1286" s="38"/>
      <c r="AD1286" s="38"/>
      <c r="AE1286" s="38"/>
    </row>
    <row r="1287" spans="1:31" ht="13.2">
      <c r="A1287" s="42">
        <v>142</v>
      </c>
      <c r="B1287" s="38" t="s">
        <v>787</v>
      </c>
      <c r="C1287" s="39">
        <v>2</v>
      </c>
      <c r="D1287" s="39">
        <v>3</v>
      </c>
      <c r="E1287" s="38" t="s">
        <v>3517</v>
      </c>
      <c r="F1287" s="39">
        <v>28646511</v>
      </c>
      <c r="G1287" s="38" t="s">
        <v>3518</v>
      </c>
      <c r="H1287">
        <f>VLOOKUP(G1287,'Journals '!A:C,3)</f>
        <v>0</v>
      </c>
      <c r="I1287" t="str">
        <f t="shared" si="5"/>
        <v xml:space="preserve"> </v>
      </c>
      <c r="J1287" s="39">
        <v>2017</v>
      </c>
      <c r="K1287" s="38" t="s">
        <v>3519</v>
      </c>
      <c r="L1287" s="38"/>
      <c r="M1287" s="38"/>
      <c r="N1287" s="38"/>
      <c r="O1287" s="38"/>
      <c r="P1287" s="38"/>
      <c r="Q1287" s="38"/>
      <c r="R1287" s="38"/>
      <c r="S1287" s="38"/>
      <c r="T1287" s="38"/>
      <c r="U1287" s="38"/>
      <c r="V1287" s="38"/>
      <c r="W1287" s="38"/>
      <c r="X1287" s="38"/>
      <c r="Y1287" s="38"/>
      <c r="Z1287" s="38"/>
      <c r="AA1287" s="38"/>
      <c r="AB1287" s="38"/>
      <c r="AC1287" s="38"/>
      <c r="AD1287" s="38"/>
      <c r="AE1287" s="38"/>
    </row>
    <row r="1288" spans="1:31" ht="13.2">
      <c r="A1288" s="42">
        <v>143</v>
      </c>
      <c r="B1288" t="s">
        <v>788</v>
      </c>
      <c r="C1288" s="42">
        <v>4</v>
      </c>
      <c r="D1288" s="42">
        <v>9</v>
      </c>
      <c r="E1288" s="5" t="s">
        <v>3520</v>
      </c>
      <c r="F1288" s="42">
        <v>31780742</v>
      </c>
      <c r="G1288" s="5" t="s">
        <v>3521</v>
      </c>
      <c r="H1288">
        <f>VLOOKUP(G1288,'Journals '!A:C,3)</f>
        <v>0</v>
      </c>
      <c r="I1288" t="str">
        <f t="shared" si="5"/>
        <v xml:space="preserve"> </v>
      </c>
      <c r="J1288" s="39">
        <v>2019</v>
      </c>
      <c r="K1288" s="38" t="s">
        <v>3522</v>
      </c>
      <c r="X1288" s="38"/>
      <c r="Y1288" s="38"/>
      <c r="Z1288" s="38"/>
      <c r="AA1288" s="38"/>
      <c r="AB1288" s="38"/>
      <c r="AC1288" s="38"/>
      <c r="AD1288" s="38"/>
      <c r="AE1288" s="38"/>
    </row>
    <row r="1289" spans="1:31" ht="13.2">
      <c r="A1289" s="42">
        <v>143</v>
      </c>
      <c r="B1289" t="s">
        <v>788</v>
      </c>
      <c r="C1289" s="42">
        <v>3</v>
      </c>
      <c r="D1289" s="42">
        <v>6</v>
      </c>
      <c r="E1289" s="5" t="s">
        <v>3523</v>
      </c>
      <c r="F1289" s="42">
        <v>35320707</v>
      </c>
      <c r="G1289" s="5" t="s">
        <v>3524</v>
      </c>
      <c r="H1289">
        <f>VLOOKUP(G1289,'Journals '!A:C,3)</f>
        <v>0</v>
      </c>
      <c r="I1289" t="str">
        <f t="shared" si="5"/>
        <v xml:space="preserve"> </v>
      </c>
      <c r="J1289" s="39">
        <v>2022</v>
      </c>
      <c r="K1289" s="38" t="s">
        <v>3522</v>
      </c>
      <c r="X1289" s="38"/>
      <c r="Y1289" s="38"/>
      <c r="Z1289" s="38"/>
      <c r="AA1289" s="38"/>
      <c r="AB1289" s="38"/>
      <c r="AC1289" s="38"/>
      <c r="AD1289" s="38"/>
      <c r="AE1289" s="38"/>
    </row>
    <row r="1290" spans="1:31" ht="13.2">
      <c r="A1290" s="42">
        <v>143</v>
      </c>
      <c r="B1290" t="s">
        <v>788</v>
      </c>
      <c r="C1290" s="42">
        <v>1</v>
      </c>
      <c r="D1290" s="42">
        <v>8</v>
      </c>
      <c r="E1290" s="5" t="s">
        <v>3525</v>
      </c>
      <c r="F1290" s="42">
        <v>37536281</v>
      </c>
      <c r="G1290" s="5" t="s">
        <v>327</v>
      </c>
      <c r="H1290">
        <f>VLOOKUP(G1290,'Journals '!A:C,3)</f>
        <v>0</v>
      </c>
      <c r="I1290" t="str">
        <f t="shared" si="5"/>
        <v xml:space="preserve"> </v>
      </c>
      <c r="J1290" s="39">
        <v>2023</v>
      </c>
      <c r="K1290" s="38" t="s">
        <v>3526</v>
      </c>
      <c r="AB1290" s="38"/>
      <c r="AC1290" s="38"/>
      <c r="AD1290" s="38"/>
      <c r="AE1290" s="38"/>
    </row>
    <row r="1291" spans="1:31" ht="13.2">
      <c r="A1291" s="42">
        <v>143</v>
      </c>
      <c r="B1291" t="s">
        <v>788</v>
      </c>
      <c r="C1291" s="42">
        <v>3</v>
      </c>
      <c r="D1291" s="42">
        <v>6</v>
      </c>
      <c r="E1291" s="5" t="s">
        <v>3523</v>
      </c>
      <c r="F1291" s="42">
        <v>34380034</v>
      </c>
      <c r="G1291" s="5" t="s">
        <v>3524</v>
      </c>
      <c r="H1291">
        <f>VLOOKUP(G1291,'Journals '!A:C,3)</f>
        <v>0</v>
      </c>
      <c r="I1291" t="str">
        <f t="shared" si="5"/>
        <v xml:space="preserve"> </v>
      </c>
      <c r="J1291" s="39">
        <v>2021</v>
      </c>
      <c r="K1291" s="38" t="s">
        <v>3522</v>
      </c>
      <c r="AB1291" s="38"/>
      <c r="AC1291" s="38"/>
      <c r="AD1291" s="38"/>
      <c r="AE1291" s="38"/>
    </row>
    <row r="1292" spans="1:31" ht="13.2">
      <c r="A1292" s="42">
        <v>143</v>
      </c>
      <c r="B1292" t="s">
        <v>788</v>
      </c>
      <c r="C1292" s="42">
        <v>1</v>
      </c>
      <c r="D1292" s="42">
        <v>10</v>
      </c>
      <c r="E1292" s="5" t="s">
        <v>3527</v>
      </c>
      <c r="F1292" s="42">
        <v>34587990</v>
      </c>
      <c r="G1292" s="5" t="s">
        <v>3528</v>
      </c>
      <c r="H1292">
        <f>VLOOKUP(G1292,'Journals '!A:C,3)</f>
        <v>1</v>
      </c>
      <c r="I1292">
        <f t="shared" si="5"/>
        <v>1</v>
      </c>
      <c r="J1292" s="39">
        <v>2021</v>
      </c>
      <c r="K1292" s="38" t="s">
        <v>3529</v>
      </c>
      <c r="AB1292" s="38"/>
      <c r="AC1292" s="38"/>
      <c r="AD1292" s="38"/>
      <c r="AE1292" s="38"/>
    </row>
    <row r="1293" spans="1:31" ht="13.2">
      <c r="A1293">
        <v>144</v>
      </c>
      <c r="B1293" t="s">
        <v>252</v>
      </c>
      <c r="C1293">
        <v>2</v>
      </c>
      <c r="D1293">
        <v>3</v>
      </c>
      <c r="E1293" s="5" t="s">
        <v>3530</v>
      </c>
      <c r="F1293">
        <v>31303757</v>
      </c>
      <c r="G1293" s="33" t="s">
        <v>534</v>
      </c>
      <c r="H1293">
        <f>VLOOKUP(G1293,'Journals '!A:C,3)</f>
        <v>0</v>
      </c>
      <c r="I1293" t="str">
        <f t="shared" si="5"/>
        <v xml:space="preserve"> </v>
      </c>
      <c r="J1293">
        <v>2019</v>
      </c>
      <c r="K1293" t="s">
        <v>3531</v>
      </c>
    </row>
    <row r="1294" spans="1:31" ht="13.2">
      <c r="A1294">
        <v>144</v>
      </c>
      <c r="B1294" t="s">
        <v>252</v>
      </c>
      <c r="C1294">
        <v>3</v>
      </c>
      <c r="D1294">
        <v>4</v>
      </c>
      <c r="E1294" t="s">
        <v>3532</v>
      </c>
      <c r="F1294">
        <v>37503488</v>
      </c>
      <c r="G1294" s="33" t="s">
        <v>355</v>
      </c>
      <c r="H1294">
        <f>VLOOKUP(G1294,'Journals '!A:C,3)</f>
        <v>0</v>
      </c>
      <c r="I1294" t="str">
        <f t="shared" si="5"/>
        <v xml:space="preserve"> </v>
      </c>
      <c r="J1294">
        <v>2023</v>
      </c>
      <c r="K1294" t="s">
        <v>3531</v>
      </c>
    </row>
    <row r="1295" spans="1:31" ht="13.2">
      <c r="A1295">
        <v>144</v>
      </c>
      <c r="B1295" t="s">
        <v>252</v>
      </c>
      <c r="C1295">
        <v>2</v>
      </c>
      <c r="D1295">
        <v>3</v>
      </c>
      <c r="E1295" s="5" t="s">
        <v>3533</v>
      </c>
      <c r="F1295">
        <v>30321416</v>
      </c>
      <c r="G1295" s="33" t="s">
        <v>546</v>
      </c>
      <c r="H1295">
        <f>VLOOKUP(G1295,'Journals '!A:C,3)</f>
        <v>1</v>
      </c>
      <c r="I1295">
        <f t="shared" si="5"/>
        <v>1</v>
      </c>
      <c r="J1295">
        <v>2018</v>
      </c>
      <c r="K1295" t="s">
        <v>3534</v>
      </c>
    </row>
    <row r="1296" spans="1:31" ht="13.2">
      <c r="A1296">
        <v>144</v>
      </c>
      <c r="B1296" t="s">
        <v>252</v>
      </c>
      <c r="C1296">
        <v>2</v>
      </c>
      <c r="D1296">
        <v>3</v>
      </c>
      <c r="E1296" t="s">
        <v>3535</v>
      </c>
      <c r="F1296">
        <v>30590758</v>
      </c>
      <c r="G1296" s="33" t="s">
        <v>546</v>
      </c>
      <c r="H1296">
        <f>VLOOKUP(G1296,'Journals '!A:C,3)</f>
        <v>1</v>
      </c>
      <c r="I1296">
        <f t="shared" si="5"/>
        <v>1</v>
      </c>
      <c r="J1296">
        <v>2019</v>
      </c>
      <c r="K1296" t="s">
        <v>3534</v>
      </c>
    </row>
    <row r="1297" spans="1:27" ht="13.2">
      <c r="A1297">
        <v>144</v>
      </c>
      <c r="B1297" t="s">
        <v>252</v>
      </c>
      <c r="C1297">
        <v>2</v>
      </c>
      <c r="D1297">
        <v>16</v>
      </c>
      <c r="E1297" t="s">
        <v>3536</v>
      </c>
      <c r="F1297">
        <v>35552612</v>
      </c>
      <c r="G1297" s="33" t="s">
        <v>327</v>
      </c>
      <c r="H1297">
        <f>VLOOKUP(G1297,'Journals '!A:C,3)</f>
        <v>0</v>
      </c>
      <c r="I1297" t="str">
        <f t="shared" si="5"/>
        <v xml:space="preserve"> </v>
      </c>
      <c r="J1297">
        <v>2022</v>
      </c>
      <c r="K1297" t="s">
        <v>3531</v>
      </c>
    </row>
    <row r="1298" spans="1:27" ht="13.2">
      <c r="A1298">
        <v>144</v>
      </c>
      <c r="B1298" t="s">
        <v>252</v>
      </c>
      <c r="C1298">
        <v>3</v>
      </c>
      <c r="D1298">
        <v>12</v>
      </c>
      <c r="E1298" t="s">
        <v>3537</v>
      </c>
      <c r="F1298">
        <v>31731042</v>
      </c>
      <c r="G1298" s="33" t="s">
        <v>525</v>
      </c>
      <c r="H1298">
        <f>VLOOKUP(G1298,'Journals '!A:C,3)</f>
        <v>0</v>
      </c>
      <c r="I1298" t="str">
        <f t="shared" si="5"/>
        <v xml:space="preserve"> </v>
      </c>
      <c r="J1298">
        <v>2020</v>
      </c>
      <c r="K1298" t="s">
        <v>3531</v>
      </c>
    </row>
    <row r="1299" spans="1:27" ht="15.75" customHeight="1">
      <c r="A1299">
        <v>145</v>
      </c>
      <c r="B1299" s="38" t="s">
        <v>790</v>
      </c>
      <c r="C1299" s="39">
        <v>1</v>
      </c>
      <c r="D1299" s="39">
        <v>3</v>
      </c>
      <c r="E1299" s="38" t="s">
        <v>3538</v>
      </c>
      <c r="F1299" s="39">
        <v>28723052</v>
      </c>
      <c r="G1299" s="38" t="s">
        <v>3539</v>
      </c>
      <c r="H1299">
        <f>VLOOKUP(G1299,'Journals '!A:C,3)</f>
        <v>0</v>
      </c>
      <c r="I1299" t="str">
        <f t="shared" si="5"/>
        <v xml:space="preserve"> </v>
      </c>
      <c r="J1299" s="39">
        <v>2023</v>
      </c>
      <c r="K1299" s="38"/>
      <c r="L1299" s="38"/>
      <c r="M1299" s="38"/>
      <c r="N1299" s="38"/>
      <c r="O1299" s="38"/>
      <c r="P1299" s="38"/>
      <c r="Q1299" s="38"/>
      <c r="R1299" s="38"/>
      <c r="S1299" s="38"/>
      <c r="T1299" s="38"/>
      <c r="U1299" s="38"/>
      <c r="V1299" s="38"/>
      <c r="W1299" s="38"/>
      <c r="X1299" s="38"/>
      <c r="Y1299" s="38"/>
      <c r="Z1299" s="38"/>
      <c r="AA1299" s="38"/>
    </row>
    <row r="1300" spans="1:27" ht="15.75" customHeight="1">
      <c r="A1300">
        <v>145</v>
      </c>
      <c r="B1300" s="38" t="s">
        <v>790</v>
      </c>
      <c r="C1300" s="39">
        <v>2</v>
      </c>
      <c r="D1300" s="39">
        <v>10</v>
      </c>
      <c r="E1300" s="38" t="s">
        <v>3540</v>
      </c>
      <c r="F1300" s="39">
        <v>34243670</v>
      </c>
      <c r="G1300" s="38" t="s">
        <v>633</v>
      </c>
      <c r="H1300">
        <f>VLOOKUP(G1300,'Journals '!A:C,3)</f>
        <v>1</v>
      </c>
      <c r="I1300">
        <f t="shared" si="5"/>
        <v>1</v>
      </c>
      <c r="J1300" s="39">
        <v>2021</v>
      </c>
      <c r="K1300" s="38" t="s">
        <v>3541</v>
      </c>
      <c r="L1300" s="38"/>
      <c r="M1300" s="38"/>
      <c r="N1300" s="38"/>
      <c r="O1300" s="38"/>
      <c r="P1300" s="38"/>
      <c r="Q1300" s="38"/>
      <c r="R1300" s="38"/>
      <c r="S1300" s="38"/>
      <c r="T1300" s="38"/>
      <c r="U1300" s="38"/>
      <c r="V1300" s="38"/>
      <c r="W1300" s="38"/>
      <c r="X1300" s="38"/>
      <c r="Y1300" s="38"/>
      <c r="Z1300" s="38"/>
      <c r="AA1300" s="38"/>
    </row>
    <row r="1301" spans="1:27" ht="15.75" customHeight="1">
      <c r="A1301">
        <v>145</v>
      </c>
      <c r="B1301" s="38" t="s">
        <v>790</v>
      </c>
      <c r="C1301" s="39">
        <v>1</v>
      </c>
      <c r="D1301" s="39">
        <v>10</v>
      </c>
      <c r="E1301" s="38" t="s">
        <v>3542</v>
      </c>
      <c r="F1301" s="39">
        <v>34082572</v>
      </c>
      <c r="G1301" s="38" t="s">
        <v>3543</v>
      </c>
      <c r="H1301">
        <f>VLOOKUP(G1301,'Journals '!A:C,3)</f>
        <v>1</v>
      </c>
      <c r="I1301">
        <f t="shared" si="5"/>
        <v>1</v>
      </c>
      <c r="J1301" s="39">
        <v>2021</v>
      </c>
      <c r="K1301" s="38" t="s">
        <v>3544</v>
      </c>
      <c r="L1301" s="38"/>
      <c r="M1301" s="38"/>
      <c r="N1301" s="38"/>
      <c r="O1301" s="38"/>
      <c r="P1301" s="38"/>
      <c r="Q1301" s="38"/>
      <c r="R1301" s="38"/>
      <c r="S1301" s="38"/>
      <c r="T1301" s="38"/>
      <c r="U1301" s="38"/>
      <c r="V1301" s="38"/>
      <c r="W1301" s="38"/>
      <c r="X1301" s="38"/>
      <c r="Y1301" s="38"/>
      <c r="Z1301" s="38"/>
      <c r="AA1301" s="38"/>
    </row>
    <row r="1302" spans="1:27" ht="15.75" customHeight="1">
      <c r="A1302">
        <v>145</v>
      </c>
      <c r="B1302" s="38" t="s">
        <v>790</v>
      </c>
      <c r="C1302" s="39">
        <v>5</v>
      </c>
      <c r="D1302" s="39">
        <v>7</v>
      </c>
      <c r="E1302" s="38" t="s">
        <v>3545</v>
      </c>
      <c r="F1302" s="39">
        <v>37487672</v>
      </c>
      <c r="G1302" s="38" t="s">
        <v>3361</v>
      </c>
      <c r="H1302">
        <f>VLOOKUP(G1302,'Journals '!A:C,3)</f>
        <v>0</v>
      </c>
      <c r="I1302" t="str">
        <f t="shared" si="5"/>
        <v xml:space="preserve"> </v>
      </c>
      <c r="J1302" s="39">
        <v>2023</v>
      </c>
      <c r="K1302" s="38" t="s">
        <v>3546</v>
      </c>
      <c r="L1302" s="38"/>
      <c r="M1302" s="38"/>
      <c r="N1302" s="38"/>
      <c r="O1302" s="38"/>
      <c r="P1302" s="38"/>
      <c r="Q1302" s="38"/>
      <c r="R1302" s="38"/>
      <c r="S1302" s="38"/>
      <c r="T1302" s="38"/>
      <c r="U1302" s="38"/>
      <c r="V1302" s="38"/>
      <c r="W1302" s="38"/>
      <c r="X1302" s="38"/>
      <c r="Y1302" s="38"/>
      <c r="Z1302" s="38"/>
      <c r="AA1302" s="38"/>
    </row>
    <row r="1303" spans="1:27" ht="15.75" customHeight="1">
      <c r="A1303">
        <v>145</v>
      </c>
      <c r="B1303" s="38" t="s">
        <v>790</v>
      </c>
      <c r="C1303" s="39">
        <v>2</v>
      </c>
      <c r="D1303" s="39">
        <v>7</v>
      </c>
      <c r="E1303" s="38" t="s">
        <v>3547</v>
      </c>
      <c r="F1303" s="39">
        <v>33059083</v>
      </c>
      <c r="G1303" s="38" t="s">
        <v>633</v>
      </c>
      <c r="H1303">
        <f>VLOOKUP(G1303,'Journals '!A:C,3)</f>
        <v>1</v>
      </c>
      <c r="I1303">
        <f t="shared" si="5"/>
        <v>1</v>
      </c>
      <c r="J1303" s="39">
        <v>2021</v>
      </c>
      <c r="K1303" s="38" t="s">
        <v>3548</v>
      </c>
      <c r="L1303" s="38"/>
      <c r="M1303" s="38"/>
      <c r="N1303" s="38"/>
      <c r="O1303" s="38"/>
      <c r="P1303" s="38"/>
      <c r="Q1303" s="38"/>
      <c r="R1303" s="38"/>
      <c r="S1303" s="38"/>
      <c r="T1303" s="38"/>
      <c r="U1303" s="38"/>
      <c r="V1303" s="38"/>
      <c r="W1303" s="38"/>
      <c r="X1303" s="38"/>
      <c r="Y1303" s="38"/>
      <c r="Z1303" s="38"/>
      <c r="AA1303" s="38"/>
    </row>
    <row r="1304" spans="1:27" ht="15.75" customHeight="1">
      <c r="A1304">
        <v>145</v>
      </c>
      <c r="B1304" s="38" t="s">
        <v>790</v>
      </c>
      <c r="C1304" s="39">
        <v>6</v>
      </c>
      <c r="D1304" s="39">
        <v>8</v>
      </c>
      <c r="E1304" s="38" t="s">
        <v>3549</v>
      </c>
      <c r="F1304" s="39">
        <v>35313233</v>
      </c>
      <c r="G1304" s="38" t="s">
        <v>3550</v>
      </c>
      <c r="H1304">
        <f>VLOOKUP(G1304,'Journals '!A:C,3)</f>
        <v>0</v>
      </c>
      <c r="I1304" t="str">
        <f t="shared" si="5"/>
        <v xml:space="preserve"> </v>
      </c>
      <c r="J1304" s="39">
        <v>2022</v>
      </c>
      <c r="K1304" s="38" t="s">
        <v>3551</v>
      </c>
      <c r="L1304" s="38"/>
      <c r="M1304" s="38"/>
      <c r="N1304" s="38"/>
      <c r="O1304" s="38"/>
      <c r="P1304" s="38"/>
      <c r="Q1304" s="38"/>
      <c r="R1304" s="38"/>
      <c r="S1304" s="38"/>
      <c r="T1304" s="38"/>
      <c r="U1304" s="38"/>
      <c r="V1304" s="38"/>
      <c r="W1304" s="38"/>
      <c r="X1304" s="38"/>
      <c r="Y1304" s="38"/>
      <c r="Z1304" s="38"/>
      <c r="AA1304" s="38"/>
    </row>
    <row r="1305" spans="1:27" ht="15.75" customHeight="1">
      <c r="A1305">
        <v>145</v>
      </c>
      <c r="B1305" s="38" t="s">
        <v>790</v>
      </c>
      <c r="C1305" s="39">
        <v>2</v>
      </c>
      <c r="D1305" s="39">
        <v>8</v>
      </c>
      <c r="E1305" s="38" t="s">
        <v>3552</v>
      </c>
      <c r="F1305" s="39">
        <v>37898280</v>
      </c>
      <c r="G1305" s="38" t="s">
        <v>633</v>
      </c>
      <c r="H1305">
        <f>VLOOKUP(G1305,'Journals '!A:C,3)</f>
        <v>1</v>
      </c>
      <c r="I1305">
        <f t="shared" si="5"/>
        <v>1</v>
      </c>
      <c r="J1305" s="39">
        <v>2023</v>
      </c>
      <c r="K1305" s="38" t="s">
        <v>3553</v>
      </c>
      <c r="L1305" s="38"/>
      <c r="M1305" s="38"/>
      <c r="N1305" s="38"/>
      <c r="O1305" s="38"/>
      <c r="P1305" s="38"/>
      <c r="Q1305" s="38"/>
      <c r="R1305" s="38"/>
      <c r="S1305" s="38"/>
      <c r="T1305" s="38"/>
      <c r="U1305" s="38"/>
      <c r="V1305" s="38"/>
      <c r="W1305" s="38"/>
      <c r="X1305" s="38"/>
      <c r="Y1305" s="38"/>
      <c r="Z1305" s="38"/>
      <c r="AA1305" s="38"/>
    </row>
    <row r="1306" spans="1:27" ht="15.75" customHeight="1">
      <c r="A1306">
        <v>145</v>
      </c>
      <c r="B1306" s="38" t="s">
        <v>790</v>
      </c>
      <c r="C1306" s="39">
        <v>6</v>
      </c>
      <c r="D1306" s="39">
        <v>9</v>
      </c>
      <c r="E1306" s="38" t="s">
        <v>3554</v>
      </c>
      <c r="F1306" s="39">
        <v>35994881</v>
      </c>
      <c r="G1306" s="38" t="s">
        <v>3550</v>
      </c>
      <c r="H1306">
        <f>VLOOKUP(G1306,'Journals '!A:C,3)</f>
        <v>0</v>
      </c>
      <c r="I1306" t="str">
        <f t="shared" si="5"/>
        <v xml:space="preserve"> </v>
      </c>
      <c r="J1306" s="39">
        <v>2022</v>
      </c>
      <c r="K1306" s="38" t="s">
        <v>3555</v>
      </c>
      <c r="L1306" s="38"/>
      <c r="M1306" s="38"/>
      <c r="N1306" s="38"/>
      <c r="O1306" s="38"/>
      <c r="P1306" s="38"/>
      <c r="Q1306" s="38"/>
      <c r="R1306" s="38"/>
      <c r="S1306" s="38"/>
      <c r="T1306" s="38"/>
      <c r="U1306" s="38"/>
      <c r="V1306" s="38"/>
      <c r="W1306" s="38"/>
      <c r="X1306" s="38"/>
      <c r="Y1306" s="38"/>
      <c r="Z1306" s="38"/>
      <c r="AA1306" s="38"/>
    </row>
    <row r="1307" spans="1:27" ht="15.75" customHeight="1">
      <c r="A1307">
        <v>145</v>
      </c>
      <c r="B1307" s="38" t="s">
        <v>790</v>
      </c>
      <c r="C1307" s="39">
        <v>1</v>
      </c>
      <c r="D1307" s="39">
        <v>3</v>
      </c>
      <c r="E1307" s="38" t="s">
        <v>3556</v>
      </c>
      <c r="F1307" s="39">
        <v>29576905</v>
      </c>
      <c r="G1307" s="38" t="s">
        <v>613</v>
      </c>
      <c r="H1307">
        <f>VLOOKUP(G1307,'Journals '!A:C,3)</f>
        <v>1</v>
      </c>
      <c r="I1307">
        <f t="shared" si="5"/>
        <v>1</v>
      </c>
      <c r="J1307" s="39">
        <v>2018</v>
      </c>
      <c r="K1307" s="38" t="s">
        <v>3557</v>
      </c>
      <c r="L1307" s="38"/>
      <c r="M1307" s="38"/>
      <c r="N1307" s="38"/>
      <c r="O1307" s="38"/>
      <c r="P1307" s="38"/>
      <c r="Q1307" s="38"/>
      <c r="R1307" s="38"/>
      <c r="S1307" s="38"/>
      <c r="T1307" s="38"/>
      <c r="U1307" s="38"/>
      <c r="V1307" s="38"/>
      <c r="W1307" s="38"/>
      <c r="X1307" s="38"/>
      <c r="Y1307" s="38"/>
      <c r="Z1307" s="38"/>
      <c r="AA1307" s="38"/>
    </row>
    <row r="1308" spans="1:27" ht="15.75" customHeight="1">
      <c r="A1308">
        <v>146</v>
      </c>
      <c r="B1308" s="38" t="s">
        <v>791</v>
      </c>
      <c r="C1308" s="39">
        <v>2</v>
      </c>
      <c r="D1308" s="39">
        <v>3</v>
      </c>
      <c r="E1308" s="38" t="s">
        <v>3558</v>
      </c>
      <c r="F1308" s="39">
        <v>35226439</v>
      </c>
      <c r="G1308" s="38" t="s">
        <v>3559</v>
      </c>
      <c r="H1308">
        <f>VLOOKUP(G1308,'Journals '!A:C,3)</f>
        <v>0</v>
      </c>
      <c r="I1308" t="str">
        <f t="shared" si="5"/>
        <v xml:space="preserve"> </v>
      </c>
      <c r="J1308" s="39">
        <v>2022</v>
      </c>
      <c r="K1308" s="38" t="s">
        <v>3560</v>
      </c>
      <c r="L1308" s="38" t="s">
        <v>3561</v>
      </c>
      <c r="M1308" s="38"/>
      <c r="N1308" s="38"/>
      <c r="O1308" s="38"/>
      <c r="P1308" s="38"/>
      <c r="Q1308" s="38"/>
      <c r="R1308" s="38"/>
      <c r="S1308" s="38"/>
      <c r="T1308" s="38"/>
      <c r="U1308" s="38"/>
      <c r="V1308" s="38"/>
      <c r="W1308" s="38"/>
      <c r="X1308" s="38"/>
      <c r="Y1308" s="38"/>
      <c r="Z1308" s="38"/>
      <c r="AA1308" s="38"/>
    </row>
    <row r="1309" spans="1:27" ht="15.75" customHeight="1">
      <c r="A1309">
        <v>146</v>
      </c>
      <c r="B1309" s="38" t="s">
        <v>791</v>
      </c>
      <c r="C1309" s="39">
        <v>3</v>
      </c>
      <c r="D1309" s="39">
        <v>3</v>
      </c>
      <c r="E1309" s="38" t="s">
        <v>3562</v>
      </c>
      <c r="F1309" s="39">
        <v>36137684</v>
      </c>
      <c r="G1309" s="38" t="s">
        <v>3563</v>
      </c>
      <c r="H1309">
        <f>VLOOKUP(G1309,'Journals '!A:C,3)</f>
        <v>0</v>
      </c>
      <c r="I1309" t="str">
        <f t="shared" si="5"/>
        <v xml:space="preserve"> </v>
      </c>
      <c r="J1309" s="39">
        <v>2022</v>
      </c>
      <c r="K1309" s="38" t="s">
        <v>3560</v>
      </c>
      <c r="L1309" s="38"/>
      <c r="M1309" s="38"/>
      <c r="N1309" s="38"/>
      <c r="O1309" s="38"/>
      <c r="P1309" s="38"/>
      <c r="Q1309" s="38"/>
      <c r="R1309" s="38"/>
      <c r="S1309" s="38"/>
      <c r="T1309" s="38"/>
      <c r="U1309" s="38"/>
      <c r="V1309" s="38"/>
      <c r="W1309" s="38"/>
      <c r="X1309" s="38"/>
      <c r="Y1309" s="38"/>
      <c r="Z1309" s="38"/>
      <c r="AA1309" s="38"/>
    </row>
    <row r="1310" spans="1:27" ht="15.75" customHeight="1">
      <c r="A1310">
        <v>146</v>
      </c>
      <c r="B1310" s="38" t="s">
        <v>791</v>
      </c>
      <c r="C1310" s="39">
        <v>4</v>
      </c>
      <c r="D1310" s="39">
        <v>10</v>
      </c>
      <c r="E1310" s="38" t="s">
        <v>3564</v>
      </c>
      <c r="F1310" s="39">
        <v>36087909</v>
      </c>
      <c r="G1310" s="38" t="s">
        <v>633</v>
      </c>
      <c r="H1310">
        <f>VLOOKUP(G1310,'Journals '!A:C,3)</f>
        <v>1</v>
      </c>
      <c r="I1310">
        <f t="shared" si="5"/>
        <v>1</v>
      </c>
      <c r="J1310" s="39">
        <v>2023</v>
      </c>
      <c r="K1310" s="38" t="s">
        <v>3560</v>
      </c>
      <c r="L1310" s="38"/>
      <c r="M1310" s="38"/>
      <c r="N1310" s="38"/>
      <c r="O1310" s="38"/>
      <c r="P1310" s="38"/>
      <c r="Q1310" s="38"/>
      <c r="R1310" s="38"/>
      <c r="S1310" s="38"/>
      <c r="T1310" s="38"/>
      <c r="U1310" s="38"/>
      <c r="V1310" s="38"/>
      <c r="W1310" s="38"/>
      <c r="X1310" s="38"/>
      <c r="Y1310" s="38"/>
      <c r="Z1310" s="38"/>
      <c r="AA1310" s="38"/>
    </row>
    <row r="1311" spans="1:27" ht="15.75" customHeight="1">
      <c r="A1311">
        <v>146</v>
      </c>
      <c r="B1311" s="38" t="s">
        <v>791</v>
      </c>
      <c r="C1311" s="39">
        <v>1</v>
      </c>
      <c r="D1311" s="39">
        <v>12</v>
      </c>
      <c r="E1311" s="38" t="s">
        <v>3565</v>
      </c>
      <c r="F1311" s="39">
        <v>35917921</v>
      </c>
      <c r="G1311" s="38" t="s">
        <v>633</v>
      </c>
      <c r="H1311">
        <f>VLOOKUP(G1311,'Journals '!A:C,3)</f>
        <v>1</v>
      </c>
      <c r="I1311">
        <f t="shared" si="5"/>
        <v>1</v>
      </c>
      <c r="J1311" s="39">
        <v>2022</v>
      </c>
      <c r="K1311" s="38" t="s">
        <v>3560</v>
      </c>
      <c r="L1311" s="38"/>
      <c r="M1311" s="38"/>
      <c r="N1311" s="38"/>
      <c r="O1311" s="38"/>
      <c r="P1311" s="38"/>
      <c r="Q1311" s="38"/>
      <c r="R1311" s="38"/>
      <c r="S1311" s="38"/>
      <c r="T1311" s="38"/>
      <c r="U1311" s="38"/>
      <c r="V1311" s="38"/>
      <c r="W1311" s="38"/>
      <c r="X1311" s="38"/>
      <c r="Y1311" s="38"/>
      <c r="Z1311" s="38"/>
      <c r="AA1311" s="38"/>
    </row>
    <row r="1312" spans="1:27" ht="15.75" customHeight="1">
      <c r="A1312">
        <v>146</v>
      </c>
      <c r="B1312" s="38" t="s">
        <v>791</v>
      </c>
      <c r="C1312" s="39">
        <v>1</v>
      </c>
      <c r="D1312" s="39">
        <v>10</v>
      </c>
      <c r="E1312" s="38" t="s">
        <v>3566</v>
      </c>
      <c r="F1312" s="39">
        <v>34266907</v>
      </c>
      <c r="G1312" s="38" t="s">
        <v>3183</v>
      </c>
      <c r="H1312">
        <f>VLOOKUP(G1312,'Journals '!A:C,3)</f>
        <v>1</v>
      </c>
      <c r="I1312">
        <f t="shared" si="5"/>
        <v>1</v>
      </c>
      <c r="J1312" s="39">
        <v>2022</v>
      </c>
      <c r="K1312" s="38" t="s">
        <v>3560</v>
      </c>
      <c r="L1312" s="38" t="s">
        <v>3567</v>
      </c>
      <c r="M1312" s="38"/>
      <c r="N1312" s="38"/>
      <c r="O1312" s="38"/>
      <c r="P1312" s="38"/>
      <c r="Q1312" s="38"/>
      <c r="R1312" s="38"/>
      <c r="S1312" s="38"/>
      <c r="T1312" s="38"/>
      <c r="U1312" s="38"/>
      <c r="V1312" s="38"/>
      <c r="W1312" s="38"/>
      <c r="X1312" s="38"/>
      <c r="Y1312" s="38"/>
      <c r="Z1312" s="38"/>
      <c r="AA1312" s="38"/>
    </row>
    <row r="1313" spans="1:27" ht="15.75" customHeight="1">
      <c r="A1313">
        <v>146</v>
      </c>
      <c r="B1313" s="38" t="s">
        <v>791</v>
      </c>
      <c r="C1313" s="39">
        <v>1</v>
      </c>
      <c r="D1313" s="39">
        <v>11</v>
      </c>
      <c r="E1313" s="38" t="s">
        <v>3568</v>
      </c>
      <c r="F1313" s="39">
        <v>34728545</v>
      </c>
      <c r="G1313" s="38" t="s">
        <v>3183</v>
      </c>
      <c r="H1313">
        <f>VLOOKUP(G1313,'Journals '!A:C,3)</f>
        <v>1</v>
      </c>
      <c r="I1313">
        <f t="shared" si="5"/>
        <v>1</v>
      </c>
      <c r="J1313" s="39">
        <v>2022</v>
      </c>
      <c r="K1313" s="38" t="s">
        <v>3560</v>
      </c>
      <c r="L1313" s="38" t="s">
        <v>3567</v>
      </c>
      <c r="M1313" s="38"/>
      <c r="N1313" s="38"/>
      <c r="O1313" s="38"/>
      <c r="P1313" s="38"/>
      <c r="Q1313" s="38"/>
      <c r="R1313" s="38"/>
      <c r="S1313" s="38"/>
      <c r="T1313" s="38"/>
      <c r="U1313" s="38"/>
      <c r="V1313" s="38"/>
      <c r="W1313" s="38"/>
      <c r="X1313" s="38"/>
      <c r="Y1313" s="38"/>
      <c r="Z1313" s="38"/>
      <c r="AA1313" s="38"/>
    </row>
    <row r="1314" spans="1:27" ht="15.75" customHeight="1">
      <c r="A1314">
        <v>146</v>
      </c>
      <c r="B1314" s="38" t="s">
        <v>791</v>
      </c>
      <c r="C1314" s="39">
        <v>1</v>
      </c>
      <c r="D1314" s="39">
        <v>9</v>
      </c>
      <c r="E1314" s="38" t="s">
        <v>3569</v>
      </c>
      <c r="F1314" s="39">
        <v>35232753</v>
      </c>
      <c r="G1314" s="38" t="s">
        <v>3183</v>
      </c>
      <c r="H1314">
        <f>VLOOKUP(G1314,'Journals '!A:C,3)</f>
        <v>1</v>
      </c>
      <c r="I1314">
        <f t="shared" si="5"/>
        <v>1</v>
      </c>
      <c r="J1314" s="39">
        <v>2022</v>
      </c>
      <c r="K1314" s="38" t="s">
        <v>3560</v>
      </c>
      <c r="L1314" s="38" t="s">
        <v>3567</v>
      </c>
      <c r="M1314" s="38"/>
      <c r="N1314" s="38"/>
      <c r="O1314" s="38"/>
      <c r="P1314" s="38"/>
      <c r="Q1314" s="38"/>
      <c r="R1314" s="38"/>
      <c r="S1314" s="38"/>
      <c r="T1314" s="38"/>
      <c r="U1314" s="38"/>
      <c r="V1314" s="38"/>
      <c r="W1314" s="38"/>
      <c r="X1314" s="38"/>
      <c r="Y1314" s="38"/>
      <c r="Z1314" s="38"/>
      <c r="AA1314" s="38"/>
    </row>
    <row r="1315" spans="1:27" ht="15.75" customHeight="1">
      <c r="A1315">
        <v>146</v>
      </c>
      <c r="B1315" s="38" t="s">
        <v>791</v>
      </c>
      <c r="C1315" s="39">
        <v>3</v>
      </c>
      <c r="D1315" s="39">
        <v>12</v>
      </c>
      <c r="E1315" s="38" t="s">
        <v>3570</v>
      </c>
      <c r="F1315" s="39">
        <v>37005965</v>
      </c>
      <c r="G1315" s="38" t="s">
        <v>2972</v>
      </c>
      <c r="H1315">
        <f>VLOOKUP(G1315,'Journals '!A:C,3)</f>
        <v>0</v>
      </c>
      <c r="I1315" t="str">
        <f t="shared" si="5"/>
        <v xml:space="preserve"> </v>
      </c>
      <c r="J1315" s="39">
        <v>2023</v>
      </c>
      <c r="K1315" s="38" t="s">
        <v>3560</v>
      </c>
      <c r="L1315" s="38" t="s">
        <v>3567</v>
      </c>
      <c r="M1315" s="38"/>
      <c r="N1315" s="38"/>
      <c r="O1315" s="38"/>
      <c r="P1315" s="38"/>
      <c r="Q1315" s="38"/>
      <c r="R1315" s="38"/>
      <c r="S1315" s="38"/>
      <c r="T1315" s="38"/>
      <c r="U1315" s="38"/>
      <c r="V1315" s="38"/>
      <c r="W1315" s="38"/>
      <c r="X1315" s="38"/>
      <c r="Y1315" s="38"/>
      <c r="Z1315" s="38"/>
      <c r="AA1315" s="38"/>
    </row>
    <row r="1316" spans="1:27" ht="15.75" customHeight="1">
      <c r="A1316">
        <v>146</v>
      </c>
      <c r="B1316" s="38" t="s">
        <v>791</v>
      </c>
      <c r="C1316" s="39">
        <v>1</v>
      </c>
      <c r="D1316" s="39">
        <v>8</v>
      </c>
      <c r="E1316" s="38" t="s">
        <v>3571</v>
      </c>
      <c r="F1316" s="39">
        <v>35084207</v>
      </c>
      <c r="G1316" s="38" t="s">
        <v>3572</v>
      </c>
      <c r="H1316">
        <f>VLOOKUP(G1316,'Journals '!A:C,3)</f>
        <v>0</v>
      </c>
      <c r="I1316" t="str">
        <f t="shared" si="5"/>
        <v xml:space="preserve"> </v>
      </c>
      <c r="J1316" s="39">
        <v>2022</v>
      </c>
      <c r="K1316" s="38" t="s">
        <v>3560</v>
      </c>
      <c r="L1316" s="38" t="s">
        <v>3567</v>
      </c>
      <c r="M1316" s="38"/>
      <c r="N1316" s="38"/>
      <c r="O1316" s="38"/>
      <c r="P1316" s="38"/>
      <c r="Q1316" s="38"/>
      <c r="R1316" s="38"/>
      <c r="S1316" s="38"/>
      <c r="T1316" s="38"/>
      <c r="U1316" s="38"/>
      <c r="V1316" s="38"/>
      <c r="W1316" s="38"/>
      <c r="X1316" s="38"/>
      <c r="Y1316" s="38"/>
      <c r="Z1316" s="38"/>
      <c r="AA1316" s="38"/>
    </row>
    <row r="1317" spans="1:27" ht="15.75" customHeight="1">
      <c r="A1317">
        <v>146</v>
      </c>
      <c r="B1317" s="38" t="s">
        <v>791</v>
      </c>
      <c r="C1317" s="39">
        <v>7</v>
      </c>
      <c r="D1317" s="39">
        <v>23</v>
      </c>
      <c r="E1317" s="38" t="s">
        <v>3573</v>
      </c>
      <c r="F1317" s="39">
        <v>36002289</v>
      </c>
      <c r="G1317" s="38" t="s">
        <v>3183</v>
      </c>
      <c r="H1317">
        <f>VLOOKUP(G1317,'Journals '!A:C,3)</f>
        <v>1</v>
      </c>
      <c r="I1317">
        <f t="shared" si="5"/>
        <v>1</v>
      </c>
      <c r="J1317" s="39">
        <v>2023</v>
      </c>
      <c r="K1317" s="38" t="s">
        <v>3560</v>
      </c>
      <c r="L1317" s="38"/>
      <c r="M1317" s="38"/>
      <c r="N1317" s="38"/>
      <c r="O1317" s="38"/>
      <c r="P1317" s="38"/>
      <c r="Q1317" s="38"/>
      <c r="R1317" s="38"/>
      <c r="S1317" s="38"/>
      <c r="T1317" s="38"/>
      <c r="U1317" s="38"/>
      <c r="V1317" s="38"/>
      <c r="W1317" s="38"/>
      <c r="X1317" s="38"/>
      <c r="Y1317" s="38"/>
      <c r="Z1317" s="38"/>
      <c r="AA1317" s="38"/>
    </row>
    <row r="1318" spans="1:27" ht="15.75" customHeight="1">
      <c r="A1318">
        <v>146</v>
      </c>
      <c r="B1318" s="38" t="s">
        <v>791</v>
      </c>
      <c r="C1318" s="39">
        <v>2</v>
      </c>
      <c r="D1318" s="39">
        <v>13</v>
      </c>
      <c r="E1318" s="38" t="s">
        <v>3574</v>
      </c>
      <c r="F1318" s="39">
        <v>35001703</v>
      </c>
      <c r="G1318" s="38" t="s">
        <v>2972</v>
      </c>
      <c r="H1318">
        <f>VLOOKUP(G1318,'Journals '!A:C,3)</f>
        <v>0</v>
      </c>
      <c r="I1318" t="str">
        <f t="shared" si="5"/>
        <v xml:space="preserve"> </v>
      </c>
      <c r="J1318" s="39">
        <v>2023</v>
      </c>
      <c r="K1318" s="38" t="s">
        <v>3560</v>
      </c>
      <c r="L1318" s="38" t="s">
        <v>3567</v>
      </c>
      <c r="M1318" s="38"/>
      <c r="N1318" s="38"/>
      <c r="O1318" s="38"/>
      <c r="P1318" s="38"/>
      <c r="Q1318" s="38"/>
      <c r="R1318" s="38"/>
      <c r="S1318" s="38"/>
      <c r="T1318" s="38"/>
      <c r="U1318" s="38"/>
      <c r="V1318" s="38"/>
      <c r="W1318" s="38"/>
      <c r="X1318" s="38"/>
      <c r="Y1318" s="38"/>
      <c r="Z1318" s="38"/>
      <c r="AA1318" s="38"/>
    </row>
    <row r="1319" spans="1:27" ht="15.75" customHeight="1">
      <c r="A1319">
        <v>146</v>
      </c>
      <c r="B1319" s="38" t="s">
        <v>791</v>
      </c>
      <c r="C1319" s="39">
        <v>2</v>
      </c>
      <c r="D1319" s="39">
        <v>6</v>
      </c>
      <c r="E1319" s="38" t="s">
        <v>3575</v>
      </c>
      <c r="F1319" s="39">
        <v>35929763</v>
      </c>
      <c r="G1319" s="38" t="s">
        <v>2972</v>
      </c>
      <c r="H1319">
        <f>VLOOKUP(G1319,'Journals '!A:C,3)</f>
        <v>0</v>
      </c>
      <c r="I1319" t="str">
        <f t="shared" si="5"/>
        <v xml:space="preserve"> </v>
      </c>
      <c r="J1319" s="39">
        <v>2022</v>
      </c>
      <c r="K1319" s="38" t="s">
        <v>3560</v>
      </c>
      <c r="L1319" s="38" t="s">
        <v>3567</v>
      </c>
      <c r="M1319" s="38"/>
      <c r="N1319" s="38"/>
      <c r="O1319" s="38"/>
      <c r="P1319" s="38"/>
      <c r="Q1319" s="38"/>
      <c r="R1319" s="38"/>
      <c r="S1319" s="38"/>
      <c r="T1319" s="38"/>
      <c r="U1319" s="38"/>
      <c r="V1319" s="38"/>
      <c r="W1319" s="38"/>
      <c r="X1319" s="38"/>
      <c r="Y1319" s="38"/>
      <c r="Z1319" s="38"/>
      <c r="AA1319" s="38"/>
    </row>
    <row r="1320" spans="1:27" ht="15.75" customHeight="1">
      <c r="A1320">
        <v>146</v>
      </c>
      <c r="B1320" s="38" t="s">
        <v>791</v>
      </c>
      <c r="C1320" s="39">
        <v>8</v>
      </c>
      <c r="D1320" s="39">
        <v>14</v>
      </c>
      <c r="E1320" s="38" t="s">
        <v>3576</v>
      </c>
      <c r="F1320" s="39">
        <v>37574930</v>
      </c>
      <c r="G1320" s="38" t="s">
        <v>2972</v>
      </c>
      <c r="H1320">
        <f>VLOOKUP(G1320,'Journals '!A:C,3)</f>
        <v>0</v>
      </c>
      <c r="I1320" t="str">
        <f t="shared" si="5"/>
        <v xml:space="preserve"> </v>
      </c>
      <c r="J1320" s="39">
        <v>2023</v>
      </c>
      <c r="K1320" s="38" t="s">
        <v>3560</v>
      </c>
      <c r="L1320" s="38" t="s">
        <v>3561</v>
      </c>
      <c r="M1320" s="38"/>
      <c r="N1320" s="38"/>
      <c r="O1320" s="38"/>
      <c r="P1320" s="38"/>
      <c r="Q1320" s="38"/>
      <c r="R1320" s="38"/>
      <c r="S1320" s="38"/>
      <c r="T1320" s="38"/>
      <c r="U1320" s="38"/>
      <c r="V1320" s="38"/>
      <c r="W1320" s="38"/>
      <c r="X1320" s="38"/>
      <c r="Y1320" s="38"/>
      <c r="Z1320" s="38"/>
      <c r="AA1320" s="38"/>
    </row>
    <row r="1321" spans="1:27" ht="15.75" customHeight="1">
      <c r="A1321">
        <v>146</v>
      </c>
      <c r="B1321" s="38" t="s">
        <v>791</v>
      </c>
      <c r="C1321" s="39">
        <v>2</v>
      </c>
      <c r="D1321" s="39">
        <v>12</v>
      </c>
      <c r="E1321" s="38" t="s">
        <v>3577</v>
      </c>
      <c r="F1321" s="39">
        <v>36581453</v>
      </c>
      <c r="G1321" s="38" t="s">
        <v>3183</v>
      </c>
      <c r="H1321">
        <f>VLOOKUP(G1321,'Journals '!A:C,3)</f>
        <v>1</v>
      </c>
      <c r="I1321">
        <f t="shared" si="5"/>
        <v>1</v>
      </c>
      <c r="J1321" s="39">
        <v>2022</v>
      </c>
      <c r="K1321" s="38" t="s">
        <v>3560</v>
      </c>
      <c r="L1321" s="38" t="s">
        <v>3567</v>
      </c>
      <c r="M1321" s="38"/>
      <c r="N1321" s="38"/>
      <c r="O1321" s="38"/>
      <c r="P1321" s="38"/>
      <c r="Q1321" s="38"/>
      <c r="R1321" s="38"/>
      <c r="S1321" s="38"/>
      <c r="T1321" s="38"/>
      <c r="U1321" s="38"/>
      <c r="V1321" s="38"/>
      <c r="W1321" s="38"/>
      <c r="X1321" s="38"/>
      <c r="Y1321" s="38"/>
      <c r="Z1321" s="38"/>
      <c r="AA1321" s="38"/>
    </row>
    <row r="1322" spans="1:27" ht="15.75" customHeight="1">
      <c r="A1322">
        <v>146</v>
      </c>
      <c r="B1322" s="38" t="s">
        <v>791</v>
      </c>
      <c r="C1322" s="39">
        <v>2</v>
      </c>
      <c r="D1322" s="39">
        <v>5</v>
      </c>
      <c r="E1322" s="38" t="s">
        <v>3578</v>
      </c>
      <c r="F1322" s="39">
        <v>35364567</v>
      </c>
      <c r="G1322" s="38" t="s">
        <v>437</v>
      </c>
      <c r="H1322">
        <f>VLOOKUP(G1322,'Journals '!A:C,3)</f>
        <v>1</v>
      </c>
      <c r="I1322">
        <f t="shared" si="5"/>
        <v>1</v>
      </c>
      <c r="J1322" s="39">
        <v>2022</v>
      </c>
      <c r="K1322" s="38" t="s">
        <v>3560</v>
      </c>
      <c r="L1322" s="38" t="s">
        <v>3567</v>
      </c>
      <c r="M1322" s="38"/>
      <c r="N1322" s="38"/>
      <c r="O1322" s="38"/>
      <c r="P1322" s="38"/>
      <c r="Q1322" s="38"/>
      <c r="R1322" s="38"/>
      <c r="S1322" s="38"/>
      <c r="T1322" s="38"/>
      <c r="U1322" s="38"/>
      <c r="V1322" s="38"/>
      <c r="W1322" s="38"/>
      <c r="X1322" s="38"/>
      <c r="Y1322" s="38"/>
      <c r="Z1322" s="38"/>
      <c r="AA1322" s="38"/>
    </row>
    <row r="1323" spans="1:27" ht="15.75" customHeight="1">
      <c r="A1323">
        <v>146</v>
      </c>
      <c r="B1323" s="38" t="s">
        <v>791</v>
      </c>
      <c r="C1323" s="39">
        <v>1</v>
      </c>
      <c r="D1323" s="39">
        <v>6</v>
      </c>
      <c r="E1323" s="38" t="s">
        <v>3579</v>
      </c>
      <c r="F1323" s="39">
        <v>33785638</v>
      </c>
      <c r="G1323" s="38" t="s">
        <v>3183</v>
      </c>
      <c r="H1323">
        <f>VLOOKUP(G1323,'Journals '!A:C,3)</f>
        <v>1</v>
      </c>
      <c r="I1323">
        <f t="shared" si="5"/>
        <v>1</v>
      </c>
      <c r="J1323" s="39">
        <v>2022</v>
      </c>
      <c r="K1323" s="38" t="s">
        <v>3580</v>
      </c>
      <c r="L1323" s="38"/>
      <c r="M1323" s="38"/>
      <c r="N1323" s="38"/>
      <c r="O1323" s="38"/>
      <c r="P1323" s="38"/>
      <c r="Q1323" s="38"/>
      <c r="R1323" s="38"/>
      <c r="S1323" s="38"/>
      <c r="T1323" s="38"/>
      <c r="U1323" s="38"/>
      <c r="V1323" s="38"/>
      <c r="W1323" s="38"/>
      <c r="X1323" s="38"/>
      <c r="Y1323" s="38"/>
      <c r="Z1323" s="38"/>
      <c r="AA1323" s="38"/>
    </row>
    <row r="1324" spans="1:27" ht="15.75" customHeight="1">
      <c r="A1324">
        <v>146</v>
      </c>
      <c r="B1324" s="38" t="s">
        <v>791</v>
      </c>
      <c r="C1324" s="39">
        <v>4</v>
      </c>
      <c r="D1324" s="39">
        <v>6</v>
      </c>
      <c r="E1324" s="38" t="s">
        <v>3581</v>
      </c>
      <c r="F1324" s="39">
        <v>36425266</v>
      </c>
      <c r="G1324" s="38" t="s">
        <v>3090</v>
      </c>
      <c r="H1324">
        <f>VLOOKUP(G1324,'Journals '!A:C,3)</f>
        <v>1</v>
      </c>
      <c r="I1324">
        <f t="shared" si="5"/>
        <v>1</v>
      </c>
      <c r="J1324" s="39">
        <v>2022</v>
      </c>
      <c r="K1324" s="38" t="s">
        <v>3560</v>
      </c>
      <c r="L1324" s="38" t="s">
        <v>3582</v>
      </c>
      <c r="M1324" s="38"/>
      <c r="N1324" s="38"/>
      <c r="O1324" s="38"/>
      <c r="P1324" s="38"/>
      <c r="Q1324" s="38"/>
      <c r="R1324" s="38"/>
      <c r="S1324" s="38"/>
      <c r="T1324" s="38"/>
      <c r="U1324" s="38"/>
      <c r="V1324" s="38"/>
      <c r="W1324" s="38"/>
      <c r="X1324" s="38"/>
      <c r="Y1324" s="38"/>
      <c r="Z1324" s="38"/>
      <c r="AA1324" s="38"/>
    </row>
    <row r="1325" spans="1:27" ht="15.75" customHeight="1">
      <c r="A1325">
        <v>146</v>
      </c>
      <c r="B1325" s="38" t="s">
        <v>791</v>
      </c>
      <c r="C1325" s="39">
        <v>4</v>
      </c>
      <c r="D1325" s="39">
        <v>12</v>
      </c>
      <c r="E1325" s="38" t="s">
        <v>3583</v>
      </c>
      <c r="F1325" s="39">
        <v>35990197</v>
      </c>
      <c r="G1325" s="38" t="s">
        <v>3584</v>
      </c>
      <c r="H1325">
        <f>VLOOKUP(G1325,'Journals '!A:C,3)</f>
        <v>0</v>
      </c>
      <c r="I1325" t="str">
        <f t="shared" si="5"/>
        <v xml:space="preserve"> </v>
      </c>
      <c r="J1325" s="39">
        <v>2022</v>
      </c>
      <c r="K1325" s="38" t="s">
        <v>3585</v>
      </c>
      <c r="L1325" s="38"/>
      <c r="M1325" s="38"/>
      <c r="N1325" s="38"/>
      <c r="O1325" s="38"/>
      <c r="P1325" s="38"/>
      <c r="Q1325" s="38"/>
      <c r="R1325" s="38"/>
      <c r="S1325" s="38"/>
      <c r="T1325" s="38"/>
      <c r="U1325" s="38"/>
      <c r="V1325" s="38"/>
      <c r="W1325" s="38"/>
      <c r="X1325" s="38"/>
      <c r="Y1325" s="38"/>
      <c r="Z1325" s="38"/>
      <c r="AA1325" s="38"/>
    </row>
    <row r="1326" spans="1:27" ht="15.75" customHeight="1">
      <c r="A1326">
        <v>146</v>
      </c>
      <c r="B1326" s="38" t="s">
        <v>791</v>
      </c>
      <c r="C1326" s="39">
        <v>11</v>
      </c>
      <c r="D1326" s="39">
        <v>39</v>
      </c>
      <c r="E1326" s="38" t="s">
        <v>3586</v>
      </c>
      <c r="F1326" s="39">
        <v>37673641</v>
      </c>
      <c r="G1326" s="38" t="s">
        <v>3587</v>
      </c>
      <c r="H1326">
        <f>VLOOKUP(G1326,'Journals '!A:C,3)</f>
        <v>1</v>
      </c>
      <c r="I1326">
        <f t="shared" si="5"/>
        <v>1</v>
      </c>
      <c r="J1326" s="39">
        <v>2023</v>
      </c>
      <c r="K1326" s="38" t="s">
        <v>3588</v>
      </c>
      <c r="L1326" s="38"/>
      <c r="M1326" s="38"/>
      <c r="N1326" s="38"/>
      <c r="O1326" s="38"/>
      <c r="P1326" s="38"/>
      <c r="Q1326" s="38"/>
      <c r="R1326" s="38"/>
      <c r="S1326" s="38"/>
      <c r="T1326" s="38"/>
      <c r="U1326" s="38"/>
      <c r="V1326" s="38"/>
      <c r="W1326" s="38"/>
      <c r="X1326" s="38"/>
      <c r="Y1326" s="38"/>
      <c r="Z1326" s="38"/>
      <c r="AA1326" s="38"/>
    </row>
    <row r="1327" spans="1:27" ht="15.75" customHeight="1">
      <c r="A1327">
        <v>146</v>
      </c>
      <c r="B1327" s="38" t="s">
        <v>791</v>
      </c>
      <c r="C1327" s="39">
        <v>2</v>
      </c>
      <c r="D1327" s="39">
        <v>14</v>
      </c>
      <c r="E1327" s="38" t="s">
        <v>3589</v>
      </c>
      <c r="F1327" s="39">
        <v>33174182</v>
      </c>
      <c r="G1327" s="38" t="s">
        <v>3590</v>
      </c>
      <c r="H1327">
        <f>VLOOKUP(G1327,'Journals '!A:C,3)</f>
        <v>0</v>
      </c>
      <c r="I1327" t="str">
        <f t="shared" si="5"/>
        <v xml:space="preserve"> </v>
      </c>
      <c r="J1327" s="39">
        <v>2021</v>
      </c>
      <c r="K1327" s="38" t="s">
        <v>3591</v>
      </c>
      <c r="L1327" s="38"/>
      <c r="M1327" s="38"/>
      <c r="N1327" s="38"/>
      <c r="O1327" s="38"/>
      <c r="P1327" s="38"/>
      <c r="Q1327" s="38"/>
      <c r="R1327" s="38"/>
      <c r="S1327" s="38"/>
      <c r="T1327" s="38"/>
      <c r="U1327" s="38"/>
      <c r="V1327" s="38"/>
      <c r="W1327" s="38"/>
      <c r="X1327" s="38"/>
      <c r="Y1327" s="38"/>
      <c r="Z1327" s="38"/>
      <c r="AA1327" s="38"/>
    </row>
    <row r="1328" spans="1:27" ht="15.75" customHeight="1">
      <c r="A1328">
        <v>146</v>
      </c>
      <c r="B1328" s="38" t="s">
        <v>791</v>
      </c>
      <c r="C1328" s="39">
        <v>9</v>
      </c>
      <c r="D1328" s="39">
        <v>12</v>
      </c>
      <c r="E1328" s="38" t="s">
        <v>3592</v>
      </c>
      <c r="F1328" s="39">
        <v>34192977</v>
      </c>
      <c r="G1328" s="38" t="s">
        <v>2972</v>
      </c>
      <c r="H1328">
        <f>VLOOKUP(G1328,'Journals '!A:C,3)</f>
        <v>0</v>
      </c>
      <c r="I1328" t="str">
        <f t="shared" si="5"/>
        <v xml:space="preserve"> </v>
      </c>
      <c r="J1328" s="39">
        <v>2022</v>
      </c>
      <c r="K1328" s="38" t="s">
        <v>3560</v>
      </c>
      <c r="L1328" s="38" t="s">
        <v>3561</v>
      </c>
      <c r="M1328" s="38"/>
      <c r="N1328" s="38"/>
      <c r="O1328" s="38"/>
      <c r="P1328" s="38"/>
      <c r="Q1328" s="38"/>
      <c r="R1328" s="38"/>
      <c r="S1328" s="38"/>
      <c r="T1328" s="38"/>
      <c r="U1328" s="38"/>
      <c r="V1328" s="38"/>
      <c r="W1328" s="38"/>
      <c r="X1328" s="38"/>
      <c r="Y1328" s="38"/>
      <c r="Z1328" s="38"/>
      <c r="AA1328" s="38"/>
    </row>
    <row r="1329" spans="1:27" ht="15.75" customHeight="1">
      <c r="A1329">
        <v>146</v>
      </c>
      <c r="B1329" s="38" t="s">
        <v>791</v>
      </c>
      <c r="C1329" s="39">
        <v>2</v>
      </c>
      <c r="D1329" s="39">
        <v>4</v>
      </c>
      <c r="E1329" s="38" t="s">
        <v>3593</v>
      </c>
      <c r="F1329" s="39">
        <v>33122224</v>
      </c>
      <c r="G1329" s="38" t="s">
        <v>2866</v>
      </c>
      <c r="H1329">
        <f>VLOOKUP(G1329,'Journals '!A:C,3)</f>
        <v>0</v>
      </c>
      <c r="I1329" t="str">
        <f t="shared" si="5"/>
        <v xml:space="preserve"> </v>
      </c>
      <c r="J1329" s="39">
        <v>2020</v>
      </c>
      <c r="K1329" s="38" t="s">
        <v>3594</v>
      </c>
      <c r="L1329" s="38"/>
      <c r="M1329" s="38"/>
      <c r="N1329" s="38"/>
      <c r="O1329" s="38"/>
      <c r="P1329" s="38"/>
      <c r="Q1329" s="38"/>
      <c r="R1329" s="38"/>
      <c r="S1329" s="38"/>
      <c r="T1329" s="38"/>
      <c r="U1329" s="38"/>
      <c r="V1329" s="38"/>
      <c r="W1329" s="38"/>
      <c r="X1329" s="38"/>
      <c r="Y1329" s="38"/>
      <c r="Z1329" s="38"/>
      <c r="AA1329" s="38"/>
    </row>
    <row r="1330" spans="1:27" ht="15.75" customHeight="1">
      <c r="A1330">
        <v>146</v>
      </c>
      <c r="B1330" s="38" t="s">
        <v>791</v>
      </c>
      <c r="C1330" s="39">
        <v>2</v>
      </c>
      <c r="D1330" s="39">
        <v>4</v>
      </c>
      <c r="E1330" s="38" t="s">
        <v>3595</v>
      </c>
      <c r="F1330" s="39">
        <v>36519855</v>
      </c>
      <c r="G1330" s="38" t="s">
        <v>546</v>
      </c>
      <c r="H1330">
        <f>VLOOKUP(G1330,'Journals '!A:C,3)</f>
        <v>1</v>
      </c>
      <c r="I1330">
        <f t="shared" si="5"/>
        <v>1</v>
      </c>
      <c r="J1330" s="39">
        <v>2023</v>
      </c>
      <c r="K1330" s="38" t="s">
        <v>3560</v>
      </c>
      <c r="L1330" s="38" t="s">
        <v>3561</v>
      </c>
      <c r="M1330" s="38"/>
      <c r="N1330" s="38"/>
      <c r="O1330" s="38"/>
      <c r="P1330" s="38"/>
      <c r="Q1330" s="38"/>
      <c r="R1330" s="38"/>
      <c r="S1330" s="38"/>
      <c r="T1330" s="38"/>
      <c r="U1330" s="38"/>
      <c r="V1330" s="38"/>
      <c r="W1330" s="38"/>
      <c r="X1330" s="38"/>
      <c r="Y1330" s="38"/>
      <c r="Z1330" s="38"/>
      <c r="AA1330" s="38"/>
    </row>
    <row r="1331" spans="1:27" ht="15.75" customHeight="1">
      <c r="A1331">
        <v>146</v>
      </c>
      <c r="B1331" s="38" t="s">
        <v>791</v>
      </c>
      <c r="C1331" s="39">
        <v>1</v>
      </c>
      <c r="D1331" s="39">
        <v>11</v>
      </c>
      <c r="E1331" s="38" t="s">
        <v>3596</v>
      </c>
      <c r="F1331" s="39">
        <v>35430398</v>
      </c>
      <c r="G1331" s="38" t="s">
        <v>633</v>
      </c>
      <c r="H1331">
        <f>VLOOKUP(G1331,'Journals '!A:C,3)</f>
        <v>1</v>
      </c>
      <c r="I1331">
        <f t="shared" si="5"/>
        <v>1</v>
      </c>
      <c r="J1331" s="39">
        <v>2022</v>
      </c>
      <c r="K1331" s="38" t="s">
        <v>3560</v>
      </c>
      <c r="L1331" s="38"/>
      <c r="M1331" s="38"/>
      <c r="N1331" s="38"/>
      <c r="O1331" s="38"/>
      <c r="P1331" s="38"/>
      <c r="Q1331" s="38"/>
      <c r="R1331" s="38"/>
      <c r="S1331" s="38"/>
      <c r="T1331" s="38"/>
      <c r="U1331" s="38"/>
      <c r="V1331" s="38"/>
      <c r="W1331" s="38"/>
      <c r="X1331" s="38"/>
      <c r="Y1331" s="38"/>
      <c r="Z1331" s="38"/>
      <c r="AA1331" s="38"/>
    </row>
    <row r="1332" spans="1:27" ht="15.75" customHeight="1">
      <c r="A1332">
        <v>146</v>
      </c>
      <c r="B1332" s="38" t="s">
        <v>791</v>
      </c>
      <c r="C1332" s="39">
        <v>5</v>
      </c>
      <c r="D1332" s="39">
        <v>9</v>
      </c>
      <c r="E1332" s="38" t="s">
        <v>3597</v>
      </c>
      <c r="F1332" s="39">
        <v>35992046</v>
      </c>
      <c r="G1332" s="38" t="s">
        <v>3584</v>
      </c>
      <c r="H1332">
        <f>VLOOKUP(G1332,'Journals '!A:C,3)</f>
        <v>0</v>
      </c>
      <c r="I1332" t="str">
        <f t="shared" si="5"/>
        <v xml:space="preserve"> </v>
      </c>
      <c r="J1332" s="39">
        <v>2022</v>
      </c>
      <c r="K1332" s="38" t="s">
        <v>3598</v>
      </c>
      <c r="L1332" s="38" t="s">
        <v>3599</v>
      </c>
      <c r="M1332" s="38"/>
      <c r="N1332" s="38"/>
      <c r="O1332" s="38"/>
      <c r="P1332" s="38"/>
      <c r="Q1332" s="38"/>
      <c r="R1332" s="38"/>
      <c r="S1332" s="38"/>
      <c r="T1332" s="38"/>
      <c r="U1332" s="38"/>
      <c r="V1332" s="38"/>
      <c r="W1332" s="38"/>
      <c r="X1332" s="38"/>
      <c r="Y1332" s="38"/>
      <c r="Z1332" s="38"/>
      <c r="AA1332" s="38"/>
    </row>
    <row r="1333" spans="1:27" ht="15.75" customHeight="1">
      <c r="A1333">
        <v>146</v>
      </c>
      <c r="B1333" s="38" t="s">
        <v>791</v>
      </c>
      <c r="C1333" s="39">
        <v>7</v>
      </c>
      <c r="D1333" s="39">
        <v>13</v>
      </c>
      <c r="E1333" s="38" t="s">
        <v>3600</v>
      </c>
      <c r="F1333" s="39">
        <v>36460938</v>
      </c>
      <c r="G1333" s="38" t="s">
        <v>3601</v>
      </c>
      <c r="H1333">
        <f>VLOOKUP(G1333,'Journals '!A:C,3)</f>
        <v>0</v>
      </c>
      <c r="I1333" t="str">
        <f t="shared" si="5"/>
        <v xml:space="preserve"> </v>
      </c>
      <c r="J1333" s="39">
        <v>2023</v>
      </c>
      <c r="K1333" s="38" t="s">
        <v>3602</v>
      </c>
      <c r="L1333" s="38" t="s">
        <v>3603</v>
      </c>
      <c r="M1333" s="38"/>
      <c r="N1333" s="38"/>
      <c r="O1333" s="38"/>
      <c r="P1333" s="38"/>
      <c r="Q1333" s="38"/>
      <c r="R1333" s="38"/>
      <c r="S1333" s="38"/>
      <c r="T1333" s="38"/>
      <c r="U1333" s="38"/>
      <c r="V1333" s="38"/>
      <c r="W1333" s="38"/>
      <c r="X1333" s="38"/>
      <c r="Y1333" s="38"/>
      <c r="Z1333" s="38"/>
      <c r="AA1333" s="38"/>
    </row>
    <row r="1334" spans="1:27" ht="15.75" customHeight="1">
      <c r="A1334">
        <v>146</v>
      </c>
      <c r="B1334" s="38" t="s">
        <v>791</v>
      </c>
      <c r="C1334" s="39">
        <v>1</v>
      </c>
      <c r="D1334" s="39">
        <v>15</v>
      </c>
      <c r="E1334" s="38" t="s">
        <v>3604</v>
      </c>
      <c r="F1334" s="39">
        <v>37127038</v>
      </c>
      <c r="G1334" s="38" t="s">
        <v>542</v>
      </c>
      <c r="H1334">
        <f>VLOOKUP(G1334,'Journals '!A:C,3)</f>
        <v>1</v>
      </c>
      <c r="I1334">
        <f t="shared" si="5"/>
        <v>1</v>
      </c>
      <c r="J1334" s="39">
        <v>2023</v>
      </c>
      <c r="K1334" s="38" t="s">
        <v>3560</v>
      </c>
      <c r="L1334" s="38" t="s">
        <v>3561</v>
      </c>
      <c r="M1334" s="38"/>
      <c r="N1334" s="38"/>
      <c r="O1334" s="38"/>
      <c r="P1334" s="38"/>
      <c r="Q1334" s="38"/>
      <c r="R1334" s="38"/>
      <c r="S1334" s="38"/>
      <c r="T1334" s="38"/>
      <c r="U1334" s="38"/>
      <c r="V1334" s="38"/>
      <c r="W1334" s="38"/>
      <c r="X1334" s="38"/>
      <c r="Y1334" s="38"/>
      <c r="Z1334" s="38"/>
      <c r="AA1334" s="38"/>
    </row>
    <row r="1335" spans="1:27" ht="15.75" customHeight="1">
      <c r="A1335">
        <v>146</v>
      </c>
      <c r="B1335" s="38" t="s">
        <v>791</v>
      </c>
      <c r="C1335" s="39">
        <v>5</v>
      </c>
      <c r="D1335" s="39">
        <v>12</v>
      </c>
      <c r="E1335" s="38" t="s">
        <v>3605</v>
      </c>
      <c r="F1335" s="39">
        <v>36081709</v>
      </c>
      <c r="G1335" s="38" t="s">
        <v>3584</v>
      </c>
      <c r="H1335">
        <f>VLOOKUP(G1335,'Journals '!A:C,3)</f>
        <v>0</v>
      </c>
      <c r="I1335" t="str">
        <f t="shared" si="5"/>
        <v xml:space="preserve"> </v>
      </c>
      <c r="J1335" s="39">
        <v>2022</v>
      </c>
      <c r="K1335" s="38" t="s">
        <v>3598</v>
      </c>
      <c r="L1335" s="38" t="s">
        <v>3606</v>
      </c>
      <c r="M1335" s="38"/>
      <c r="N1335" s="38"/>
      <c r="O1335" s="38"/>
      <c r="P1335" s="38"/>
      <c r="Q1335" s="38"/>
      <c r="R1335" s="38"/>
      <c r="S1335" s="38"/>
      <c r="T1335" s="38"/>
      <c r="U1335" s="38"/>
      <c r="V1335" s="38"/>
      <c r="W1335" s="38"/>
      <c r="X1335" s="38"/>
      <c r="Y1335" s="38"/>
      <c r="Z1335" s="38"/>
      <c r="AA1335" s="38"/>
    </row>
    <row r="1336" spans="1:27" ht="15.75" customHeight="1">
      <c r="A1336">
        <v>146</v>
      </c>
      <c r="B1336" s="38" t="s">
        <v>791</v>
      </c>
      <c r="C1336" s="39">
        <v>4</v>
      </c>
      <c r="D1336" s="39">
        <v>8</v>
      </c>
      <c r="E1336" s="38" t="s">
        <v>3607</v>
      </c>
      <c r="F1336" s="39">
        <v>35983494</v>
      </c>
      <c r="G1336" s="38" t="s">
        <v>3584</v>
      </c>
      <c r="H1336">
        <f>VLOOKUP(G1336,'Journals '!A:C,3)</f>
        <v>0</v>
      </c>
      <c r="I1336" t="str">
        <f t="shared" si="5"/>
        <v xml:space="preserve"> </v>
      </c>
      <c r="J1336" s="39">
        <v>2022</v>
      </c>
      <c r="K1336" s="38" t="s">
        <v>3598</v>
      </c>
      <c r="L1336" s="38" t="s">
        <v>3606</v>
      </c>
      <c r="M1336" s="38"/>
      <c r="N1336" s="38"/>
      <c r="O1336" s="38"/>
      <c r="P1336" s="38"/>
      <c r="Q1336" s="38"/>
      <c r="R1336" s="38"/>
      <c r="S1336" s="38"/>
      <c r="T1336" s="38"/>
      <c r="U1336" s="38"/>
      <c r="V1336" s="38"/>
      <c r="W1336" s="38"/>
      <c r="X1336" s="38"/>
      <c r="Y1336" s="38"/>
      <c r="Z1336" s="38"/>
      <c r="AA1336" s="38"/>
    </row>
    <row r="1337" spans="1:27" ht="15.75" customHeight="1">
      <c r="A1337">
        <v>146</v>
      </c>
      <c r="B1337" s="38" t="s">
        <v>791</v>
      </c>
      <c r="C1337" s="39">
        <v>5</v>
      </c>
      <c r="D1337" s="39">
        <v>10</v>
      </c>
      <c r="E1337" s="38" t="s">
        <v>3608</v>
      </c>
      <c r="F1337" s="39">
        <v>34681010</v>
      </c>
      <c r="G1337" s="38" t="s">
        <v>3609</v>
      </c>
      <c r="H1337">
        <f>VLOOKUP(G1337,'Journals '!A:C,3)</f>
        <v>0</v>
      </c>
      <c r="I1337" t="str">
        <f t="shared" si="5"/>
        <v xml:space="preserve"> </v>
      </c>
      <c r="J1337" s="39">
        <v>2021</v>
      </c>
      <c r="K1337" s="38" t="s">
        <v>3598</v>
      </c>
      <c r="L1337" s="38" t="s">
        <v>3610</v>
      </c>
      <c r="M1337" s="38"/>
      <c r="N1337" s="38"/>
      <c r="O1337" s="38"/>
      <c r="P1337" s="38"/>
      <c r="Q1337" s="38"/>
      <c r="R1337" s="38"/>
      <c r="S1337" s="38"/>
      <c r="T1337" s="38"/>
      <c r="U1337" s="38"/>
      <c r="V1337" s="38"/>
      <c r="W1337" s="38"/>
      <c r="X1337" s="38"/>
      <c r="Y1337" s="38"/>
      <c r="Z1337" s="38"/>
      <c r="AA1337" s="38"/>
    </row>
    <row r="1338" spans="1:27" ht="15.75" customHeight="1">
      <c r="A1338">
        <v>146</v>
      </c>
      <c r="B1338" s="38" t="s">
        <v>791</v>
      </c>
      <c r="C1338" s="39">
        <v>2</v>
      </c>
      <c r="D1338" s="39">
        <v>7</v>
      </c>
      <c r="E1338" s="38" t="s">
        <v>3611</v>
      </c>
      <c r="F1338" s="39">
        <v>35770606</v>
      </c>
      <c r="G1338" s="38" t="s">
        <v>2972</v>
      </c>
      <c r="H1338">
        <f>VLOOKUP(G1338,'Journals '!A:C,3)</f>
        <v>0</v>
      </c>
      <c r="I1338" t="str">
        <f t="shared" si="5"/>
        <v xml:space="preserve"> </v>
      </c>
      <c r="J1338" s="39">
        <v>2022</v>
      </c>
      <c r="K1338" s="38" t="s">
        <v>3560</v>
      </c>
      <c r="L1338" s="38" t="s">
        <v>3561</v>
      </c>
      <c r="M1338" s="38"/>
      <c r="N1338" s="38"/>
      <c r="O1338" s="38"/>
      <c r="P1338" s="38"/>
      <c r="Q1338" s="38"/>
      <c r="R1338" s="38"/>
      <c r="S1338" s="38"/>
      <c r="T1338" s="38"/>
      <c r="U1338" s="38"/>
      <c r="V1338" s="38"/>
      <c r="W1338" s="38"/>
      <c r="X1338" s="38"/>
      <c r="Y1338" s="38"/>
      <c r="Z1338" s="38"/>
      <c r="AA1338" s="38"/>
    </row>
    <row r="1339" spans="1:27" ht="15.75" customHeight="1">
      <c r="A1339">
        <v>146</v>
      </c>
      <c r="B1339" s="38" t="s">
        <v>791</v>
      </c>
      <c r="C1339" s="39">
        <v>4</v>
      </c>
      <c r="D1339" s="39">
        <v>6</v>
      </c>
      <c r="E1339" s="38" t="s">
        <v>3612</v>
      </c>
      <c r="F1339" s="39">
        <v>35953891</v>
      </c>
      <c r="G1339" s="38" t="s">
        <v>2972</v>
      </c>
      <c r="H1339">
        <f>VLOOKUP(G1339,'Journals '!A:C,3)</f>
        <v>0</v>
      </c>
      <c r="I1339" t="str">
        <f t="shared" si="5"/>
        <v xml:space="preserve"> </v>
      </c>
      <c r="J1339" s="39">
        <v>2022</v>
      </c>
      <c r="K1339" s="38" t="s">
        <v>3560</v>
      </c>
      <c r="L1339" s="38" t="s">
        <v>3561</v>
      </c>
      <c r="M1339" s="38"/>
      <c r="N1339" s="38"/>
      <c r="O1339" s="38"/>
      <c r="P1339" s="38"/>
      <c r="Q1339" s="38"/>
      <c r="R1339" s="38"/>
      <c r="S1339" s="38"/>
      <c r="T1339" s="38"/>
      <c r="U1339" s="38"/>
      <c r="V1339" s="38"/>
      <c r="W1339" s="38"/>
      <c r="X1339" s="38"/>
      <c r="Y1339" s="38"/>
      <c r="Z1339" s="38"/>
      <c r="AA1339" s="38"/>
    </row>
    <row r="1340" spans="1:27" ht="15.75" customHeight="1">
      <c r="A1340">
        <v>146</v>
      </c>
      <c r="B1340" s="38" t="s">
        <v>791</v>
      </c>
      <c r="C1340" s="39">
        <v>51</v>
      </c>
      <c r="D1340" s="39">
        <v>73</v>
      </c>
      <c r="E1340" s="38" t="s">
        <v>3613</v>
      </c>
      <c r="F1340" s="39">
        <v>37222709</v>
      </c>
      <c r="G1340" s="38" t="s">
        <v>3543</v>
      </c>
      <c r="H1340">
        <f>VLOOKUP(G1340,'Journals '!A:C,3)</f>
        <v>1</v>
      </c>
      <c r="I1340">
        <f t="shared" si="5"/>
        <v>1</v>
      </c>
      <c r="J1340" s="39">
        <v>2023</v>
      </c>
      <c r="K1340" s="38" t="s">
        <v>3614</v>
      </c>
      <c r="L1340" s="38"/>
      <c r="M1340" s="38"/>
      <c r="N1340" s="38"/>
      <c r="O1340" s="38"/>
      <c r="P1340" s="38"/>
      <c r="Q1340" s="38"/>
      <c r="R1340" s="38"/>
      <c r="S1340" s="38"/>
      <c r="T1340" s="38"/>
      <c r="U1340" s="38"/>
      <c r="V1340" s="38"/>
      <c r="W1340" s="38"/>
      <c r="X1340" s="38"/>
      <c r="Y1340" s="38"/>
      <c r="Z1340" s="38"/>
      <c r="AA1340" s="38"/>
    </row>
    <row r="1341" spans="1:27" ht="15.75" customHeight="1">
      <c r="A1341">
        <v>146</v>
      </c>
      <c r="B1341" s="38" t="s">
        <v>791</v>
      </c>
      <c r="C1341" s="39">
        <v>3</v>
      </c>
      <c r="D1341" s="39">
        <v>14</v>
      </c>
      <c r="E1341" s="38" t="s">
        <v>3615</v>
      </c>
      <c r="F1341" s="39">
        <v>33858971</v>
      </c>
      <c r="G1341" s="38" t="s">
        <v>3183</v>
      </c>
      <c r="H1341">
        <f>VLOOKUP(G1341,'Journals '!A:C,3)</f>
        <v>1</v>
      </c>
      <c r="I1341">
        <f t="shared" si="5"/>
        <v>1</v>
      </c>
      <c r="J1341" s="39">
        <v>2022</v>
      </c>
      <c r="K1341" s="38" t="s">
        <v>3616</v>
      </c>
      <c r="L1341" s="38"/>
      <c r="M1341" s="38"/>
      <c r="N1341" s="38"/>
      <c r="O1341" s="38"/>
      <c r="P1341" s="38"/>
      <c r="Q1341" s="38"/>
      <c r="R1341" s="38"/>
      <c r="S1341" s="38"/>
      <c r="T1341" s="38"/>
      <c r="U1341" s="38"/>
      <c r="V1341" s="38"/>
      <c r="W1341" s="38"/>
      <c r="X1341" s="38"/>
      <c r="Y1341" s="38"/>
      <c r="Z1341" s="38"/>
      <c r="AA1341" s="38"/>
    </row>
    <row r="1342" spans="1:27" ht="15.75" customHeight="1">
      <c r="A1342">
        <v>146</v>
      </c>
      <c r="B1342" s="38" t="s">
        <v>791</v>
      </c>
      <c r="C1342" s="39">
        <v>7</v>
      </c>
      <c r="D1342" s="39">
        <v>16</v>
      </c>
      <c r="E1342" s="38" t="s">
        <v>3617</v>
      </c>
      <c r="F1342" s="39">
        <v>31146041</v>
      </c>
      <c r="G1342" s="38" t="s">
        <v>633</v>
      </c>
      <c r="H1342">
        <f>VLOOKUP(G1342,'Journals '!A:C,3)</f>
        <v>1</v>
      </c>
      <c r="I1342">
        <f t="shared" si="5"/>
        <v>1</v>
      </c>
      <c r="J1342" s="39">
        <v>2019</v>
      </c>
      <c r="K1342" s="38" t="s">
        <v>3618</v>
      </c>
      <c r="L1342" s="38"/>
      <c r="M1342" s="38"/>
      <c r="N1342" s="38"/>
      <c r="O1342" s="38"/>
      <c r="P1342" s="38"/>
      <c r="Q1342" s="38"/>
      <c r="R1342" s="38"/>
      <c r="S1342" s="38"/>
      <c r="T1342" s="38"/>
      <c r="U1342" s="38"/>
      <c r="V1342" s="38"/>
      <c r="W1342" s="38"/>
      <c r="X1342" s="38"/>
      <c r="Y1342" s="38"/>
      <c r="Z1342" s="38"/>
      <c r="AA1342" s="38"/>
    </row>
    <row r="1343" spans="1:27" ht="15.75" customHeight="1">
      <c r="A1343">
        <v>146</v>
      </c>
      <c r="B1343" s="38" t="s">
        <v>791</v>
      </c>
      <c r="C1343" s="39">
        <v>3</v>
      </c>
      <c r="D1343" s="39">
        <v>7</v>
      </c>
      <c r="E1343" s="38" t="s">
        <v>3619</v>
      </c>
      <c r="F1343" s="39">
        <v>36471516</v>
      </c>
      <c r="G1343" s="38" t="s">
        <v>2972</v>
      </c>
      <c r="H1343">
        <f>VLOOKUP(G1343,'Journals '!A:C,3)</f>
        <v>0</v>
      </c>
      <c r="I1343" t="str">
        <f t="shared" si="5"/>
        <v xml:space="preserve"> </v>
      </c>
      <c r="J1343" s="39">
        <v>2022</v>
      </c>
      <c r="K1343" s="38" t="s">
        <v>3620</v>
      </c>
      <c r="L1343" s="38"/>
      <c r="M1343" s="38"/>
      <c r="N1343" s="38"/>
      <c r="O1343" s="38"/>
      <c r="P1343" s="38"/>
      <c r="Q1343" s="38"/>
      <c r="R1343" s="38"/>
      <c r="S1343" s="38"/>
      <c r="T1343" s="38"/>
      <c r="U1343" s="38"/>
      <c r="V1343" s="38"/>
      <c r="W1343" s="38"/>
      <c r="X1343" s="38"/>
      <c r="Y1343" s="38"/>
      <c r="Z1343" s="38"/>
      <c r="AA1343" s="38"/>
    </row>
    <row r="1344" spans="1:27" ht="15.75" customHeight="1">
      <c r="A1344">
        <v>146</v>
      </c>
      <c r="B1344" s="38" t="s">
        <v>791</v>
      </c>
      <c r="C1344" s="39">
        <v>2</v>
      </c>
      <c r="D1344" s="39">
        <v>11</v>
      </c>
      <c r="E1344" s="38" t="s">
        <v>3621</v>
      </c>
      <c r="F1344" s="39">
        <v>35043703</v>
      </c>
      <c r="G1344" s="38" t="s">
        <v>2972</v>
      </c>
      <c r="H1344">
        <f>VLOOKUP(G1344,'Journals '!A:C,3)</f>
        <v>0</v>
      </c>
      <c r="I1344" t="str">
        <f t="shared" si="5"/>
        <v xml:space="preserve"> </v>
      </c>
      <c r="J1344" s="39">
        <v>2023</v>
      </c>
      <c r="K1344" s="38" t="s">
        <v>3560</v>
      </c>
      <c r="L1344" s="38" t="s">
        <v>3561</v>
      </c>
      <c r="M1344" s="38"/>
      <c r="N1344" s="38"/>
      <c r="O1344" s="38"/>
      <c r="P1344" s="38"/>
      <c r="Q1344" s="38"/>
      <c r="R1344" s="38"/>
      <c r="S1344" s="38"/>
      <c r="T1344" s="38"/>
      <c r="U1344" s="38"/>
      <c r="V1344" s="38"/>
      <c r="W1344" s="38"/>
      <c r="X1344" s="38"/>
      <c r="Y1344" s="38"/>
      <c r="Z1344" s="38"/>
      <c r="AA1344" s="38"/>
    </row>
    <row r="1345" spans="1:27" ht="15.75" customHeight="1">
      <c r="A1345">
        <v>146</v>
      </c>
      <c r="B1345" s="38" t="s">
        <v>791</v>
      </c>
      <c r="C1345" s="39">
        <v>5</v>
      </c>
      <c r="D1345" s="39">
        <v>11</v>
      </c>
      <c r="E1345" s="38" t="s">
        <v>3622</v>
      </c>
      <c r="F1345" s="39">
        <v>36836499</v>
      </c>
      <c r="G1345" s="38" t="s">
        <v>3623</v>
      </c>
      <c r="H1345">
        <f>VLOOKUP(G1345,'Journals '!A:C,3)</f>
        <v>0</v>
      </c>
      <c r="I1345" t="str">
        <f t="shared" si="5"/>
        <v xml:space="preserve"> </v>
      </c>
      <c r="J1345" s="39">
        <v>2023</v>
      </c>
      <c r="K1345" s="38" t="s">
        <v>3602</v>
      </c>
      <c r="L1345" s="38" t="s">
        <v>3624</v>
      </c>
      <c r="M1345" s="38"/>
      <c r="N1345" s="38"/>
      <c r="O1345" s="38"/>
      <c r="P1345" s="38"/>
      <c r="Q1345" s="38"/>
      <c r="R1345" s="38"/>
      <c r="S1345" s="38"/>
      <c r="T1345" s="38"/>
      <c r="U1345" s="38"/>
      <c r="V1345" s="38"/>
      <c r="W1345" s="38"/>
      <c r="X1345" s="38"/>
      <c r="Y1345" s="38"/>
      <c r="Z1345" s="38"/>
      <c r="AA1345" s="38"/>
    </row>
    <row r="1346" spans="1:27" ht="15.75" customHeight="1">
      <c r="A1346">
        <v>146</v>
      </c>
      <c r="B1346" s="38" t="s">
        <v>791</v>
      </c>
      <c r="C1346" s="39">
        <v>3</v>
      </c>
      <c r="D1346" s="39">
        <v>11</v>
      </c>
      <c r="E1346" s="38" t="s">
        <v>3625</v>
      </c>
      <c r="F1346" s="39">
        <v>35561689</v>
      </c>
      <c r="G1346" s="38" t="s">
        <v>437</v>
      </c>
      <c r="H1346">
        <f>VLOOKUP(G1346,'Journals '!A:C,3)</f>
        <v>1</v>
      </c>
      <c r="I1346">
        <f t="shared" si="5"/>
        <v>1</v>
      </c>
      <c r="J1346" s="39">
        <v>2022</v>
      </c>
      <c r="K1346" s="38" t="s">
        <v>3560</v>
      </c>
      <c r="L1346" s="38" t="s">
        <v>3561</v>
      </c>
      <c r="M1346" s="38"/>
      <c r="N1346" s="38"/>
      <c r="O1346" s="38"/>
      <c r="P1346" s="38"/>
      <c r="Q1346" s="38"/>
      <c r="R1346" s="38"/>
      <c r="S1346" s="38"/>
      <c r="T1346" s="38"/>
      <c r="U1346" s="38"/>
      <c r="V1346" s="38"/>
      <c r="W1346" s="38"/>
      <c r="X1346" s="38"/>
      <c r="Y1346" s="38"/>
      <c r="Z1346" s="38"/>
      <c r="AA1346" s="38"/>
    </row>
    <row r="1347" spans="1:27" ht="15.75" customHeight="1">
      <c r="A1347">
        <v>146</v>
      </c>
      <c r="B1347" s="38" t="s">
        <v>791</v>
      </c>
      <c r="C1347" s="39">
        <v>2</v>
      </c>
      <c r="D1347" s="39">
        <v>9</v>
      </c>
      <c r="E1347" s="38" t="s">
        <v>3626</v>
      </c>
      <c r="F1347" s="39">
        <v>37922543</v>
      </c>
      <c r="G1347" s="38" t="s">
        <v>434</v>
      </c>
      <c r="H1347">
        <f>VLOOKUP(G1347,'Journals '!A:C,3)</f>
        <v>1</v>
      </c>
      <c r="I1347">
        <f t="shared" si="5"/>
        <v>1</v>
      </c>
      <c r="J1347" s="39">
        <v>2023</v>
      </c>
      <c r="K1347" s="38" t="s">
        <v>3560</v>
      </c>
      <c r="L1347" s="38" t="s">
        <v>3561</v>
      </c>
      <c r="M1347" s="38"/>
      <c r="N1347" s="38"/>
      <c r="O1347" s="38"/>
      <c r="P1347" s="38"/>
      <c r="Q1347" s="38"/>
      <c r="R1347" s="38"/>
      <c r="S1347" s="38"/>
      <c r="T1347" s="38"/>
      <c r="U1347" s="38"/>
      <c r="V1347" s="38"/>
      <c r="W1347" s="38"/>
      <c r="X1347" s="38"/>
      <c r="Y1347" s="38"/>
      <c r="Z1347" s="38"/>
      <c r="AA1347" s="38"/>
    </row>
    <row r="1348" spans="1:27" ht="15.75" customHeight="1">
      <c r="A1348">
        <v>146</v>
      </c>
      <c r="B1348" s="38" t="s">
        <v>791</v>
      </c>
      <c r="C1348" s="39">
        <v>5</v>
      </c>
      <c r="D1348" s="39">
        <v>26</v>
      </c>
      <c r="E1348" s="38" t="s">
        <v>3627</v>
      </c>
      <c r="F1348" s="39">
        <v>30576811</v>
      </c>
      <c r="G1348" s="38" t="s">
        <v>633</v>
      </c>
      <c r="H1348">
        <f>VLOOKUP(G1348,'Journals '!A:C,3)</f>
        <v>1</v>
      </c>
      <c r="I1348">
        <f t="shared" si="5"/>
        <v>1</v>
      </c>
      <c r="J1348" s="39">
        <v>2019</v>
      </c>
      <c r="K1348" s="38" t="s">
        <v>3591</v>
      </c>
      <c r="L1348" s="38"/>
      <c r="M1348" s="38"/>
      <c r="N1348" s="38"/>
      <c r="O1348" s="38"/>
      <c r="P1348" s="38"/>
      <c r="Q1348" s="38"/>
      <c r="R1348" s="38"/>
      <c r="S1348" s="38"/>
      <c r="T1348" s="38"/>
      <c r="U1348" s="38"/>
      <c r="V1348" s="38"/>
      <c r="W1348" s="38"/>
      <c r="X1348" s="38"/>
      <c r="Y1348" s="38"/>
      <c r="Z1348" s="38"/>
      <c r="AA1348" s="38"/>
    </row>
    <row r="1349" spans="1:27" ht="15.75" customHeight="1">
      <c r="A1349">
        <v>146</v>
      </c>
      <c r="B1349" s="38" t="s">
        <v>791</v>
      </c>
      <c r="C1349" s="39">
        <v>5</v>
      </c>
      <c r="D1349" s="39">
        <v>6</v>
      </c>
      <c r="E1349" s="38" t="s">
        <v>3628</v>
      </c>
      <c r="F1349" s="39">
        <v>35733840</v>
      </c>
      <c r="G1349" s="38" t="s">
        <v>432</v>
      </c>
      <c r="H1349">
        <f>VLOOKUP(G1349,'Journals '!A:C,3)</f>
        <v>1</v>
      </c>
      <c r="I1349">
        <f t="shared" si="5"/>
        <v>1</v>
      </c>
      <c r="J1349" s="39">
        <v>2022</v>
      </c>
      <c r="K1349" s="38" t="s">
        <v>3560</v>
      </c>
      <c r="L1349" s="38" t="s">
        <v>3561</v>
      </c>
      <c r="M1349" s="38"/>
      <c r="N1349" s="38"/>
      <c r="O1349" s="38"/>
      <c r="P1349" s="38"/>
      <c r="Q1349" s="38"/>
      <c r="R1349" s="38"/>
      <c r="S1349" s="38"/>
      <c r="T1349" s="38"/>
      <c r="U1349" s="38"/>
      <c r="V1349" s="38"/>
      <c r="W1349" s="38"/>
      <c r="X1349" s="38"/>
      <c r="Y1349" s="38"/>
      <c r="Z1349" s="38"/>
      <c r="AA1349" s="38"/>
    </row>
    <row r="1350" spans="1:27" ht="15.75" customHeight="1">
      <c r="A1350">
        <v>146</v>
      </c>
      <c r="B1350" s="38" t="s">
        <v>791</v>
      </c>
      <c r="C1350" s="39">
        <v>6</v>
      </c>
      <c r="D1350" s="39">
        <v>13</v>
      </c>
      <c r="E1350" s="38" t="s">
        <v>3629</v>
      </c>
      <c r="F1350" s="39">
        <v>37025889</v>
      </c>
      <c r="G1350" s="38" t="s">
        <v>3630</v>
      </c>
      <c r="H1350">
        <f>VLOOKUP(G1350,'Journals '!A:C,3)</f>
        <v>0</v>
      </c>
      <c r="I1350" t="str">
        <f t="shared" si="5"/>
        <v xml:space="preserve"> </v>
      </c>
      <c r="J1350" s="39">
        <v>2023</v>
      </c>
      <c r="K1350" s="38" t="s">
        <v>3631</v>
      </c>
      <c r="L1350" s="38" t="s">
        <v>3632</v>
      </c>
      <c r="M1350" s="38"/>
      <c r="N1350" s="38"/>
      <c r="O1350" s="38"/>
      <c r="P1350" s="38"/>
      <c r="Q1350" s="38"/>
      <c r="R1350" s="38"/>
      <c r="S1350" s="38"/>
      <c r="T1350" s="38"/>
      <c r="U1350" s="38"/>
      <c r="V1350" s="38"/>
      <c r="W1350" s="38"/>
      <c r="X1350" s="38"/>
      <c r="Y1350" s="38"/>
      <c r="Z1350" s="38"/>
      <c r="AA1350" s="38"/>
    </row>
    <row r="1351" spans="1:27" ht="15.75" customHeight="1">
      <c r="A1351">
        <v>146</v>
      </c>
      <c r="B1351" s="38" t="s">
        <v>791</v>
      </c>
      <c r="C1351" s="39">
        <v>2</v>
      </c>
      <c r="D1351" s="39">
        <v>19</v>
      </c>
      <c r="E1351" s="38" t="s">
        <v>3633</v>
      </c>
      <c r="F1351" s="39">
        <v>36190965</v>
      </c>
      <c r="G1351" s="38" t="s">
        <v>3183</v>
      </c>
      <c r="H1351">
        <f>VLOOKUP(G1351,'Journals '!A:C,3)</f>
        <v>1</v>
      </c>
      <c r="I1351">
        <f t="shared" si="5"/>
        <v>1</v>
      </c>
      <c r="J1351" s="39">
        <v>2023</v>
      </c>
      <c r="K1351" s="38" t="s">
        <v>3634</v>
      </c>
      <c r="L1351" s="38" t="s">
        <v>3567</v>
      </c>
      <c r="M1351" s="38"/>
      <c r="N1351" s="38"/>
      <c r="O1351" s="38"/>
      <c r="P1351" s="38"/>
      <c r="Q1351" s="38"/>
      <c r="R1351" s="38"/>
      <c r="S1351" s="38"/>
      <c r="T1351" s="38"/>
      <c r="U1351" s="38"/>
      <c r="V1351" s="38"/>
      <c r="W1351" s="38"/>
      <c r="X1351" s="38"/>
      <c r="Y1351" s="38"/>
      <c r="Z1351" s="38"/>
      <c r="AA1351" s="38"/>
    </row>
    <row r="1352" spans="1:27" ht="15.75" customHeight="1">
      <c r="A1352">
        <v>146</v>
      </c>
      <c r="B1352" s="38" t="s">
        <v>791</v>
      </c>
      <c r="C1352" s="39">
        <v>6</v>
      </c>
      <c r="D1352" s="39">
        <v>11</v>
      </c>
      <c r="E1352" s="38" t="s">
        <v>3635</v>
      </c>
      <c r="F1352" s="39">
        <v>37526439</v>
      </c>
      <c r="G1352" s="38" t="s">
        <v>546</v>
      </c>
      <c r="H1352">
        <f>VLOOKUP(G1352,'Journals '!A:C,3)</f>
        <v>1</v>
      </c>
      <c r="I1352">
        <f t="shared" si="5"/>
        <v>1</v>
      </c>
      <c r="J1352" s="39">
        <v>2023</v>
      </c>
      <c r="K1352" s="38" t="s">
        <v>3560</v>
      </c>
      <c r="L1352" s="38" t="s">
        <v>3561</v>
      </c>
      <c r="M1352" s="38"/>
      <c r="N1352" s="38"/>
      <c r="O1352" s="38"/>
      <c r="P1352" s="38"/>
      <c r="Q1352" s="38"/>
      <c r="R1352" s="38"/>
      <c r="S1352" s="38"/>
      <c r="T1352" s="38"/>
      <c r="U1352" s="38"/>
      <c r="V1352" s="38"/>
      <c r="W1352" s="38"/>
      <c r="X1352" s="38"/>
      <c r="Y1352" s="38"/>
      <c r="Z1352" s="38"/>
      <c r="AA1352" s="38"/>
    </row>
    <row r="1353" spans="1:27" ht="15.75" customHeight="1">
      <c r="A1353">
        <v>146</v>
      </c>
      <c r="B1353" s="38" t="s">
        <v>791</v>
      </c>
      <c r="C1353" s="39">
        <v>7</v>
      </c>
      <c r="D1353" s="39">
        <v>12</v>
      </c>
      <c r="E1353" s="38" t="s">
        <v>3636</v>
      </c>
      <c r="F1353" s="39">
        <v>34033957</v>
      </c>
      <c r="G1353" s="38" t="s">
        <v>633</v>
      </c>
      <c r="H1353">
        <f>VLOOKUP(G1353,'Journals '!A:C,3)</f>
        <v>1</v>
      </c>
      <c r="I1353">
        <f t="shared" si="5"/>
        <v>1</v>
      </c>
      <c r="J1353" s="39">
        <v>2021</v>
      </c>
      <c r="K1353" s="38" t="s">
        <v>3560</v>
      </c>
      <c r="L1353" s="38"/>
      <c r="M1353" s="38"/>
      <c r="N1353" s="38"/>
      <c r="O1353" s="38"/>
      <c r="P1353" s="38"/>
      <c r="Q1353" s="38"/>
      <c r="R1353" s="38"/>
      <c r="S1353" s="38"/>
      <c r="T1353" s="38"/>
      <c r="U1353" s="38"/>
      <c r="V1353" s="38"/>
      <c r="W1353" s="38"/>
      <c r="X1353" s="38"/>
      <c r="Y1353" s="38"/>
      <c r="Z1353" s="38"/>
      <c r="AA1353" s="38"/>
    </row>
    <row r="1354" spans="1:27" ht="15.75" customHeight="1">
      <c r="A1354">
        <v>146</v>
      </c>
      <c r="B1354" s="38" t="s">
        <v>791</v>
      </c>
      <c r="C1354" s="39">
        <v>2</v>
      </c>
      <c r="D1354" s="39">
        <v>5</v>
      </c>
      <c r="E1354" s="38" t="s">
        <v>3637</v>
      </c>
      <c r="F1354" s="39">
        <v>34716215</v>
      </c>
      <c r="G1354" s="38" t="s">
        <v>2868</v>
      </c>
      <c r="H1354" t="e">
        <f>VLOOKUP(G1354,'Journals '!A:C,3)</f>
        <v>#N/A</v>
      </c>
      <c r="I1354" t="e">
        <f t="shared" si="5"/>
        <v>#N/A</v>
      </c>
      <c r="J1354" s="39">
        <v>2022</v>
      </c>
      <c r="K1354" s="38" t="s">
        <v>3638</v>
      </c>
      <c r="L1354" s="38"/>
      <c r="M1354" s="38"/>
      <c r="N1354" s="38"/>
      <c r="O1354" s="38"/>
      <c r="P1354" s="38"/>
      <c r="Q1354" s="38"/>
      <c r="R1354" s="38"/>
      <c r="S1354" s="38"/>
      <c r="T1354" s="38"/>
      <c r="U1354" s="38"/>
      <c r="V1354" s="38"/>
      <c r="W1354" s="38"/>
      <c r="X1354" s="38"/>
      <c r="Y1354" s="38"/>
      <c r="Z1354" s="38"/>
      <c r="AA1354" s="38"/>
    </row>
    <row r="1355" spans="1:27" ht="15.75" customHeight="1">
      <c r="A1355">
        <v>146</v>
      </c>
      <c r="B1355" s="38" t="s">
        <v>791</v>
      </c>
      <c r="C1355" s="39">
        <v>4</v>
      </c>
      <c r="D1355" s="39">
        <v>21</v>
      </c>
      <c r="E1355" s="38" t="s">
        <v>3639</v>
      </c>
      <c r="F1355" s="39">
        <v>34686574</v>
      </c>
      <c r="G1355" s="38" t="s">
        <v>2868</v>
      </c>
      <c r="H1355" t="e">
        <f>VLOOKUP(G1355,'Journals '!A:C,3)</f>
        <v>#N/A</v>
      </c>
      <c r="I1355" t="e">
        <f t="shared" si="5"/>
        <v>#N/A</v>
      </c>
      <c r="J1355" s="39">
        <v>2022</v>
      </c>
      <c r="K1355" s="38" t="s">
        <v>3560</v>
      </c>
      <c r="L1355" s="38" t="s">
        <v>3640</v>
      </c>
      <c r="M1355" s="38"/>
      <c r="N1355" s="38"/>
      <c r="O1355" s="38"/>
      <c r="P1355" s="38"/>
      <c r="Q1355" s="38"/>
      <c r="R1355" s="38"/>
      <c r="S1355" s="38"/>
      <c r="T1355" s="38"/>
      <c r="U1355" s="38"/>
      <c r="V1355" s="38"/>
      <c r="W1355" s="38"/>
      <c r="X1355" s="38"/>
      <c r="Y1355" s="38"/>
      <c r="Z1355" s="38"/>
      <c r="AA1355" s="38"/>
    </row>
    <row r="1356" spans="1:27" ht="15.75" customHeight="1">
      <c r="A1356">
        <v>146</v>
      </c>
      <c r="B1356" s="38" t="s">
        <v>791</v>
      </c>
      <c r="C1356" s="39">
        <v>3</v>
      </c>
      <c r="D1356" s="39">
        <v>10</v>
      </c>
      <c r="E1356" s="38" t="s">
        <v>3641</v>
      </c>
      <c r="F1356" s="39">
        <v>35439619</v>
      </c>
      <c r="G1356" s="38" t="s">
        <v>633</v>
      </c>
      <c r="H1356">
        <f>VLOOKUP(G1356,'Journals '!A:C,3)</f>
        <v>1</v>
      </c>
      <c r="I1356">
        <f t="shared" si="5"/>
        <v>1</v>
      </c>
      <c r="J1356" s="39">
        <v>2022</v>
      </c>
      <c r="K1356" s="38" t="s">
        <v>3580</v>
      </c>
      <c r="L1356" s="38"/>
      <c r="M1356" s="38"/>
      <c r="N1356" s="38"/>
      <c r="O1356" s="38"/>
      <c r="P1356" s="38"/>
      <c r="Q1356" s="38"/>
      <c r="R1356" s="38"/>
      <c r="S1356" s="38"/>
      <c r="T1356" s="38"/>
      <c r="U1356" s="38"/>
      <c r="V1356" s="38"/>
      <c r="W1356" s="38"/>
      <c r="X1356" s="38"/>
      <c r="Y1356" s="38"/>
      <c r="Z1356" s="38"/>
      <c r="AA1356" s="38"/>
    </row>
    <row r="1357" spans="1:27" ht="15.75" customHeight="1">
      <c r="A1357">
        <v>146</v>
      </c>
      <c r="B1357" s="38" t="s">
        <v>791</v>
      </c>
      <c r="C1357" s="39">
        <v>2</v>
      </c>
      <c r="D1357" s="39">
        <v>10</v>
      </c>
      <c r="E1357" s="38" t="s">
        <v>3642</v>
      </c>
      <c r="F1357" s="39">
        <v>34920157</v>
      </c>
      <c r="G1357" s="38" t="s">
        <v>633</v>
      </c>
      <c r="H1357">
        <f>VLOOKUP(G1357,'Journals '!A:C,3)</f>
        <v>1</v>
      </c>
      <c r="I1357">
        <f t="shared" si="5"/>
        <v>1</v>
      </c>
      <c r="J1357" s="39">
        <v>2022</v>
      </c>
      <c r="K1357" s="38" t="s">
        <v>3643</v>
      </c>
      <c r="L1357" s="38"/>
      <c r="M1357" s="38"/>
      <c r="N1357" s="38"/>
      <c r="O1357" s="38"/>
      <c r="P1357" s="38"/>
      <c r="Q1357" s="38"/>
      <c r="R1357" s="38"/>
      <c r="S1357" s="38"/>
      <c r="T1357" s="38"/>
      <c r="U1357" s="38"/>
      <c r="V1357" s="38"/>
      <c r="W1357" s="38"/>
      <c r="X1357" s="38"/>
      <c r="Y1357" s="38"/>
      <c r="Z1357" s="38"/>
      <c r="AA1357" s="38"/>
    </row>
    <row r="1358" spans="1:27" ht="15.75" customHeight="1">
      <c r="A1358">
        <v>146</v>
      </c>
      <c r="B1358" s="38" t="s">
        <v>791</v>
      </c>
      <c r="C1358" s="39">
        <v>3</v>
      </c>
      <c r="D1358" s="39">
        <v>9</v>
      </c>
      <c r="E1358" s="38" t="s">
        <v>3644</v>
      </c>
      <c r="F1358" s="39">
        <v>34679440</v>
      </c>
      <c r="G1358" s="38" t="s">
        <v>3645</v>
      </c>
      <c r="H1358">
        <f>VLOOKUP(G1358,'Journals '!A:C,3)</f>
        <v>0</v>
      </c>
      <c r="I1358" t="str">
        <f t="shared" si="5"/>
        <v xml:space="preserve"> </v>
      </c>
      <c r="J1358" s="39">
        <v>2021</v>
      </c>
      <c r="K1358" s="38" t="s">
        <v>3624</v>
      </c>
      <c r="L1358" s="38"/>
      <c r="M1358" s="38"/>
      <c r="N1358" s="38"/>
      <c r="O1358" s="38"/>
      <c r="P1358" s="38"/>
      <c r="Q1358" s="38"/>
      <c r="R1358" s="38"/>
      <c r="S1358" s="38"/>
      <c r="T1358" s="38"/>
      <c r="U1358" s="38"/>
      <c r="V1358" s="38"/>
      <c r="W1358" s="38"/>
      <c r="X1358" s="38"/>
      <c r="Y1358" s="38"/>
      <c r="Z1358" s="38"/>
      <c r="AA1358" s="38"/>
    </row>
    <row r="1359" spans="1:27" ht="15.75" customHeight="1">
      <c r="A1359">
        <v>146</v>
      </c>
      <c r="B1359" s="38" t="s">
        <v>791</v>
      </c>
      <c r="C1359" s="39">
        <v>2</v>
      </c>
      <c r="D1359" s="39">
        <v>12</v>
      </c>
      <c r="E1359" s="38" t="s">
        <v>3646</v>
      </c>
      <c r="F1359" s="39">
        <v>37619837</v>
      </c>
      <c r="G1359" s="38" t="s">
        <v>633</v>
      </c>
      <c r="H1359">
        <f>VLOOKUP(G1359,'Journals '!A:C,3)</f>
        <v>1</v>
      </c>
      <c r="I1359">
        <f t="shared" si="5"/>
        <v>1</v>
      </c>
      <c r="J1359" s="39">
        <v>2023</v>
      </c>
      <c r="K1359" s="38" t="s">
        <v>3560</v>
      </c>
      <c r="L1359" s="38"/>
      <c r="M1359" s="38"/>
      <c r="N1359" s="38"/>
      <c r="O1359" s="38"/>
      <c r="P1359" s="38"/>
      <c r="Q1359" s="38"/>
      <c r="R1359" s="38"/>
      <c r="S1359" s="38"/>
      <c r="T1359" s="38"/>
      <c r="U1359" s="38"/>
      <c r="V1359" s="38"/>
      <c r="W1359" s="38"/>
      <c r="X1359" s="38"/>
      <c r="Y1359" s="38"/>
      <c r="Z1359" s="38"/>
      <c r="AA1359" s="38"/>
    </row>
    <row r="1360" spans="1:27" ht="15.75" customHeight="1">
      <c r="A1360">
        <v>146</v>
      </c>
      <c r="B1360" s="38" t="s">
        <v>791</v>
      </c>
      <c r="C1360" s="39">
        <v>4</v>
      </c>
      <c r="D1360" s="39">
        <v>7</v>
      </c>
      <c r="E1360" s="38" t="s">
        <v>3647</v>
      </c>
      <c r="F1360" s="39">
        <v>36787955</v>
      </c>
      <c r="G1360" s="38" t="s">
        <v>2868</v>
      </c>
      <c r="H1360" t="e">
        <f>VLOOKUP(G1360,'Journals '!A:C,3)</f>
        <v>#N/A</v>
      </c>
      <c r="I1360" t="e">
        <f t="shared" si="5"/>
        <v>#N/A</v>
      </c>
      <c r="J1360" s="39">
        <v>2023</v>
      </c>
      <c r="K1360" s="38" t="s">
        <v>3631</v>
      </c>
      <c r="L1360" s="38"/>
      <c r="M1360" s="38"/>
      <c r="N1360" s="38"/>
      <c r="O1360" s="38"/>
      <c r="P1360" s="38"/>
      <c r="Q1360" s="38"/>
      <c r="R1360" s="38"/>
      <c r="S1360" s="38"/>
      <c r="T1360" s="38"/>
      <c r="U1360" s="38"/>
      <c r="V1360" s="38"/>
      <c r="W1360" s="38"/>
      <c r="X1360" s="38"/>
      <c r="Y1360" s="38"/>
      <c r="Z1360" s="38"/>
      <c r="AA1360" s="38"/>
    </row>
    <row r="1361" spans="1:27" ht="15.75" customHeight="1">
      <c r="A1361">
        <v>146</v>
      </c>
      <c r="B1361" s="38" t="s">
        <v>791</v>
      </c>
      <c r="C1361" s="39">
        <v>5</v>
      </c>
      <c r="D1361" s="39">
        <v>9</v>
      </c>
      <c r="E1361" s="38" t="s">
        <v>3648</v>
      </c>
      <c r="F1361" s="39">
        <v>36547421</v>
      </c>
      <c r="G1361" s="38" t="s">
        <v>3649</v>
      </c>
      <c r="H1361">
        <f>VLOOKUP(G1361,'Journals '!A:C,3)</f>
        <v>0</v>
      </c>
      <c r="I1361" t="str">
        <f t="shared" si="5"/>
        <v xml:space="preserve"> </v>
      </c>
      <c r="J1361" s="39">
        <v>2022</v>
      </c>
      <c r="K1361" s="38" t="s">
        <v>3631</v>
      </c>
      <c r="L1361" s="38" t="s">
        <v>3610</v>
      </c>
      <c r="M1361" s="38"/>
      <c r="N1361" s="38"/>
      <c r="O1361" s="38"/>
      <c r="P1361" s="38"/>
      <c r="Q1361" s="38"/>
      <c r="R1361" s="38"/>
      <c r="S1361" s="38"/>
      <c r="T1361" s="38"/>
      <c r="U1361" s="38"/>
      <c r="V1361" s="38"/>
      <c r="W1361" s="38"/>
      <c r="X1361" s="38"/>
      <c r="Y1361" s="38"/>
      <c r="Z1361" s="38"/>
      <c r="AA1361" s="38"/>
    </row>
    <row r="1362" spans="1:27" ht="15.75" customHeight="1">
      <c r="A1362">
        <v>146</v>
      </c>
      <c r="B1362" s="38" t="s">
        <v>791</v>
      </c>
      <c r="C1362" s="39">
        <v>2</v>
      </c>
      <c r="D1362" s="39">
        <v>9</v>
      </c>
      <c r="E1362" s="38" t="s">
        <v>3650</v>
      </c>
      <c r="F1362" s="39">
        <v>37721433</v>
      </c>
      <c r="G1362" s="38" t="s">
        <v>546</v>
      </c>
      <c r="H1362">
        <f>VLOOKUP(G1362,'Journals '!A:C,3)</f>
        <v>1</v>
      </c>
      <c r="I1362">
        <f t="shared" si="5"/>
        <v>1</v>
      </c>
      <c r="J1362" s="39">
        <v>2023</v>
      </c>
      <c r="K1362" s="38" t="s">
        <v>3560</v>
      </c>
      <c r="L1362" s="38" t="s">
        <v>3640</v>
      </c>
      <c r="M1362" s="38"/>
      <c r="N1362" s="38"/>
      <c r="O1362" s="38"/>
      <c r="P1362" s="38"/>
      <c r="Q1362" s="38"/>
      <c r="R1362" s="38"/>
      <c r="S1362" s="38"/>
      <c r="T1362" s="38"/>
      <c r="U1362" s="38"/>
      <c r="V1362" s="38"/>
      <c r="W1362" s="38"/>
      <c r="X1362" s="38"/>
      <c r="Y1362" s="38"/>
      <c r="Z1362" s="38"/>
      <c r="AA1362" s="38"/>
    </row>
    <row r="1363" spans="1:27" ht="15.75" customHeight="1">
      <c r="A1363">
        <v>146</v>
      </c>
      <c r="B1363" s="38" t="s">
        <v>791</v>
      </c>
      <c r="C1363" s="39">
        <v>1</v>
      </c>
      <c r="D1363" s="39">
        <v>12</v>
      </c>
      <c r="E1363" s="38" t="s">
        <v>3651</v>
      </c>
      <c r="F1363" s="39">
        <v>35929825</v>
      </c>
      <c r="G1363" s="38" t="s">
        <v>2972</v>
      </c>
      <c r="H1363">
        <f>VLOOKUP(G1363,'Journals '!A:C,3)</f>
        <v>0</v>
      </c>
      <c r="I1363" t="str">
        <f t="shared" si="5"/>
        <v xml:space="preserve"> </v>
      </c>
      <c r="J1363" s="39">
        <v>2022</v>
      </c>
      <c r="K1363" s="38" t="s">
        <v>3560</v>
      </c>
      <c r="L1363" s="38" t="s">
        <v>3640</v>
      </c>
      <c r="M1363" s="38"/>
      <c r="N1363" s="38"/>
      <c r="O1363" s="38"/>
      <c r="P1363" s="38"/>
      <c r="Q1363" s="38"/>
      <c r="R1363" s="38"/>
      <c r="S1363" s="38"/>
      <c r="T1363" s="38"/>
      <c r="U1363" s="38"/>
      <c r="V1363" s="38"/>
      <c r="W1363" s="38"/>
      <c r="X1363" s="38"/>
      <c r="Y1363" s="38"/>
      <c r="Z1363" s="38"/>
      <c r="AA1363" s="38"/>
    </row>
    <row r="1364" spans="1:27" ht="15.75" customHeight="1">
      <c r="A1364">
        <v>146</v>
      </c>
      <c r="B1364" s="38" t="s">
        <v>791</v>
      </c>
      <c r="C1364" s="39">
        <v>8</v>
      </c>
      <c r="D1364" s="39">
        <v>11</v>
      </c>
      <c r="E1364" s="38" t="s">
        <v>3652</v>
      </c>
      <c r="F1364" s="39">
        <v>36357368</v>
      </c>
      <c r="G1364" s="38" t="s">
        <v>2972</v>
      </c>
      <c r="H1364">
        <f>VLOOKUP(G1364,'Journals '!A:C,3)</f>
        <v>0</v>
      </c>
      <c r="I1364" t="str">
        <f t="shared" si="5"/>
        <v xml:space="preserve"> </v>
      </c>
      <c r="J1364" s="39">
        <v>2022</v>
      </c>
      <c r="K1364" s="38" t="s">
        <v>3560</v>
      </c>
      <c r="L1364" s="38" t="s">
        <v>3640</v>
      </c>
      <c r="M1364" s="38"/>
      <c r="N1364" s="38"/>
      <c r="O1364" s="38"/>
      <c r="P1364" s="38"/>
      <c r="Q1364" s="38"/>
      <c r="R1364" s="38"/>
      <c r="S1364" s="38"/>
      <c r="T1364" s="38"/>
      <c r="U1364" s="38"/>
      <c r="V1364" s="38"/>
      <c r="W1364" s="38"/>
      <c r="X1364" s="38"/>
      <c r="Y1364" s="38"/>
      <c r="Z1364" s="38"/>
      <c r="AA1364" s="38"/>
    </row>
    <row r="1365" spans="1:27" ht="15.75" customHeight="1">
      <c r="A1365">
        <v>146</v>
      </c>
      <c r="B1365" s="38" t="s">
        <v>791</v>
      </c>
      <c r="C1365" s="39">
        <v>3</v>
      </c>
      <c r="D1365" s="39">
        <v>9</v>
      </c>
      <c r="E1365" s="38" t="s">
        <v>3653</v>
      </c>
      <c r="F1365" s="39">
        <v>34429347</v>
      </c>
      <c r="G1365" s="38" t="s">
        <v>2868</v>
      </c>
      <c r="H1365" t="e">
        <f>VLOOKUP(G1365,'Journals '!A:C,3)</f>
        <v>#N/A</v>
      </c>
      <c r="I1365" t="e">
        <f t="shared" si="5"/>
        <v>#N/A</v>
      </c>
      <c r="J1365" s="39">
        <v>2022</v>
      </c>
      <c r="K1365" s="38" t="s">
        <v>3616</v>
      </c>
      <c r="L1365" s="38" t="s">
        <v>3567</v>
      </c>
      <c r="M1365" s="38"/>
      <c r="N1365" s="38"/>
      <c r="O1365" s="38"/>
      <c r="P1365" s="38"/>
      <c r="Q1365" s="38"/>
      <c r="R1365" s="38"/>
      <c r="S1365" s="38"/>
      <c r="T1365" s="38"/>
      <c r="U1365" s="38"/>
      <c r="V1365" s="38"/>
      <c r="W1365" s="38"/>
      <c r="X1365" s="38"/>
      <c r="Y1365" s="38"/>
      <c r="Z1365" s="38"/>
      <c r="AA1365" s="38"/>
    </row>
    <row r="1366" spans="1:27" ht="15.75" customHeight="1">
      <c r="A1366">
        <v>146</v>
      </c>
      <c r="B1366" s="38" t="s">
        <v>791</v>
      </c>
      <c r="C1366" s="39">
        <v>3</v>
      </c>
      <c r="D1366" s="39">
        <v>23</v>
      </c>
      <c r="E1366" s="38" t="s">
        <v>3654</v>
      </c>
      <c r="F1366" s="39">
        <v>33483455</v>
      </c>
      <c r="G1366" s="38" t="s">
        <v>2868</v>
      </c>
      <c r="H1366" t="e">
        <f>VLOOKUP(G1366,'Journals '!A:C,3)</f>
        <v>#N/A</v>
      </c>
      <c r="I1366" t="e">
        <f t="shared" si="5"/>
        <v>#N/A</v>
      </c>
      <c r="J1366" s="39">
        <v>2021</v>
      </c>
      <c r="K1366" s="38" t="s">
        <v>3580</v>
      </c>
      <c r="L1366" s="38"/>
      <c r="M1366" s="38"/>
      <c r="N1366" s="38"/>
      <c r="O1366" s="38"/>
      <c r="P1366" s="38"/>
      <c r="Q1366" s="38"/>
      <c r="R1366" s="38"/>
      <c r="S1366" s="38"/>
      <c r="T1366" s="38"/>
      <c r="U1366" s="38"/>
      <c r="V1366" s="38"/>
      <c r="W1366" s="38"/>
      <c r="X1366" s="38"/>
      <c r="Y1366" s="38"/>
      <c r="Z1366" s="38"/>
      <c r="AA1366" s="38"/>
    </row>
    <row r="1367" spans="1:27" ht="15.75" customHeight="1">
      <c r="A1367">
        <v>146</v>
      </c>
      <c r="B1367" s="38" t="s">
        <v>791</v>
      </c>
      <c r="C1367" s="39">
        <v>2</v>
      </c>
      <c r="D1367" s="39">
        <v>12</v>
      </c>
      <c r="E1367" s="38" t="s">
        <v>3655</v>
      </c>
      <c r="F1367" s="39">
        <v>37037370</v>
      </c>
      <c r="G1367" s="38" t="s">
        <v>633</v>
      </c>
      <c r="H1367">
        <f>VLOOKUP(G1367,'Journals '!A:C,3)</f>
        <v>1</v>
      </c>
      <c r="I1367">
        <f t="shared" si="5"/>
        <v>1</v>
      </c>
      <c r="J1367" s="39">
        <v>2023</v>
      </c>
      <c r="K1367" s="38" t="s">
        <v>3560</v>
      </c>
      <c r="L1367" s="38"/>
      <c r="M1367" s="38"/>
      <c r="N1367" s="38"/>
      <c r="O1367" s="38"/>
      <c r="P1367" s="38"/>
      <c r="Q1367" s="38"/>
      <c r="R1367" s="38"/>
      <c r="S1367" s="38"/>
      <c r="T1367" s="38"/>
      <c r="U1367" s="38"/>
      <c r="V1367" s="38"/>
      <c r="W1367" s="38"/>
      <c r="X1367" s="38"/>
      <c r="Y1367" s="38"/>
      <c r="Z1367" s="38"/>
      <c r="AA1367" s="38"/>
    </row>
    <row r="1368" spans="1:27" ht="15.75" customHeight="1">
      <c r="A1368">
        <v>146</v>
      </c>
      <c r="B1368" s="38" t="s">
        <v>791</v>
      </c>
      <c r="C1368" s="39">
        <v>4</v>
      </c>
      <c r="D1368" s="39">
        <v>7</v>
      </c>
      <c r="E1368" s="38" t="s">
        <v>3656</v>
      </c>
      <c r="F1368" s="39">
        <v>33540104</v>
      </c>
      <c r="G1368" s="38" t="s">
        <v>633</v>
      </c>
      <c r="H1368">
        <f>VLOOKUP(G1368,'Journals '!A:C,3)</f>
        <v>1</v>
      </c>
      <c r="I1368">
        <f t="shared" si="5"/>
        <v>1</v>
      </c>
      <c r="J1368" s="39">
        <v>2021</v>
      </c>
      <c r="K1368" s="38" t="s">
        <v>3560</v>
      </c>
      <c r="L1368" s="38"/>
      <c r="M1368" s="38"/>
      <c r="N1368" s="38"/>
      <c r="O1368" s="38"/>
      <c r="P1368" s="38"/>
      <c r="Q1368" s="38"/>
      <c r="R1368" s="38"/>
      <c r="S1368" s="38"/>
      <c r="T1368" s="38"/>
      <c r="U1368" s="38"/>
      <c r="V1368" s="38"/>
      <c r="W1368" s="38"/>
      <c r="X1368" s="38"/>
      <c r="Y1368" s="38"/>
      <c r="Z1368" s="38"/>
      <c r="AA1368" s="38"/>
    </row>
    <row r="1369" spans="1:27" ht="15.75" customHeight="1">
      <c r="A1369">
        <v>146</v>
      </c>
      <c r="B1369" s="38" t="s">
        <v>791</v>
      </c>
      <c r="C1369" s="39">
        <v>1</v>
      </c>
      <c r="D1369" s="39">
        <v>8</v>
      </c>
      <c r="E1369" s="38" t="s">
        <v>3657</v>
      </c>
      <c r="F1369" s="39">
        <v>32522788</v>
      </c>
      <c r="G1369" s="38" t="s">
        <v>2868</v>
      </c>
      <c r="H1369" t="e">
        <f>VLOOKUP(G1369,'Journals '!A:C,3)</f>
        <v>#N/A</v>
      </c>
      <c r="I1369" t="e">
        <f t="shared" si="5"/>
        <v>#N/A</v>
      </c>
      <c r="J1369" s="39">
        <v>2021</v>
      </c>
      <c r="K1369" s="38" t="s">
        <v>3658</v>
      </c>
      <c r="L1369" s="38"/>
      <c r="M1369" s="38"/>
      <c r="N1369" s="38"/>
      <c r="O1369" s="38"/>
      <c r="P1369" s="38"/>
      <c r="Q1369" s="38"/>
      <c r="R1369" s="38"/>
      <c r="S1369" s="38"/>
      <c r="T1369" s="38"/>
      <c r="U1369" s="38"/>
      <c r="V1369" s="38"/>
      <c r="W1369" s="38"/>
      <c r="X1369" s="38"/>
      <c r="Y1369" s="38"/>
      <c r="Z1369" s="38"/>
      <c r="AA1369" s="38"/>
    </row>
    <row r="1370" spans="1:27" ht="15.75" customHeight="1">
      <c r="A1370">
        <v>146</v>
      </c>
      <c r="B1370" s="38" t="s">
        <v>791</v>
      </c>
      <c r="C1370" s="39">
        <v>1</v>
      </c>
      <c r="D1370" s="39">
        <v>10</v>
      </c>
      <c r="E1370" s="38" t="s">
        <v>3659</v>
      </c>
      <c r="F1370" s="39">
        <v>37479480</v>
      </c>
      <c r="G1370" s="38" t="s">
        <v>2868</v>
      </c>
      <c r="H1370" t="e">
        <f>VLOOKUP(G1370,'Journals '!A:C,3)</f>
        <v>#N/A</v>
      </c>
      <c r="I1370" t="e">
        <f t="shared" si="5"/>
        <v>#N/A</v>
      </c>
      <c r="J1370" s="39">
        <v>2023</v>
      </c>
      <c r="K1370" s="38" t="s">
        <v>3616</v>
      </c>
      <c r="L1370" s="38" t="s">
        <v>3567</v>
      </c>
      <c r="M1370" s="38"/>
      <c r="N1370" s="38"/>
      <c r="O1370" s="38"/>
      <c r="P1370" s="38"/>
      <c r="Q1370" s="38"/>
      <c r="R1370" s="38"/>
      <c r="S1370" s="38"/>
      <c r="T1370" s="38"/>
      <c r="U1370" s="38"/>
      <c r="V1370" s="38"/>
      <c r="W1370" s="38"/>
      <c r="X1370" s="38"/>
      <c r="Y1370" s="38"/>
      <c r="Z1370" s="38"/>
      <c r="AA1370" s="38"/>
    </row>
    <row r="1371" spans="1:27" ht="15.75" customHeight="1">
      <c r="A1371">
        <v>146</v>
      </c>
      <c r="B1371" s="38" t="s">
        <v>791</v>
      </c>
      <c r="C1371" s="39">
        <v>2</v>
      </c>
      <c r="D1371" s="39">
        <v>12</v>
      </c>
      <c r="E1371" s="38" t="s">
        <v>3660</v>
      </c>
      <c r="F1371" s="39">
        <v>36243361</v>
      </c>
      <c r="G1371" s="38" t="s">
        <v>633</v>
      </c>
      <c r="H1371">
        <f>VLOOKUP(G1371,'Journals '!A:C,3)</f>
        <v>1</v>
      </c>
      <c r="I1371">
        <f t="shared" si="5"/>
        <v>1</v>
      </c>
      <c r="J1371" s="39">
        <v>2022</v>
      </c>
      <c r="K1371" s="38" t="s">
        <v>3560</v>
      </c>
      <c r="L1371" s="38"/>
      <c r="M1371" s="38"/>
      <c r="N1371" s="38"/>
      <c r="O1371" s="38"/>
      <c r="P1371" s="38"/>
      <c r="Q1371" s="38"/>
      <c r="R1371" s="38"/>
      <c r="S1371" s="38"/>
      <c r="T1371" s="38"/>
      <c r="U1371" s="38"/>
      <c r="V1371" s="38"/>
      <c r="W1371" s="38"/>
      <c r="X1371" s="38"/>
      <c r="Y1371" s="38"/>
      <c r="Z1371" s="38"/>
      <c r="AA1371" s="38"/>
    </row>
    <row r="1372" spans="1:27" ht="15.75" customHeight="1">
      <c r="A1372">
        <v>146</v>
      </c>
      <c r="B1372" s="38" t="s">
        <v>791</v>
      </c>
      <c r="C1372" s="39">
        <v>5</v>
      </c>
      <c r="D1372" s="39">
        <v>12</v>
      </c>
      <c r="E1372" s="38" t="s">
        <v>3661</v>
      </c>
      <c r="F1372" s="39">
        <v>35750484</v>
      </c>
      <c r="G1372" s="38" t="s">
        <v>2868</v>
      </c>
      <c r="H1372" t="e">
        <f>VLOOKUP(G1372,'Journals '!A:C,3)</f>
        <v>#N/A</v>
      </c>
      <c r="I1372" t="e">
        <f t="shared" si="5"/>
        <v>#N/A</v>
      </c>
      <c r="J1372" s="39">
        <v>2023</v>
      </c>
      <c r="K1372" s="38" t="s">
        <v>3560</v>
      </c>
      <c r="L1372" s="38" t="s">
        <v>3631</v>
      </c>
      <c r="M1372" s="38"/>
      <c r="N1372" s="38"/>
      <c r="O1372" s="38"/>
      <c r="P1372" s="38"/>
      <c r="Q1372" s="38"/>
      <c r="R1372" s="38"/>
      <c r="S1372" s="38"/>
      <c r="T1372" s="38"/>
      <c r="U1372" s="38"/>
      <c r="V1372" s="38"/>
      <c r="W1372" s="38"/>
      <c r="X1372" s="38"/>
      <c r="Y1372" s="38"/>
      <c r="Z1372" s="38"/>
      <c r="AA1372" s="38"/>
    </row>
    <row r="1373" spans="1:27" ht="15.75" customHeight="1">
      <c r="A1373">
        <v>146</v>
      </c>
      <c r="B1373" s="38" t="s">
        <v>791</v>
      </c>
      <c r="C1373" s="39">
        <v>1</v>
      </c>
      <c r="D1373" s="39">
        <v>5</v>
      </c>
      <c r="E1373" s="38" t="s">
        <v>3662</v>
      </c>
      <c r="F1373" s="39">
        <v>30772526</v>
      </c>
      <c r="G1373" s="38" t="s">
        <v>633</v>
      </c>
      <c r="H1373">
        <f>VLOOKUP(G1373,'Journals '!A:C,3)</f>
        <v>1</v>
      </c>
      <c r="I1373">
        <f t="shared" si="5"/>
        <v>1</v>
      </c>
      <c r="J1373" s="39">
        <v>2019</v>
      </c>
      <c r="K1373" s="38" t="s">
        <v>3663</v>
      </c>
      <c r="L1373" s="38"/>
      <c r="M1373" s="38"/>
      <c r="N1373" s="38"/>
      <c r="O1373" s="38"/>
      <c r="P1373" s="38"/>
      <c r="Q1373" s="38"/>
      <c r="R1373" s="38"/>
      <c r="S1373" s="38"/>
      <c r="T1373" s="38"/>
      <c r="U1373" s="38"/>
      <c r="V1373" s="38"/>
      <c r="W1373" s="38"/>
      <c r="X1373" s="38"/>
      <c r="Y1373" s="38"/>
      <c r="Z1373" s="38"/>
      <c r="AA1373" s="38"/>
    </row>
    <row r="1374" spans="1:27" ht="15.75" customHeight="1">
      <c r="A1374">
        <v>146</v>
      </c>
      <c r="B1374" s="38" t="s">
        <v>791</v>
      </c>
      <c r="C1374" s="39">
        <v>6</v>
      </c>
      <c r="D1374" s="39">
        <v>11</v>
      </c>
      <c r="E1374" s="38" t="s">
        <v>3664</v>
      </c>
      <c r="F1374" s="39">
        <v>37552697</v>
      </c>
      <c r="G1374" s="38" t="s">
        <v>542</v>
      </c>
      <c r="H1374">
        <f>VLOOKUP(G1374,'Journals '!A:C,3)</f>
        <v>1</v>
      </c>
      <c r="I1374">
        <f t="shared" si="5"/>
        <v>1</v>
      </c>
      <c r="J1374" s="39">
        <v>2023</v>
      </c>
      <c r="K1374" s="38" t="s">
        <v>3665</v>
      </c>
      <c r="L1374" s="38" t="s">
        <v>3560</v>
      </c>
      <c r="M1374" s="38"/>
      <c r="N1374" s="38"/>
      <c r="O1374" s="38"/>
      <c r="P1374" s="38"/>
      <c r="Q1374" s="38"/>
      <c r="R1374" s="38"/>
      <c r="S1374" s="38"/>
      <c r="T1374" s="38"/>
      <c r="U1374" s="38"/>
      <c r="V1374" s="38"/>
      <c r="W1374" s="38"/>
      <c r="X1374" s="38"/>
      <c r="Y1374" s="38"/>
      <c r="Z1374" s="38"/>
      <c r="AA1374" s="38"/>
    </row>
    <row r="1375" spans="1:27" ht="15.75" customHeight="1">
      <c r="A1375">
        <v>146</v>
      </c>
      <c r="B1375" s="38" t="s">
        <v>791</v>
      </c>
      <c r="C1375" s="39">
        <v>1</v>
      </c>
      <c r="D1375" s="39">
        <v>6</v>
      </c>
      <c r="E1375" s="38" t="s">
        <v>3666</v>
      </c>
      <c r="F1375" s="39">
        <v>35471853</v>
      </c>
      <c r="G1375" s="38" t="s">
        <v>2972</v>
      </c>
      <c r="H1375">
        <f>VLOOKUP(G1375,'Journals '!A:C,3)</f>
        <v>0</v>
      </c>
      <c r="I1375" t="str">
        <f t="shared" si="5"/>
        <v xml:space="preserve"> </v>
      </c>
      <c r="J1375" s="39">
        <v>2023</v>
      </c>
      <c r="K1375" s="38" t="s">
        <v>3560</v>
      </c>
      <c r="L1375" s="38" t="s">
        <v>3640</v>
      </c>
      <c r="M1375" s="38"/>
      <c r="N1375" s="38"/>
      <c r="O1375" s="38"/>
      <c r="P1375" s="38"/>
      <c r="Q1375" s="38"/>
      <c r="R1375" s="38"/>
      <c r="S1375" s="38"/>
      <c r="T1375" s="38"/>
      <c r="U1375" s="38"/>
      <c r="V1375" s="38"/>
      <c r="W1375" s="38"/>
      <c r="X1375" s="38"/>
      <c r="Y1375" s="38"/>
      <c r="Z1375" s="38"/>
      <c r="AA1375" s="38"/>
    </row>
    <row r="1376" spans="1:27" ht="15.75" customHeight="1">
      <c r="A1376">
        <v>146</v>
      </c>
      <c r="B1376" s="38" t="s">
        <v>791</v>
      </c>
      <c r="C1376" s="39">
        <v>1</v>
      </c>
      <c r="D1376" s="39">
        <v>5</v>
      </c>
      <c r="E1376" s="38" t="s">
        <v>3667</v>
      </c>
      <c r="F1376" s="39">
        <v>31009786</v>
      </c>
      <c r="G1376" s="38" t="s">
        <v>633</v>
      </c>
      <c r="H1376">
        <f>VLOOKUP(G1376,'Journals '!A:C,3)</f>
        <v>1</v>
      </c>
      <c r="I1376">
        <f t="shared" si="5"/>
        <v>1</v>
      </c>
      <c r="J1376" s="39">
        <v>2019</v>
      </c>
      <c r="K1376" s="38" t="s">
        <v>3580</v>
      </c>
      <c r="L1376" s="38"/>
      <c r="M1376" s="38"/>
      <c r="N1376" s="38"/>
      <c r="O1376" s="38"/>
      <c r="P1376" s="38"/>
      <c r="Q1376" s="38"/>
      <c r="R1376" s="38"/>
      <c r="S1376" s="38"/>
      <c r="T1376" s="38"/>
      <c r="U1376" s="38"/>
      <c r="V1376" s="38"/>
      <c r="W1376" s="38"/>
      <c r="X1376" s="38"/>
      <c r="Y1376" s="38"/>
      <c r="Z1376" s="38"/>
      <c r="AA1376" s="38"/>
    </row>
    <row r="1377" spans="1:27" ht="15.75" customHeight="1">
      <c r="A1377">
        <v>146</v>
      </c>
      <c r="B1377" s="38" t="s">
        <v>791</v>
      </c>
      <c r="C1377" s="39">
        <v>2</v>
      </c>
      <c r="D1377" s="39">
        <v>6</v>
      </c>
      <c r="E1377" s="38" t="s">
        <v>3668</v>
      </c>
      <c r="F1377" s="39">
        <v>32145418</v>
      </c>
      <c r="G1377" s="38" t="s">
        <v>633</v>
      </c>
      <c r="H1377">
        <f>VLOOKUP(G1377,'Journals '!A:C,3)</f>
        <v>1</v>
      </c>
      <c r="I1377">
        <f t="shared" si="5"/>
        <v>1</v>
      </c>
      <c r="J1377" s="39">
        <v>2020</v>
      </c>
      <c r="K1377" s="38" t="s">
        <v>3580</v>
      </c>
      <c r="L1377" s="38"/>
      <c r="M1377" s="38"/>
      <c r="N1377" s="38"/>
      <c r="O1377" s="38"/>
      <c r="P1377" s="38"/>
      <c r="Q1377" s="38"/>
      <c r="R1377" s="38"/>
      <c r="S1377" s="38"/>
      <c r="T1377" s="38"/>
      <c r="U1377" s="38"/>
      <c r="V1377" s="38"/>
      <c r="W1377" s="38"/>
      <c r="X1377" s="38"/>
      <c r="Y1377" s="38"/>
      <c r="Z1377" s="38"/>
      <c r="AA1377" s="38"/>
    </row>
    <row r="1378" spans="1:27" ht="15.75" customHeight="1">
      <c r="A1378">
        <v>146</v>
      </c>
      <c r="B1378" s="38" t="s">
        <v>791</v>
      </c>
      <c r="C1378" s="39">
        <v>7</v>
      </c>
      <c r="D1378" s="39">
        <v>13</v>
      </c>
      <c r="E1378" s="38" t="s">
        <v>3669</v>
      </c>
      <c r="F1378" s="39">
        <v>37387562</v>
      </c>
      <c r="G1378" s="38" t="s">
        <v>555</v>
      </c>
      <c r="H1378">
        <f>VLOOKUP(G1378,'Journals '!A:C,3)</f>
        <v>1</v>
      </c>
      <c r="I1378">
        <f t="shared" si="5"/>
        <v>1</v>
      </c>
      <c r="J1378" s="39">
        <v>2023</v>
      </c>
      <c r="K1378" s="38" t="s">
        <v>3560</v>
      </c>
      <c r="L1378" s="38" t="s">
        <v>3640</v>
      </c>
      <c r="M1378" s="38"/>
      <c r="N1378" s="38"/>
      <c r="O1378" s="38"/>
      <c r="P1378" s="38"/>
      <c r="Q1378" s="38"/>
      <c r="R1378" s="38"/>
      <c r="S1378" s="38"/>
      <c r="T1378" s="38"/>
      <c r="U1378" s="38"/>
      <c r="V1378" s="38"/>
      <c r="W1378" s="38"/>
      <c r="X1378" s="38"/>
      <c r="Y1378" s="38"/>
      <c r="Z1378" s="38"/>
      <c r="AA1378" s="38"/>
    </row>
    <row r="1379" spans="1:27" ht="15.75" customHeight="1">
      <c r="A1379">
        <v>146</v>
      </c>
      <c r="B1379" s="38" t="s">
        <v>791</v>
      </c>
      <c r="C1379" s="39">
        <v>6</v>
      </c>
      <c r="D1379" s="39">
        <v>14</v>
      </c>
      <c r="E1379" s="38" t="s">
        <v>3670</v>
      </c>
      <c r="F1379" s="39">
        <v>37075897</v>
      </c>
      <c r="G1379" s="38" t="s">
        <v>633</v>
      </c>
      <c r="H1379">
        <f>VLOOKUP(G1379,'Journals '!A:C,3)</f>
        <v>1</v>
      </c>
      <c r="I1379">
        <f t="shared" si="5"/>
        <v>1</v>
      </c>
      <c r="J1379" s="39">
        <v>2023</v>
      </c>
      <c r="K1379" s="38" t="s">
        <v>3560</v>
      </c>
      <c r="L1379" s="38"/>
      <c r="M1379" s="38"/>
      <c r="N1379" s="38"/>
      <c r="O1379" s="38"/>
      <c r="P1379" s="38"/>
      <c r="Q1379" s="38"/>
      <c r="R1379" s="38"/>
      <c r="S1379" s="38"/>
      <c r="T1379" s="38"/>
      <c r="U1379" s="38"/>
      <c r="V1379" s="38"/>
      <c r="W1379" s="38"/>
      <c r="X1379" s="38"/>
      <c r="Y1379" s="38"/>
      <c r="Z1379" s="38"/>
      <c r="AA1379" s="38"/>
    </row>
    <row r="1380" spans="1:27" ht="15.75" customHeight="1">
      <c r="A1380">
        <v>146</v>
      </c>
      <c r="B1380" s="38" t="s">
        <v>791</v>
      </c>
      <c r="C1380" s="39">
        <v>14</v>
      </c>
      <c r="D1380" s="39">
        <v>18</v>
      </c>
      <c r="E1380" s="38" t="s">
        <v>3671</v>
      </c>
      <c r="F1380" s="39">
        <v>37845019</v>
      </c>
      <c r="G1380" s="38" t="s">
        <v>2868</v>
      </c>
      <c r="H1380" t="e">
        <f>VLOOKUP(G1380,'Journals '!A:C,3)</f>
        <v>#N/A</v>
      </c>
      <c r="I1380" t="e">
        <f t="shared" si="5"/>
        <v>#N/A</v>
      </c>
      <c r="J1380" s="39">
        <v>2023</v>
      </c>
      <c r="K1380" s="38" t="s">
        <v>3672</v>
      </c>
      <c r="L1380" s="38"/>
      <c r="M1380" s="38"/>
      <c r="N1380" s="38"/>
      <c r="O1380" s="38"/>
      <c r="P1380" s="38"/>
      <c r="Q1380" s="38"/>
      <c r="R1380" s="38"/>
      <c r="S1380" s="38"/>
      <c r="T1380" s="38"/>
      <c r="U1380" s="38"/>
      <c r="V1380" s="38"/>
      <c r="W1380" s="38"/>
      <c r="X1380" s="38"/>
      <c r="Y1380" s="38"/>
      <c r="Z1380" s="38"/>
      <c r="AA1380" s="38"/>
    </row>
    <row r="1381" spans="1:27" ht="15.75" customHeight="1">
      <c r="A1381">
        <v>146</v>
      </c>
      <c r="B1381" s="38" t="s">
        <v>791</v>
      </c>
      <c r="C1381" s="39">
        <v>2</v>
      </c>
      <c r="D1381" s="39">
        <v>14</v>
      </c>
      <c r="E1381" s="38" t="s">
        <v>3673</v>
      </c>
      <c r="F1381" s="39">
        <v>37169072</v>
      </c>
      <c r="G1381" s="38" t="s">
        <v>633</v>
      </c>
      <c r="H1381">
        <f>VLOOKUP(G1381,'Journals '!A:C,3)</f>
        <v>1</v>
      </c>
      <c r="I1381">
        <f t="shared" si="5"/>
        <v>1</v>
      </c>
      <c r="J1381" s="39">
        <v>2023</v>
      </c>
      <c r="K1381" s="38" t="s">
        <v>3560</v>
      </c>
      <c r="L1381" s="38"/>
      <c r="M1381" s="38"/>
      <c r="N1381" s="38"/>
      <c r="O1381" s="38"/>
      <c r="P1381" s="38"/>
      <c r="Q1381" s="38"/>
      <c r="R1381" s="38"/>
      <c r="S1381" s="38"/>
      <c r="T1381" s="38"/>
      <c r="U1381" s="38"/>
      <c r="V1381" s="38"/>
      <c r="W1381" s="38"/>
      <c r="X1381" s="38"/>
      <c r="Y1381" s="38"/>
      <c r="Z1381" s="38"/>
      <c r="AA1381" s="38"/>
    </row>
    <row r="1382" spans="1:27" ht="15.75" customHeight="1">
      <c r="A1382">
        <v>146</v>
      </c>
      <c r="B1382" s="38" t="s">
        <v>791</v>
      </c>
      <c r="C1382" s="39">
        <v>8</v>
      </c>
      <c r="D1382" s="39">
        <v>16</v>
      </c>
      <c r="E1382" s="38" t="s">
        <v>3674</v>
      </c>
      <c r="F1382" s="39">
        <v>35232752</v>
      </c>
      <c r="G1382" s="38" t="s">
        <v>2868</v>
      </c>
      <c r="H1382" t="e">
        <f>VLOOKUP(G1382,'Journals '!A:C,3)</f>
        <v>#N/A</v>
      </c>
      <c r="I1382" t="e">
        <f t="shared" si="5"/>
        <v>#N/A</v>
      </c>
      <c r="J1382" s="39">
        <v>2023</v>
      </c>
      <c r="K1382" s="38" t="s">
        <v>3560</v>
      </c>
      <c r="L1382" s="38" t="s">
        <v>3640</v>
      </c>
      <c r="M1382" s="38"/>
      <c r="N1382" s="38"/>
      <c r="O1382" s="38"/>
      <c r="P1382" s="38"/>
      <c r="Q1382" s="38"/>
      <c r="R1382" s="38"/>
      <c r="S1382" s="38"/>
      <c r="T1382" s="38"/>
      <c r="U1382" s="38"/>
      <c r="V1382" s="38"/>
      <c r="W1382" s="38"/>
      <c r="X1382" s="38"/>
      <c r="Y1382" s="38"/>
      <c r="Z1382" s="38"/>
      <c r="AA1382" s="38"/>
    </row>
    <row r="1383" spans="1:27" ht="15.75" customHeight="1">
      <c r="A1383">
        <v>146</v>
      </c>
      <c r="B1383" s="38" t="s">
        <v>791</v>
      </c>
      <c r="C1383" s="39">
        <v>5</v>
      </c>
      <c r="D1383" s="39">
        <v>8</v>
      </c>
      <c r="E1383" s="38" t="s">
        <v>3675</v>
      </c>
      <c r="F1383" s="39">
        <v>37642689</v>
      </c>
      <c r="G1383" s="38" t="s">
        <v>275</v>
      </c>
      <c r="H1383">
        <f>VLOOKUP(G1383,'Journals '!A:C,3)</f>
        <v>1</v>
      </c>
      <c r="I1383">
        <f t="shared" si="5"/>
        <v>1</v>
      </c>
      <c r="J1383" s="39">
        <v>2023</v>
      </c>
      <c r="K1383" s="38" t="s">
        <v>3560</v>
      </c>
      <c r="L1383" s="38" t="s">
        <v>3640</v>
      </c>
      <c r="M1383" s="38"/>
      <c r="N1383" s="38"/>
      <c r="O1383" s="38"/>
      <c r="P1383" s="38"/>
      <c r="Q1383" s="38"/>
      <c r="R1383" s="38"/>
      <c r="S1383" s="38"/>
      <c r="T1383" s="38"/>
      <c r="U1383" s="38"/>
      <c r="V1383" s="38"/>
      <c r="W1383" s="38"/>
      <c r="X1383" s="38"/>
      <c r="Y1383" s="38"/>
      <c r="Z1383" s="38"/>
      <c r="AA1383" s="38"/>
    </row>
    <row r="1384" spans="1:27" ht="15.75" customHeight="1">
      <c r="A1384">
        <v>146</v>
      </c>
      <c r="B1384" s="38" t="s">
        <v>791</v>
      </c>
      <c r="C1384" s="39">
        <v>4</v>
      </c>
      <c r="D1384" s="39">
        <v>6</v>
      </c>
      <c r="E1384" s="38" t="s">
        <v>3676</v>
      </c>
      <c r="F1384" s="39">
        <v>31009777</v>
      </c>
      <c r="G1384" s="38" t="s">
        <v>633</v>
      </c>
      <c r="H1384">
        <f>VLOOKUP(G1384,'Journals '!A:C,3)</f>
        <v>1</v>
      </c>
      <c r="I1384">
        <f t="shared" si="5"/>
        <v>1</v>
      </c>
      <c r="J1384" s="39">
        <v>2019</v>
      </c>
      <c r="K1384" s="38" t="s">
        <v>3677</v>
      </c>
      <c r="L1384" s="38"/>
      <c r="M1384" s="38"/>
      <c r="N1384" s="38"/>
      <c r="O1384" s="38"/>
      <c r="P1384" s="38"/>
      <c r="Q1384" s="38"/>
      <c r="R1384" s="38"/>
      <c r="S1384" s="38"/>
      <c r="T1384" s="38"/>
      <c r="U1384" s="38"/>
      <c r="V1384" s="38"/>
      <c r="W1384" s="38"/>
      <c r="X1384" s="38"/>
      <c r="Y1384" s="38"/>
      <c r="Z1384" s="38"/>
      <c r="AA1384" s="38"/>
    </row>
    <row r="1385" spans="1:27" ht="15.75" customHeight="1">
      <c r="A1385">
        <v>146</v>
      </c>
      <c r="B1385" s="38" t="s">
        <v>791</v>
      </c>
      <c r="C1385" s="39">
        <v>4</v>
      </c>
      <c r="D1385" s="39">
        <v>7</v>
      </c>
      <c r="E1385" s="38" t="s">
        <v>3678</v>
      </c>
      <c r="F1385" s="39">
        <v>34429348</v>
      </c>
      <c r="G1385" s="38" t="s">
        <v>2868</v>
      </c>
      <c r="H1385" t="e">
        <f>VLOOKUP(G1385,'Journals '!A:C,3)</f>
        <v>#N/A</v>
      </c>
      <c r="I1385" t="e">
        <f t="shared" si="5"/>
        <v>#N/A</v>
      </c>
      <c r="J1385" s="39">
        <v>2022</v>
      </c>
      <c r="K1385" s="38" t="s">
        <v>3560</v>
      </c>
      <c r="L1385" s="38"/>
      <c r="M1385" s="38"/>
      <c r="N1385" s="38"/>
      <c r="O1385" s="38"/>
      <c r="P1385" s="38"/>
      <c r="Q1385" s="38"/>
      <c r="R1385" s="38"/>
      <c r="S1385" s="38"/>
      <c r="T1385" s="38"/>
      <c r="U1385" s="38"/>
      <c r="V1385" s="38"/>
      <c r="W1385" s="38"/>
      <c r="X1385" s="38"/>
      <c r="Y1385" s="38"/>
      <c r="Z1385" s="38"/>
      <c r="AA1385" s="38"/>
    </row>
    <row r="1386" spans="1:27" ht="15.75" customHeight="1">
      <c r="A1386">
        <v>146</v>
      </c>
      <c r="B1386" s="38" t="s">
        <v>791</v>
      </c>
      <c r="C1386" s="39">
        <v>9</v>
      </c>
      <c r="D1386" s="39">
        <v>15</v>
      </c>
      <c r="E1386" s="38" t="s">
        <v>3679</v>
      </c>
      <c r="F1386" s="39">
        <v>37856406</v>
      </c>
      <c r="G1386" s="38" t="s">
        <v>437</v>
      </c>
      <c r="H1386">
        <f>VLOOKUP(G1386,'Journals '!A:C,3)</f>
        <v>1</v>
      </c>
      <c r="I1386">
        <f t="shared" si="5"/>
        <v>1</v>
      </c>
      <c r="J1386" s="39">
        <v>2023</v>
      </c>
      <c r="K1386" s="38" t="s">
        <v>3560</v>
      </c>
      <c r="L1386" s="38"/>
      <c r="M1386" s="38"/>
      <c r="N1386" s="38"/>
      <c r="O1386" s="38"/>
      <c r="P1386" s="38"/>
      <c r="Q1386" s="38"/>
      <c r="R1386" s="38"/>
      <c r="S1386" s="38"/>
      <c r="T1386" s="38"/>
      <c r="U1386" s="38"/>
      <c r="V1386" s="38"/>
      <c r="W1386" s="38"/>
      <c r="X1386" s="38"/>
      <c r="Y1386" s="38"/>
      <c r="Z1386" s="38"/>
      <c r="AA1386" s="38"/>
    </row>
    <row r="1387" spans="1:27" ht="15.75" customHeight="1">
      <c r="A1387">
        <v>146</v>
      </c>
      <c r="B1387" s="38" t="s">
        <v>791</v>
      </c>
      <c r="C1387" s="39">
        <v>1</v>
      </c>
      <c r="D1387" s="39">
        <v>9</v>
      </c>
      <c r="E1387" s="38" t="s">
        <v>3680</v>
      </c>
      <c r="F1387" s="39">
        <v>36681958</v>
      </c>
      <c r="G1387" s="38" t="s">
        <v>434</v>
      </c>
      <c r="H1387">
        <f>VLOOKUP(G1387,'Journals '!A:C,3)</f>
        <v>1</v>
      </c>
      <c r="I1387">
        <f t="shared" si="5"/>
        <v>1</v>
      </c>
      <c r="J1387" s="39">
        <v>2022</v>
      </c>
      <c r="K1387" s="38" t="s">
        <v>3560</v>
      </c>
      <c r="L1387" s="38" t="s">
        <v>3640</v>
      </c>
      <c r="M1387" s="38"/>
      <c r="N1387" s="38"/>
      <c r="O1387" s="38"/>
      <c r="P1387" s="38"/>
      <c r="Q1387" s="38"/>
      <c r="R1387" s="38"/>
      <c r="S1387" s="38"/>
      <c r="T1387" s="38"/>
      <c r="U1387" s="38"/>
      <c r="V1387" s="38"/>
      <c r="W1387" s="38"/>
      <c r="X1387" s="38"/>
      <c r="Y1387" s="38"/>
      <c r="Z1387" s="38"/>
      <c r="AA1387" s="38"/>
    </row>
    <row r="1388" spans="1:27" ht="15.75" customHeight="1">
      <c r="A1388">
        <v>146</v>
      </c>
      <c r="B1388" s="38" t="s">
        <v>791</v>
      </c>
      <c r="C1388" s="39">
        <v>2</v>
      </c>
      <c r="D1388" s="39">
        <v>15</v>
      </c>
      <c r="E1388" s="38" t="s">
        <v>3681</v>
      </c>
      <c r="F1388" s="39">
        <v>37506841</v>
      </c>
      <c r="G1388" s="38" t="s">
        <v>3464</v>
      </c>
      <c r="H1388" t="e">
        <f>VLOOKUP(G1388,'Journals '!A:C,3)</f>
        <v>#N/A</v>
      </c>
      <c r="I1388" t="e">
        <f t="shared" si="5"/>
        <v>#N/A</v>
      </c>
      <c r="J1388" s="39">
        <v>2023</v>
      </c>
      <c r="K1388" s="38" t="s">
        <v>3560</v>
      </c>
      <c r="L1388" s="38"/>
      <c r="M1388" s="38"/>
      <c r="N1388" s="38"/>
      <c r="O1388" s="38"/>
      <c r="P1388" s="38"/>
      <c r="Q1388" s="38"/>
      <c r="R1388" s="38"/>
      <c r="S1388" s="38"/>
      <c r="T1388" s="38"/>
      <c r="U1388" s="38"/>
      <c r="V1388" s="38"/>
      <c r="W1388" s="38"/>
      <c r="X1388" s="38"/>
      <c r="Y1388" s="38"/>
      <c r="Z1388" s="38"/>
      <c r="AA1388" s="38"/>
    </row>
    <row r="1389" spans="1:27" ht="15.75" customHeight="1">
      <c r="A1389">
        <v>146</v>
      </c>
      <c r="B1389" s="38" t="s">
        <v>791</v>
      </c>
      <c r="C1389" s="39">
        <v>2</v>
      </c>
      <c r="D1389" s="39">
        <v>10</v>
      </c>
      <c r="E1389" s="38" t="s">
        <v>3682</v>
      </c>
      <c r="F1389" s="39">
        <v>37830801</v>
      </c>
      <c r="G1389" s="38" t="s">
        <v>546</v>
      </c>
      <c r="H1389">
        <f>VLOOKUP(G1389,'Journals '!A:C,3)</f>
        <v>1</v>
      </c>
      <c r="I1389">
        <f t="shared" si="5"/>
        <v>1</v>
      </c>
      <c r="J1389" s="39">
        <v>2023</v>
      </c>
      <c r="K1389" s="38" t="s">
        <v>3560</v>
      </c>
      <c r="L1389" s="38" t="s">
        <v>3683</v>
      </c>
      <c r="M1389" s="38"/>
      <c r="N1389" s="38"/>
      <c r="O1389" s="38"/>
      <c r="P1389" s="38"/>
      <c r="Q1389" s="38"/>
      <c r="R1389" s="38"/>
      <c r="S1389" s="38"/>
      <c r="T1389" s="38"/>
      <c r="U1389" s="38"/>
      <c r="V1389" s="38"/>
      <c r="W1389" s="38"/>
      <c r="X1389" s="38"/>
      <c r="Y1389" s="38"/>
      <c r="Z1389" s="38"/>
      <c r="AA1389" s="38"/>
    </row>
    <row r="1390" spans="1:27" ht="15.75" customHeight="1">
      <c r="A1390">
        <v>146</v>
      </c>
      <c r="B1390" s="38" t="s">
        <v>791</v>
      </c>
      <c r="C1390" s="39">
        <v>2</v>
      </c>
      <c r="D1390" s="39">
        <v>12</v>
      </c>
      <c r="E1390" s="38" t="s">
        <v>3684</v>
      </c>
      <c r="F1390" s="39">
        <v>36251417</v>
      </c>
      <c r="G1390" s="38" t="s">
        <v>555</v>
      </c>
      <c r="H1390">
        <f>VLOOKUP(G1390,'Journals '!A:C,3)</f>
        <v>1</v>
      </c>
      <c r="I1390">
        <f t="shared" si="5"/>
        <v>1</v>
      </c>
      <c r="J1390" s="39">
        <v>2023</v>
      </c>
      <c r="K1390" s="38" t="s">
        <v>3560</v>
      </c>
      <c r="L1390" s="38" t="s">
        <v>3683</v>
      </c>
      <c r="M1390" s="38"/>
      <c r="N1390" s="38"/>
      <c r="O1390" s="38"/>
      <c r="P1390" s="38"/>
      <c r="Q1390" s="38"/>
      <c r="R1390" s="38"/>
      <c r="S1390" s="38"/>
      <c r="T1390" s="38"/>
      <c r="U1390" s="38"/>
      <c r="V1390" s="38"/>
      <c r="W1390" s="38"/>
      <c r="X1390" s="38"/>
      <c r="Y1390" s="38"/>
      <c r="Z1390" s="38"/>
      <c r="AA1390" s="38"/>
    </row>
    <row r="1391" spans="1:27" ht="15.75" customHeight="1">
      <c r="A1391">
        <v>146</v>
      </c>
      <c r="B1391" s="38" t="s">
        <v>791</v>
      </c>
      <c r="C1391" s="39">
        <v>2</v>
      </c>
      <c r="D1391" s="39">
        <v>12</v>
      </c>
      <c r="E1391" s="38" t="s">
        <v>3685</v>
      </c>
      <c r="F1391" s="39">
        <v>36137743</v>
      </c>
      <c r="G1391" s="38" t="s">
        <v>2868</v>
      </c>
      <c r="H1391" t="e">
        <f>VLOOKUP(G1391,'Journals '!A:C,3)</f>
        <v>#N/A</v>
      </c>
      <c r="I1391" t="e">
        <f t="shared" si="5"/>
        <v>#N/A</v>
      </c>
      <c r="J1391" s="39">
        <v>2023</v>
      </c>
      <c r="K1391" s="38" t="s">
        <v>3560</v>
      </c>
      <c r="L1391" s="38" t="s">
        <v>3683</v>
      </c>
      <c r="M1391" s="38"/>
      <c r="N1391" s="38"/>
      <c r="O1391" s="38"/>
      <c r="P1391" s="38"/>
      <c r="Q1391" s="38"/>
      <c r="R1391" s="38"/>
      <c r="S1391" s="38"/>
      <c r="T1391" s="38"/>
      <c r="U1391" s="38"/>
      <c r="V1391" s="38"/>
      <c r="W1391" s="38"/>
      <c r="X1391" s="38"/>
      <c r="Y1391" s="38"/>
      <c r="Z1391" s="38"/>
      <c r="AA1391" s="38"/>
    </row>
    <row r="1392" spans="1:27" ht="15.75" customHeight="1">
      <c r="A1392">
        <v>146</v>
      </c>
      <c r="B1392" s="38" t="s">
        <v>791</v>
      </c>
      <c r="C1392" s="39">
        <v>10</v>
      </c>
      <c r="D1392" s="39">
        <v>21</v>
      </c>
      <c r="E1392" s="38" t="s">
        <v>3686</v>
      </c>
      <c r="F1392" s="39">
        <v>37632337</v>
      </c>
      <c r="G1392" s="38" t="s">
        <v>3687</v>
      </c>
      <c r="H1392">
        <f>VLOOKUP(G1392,'Journals '!A:C,3)</f>
        <v>0</v>
      </c>
      <c r="I1392" t="str">
        <f t="shared" si="5"/>
        <v xml:space="preserve"> </v>
      </c>
      <c r="J1392" s="39">
        <v>2023</v>
      </c>
      <c r="K1392" s="38" t="s">
        <v>3683</v>
      </c>
      <c r="L1392" s="38"/>
      <c r="M1392" s="38"/>
      <c r="N1392" s="38"/>
      <c r="O1392" s="38"/>
      <c r="P1392" s="38"/>
      <c r="Q1392" s="38"/>
      <c r="R1392" s="38"/>
      <c r="S1392" s="38"/>
      <c r="T1392" s="38"/>
      <c r="U1392" s="38"/>
      <c r="V1392" s="38"/>
      <c r="W1392" s="38"/>
      <c r="X1392" s="38"/>
      <c r="Y1392" s="38"/>
      <c r="Z1392" s="38"/>
      <c r="AA1392" s="38"/>
    </row>
    <row r="1393" spans="1:27" ht="15.75" customHeight="1">
      <c r="A1393">
        <v>146</v>
      </c>
      <c r="B1393" s="38" t="s">
        <v>791</v>
      </c>
      <c r="C1393" s="39">
        <v>3</v>
      </c>
      <c r="D1393" s="39">
        <v>4</v>
      </c>
      <c r="E1393" s="38" t="s">
        <v>3688</v>
      </c>
      <c r="F1393" s="39">
        <v>31296639</v>
      </c>
      <c r="G1393" s="38" t="s">
        <v>2866</v>
      </c>
      <c r="H1393">
        <f>VLOOKUP(G1393,'Journals '!A:C,3)</f>
        <v>0</v>
      </c>
      <c r="I1393" t="str">
        <f t="shared" si="5"/>
        <v xml:space="preserve"> </v>
      </c>
      <c r="J1393" s="39">
        <v>2019</v>
      </c>
      <c r="K1393" s="38" t="s">
        <v>3689</v>
      </c>
      <c r="L1393" s="38"/>
      <c r="M1393" s="38"/>
      <c r="N1393" s="38"/>
      <c r="O1393" s="38"/>
      <c r="P1393" s="38"/>
      <c r="Q1393" s="38"/>
      <c r="R1393" s="38"/>
      <c r="S1393" s="38"/>
      <c r="T1393" s="38"/>
      <c r="U1393" s="38"/>
      <c r="V1393" s="38"/>
      <c r="W1393" s="38"/>
      <c r="X1393" s="38"/>
      <c r="Y1393" s="38"/>
      <c r="Z1393" s="38"/>
      <c r="AA1393" s="38"/>
    </row>
    <row r="1394" spans="1:27" ht="15.75" customHeight="1">
      <c r="A1394">
        <v>146</v>
      </c>
      <c r="B1394" s="38" t="s">
        <v>791</v>
      </c>
      <c r="C1394" s="39">
        <v>4</v>
      </c>
      <c r="D1394" s="39">
        <v>9</v>
      </c>
      <c r="E1394" s="38" t="s">
        <v>3690</v>
      </c>
      <c r="F1394" s="39">
        <v>34198258</v>
      </c>
      <c r="G1394" s="38" t="s">
        <v>542</v>
      </c>
      <c r="H1394">
        <f>VLOOKUP(G1394,'Journals '!A:C,3)</f>
        <v>1</v>
      </c>
      <c r="I1394">
        <f t="shared" si="5"/>
        <v>1</v>
      </c>
      <c r="J1394" s="39">
        <v>2021</v>
      </c>
      <c r="K1394" s="38" t="s">
        <v>3560</v>
      </c>
      <c r="L1394" s="38" t="s">
        <v>3683</v>
      </c>
      <c r="M1394" s="38"/>
      <c r="N1394" s="38"/>
      <c r="O1394" s="38"/>
      <c r="P1394" s="38"/>
      <c r="Q1394" s="38"/>
      <c r="R1394" s="38"/>
      <c r="S1394" s="38"/>
      <c r="T1394" s="38"/>
      <c r="U1394" s="38"/>
      <c r="V1394" s="38"/>
      <c r="W1394" s="38"/>
      <c r="X1394" s="38"/>
      <c r="Y1394" s="38"/>
      <c r="Z1394" s="38"/>
      <c r="AA1394" s="38"/>
    </row>
    <row r="1395" spans="1:27" ht="15.75" customHeight="1">
      <c r="A1395">
        <v>146</v>
      </c>
      <c r="B1395" s="38" t="s">
        <v>791</v>
      </c>
      <c r="C1395" s="39">
        <v>2</v>
      </c>
      <c r="D1395" s="39">
        <v>4</v>
      </c>
      <c r="E1395" s="38" t="s">
        <v>3691</v>
      </c>
      <c r="F1395" s="39">
        <v>31315843</v>
      </c>
      <c r="G1395" s="38" t="s">
        <v>2866</v>
      </c>
      <c r="H1395">
        <f>VLOOKUP(G1395,'Journals '!A:C,3)</f>
        <v>0</v>
      </c>
      <c r="I1395" t="str">
        <f t="shared" si="5"/>
        <v xml:space="preserve"> </v>
      </c>
      <c r="J1395" s="39">
        <v>2019</v>
      </c>
      <c r="K1395" s="38" t="s">
        <v>3580</v>
      </c>
      <c r="L1395" s="38"/>
      <c r="M1395" s="38"/>
      <c r="N1395" s="38"/>
      <c r="O1395" s="38"/>
      <c r="P1395" s="38"/>
      <c r="Q1395" s="38"/>
      <c r="R1395" s="38"/>
      <c r="S1395" s="38"/>
      <c r="T1395" s="38"/>
      <c r="U1395" s="38"/>
      <c r="V1395" s="38"/>
      <c r="W1395" s="38"/>
      <c r="X1395" s="38"/>
      <c r="Y1395" s="38"/>
      <c r="Z1395" s="38"/>
      <c r="AA1395" s="38"/>
    </row>
    <row r="1396" spans="1:27" ht="15.75" customHeight="1">
      <c r="A1396">
        <v>146</v>
      </c>
      <c r="B1396" s="38" t="s">
        <v>791</v>
      </c>
      <c r="C1396" s="39">
        <v>1</v>
      </c>
      <c r="D1396" s="39">
        <v>15</v>
      </c>
      <c r="E1396" s="38" t="s">
        <v>3692</v>
      </c>
      <c r="F1396" s="39">
        <v>34198244</v>
      </c>
      <c r="G1396" s="38" t="s">
        <v>542</v>
      </c>
      <c r="H1396">
        <f>VLOOKUP(G1396,'Journals '!A:C,3)</f>
        <v>1</v>
      </c>
      <c r="I1396">
        <f t="shared" si="5"/>
        <v>1</v>
      </c>
      <c r="J1396" s="39">
        <v>2021</v>
      </c>
      <c r="K1396" s="38" t="s">
        <v>3560</v>
      </c>
      <c r="L1396" s="38" t="s">
        <v>3683</v>
      </c>
      <c r="M1396" s="38"/>
      <c r="N1396" s="38"/>
      <c r="O1396" s="38"/>
      <c r="P1396" s="38"/>
      <c r="Q1396" s="38"/>
      <c r="R1396" s="38"/>
      <c r="S1396" s="38"/>
      <c r="T1396" s="38"/>
      <c r="U1396" s="38"/>
      <c r="V1396" s="38"/>
      <c r="W1396" s="38"/>
      <c r="X1396" s="38"/>
      <c r="Y1396" s="38"/>
      <c r="Z1396" s="38"/>
      <c r="AA1396" s="38"/>
    </row>
    <row r="1397" spans="1:27" ht="15.75" customHeight="1">
      <c r="A1397">
        <v>146</v>
      </c>
      <c r="B1397" s="38" t="s">
        <v>791</v>
      </c>
      <c r="C1397" s="39">
        <v>2</v>
      </c>
      <c r="D1397" s="39">
        <v>5</v>
      </c>
      <c r="E1397" s="38" t="s">
        <v>3693</v>
      </c>
      <c r="F1397" s="39">
        <v>36637307</v>
      </c>
      <c r="G1397" s="38" t="s">
        <v>555</v>
      </c>
      <c r="H1397">
        <f>VLOOKUP(G1397,'Journals '!A:C,3)</f>
        <v>1</v>
      </c>
      <c r="I1397">
        <f t="shared" si="5"/>
        <v>1</v>
      </c>
      <c r="J1397" s="39">
        <v>2023</v>
      </c>
      <c r="K1397" s="38" t="s">
        <v>3560</v>
      </c>
      <c r="L1397" s="38" t="s">
        <v>3683</v>
      </c>
      <c r="M1397" s="38"/>
      <c r="N1397" s="38"/>
      <c r="O1397" s="38"/>
      <c r="P1397" s="38"/>
      <c r="Q1397" s="38"/>
      <c r="R1397" s="38"/>
      <c r="S1397" s="38"/>
      <c r="T1397" s="38"/>
      <c r="U1397" s="38"/>
      <c r="V1397" s="38"/>
      <c r="W1397" s="38"/>
      <c r="X1397" s="38"/>
      <c r="Y1397" s="38"/>
      <c r="Z1397" s="38"/>
      <c r="AA1397" s="38"/>
    </row>
    <row r="1398" spans="1:27" ht="15.75" customHeight="1">
      <c r="A1398">
        <v>146</v>
      </c>
      <c r="B1398" s="38" t="s">
        <v>791</v>
      </c>
      <c r="C1398" s="39">
        <v>9</v>
      </c>
      <c r="D1398" s="39">
        <v>13</v>
      </c>
      <c r="E1398" s="38" t="s">
        <v>3694</v>
      </c>
      <c r="F1398" s="39">
        <v>33632879</v>
      </c>
      <c r="G1398" s="38" t="s">
        <v>2868</v>
      </c>
      <c r="H1398" t="e">
        <f>VLOOKUP(G1398,'Journals '!A:C,3)</f>
        <v>#N/A</v>
      </c>
      <c r="I1398" t="e">
        <f t="shared" si="5"/>
        <v>#N/A</v>
      </c>
      <c r="J1398" s="39">
        <v>2021</v>
      </c>
      <c r="K1398" s="38" t="s">
        <v>3560</v>
      </c>
      <c r="L1398" s="38" t="s">
        <v>3683</v>
      </c>
      <c r="M1398" s="38"/>
      <c r="N1398" s="38"/>
      <c r="O1398" s="38"/>
      <c r="P1398" s="38"/>
      <c r="Q1398" s="38"/>
      <c r="R1398" s="38"/>
      <c r="S1398" s="38"/>
      <c r="T1398" s="38"/>
      <c r="U1398" s="38"/>
      <c r="V1398" s="38"/>
      <c r="W1398" s="38"/>
      <c r="X1398" s="38"/>
      <c r="Y1398" s="38"/>
      <c r="Z1398" s="38"/>
      <c r="AA1398" s="38"/>
    </row>
    <row r="1399" spans="1:27" ht="15.75" customHeight="1">
      <c r="A1399">
        <v>146</v>
      </c>
      <c r="B1399" s="38" t="s">
        <v>791</v>
      </c>
      <c r="C1399" s="39">
        <v>2</v>
      </c>
      <c r="D1399" s="39">
        <v>7</v>
      </c>
      <c r="E1399" s="38" t="s">
        <v>3695</v>
      </c>
      <c r="F1399" s="39">
        <v>31597686</v>
      </c>
      <c r="G1399" s="38" t="s">
        <v>2868</v>
      </c>
      <c r="H1399" t="e">
        <f>VLOOKUP(G1399,'Journals '!A:C,3)</f>
        <v>#N/A</v>
      </c>
      <c r="I1399" t="e">
        <f t="shared" si="5"/>
        <v>#N/A</v>
      </c>
      <c r="J1399" s="39">
        <v>2020</v>
      </c>
      <c r="K1399" s="38" t="s">
        <v>3696</v>
      </c>
      <c r="L1399" s="38"/>
      <c r="M1399" s="38"/>
      <c r="N1399" s="38"/>
      <c r="O1399" s="38"/>
      <c r="P1399" s="38"/>
      <c r="Q1399" s="38"/>
      <c r="R1399" s="38"/>
      <c r="S1399" s="38"/>
      <c r="T1399" s="38"/>
      <c r="U1399" s="38"/>
      <c r="V1399" s="38"/>
      <c r="W1399" s="38"/>
      <c r="X1399" s="38"/>
      <c r="Y1399" s="38"/>
      <c r="Z1399" s="38"/>
      <c r="AA1399" s="38"/>
    </row>
    <row r="1400" spans="1:27" ht="15.75" customHeight="1">
      <c r="A1400">
        <v>146</v>
      </c>
      <c r="B1400" s="38" t="s">
        <v>791</v>
      </c>
      <c r="C1400" s="39">
        <v>1</v>
      </c>
      <c r="D1400" s="39">
        <v>5</v>
      </c>
      <c r="E1400" s="38" t="s">
        <v>3697</v>
      </c>
      <c r="F1400" s="39">
        <v>33313839</v>
      </c>
      <c r="G1400" s="38" t="s">
        <v>546</v>
      </c>
      <c r="H1400">
        <f>VLOOKUP(G1400,'Journals '!A:C,3)</f>
        <v>1</v>
      </c>
      <c r="I1400">
        <f t="shared" si="5"/>
        <v>1</v>
      </c>
      <c r="J1400" s="39">
        <v>2021</v>
      </c>
      <c r="K1400" s="38" t="s">
        <v>3689</v>
      </c>
      <c r="L1400" s="38"/>
      <c r="M1400" s="38"/>
      <c r="N1400" s="38"/>
      <c r="O1400" s="38"/>
      <c r="P1400" s="38"/>
      <c r="Q1400" s="38"/>
      <c r="R1400" s="38"/>
      <c r="S1400" s="38"/>
      <c r="T1400" s="38"/>
      <c r="U1400" s="38"/>
      <c r="V1400" s="38"/>
      <c r="W1400" s="38"/>
      <c r="X1400" s="38"/>
      <c r="Y1400" s="38"/>
      <c r="Z1400" s="38"/>
      <c r="AA1400" s="38"/>
    </row>
    <row r="1401" spans="1:27" ht="15.75" customHeight="1">
      <c r="A1401">
        <v>146</v>
      </c>
      <c r="B1401" s="38" t="s">
        <v>791</v>
      </c>
      <c r="C1401" s="39">
        <v>1</v>
      </c>
      <c r="D1401" s="39">
        <v>5</v>
      </c>
      <c r="E1401" s="38" t="s">
        <v>3698</v>
      </c>
      <c r="F1401" s="39">
        <v>32399336</v>
      </c>
      <c r="G1401" s="38" t="s">
        <v>355</v>
      </c>
      <c r="H1401">
        <f>VLOOKUP(G1401,'Journals '!A:C,3)</f>
        <v>0</v>
      </c>
      <c r="I1401" t="str">
        <f t="shared" si="5"/>
        <v xml:space="preserve"> </v>
      </c>
      <c r="J1401" s="39">
        <v>2020</v>
      </c>
      <c r="K1401" s="38" t="s">
        <v>3699</v>
      </c>
      <c r="L1401" s="38"/>
      <c r="M1401" s="38"/>
      <c r="N1401" s="38"/>
      <c r="O1401" s="38"/>
      <c r="P1401" s="38"/>
      <c r="Q1401" s="38"/>
      <c r="R1401" s="38"/>
      <c r="S1401" s="38"/>
      <c r="T1401" s="38"/>
      <c r="U1401" s="38"/>
      <c r="V1401" s="38"/>
      <c r="W1401" s="38"/>
      <c r="X1401" s="38"/>
      <c r="Y1401" s="38"/>
      <c r="Z1401" s="38"/>
      <c r="AA1401" s="38"/>
    </row>
    <row r="1402" spans="1:27" ht="15.75" customHeight="1">
      <c r="A1402">
        <v>146</v>
      </c>
      <c r="B1402" s="38" t="s">
        <v>791</v>
      </c>
      <c r="C1402" s="39">
        <v>3</v>
      </c>
      <c r="D1402" s="39">
        <v>10</v>
      </c>
      <c r="E1402" s="38" t="s">
        <v>3700</v>
      </c>
      <c r="F1402" s="39">
        <v>30878747</v>
      </c>
      <c r="G1402" s="38" t="s">
        <v>3464</v>
      </c>
      <c r="H1402" t="e">
        <f>VLOOKUP(G1402,'Journals '!A:C,3)</f>
        <v>#N/A</v>
      </c>
      <c r="I1402" t="e">
        <f t="shared" si="5"/>
        <v>#N/A</v>
      </c>
      <c r="J1402" s="39">
        <v>2019</v>
      </c>
      <c r="K1402" s="38" t="s">
        <v>3580</v>
      </c>
      <c r="L1402" s="38"/>
      <c r="M1402" s="38"/>
      <c r="N1402" s="38"/>
      <c r="O1402" s="38"/>
      <c r="P1402" s="38"/>
      <c r="Q1402" s="38"/>
      <c r="R1402" s="38"/>
      <c r="S1402" s="38"/>
      <c r="T1402" s="38"/>
      <c r="U1402" s="38"/>
      <c r="V1402" s="38"/>
      <c r="W1402" s="38"/>
      <c r="X1402" s="38"/>
      <c r="Y1402" s="38"/>
      <c r="Z1402" s="38"/>
      <c r="AA1402" s="38"/>
    </row>
    <row r="1403" spans="1:27" ht="15.75" customHeight="1">
      <c r="A1403">
        <v>146</v>
      </c>
      <c r="B1403" s="38" t="s">
        <v>791</v>
      </c>
      <c r="C1403" s="39">
        <v>1</v>
      </c>
      <c r="D1403" s="39">
        <v>4</v>
      </c>
      <c r="E1403" s="38" t="s">
        <v>3701</v>
      </c>
      <c r="F1403" s="39">
        <v>33752477</v>
      </c>
      <c r="G1403" s="38" t="s">
        <v>2972</v>
      </c>
      <c r="H1403">
        <f>VLOOKUP(G1403,'Journals '!A:C,3)</f>
        <v>0</v>
      </c>
      <c r="I1403" t="str">
        <f t="shared" si="5"/>
        <v xml:space="preserve"> </v>
      </c>
      <c r="J1403" s="39">
        <v>2021</v>
      </c>
      <c r="K1403" s="38" t="s">
        <v>3702</v>
      </c>
      <c r="L1403" s="38"/>
      <c r="M1403" s="38"/>
      <c r="N1403" s="38"/>
      <c r="O1403" s="38"/>
      <c r="P1403" s="38"/>
      <c r="Q1403" s="38"/>
      <c r="R1403" s="38"/>
      <c r="S1403" s="38"/>
      <c r="T1403" s="38"/>
      <c r="U1403" s="38"/>
      <c r="V1403" s="38"/>
      <c r="W1403" s="38"/>
      <c r="X1403" s="38"/>
      <c r="Y1403" s="38"/>
      <c r="Z1403" s="38"/>
      <c r="AA1403" s="38"/>
    </row>
    <row r="1404" spans="1:27" ht="15.75" customHeight="1">
      <c r="A1404">
        <v>147</v>
      </c>
      <c r="B1404" s="38" t="s">
        <v>792</v>
      </c>
      <c r="C1404" s="39">
        <v>1</v>
      </c>
      <c r="D1404" s="39">
        <v>5</v>
      </c>
      <c r="E1404" s="38" t="s">
        <v>3703</v>
      </c>
      <c r="F1404" s="39">
        <v>35259820</v>
      </c>
      <c r="G1404" s="38" t="s">
        <v>3704</v>
      </c>
      <c r="H1404">
        <f>VLOOKUP(G1404,'Journals '!A:C,3)</f>
        <v>0</v>
      </c>
      <c r="I1404" t="str">
        <f t="shared" si="5"/>
        <v xml:space="preserve"> </v>
      </c>
      <c r="J1404" s="39">
        <v>2022</v>
      </c>
      <c r="K1404" s="38" t="s">
        <v>3705</v>
      </c>
      <c r="L1404" s="38"/>
      <c r="M1404" s="38"/>
      <c r="N1404" s="38"/>
      <c r="O1404" s="38"/>
      <c r="P1404" s="38"/>
      <c r="Q1404" s="38"/>
      <c r="R1404" s="38"/>
      <c r="S1404" s="38"/>
      <c r="T1404" s="38"/>
      <c r="U1404" s="38"/>
      <c r="V1404" s="38"/>
      <c r="W1404" s="38"/>
      <c r="X1404" s="38"/>
      <c r="Y1404" s="38"/>
      <c r="Z1404" s="38"/>
      <c r="AA1404" s="38"/>
    </row>
    <row r="1405" spans="1:27" ht="15.75" customHeight="1">
      <c r="A1405">
        <v>147</v>
      </c>
      <c r="B1405" s="38" t="s">
        <v>792</v>
      </c>
      <c r="C1405" s="39">
        <v>4</v>
      </c>
      <c r="D1405" s="39">
        <v>11</v>
      </c>
      <c r="E1405" s="38" t="s">
        <v>3706</v>
      </c>
      <c r="F1405" s="39">
        <v>37495098</v>
      </c>
      <c r="G1405" s="38" t="s">
        <v>633</v>
      </c>
      <c r="H1405">
        <f>VLOOKUP(G1405,'Journals '!A:C,3)</f>
        <v>1</v>
      </c>
      <c r="I1405">
        <f t="shared" si="5"/>
        <v>1</v>
      </c>
      <c r="J1405" s="39">
        <v>2023</v>
      </c>
      <c r="K1405" s="38" t="s">
        <v>3707</v>
      </c>
      <c r="L1405" s="38"/>
      <c r="M1405" s="38"/>
      <c r="N1405" s="38"/>
      <c r="O1405" s="38"/>
      <c r="P1405" s="38"/>
      <c r="Q1405" s="38"/>
      <c r="R1405" s="38"/>
      <c r="S1405" s="38"/>
      <c r="T1405" s="38"/>
      <c r="U1405" s="38"/>
      <c r="V1405" s="38"/>
      <c r="W1405" s="38"/>
      <c r="X1405" s="38"/>
      <c r="Y1405" s="38"/>
      <c r="Z1405" s="38"/>
      <c r="AA1405" s="38"/>
    </row>
    <row r="1406" spans="1:27" ht="15.75" customHeight="1">
      <c r="A1406">
        <v>147</v>
      </c>
      <c r="B1406" s="38" t="s">
        <v>792</v>
      </c>
      <c r="C1406" s="39">
        <v>4</v>
      </c>
      <c r="D1406" s="39">
        <v>5</v>
      </c>
      <c r="E1406" s="38" t="s">
        <v>3708</v>
      </c>
      <c r="F1406" s="39">
        <v>37809266</v>
      </c>
      <c r="G1406" s="38" t="s">
        <v>355</v>
      </c>
      <c r="H1406">
        <f>VLOOKUP(G1406,'Journals '!A:C,3)</f>
        <v>0</v>
      </c>
      <c r="I1406" t="str">
        <f t="shared" si="5"/>
        <v xml:space="preserve"> </v>
      </c>
      <c r="J1406" s="39">
        <v>2023</v>
      </c>
      <c r="K1406" s="38" t="s">
        <v>3709</v>
      </c>
      <c r="L1406" s="38" t="s">
        <v>3710</v>
      </c>
      <c r="M1406" s="38"/>
      <c r="N1406" s="38"/>
      <c r="O1406" s="38"/>
      <c r="P1406" s="38"/>
      <c r="Q1406" s="38"/>
      <c r="R1406" s="38"/>
      <c r="S1406" s="38"/>
      <c r="T1406" s="38"/>
      <c r="U1406" s="38"/>
      <c r="V1406" s="38"/>
      <c r="W1406" s="38"/>
      <c r="X1406" s="38"/>
      <c r="Y1406" s="38"/>
      <c r="Z1406" s="38"/>
      <c r="AA1406" s="38"/>
    </row>
    <row r="1407" spans="1:27" ht="15.75" customHeight="1">
      <c r="A1407">
        <v>147</v>
      </c>
      <c r="B1407" s="38" t="s">
        <v>792</v>
      </c>
      <c r="C1407" s="39">
        <v>3</v>
      </c>
      <c r="D1407" s="39">
        <v>11</v>
      </c>
      <c r="E1407" s="38" t="s">
        <v>3711</v>
      </c>
      <c r="F1407" s="39">
        <v>37918861</v>
      </c>
      <c r="G1407" s="38" t="s">
        <v>3712</v>
      </c>
      <c r="H1407">
        <f>VLOOKUP(G1407,'Journals '!A:C,3)</f>
        <v>1</v>
      </c>
      <c r="I1407">
        <f t="shared" si="5"/>
        <v>1</v>
      </c>
      <c r="J1407" s="39">
        <v>2023</v>
      </c>
      <c r="K1407" s="38" t="s">
        <v>3713</v>
      </c>
      <c r="L1407" s="38"/>
      <c r="M1407" s="38"/>
      <c r="N1407" s="38"/>
      <c r="O1407" s="38"/>
      <c r="P1407" s="38"/>
      <c r="Q1407" s="38"/>
      <c r="R1407" s="38"/>
      <c r="S1407" s="38"/>
      <c r="T1407" s="38"/>
      <c r="U1407" s="38"/>
      <c r="V1407" s="38"/>
      <c r="W1407" s="38"/>
      <c r="X1407" s="38"/>
      <c r="Y1407" s="38"/>
      <c r="Z1407" s="38"/>
      <c r="AA1407" s="38"/>
    </row>
    <row r="1408" spans="1:27" ht="15.75" customHeight="1">
      <c r="A1408">
        <v>147</v>
      </c>
      <c r="B1408" s="38" t="s">
        <v>792</v>
      </c>
      <c r="C1408" s="39">
        <v>3</v>
      </c>
      <c r="D1408" s="39">
        <v>13</v>
      </c>
      <c r="E1408" s="38" t="s">
        <v>3714</v>
      </c>
      <c r="F1408" s="39">
        <v>31577916</v>
      </c>
      <c r="G1408" s="38" t="s">
        <v>3715</v>
      </c>
      <c r="H1408">
        <f>VLOOKUP(G1408,'Journals '!A:C,3)</f>
        <v>0</v>
      </c>
      <c r="I1408" t="str">
        <f t="shared" si="5"/>
        <v xml:space="preserve"> </v>
      </c>
      <c r="J1408" s="39">
        <v>2019</v>
      </c>
      <c r="K1408" s="38" t="s">
        <v>3716</v>
      </c>
      <c r="L1408" s="38"/>
      <c r="M1408" s="38"/>
      <c r="N1408" s="38"/>
      <c r="O1408" s="38"/>
      <c r="P1408" s="38"/>
      <c r="Q1408" s="38"/>
      <c r="R1408" s="38"/>
      <c r="S1408" s="38"/>
      <c r="T1408" s="38"/>
      <c r="U1408" s="38"/>
      <c r="V1408" s="38"/>
      <c r="W1408" s="38"/>
      <c r="X1408" s="38"/>
      <c r="Y1408" s="38"/>
      <c r="Z1408" s="38"/>
      <c r="AA1408" s="38"/>
    </row>
    <row r="1409" spans="1:27" ht="15.75" customHeight="1">
      <c r="A1409">
        <v>147</v>
      </c>
      <c r="B1409" s="38" t="s">
        <v>792</v>
      </c>
      <c r="C1409" s="39">
        <v>2</v>
      </c>
      <c r="D1409" s="39">
        <v>6</v>
      </c>
      <c r="E1409" s="38" t="s">
        <v>3717</v>
      </c>
      <c r="F1409" s="39">
        <v>35896769</v>
      </c>
      <c r="G1409" s="38" t="s">
        <v>3718</v>
      </c>
      <c r="H1409">
        <f>VLOOKUP(G1409,'Journals '!A:C,3)</f>
        <v>0</v>
      </c>
      <c r="I1409" t="str">
        <f t="shared" si="5"/>
        <v xml:space="preserve"> </v>
      </c>
      <c r="J1409" s="39">
        <v>2023</v>
      </c>
      <c r="K1409" s="38" t="s">
        <v>3719</v>
      </c>
      <c r="L1409" s="38"/>
      <c r="M1409" s="38"/>
      <c r="N1409" s="38"/>
      <c r="O1409" s="38"/>
      <c r="P1409" s="38"/>
      <c r="Q1409" s="38"/>
      <c r="R1409" s="38"/>
      <c r="S1409" s="38"/>
      <c r="T1409" s="38"/>
      <c r="U1409" s="38"/>
      <c r="V1409" s="38"/>
      <c r="W1409" s="38"/>
      <c r="X1409" s="38"/>
      <c r="Y1409" s="38"/>
      <c r="Z1409" s="38"/>
      <c r="AA1409" s="38"/>
    </row>
    <row r="1410" spans="1:27" ht="15.75" customHeight="1">
      <c r="A1410">
        <v>148</v>
      </c>
      <c r="B1410" s="38" t="s">
        <v>793</v>
      </c>
      <c r="C1410" s="39">
        <v>5</v>
      </c>
      <c r="D1410" s="39">
        <v>10</v>
      </c>
      <c r="E1410" s="38" t="s">
        <v>3720</v>
      </c>
      <c r="F1410" s="39">
        <v>30076686</v>
      </c>
      <c r="G1410" s="38" t="s">
        <v>3721</v>
      </c>
      <c r="H1410">
        <f>VLOOKUP(G1410,'Journals '!A:C,3)</f>
        <v>1</v>
      </c>
      <c r="I1410">
        <f t="shared" si="5"/>
        <v>1</v>
      </c>
      <c r="J1410" s="39">
        <v>2018</v>
      </c>
      <c r="K1410" s="38" t="s">
        <v>3722</v>
      </c>
      <c r="L1410" s="38"/>
      <c r="M1410" s="38"/>
      <c r="N1410" s="38"/>
      <c r="O1410" s="38"/>
      <c r="P1410" s="38"/>
      <c r="Q1410" s="38"/>
      <c r="R1410" s="38"/>
      <c r="S1410" s="38"/>
      <c r="T1410" s="38"/>
      <c r="U1410" s="38"/>
      <c r="V1410" s="38"/>
      <c r="W1410" s="38"/>
      <c r="X1410" s="38"/>
      <c r="Y1410" s="38"/>
      <c r="Z1410" s="38"/>
      <c r="AA1410" s="38"/>
    </row>
    <row r="1411" spans="1:27" ht="15.75" customHeight="1">
      <c r="A1411">
        <v>148</v>
      </c>
      <c r="B1411" s="38" t="s">
        <v>793</v>
      </c>
      <c r="C1411" s="39">
        <v>3</v>
      </c>
      <c r="D1411" s="39">
        <v>6</v>
      </c>
      <c r="E1411" s="38" t="s">
        <v>3723</v>
      </c>
      <c r="F1411" s="39">
        <v>31450971</v>
      </c>
      <c r="G1411" s="38" t="s">
        <v>3724</v>
      </c>
      <c r="H1411">
        <f>VLOOKUP(G1411,'Journals '!A:C,3)</f>
        <v>0</v>
      </c>
      <c r="I1411" t="str">
        <f t="shared" si="5"/>
        <v xml:space="preserve"> </v>
      </c>
      <c r="J1411" s="39">
        <v>2019</v>
      </c>
      <c r="K1411" s="38" t="s">
        <v>3725</v>
      </c>
      <c r="L1411" s="38"/>
      <c r="M1411" s="38"/>
      <c r="N1411" s="38"/>
      <c r="O1411" s="38"/>
      <c r="P1411" s="38"/>
      <c r="Q1411" s="38"/>
      <c r="R1411" s="38"/>
      <c r="S1411" s="38"/>
      <c r="T1411" s="38"/>
      <c r="U1411" s="38"/>
      <c r="V1411" s="38"/>
      <c r="W1411" s="38"/>
      <c r="X1411" s="38"/>
      <c r="Y1411" s="38"/>
      <c r="Z1411" s="38"/>
      <c r="AA1411" s="38"/>
    </row>
    <row r="1412" spans="1:27" ht="15.75" customHeight="1">
      <c r="A1412">
        <v>148</v>
      </c>
      <c r="B1412" s="38" t="s">
        <v>793</v>
      </c>
      <c r="C1412" s="39">
        <v>8</v>
      </c>
      <c r="D1412" s="39">
        <v>10</v>
      </c>
      <c r="E1412" s="38" t="s">
        <v>3726</v>
      </c>
      <c r="F1412" s="39">
        <v>29768254</v>
      </c>
      <c r="G1412" s="38" t="s">
        <v>3727</v>
      </c>
      <c r="H1412">
        <f>VLOOKUP(G1412,'Journals '!A:C,3)</f>
        <v>0</v>
      </c>
      <c r="I1412" t="str">
        <f t="shared" si="5"/>
        <v xml:space="preserve"> </v>
      </c>
      <c r="J1412" s="39">
        <v>2018</v>
      </c>
      <c r="K1412" s="38" t="s">
        <v>3728</v>
      </c>
      <c r="L1412" s="38"/>
      <c r="M1412" s="38"/>
      <c r="N1412" s="38"/>
      <c r="O1412" s="38"/>
      <c r="P1412" s="38"/>
      <c r="Q1412" s="38"/>
      <c r="R1412" s="38"/>
      <c r="S1412" s="38"/>
      <c r="T1412" s="38"/>
      <c r="U1412" s="38"/>
      <c r="V1412" s="38"/>
      <c r="W1412" s="38"/>
      <c r="X1412" s="38"/>
      <c r="Y1412" s="38"/>
      <c r="Z1412" s="38"/>
      <c r="AA1412" s="38"/>
    </row>
    <row r="1413" spans="1:27" ht="15.75" customHeight="1">
      <c r="A1413">
        <v>148</v>
      </c>
      <c r="B1413" s="38" t="s">
        <v>793</v>
      </c>
      <c r="C1413" s="39">
        <v>2</v>
      </c>
      <c r="D1413" s="39">
        <v>3</v>
      </c>
      <c r="E1413" s="38" t="s">
        <v>3729</v>
      </c>
      <c r="F1413" s="39">
        <v>37094090</v>
      </c>
      <c r="G1413" s="38" t="s">
        <v>3730</v>
      </c>
      <c r="H1413">
        <f>VLOOKUP(G1413,'Journals '!A:C,3)</f>
        <v>1</v>
      </c>
      <c r="I1413">
        <f t="shared" si="5"/>
        <v>1</v>
      </c>
      <c r="J1413" s="39">
        <v>2023</v>
      </c>
      <c r="K1413" s="38" t="s">
        <v>3731</v>
      </c>
      <c r="L1413" s="38"/>
      <c r="M1413" s="38"/>
      <c r="N1413" s="38"/>
      <c r="O1413" s="38"/>
      <c r="P1413" s="38"/>
      <c r="Q1413" s="38"/>
      <c r="R1413" s="38"/>
      <c r="S1413" s="38"/>
      <c r="T1413" s="38"/>
      <c r="U1413" s="38"/>
      <c r="V1413" s="38"/>
      <c r="W1413" s="38"/>
      <c r="X1413" s="38"/>
      <c r="Y1413" s="38"/>
      <c r="Z1413" s="38"/>
      <c r="AA1413" s="38"/>
    </row>
    <row r="1414" spans="1:27" ht="15.75" customHeight="1">
      <c r="A1414">
        <v>148</v>
      </c>
      <c r="B1414" s="38" t="s">
        <v>793</v>
      </c>
      <c r="C1414" s="39">
        <v>4</v>
      </c>
      <c r="D1414" s="39">
        <v>10</v>
      </c>
      <c r="E1414" s="38" t="s">
        <v>3732</v>
      </c>
      <c r="F1414" s="39">
        <v>30132200</v>
      </c>
      <c r="G1414" s="38" t="s">
        <v>3733</v>
      </c>
      <c r="H1414">
        <f>VLOOKUP(G1414,'Journals '!A:C,3)</f>
        <v>0</v>
      </c>
      <c r="I1414" t="str">
        <f t="shared" si="5"/>
        <v xml:space="preserve"> </v>
      </c>
      <c r="J1414" s="39">
        <v>2019</v>
      </c>
      <c r="K1414" s="38" t="s">
        <v>3734</v>
      </c>
      <c r="L1414" s="38" t="s">
        <v>3725</v>
      </c>
      <c r="M1414" s="38"/>
      <c r="N1414" s="38"/>
      <c r="O1414" s="38"/>
      <c r="P1414" s="38"/>
      <c r="Q1414" s="38"/>
      <c r="R1414" s="38"/>
      <c r="S1414" s="38"/>
      <c r="T1414" s="38"/>
      <c r="U1414" s="38"/>
      <c r="V1414" s="38"/>
      <c r="W1414" s="38"/>
      <c r="X1414" s="38"/>
      <c r="Y1414" s="38"/>
      <c r="Z1414" s="38"/>
      <c r="AA1414" s="38"/>
    </row>
    <row r="1415" spans="1:27" ht="15.75" customHeight="1">
      <c r="A1415">
        <v>149</v>
      </c>
      <c r="B1415" t="s">
        <v>794</v>
      </c>
      <c r="C1415">
        <v>1</v>
      </c>
      <c r="D1415">
        <v>7</v>
      </c>
      <c r="E1415" t="s">
        <v>3735</v>
      </c>
      <c r="F1415">
        <v>31176061</v>
      </c>
      <c r="G1415" s="35" t="s">
        <v>634</v>
      </c>
      <c r="H1415">
        <f>VLOOKUP(G1415,'Journals '!A:C,3)</f>
        <v>1</v>
      </c>
      <c r="I1415">
        <f t="shared" si="5"/>
        <v>1</v>
      </c>
      <c r="J1415">
        <v>2019</v>
      </c>
      <c r="K1415" t="s">
        <v>3736</v>
      </c>
    </row>
    <row r="1416" spans="1:27" ht="13.2">
      <c r="A1416">
        <v>149</v>
      </c>
      <c r="B1416" t="s">
        <v>794</v>
      </c>
      <c r="C1416">
        <v>1</v>
      </c>
      <c r="D1416">
        <v>5</v>
      </c>
      <c r="E1416" t="s">
        <v>3737</v>
      </c>
      <c r="F1416">
        <v>32789035</v>
      </c>
      <c r="G1416" s="33" t="s">
        <v>354</v>
      </c>
      <c r="H1416">
        <f>VLOOKUP(G1416,'Journals '!A:C,3)</f>
        <v>0</v>
      </c>
      <c r="I1416" t="str">
        <f t="shared" si="5"/>
        <v xml:space="preserve"> </v>
      </c>
      <c r="J1416">
        <v>2020</v>
      </c>
      <c r="K1416" t="s">
        <v>3738</v>
      </c>
    </row>
    <row r="1417" spans="1:27" ht="13.2">
      <c r="A1417">
        <v>149</v>
      </c>
      <c r="B1417" t="s">
        <v>794</v>
      </c>
      <c r="C1417">
        <v>3</v>
      </c>
      <c r="D1417">
        <v>7</v>
      </c>
      <c r="E1417" t="s">
        <v>3739</v>
      </c>
      <c r="F1417">
        <v>36566750</v>
      </c>
      <c r="G1417" s="33" t="s">
        <v>335</v>
      </c>
      <c r="H1417">
        <f>VLOOKUP(G1417,'Journals '!A:C,3)</f>
        <v>0</v>
      </c>
      <c r="I1417" t="str">
        <f t="shared" si="5"/>
        <v xml:space="preserve"> </v>
      </c>
      <c r="J1417">
        <v>2022</v>
      </c>
      <c r="K1417" t="s">
        <v>3740</v>
      </c>
    </row>
    <row r="1418" spans="1:27" ht="13.2">
      <c r="A1418">
        <v>149</v>
      </c>
      <c r="B1418" t="s">
        <v>794</v>
      </c>
      <c r="C1418">
        <v>5</v>
      </c>
      <c r="D1418">
        <v>15</v>
      </c>
      <c r="E1418" t="s">
        <v>3741</v>
      </c>
      <c r="F1418">
        <v>36787670</v>
      </c>
      <c r="G1418" s="33" t="s">
        <v>454</v>
      </c>
      <c r="H1418">
        <f>VLOOKUP(G1418,'Journals '!A:C,3)</f>
        <v>0</v>
      </c>
      <c r="I1418" t="str">
        <f t="shared" si="5"/>
        <v xml:space="preserve"> </v>
      </c>
      <c r="J1418">
        <v>2023</v>
      </c>
      <c r="K1418" t="s">
        <v>3742</v>
      </c>
    </row>
    <row r="1419" spans="1:27" ht="13.2">
      <c r="A1419">
        <v>149</v>
      </c>
      <c r="B1419" t="s">
        <v>794</v>
      </c>
      <c r="C1419">
        <v>8</v>
      </c>
      <c r="D1419">
        <v>11</v>
      </c>
      <c r="E1419" t="s">
        <v>3743</v>
      </c>
      <c r="F1419">
        <v>36947484</v>
      </c>
      <c r="G1419" s="33" t="s">
        <v>414</v>
      </c>
      <c r="H1419">
        <f>VLOOKUP(G1419,'Journals '!A:C,3)</f>
        <v>1</v>
      </c>
      <c r="I1419">
        <f t="shared" si="5"/>
        <v>1</v>
      </c>
      <c r="J1419">
        <v>2023</v>
      </c>
      <c r="K1419" t="s">
        <v>3744</v>
      </c>
    </row>
    <row r="1420" spans="1:27" ht="13.2">
      <c r="A1420">
        <v>149</v>
      </c>
      <c r="B1420" t="s">
        <v>794</v>
      </c>
      <c r="C1420">
        <v>1</v>
      </c>
      <c r="D1420">
        <v>2</v>
      </c>
      <c r="E1420" t="s">
        <v>3745</v>
      </c>
      <c r="F1420">
        <v>30888022</v>
      </c>
      <c r="G1420" s="33" t="s">
        <v>556</v>
      </c>
      <c r="H1420">
        <f>VLOOKUP(G1420,'Journals '!A:C,3)</f>
        <v>1</v>
      </c>
      <c r="I1420">
        <f t="shared" si="5"/>
        <v>1</v>
      </c>
      <c r="J1420">
        <v>2019</v>
      </c>
      <c r="K1420" t="s">
        <v>3746</v>
      </c>
    </row>
    <row r="1421" spans="1:27" ht="13.2">
      <c r="A1421">
        <v>149</v>
      </c>
      <c r="B1421" t="s">
        <v>794</v>
      </c>
      <c r="C1421">
        <v>6</v>
      </c>
      <c r="D1421">
        <v>10</v>
      </c>
      <c r="E1421" t="s">
        <v>3747</v>
      </c>
      <c r="F1421">
        <v>34247053</v>
      </c>
      <c r="G1421" s="33" t="s">
        <v>496</v>
      </c>
      <c r="H1421">
        <f>VLOOKUP(G1421,'Journals '!A:C,3)</f>
        <v>0</v>
      </c>
      <c r="I1421" t="str">
        <f t="shared" si="5"/>
        <v xml:space="preserve"> </v>
      </c>
      <c r="J1421">
        <v>2021</v>
      </c>
      <c r="K1421" t="s">
        <v>3748</v>
      </c>
    </row>
    <row r="1422" spans="1:27" ht="13.2">
      <c r="A1422">
        <v>149</v>
      </c>
      <c r="B1422" t="s">
        <v>794</v>
      </c>
      <c r="C1422">
        <v>3</v>
      </c>
      <c r="D1422">
        <v>5</v>
      </c>
      <c r="E1422" t="s">
        <v>3749</v>
      </c>
      <c r="F1422">
        <v>33024592</v>
      </c>
      <c r="G1422" s="33" t="s">
        <v>615</v>
      </c>
      <c r="H1422">
        <f>VLOOKUP(G1422,'Journals '!A:C,3)</f>
        <v>1</v>
      </c>
      <c r="I1422">
        <f t="shared" si="5"/>
        <v>1</v>
      </c>
      <c r="J1422">
        <v>2020</v>
      </c>
      <c r="K1422" t="s">
        <v>3750</v>
      </c>
    </row>
    <row r="1423" spans="1:27" ht="13.2">
      <c r="A1423">
        <v>149</v>
      </c>
      <c r="B1423" t="s">
        <v>794</v>
      </c>
      <c r="C1423">
        <v>6</v>
      </c>
      <c r="D1423">
        <v>7</v>
      </c>
      <c r="E1423" t="s">
        <v>3751</v>
      </c>
      <c r="F1423">
        <v>34123669</v>
      </c>
      <c r="G1423" s="33" t="s">
        <v>354</v>
      </c>
      <c r="H1423">
        <f>VLOOKUP(G1423,'Journals '!A:C,3)</f>
        <v>0</v>
      </c>
      <c r="I1423" t="str">
        <f t="shared" si="5"/>
        <v xml:space="preserve"> </v>
      </c>
      <c r="J1423">
        <v>2021</v>
      </c>
      <c r="K1423" t="s">
        <v>3752</v>
      </c>
    </row>
    <row r="1424" spans="1:27" ht="13.2">
      <c r="A1424">
        <v>149</v>
      </c>
      <c r="B1424" t="s">
        <v>794</v>
      </c>
      <c r="C1424">
        <v>1</v>
      </c>
      <c r="D1424">
        <v>5</v>
      </c>
      <c r="E1424" t="s">
        <v>3753</v>
      </c>
      <c r="F1424">
        <v>31528367</v>
      </c>
      <c r="G1424" s="33" t="s">
        <v>615</v>
      </c>
      <c r="H1424">
        <f>VLOOKUP(G1424,'Journals '!A:C,3)</f>
        <v>1</v>
      </c>
      <c r="I1424">
        <f t="shared" si="5"/>
        <v>1</v>
      </c>
      <c r="J1424">
        <v>2019</v>
      </c>
      <c r="K1424" t="s">
        <v>3754</v>
      </c>
      <c r="L1424" s="38"/>
      <c r="M1424" s="38"/>
      <c r="N1424" s="38"/>
      <c r="O1424" s="38"/>
      <c r="P1424" s="38"/>
      <c r="Q1424" s="38"/>
      <c r="R1424" s="38"/>
      <c r="S1424" s="38"/>
      <c r="T1424" s="38"/>
      <c r="U1424" s="38"/>
      <c r="V1424" s="38"/>
      <c r="W1424" s="38"/>
    </row>
    <row r="1425" spans="1:31" ht="13.2">
      <c r="A1425">
        <v>149</v>
      </c>
      <c r="B1425" t="s">
        <v>794</v>
      </c>
      <c r="C1425">
        <v>8</v>
      </c>
      <c r="D1425">
        <v>10</v>
      </c>
      <c r="E1425" t="s">
        <v>3755</v>
      </c>
      <c r="F1425">
        <v>34508988</v>
      </c>
      <c r="G1425" s="33" t="s">
        <v>496</v>
      </c>
      <c r="H1425">
        <f>VLOOKUP(G1425,'Journals '!A:C,3)</f>
        <v>0</v>
      </c>
      <c r="I1425" t="str">
        <f t="shared" si="5"/>
        <v xml:space="preserve"> </v>
      </c>
      <c r="J1425">
        <v>2021</v>
      </c>
      <c r="K1425" t="s">
        <v>3756</v>
      </c>
      <c r="L1425" s="38"/>
      <c r="M1425" s="38"/>
      <c r="N1425" s="38"/>
      <c r="O1425" s="38"/>
      <c r="P1425" s="38"/>
      <c r="Q1425" s="38"/>
      <c r="R1425" s="38"/>
      <c r="S1425" s="38"/>
      <c r="T1425" s="38"/>
      <c r="U1425" s="38"/>
      <c r="V1425" s="38"/>
      <c r="W1425" s="38"/>
    </row>
    <row r="1426" spans="1:31" ht="13.2">
      <c r="A1426">
        <v>149</v>
      </c>
      <c r="B1426" t="s">
        <v>794</v>
      </c>
      <c r="C1426">
        <v>1</v>
      </c>
      <c r="D1426">
        <v>4</v>
      </c>
      <c r="E1426" t="s">
        <v>3757</v>
      </c>
      <c r="F1426">
        <v>31106101</v>
      </c>
      <c r="G1426" s="33" t="s">
        <v>354</v>
      </c>
      <c r="H1426">
        <f>VLOOKUP(G1426,'Journals '!A:C,3)</f>
        <v>0</v>
      </c>
      <c r="I1426" t="str">
        <f t="shared" si="5"/>
        <v xml:space="preserve"> </v>
      </c>
      <c r="J1426">
        <v>2019</v>
      </c>
      <c r="K1426" t="s">
        <v>3758</v>
      </c>
      <c r="L1426" s="38"/>
      <c r="M1426" s="38"/>
      <c r="N1426" s="38"/>
      <c r="O1426" s="38"/>
      <c r="P1426" s="38"/>
      <c r="Q1426" s="38"/>
      <c r="R1426" s="38"/>
      <c r="S1426" s="38"/>
      <c r="T1426" s="38"/>
      <c r="U1426" s="38"/>
      <c r="V1426" s="38"/>
      <c r="W1426" s="38"/>
    </row>
    <row r="1427" spans="1:31" ht="13.2">
      <c r="A1427">
        <v>149</v>
      </c>
      <c r="B1427" t="s">
        <v>794</v>
      </c>
      <c r="C1427">
        <v>5</v>
      </c>
      <c r="D1427">
        <v>10</v>
      </c>
      <c r="E1427" t="s">
        <v>3759</v>
      </c>
      <c r="F1427">
        <v>35637796</v>
      </c>
      <c r="G1427" s="33" t="s">
        <v>354</v>
      </c>
      <c r="H1427">
        <f>VLOOKUP(G1427,'Journals '!A:C,3)</f>
        <v>0</v>
      </c>
      <c r="I1427" t="str">
        <f t="shared" si="5"/>
        <v xml:space="preserve"> </v>
      </c>
      <c r="J1427">
        <v>2022</v>
      </c>
      <c r="K1427" t="s">
        <v>3752</v>
      </c>
      <c r="L1427" s="38"/>
      <c r="M1427" s="38"/>
      <c r="N1427" s="38"/>
      <c r="O1427" s="38"/>
      <c r="P1427" s="38"/>
      <c r="Q1427" s="38"/>
      <c r="R1427" s="38"/>
      <c r="S1427" s="38"/>
      <c r="T1427" s="38"/>
      <c r="U1427" s="38"/>
      <c r="V1427" s="38"/>
      <c r="W1427" s="38"/>
      <c r="X1427" s="38"/>
      <c r="Y1427" s="38"/>
      <c r="Z1427" s="38"/>
      <c r="AA1427" s="38"/>
    </row>
    <row r="1428" spans="1:31" ht="13.2">
      <c r="A1428">
        <v>149</v>
      </c>
      <c r="B1428" t="s">
        <v>794</v>
      </c>
      <c r="C1428">
        <v>6</v>
      </c>
      <c r="D1428">
        <v>10</v>
      </c>
      <c r="E1428" t="s">
        <v>3760</v>
      </c>
      <c r="F1428">
        <v>34654617</v>
      </c>
      <c r="G1428" s="33" t="s">
        <v>488</v>
      </c>
      <c r="H1428">
        <f>VLOOKUP(G1428,'Journals '!A:C,3)</f>
        <v>0</v>
      </c>
      <c r="I1428" t="str">
        <f t="shared" si="5"/>
        <v xml:space="preserve"> </v>
      </c>
      <c r="J1428">
        <v>2021</v>
      </c>
      <c r="K1428" t="s">
        <v>3748</v>
      </c>
      <c r="L1428" s="38"/>
      <c r="M1428" s="38"/>
      <c r="N1428" s="38"/>
      <c r="O1428" s="38"/>
      <c r="P1428" s="38"/>
      <c r="Q1428" s="38"/>
      <c r="R1428" s="38"/>
      <c r="S1428" s="38"/>
      <c r="T1428" s="38"/>
      <c r="U1428" s="38"/>
      <c r="V1428" s="38"/>
      <c r="W1428" s="38"/>
      <c r="X1428" s="38"/>
      <c r="Y1428" s="38"/>
      <c r="Z1428" s="38"/>
      <c r="AA1428" s="38"/>
    </row>
    <row r="1429" spans="1:31" ht="13.2">
      <c r="A1429">
        <v>149</v>
      </c>
      <c r="B1429" t="s">
        <v>794</v>
      </c>
      <c r="C1429">
        <v>4</v>
      </c>
      <c r="D1429">
        <v>6</v>
      </c>
      <c r="E1429" t="s">
        <v>3761</v>
      </c>
      <c r="F1429">
        <v>36112869</v>
      </c>
      <c r="G1429" s="33" t="s">
        <v>414</v>
      </c>
      <c r="H1429">
        <f>VLOOKUP(G1429,'Journals '!A:C,3)</f>
        <v>1</v>
      </c>
      <c r="I1429">
        <f t="shared" si="5"/>
        <v>1</v>
      </c>
      <c r="J1429">
        <v>2022</v>
      </c>
      <c r="K1429" t="s">
        <v>3762</v>
      </c>
      <c r="L1429" s="38"/>
      <c r="M1429" s="38"/>
      <c r="N1429" s="38"/>
      <c r="O1429" s="38"/>
      <c r="P1429" s="38"/>
      <c r="Q1429" s="38"/>
      <c r="R1429" s="38"/>
      <c r="S1429" s="38"/>
      <c r="T1429" s="38"/>
      <c r="U1429" s="38"/>
      <c r="V1429" s="38"/>
      <c r="W1429" s="38"/>
      <c r="X1429" s="38"/>
      <c r="Y1429" s="38"/>
      <c r="Z1429" s="38"/>
      <c r="AA1429" s="38"/>
    </row>
    <row r="1430" spans="1:31" ht="13.2">
      <c r="A1430">
        <v>149</v>
      </c>
      <c r="B1430" t="s">
        <v>794</v>
      </c>
      <c r="C1430">
        <v>2</v>
      </c>
      <c r="D1430">
        <v>4</v>
      </c>
      <c r="E1430" t="s">
        <v>3763</v>
      </c>
      <c r="F1430">
        <v>36303513</v>
      </c>
      <c r="G1430" s="33" t="s">
        <v>447</v>
      </c>
      <c r="H1430">
        <f>VLOOKUP(G1430,'Journals '!A:C,3)</f>
        <v>1</v>
      </c>
      <c r="I1430">
        <f t="shared" si="5"/>
        <v>1</v>
      </c>
      <c r="J1430">
        <v>2022</v>
      </c>
      <c r="K1430" t="s">
        <v>3764</v>
      </c>
      <c r="L1430" s="38"/>
      <c r="M1430" s="38"/>
      <c r="N1430" s="38"/>
      <c r="O1430" s="38"/>
      <c r="P1430" s="38"/>
      <c r="Q1430" s="38"/>
      <c r="R1430" s="38"/>
      <c r="S1430" s="38"/>
      <c r="T1430" s="38"/>
      <c r="U1430" s="38"/>
      <c r="V1430" s="38"/>
      <c r="W1430" s="38"/>
      <c r="X1430" s="38"/>
      <c r="Y1430" s="38"/>
      <c r="Z1430" s="38"/>
      <c r="AA1430" s="38"/>
    </row>
    <row r="1431" spans="1:31" ht="13.2">
      <c r="A1431">
        <v>149</v>
      </c>
      <c r="B1431" t="s">
        <v>794</v>
      </c>
      <c r="C1431">
        <v>5</v>
      </c>
      <c r="D1431">
        <v>8</v>
      </c>
      <c r="E1431" t="s">
        <v>3765</v>
      </c>
      <c r="F1431">
        <v>34121487</v>
      </c>
      <c r="G1431" s="33" t="s">
        <v>414</v>
      </c>
      <c r="H1431">
        <f>VLOOKUP(G1431,'Journals '!A:C,3)</f>
        <v>1</v>
      </c>
      <c r="I1431">
        <f t="shared" si="5"/>
        <v>1</v>
      </c>
      <c r="J1431">
        <v>2022</v>
      </c>
      <c r="K1431" t="s">
        <v>3742</v>
      </c>
      <c r="L1431" s="38"/>
      <c r="M1431" s="38"/>
      <c r="N1431" s="38"/>
      <c r="O1431" s="38"/>
      <c r="P1431" s="38"/>
      <c r="Q1431" s="38"/>
      <c r="R1431" s="38"/>
      <c r="S1431" s="38"/>
      <c r="T1431" s="38"/>
      <c r="U1431" s="38"/>
      <c r="V1431" s="38"/>
      <c r="W1431" s="38"/>
      <c r="X1431" s="38"/>
      <c r="Y1431" s="38"/>
      <c r="Z1431" s="38"/>
      <c r="AA1431" s="38"/>
    </row>
    <row r="1432" spans="1:31" ht="13.2">
      <c r="A1432">
        <v>149</v>
      </c>
      <c r="B1432" t="s">
        <v>794</v>
      </c>
      <c r="C1432">
        <v>1</v>
      </c>
      <c r="D1432">
        <v>2</v>
      </c>
      <c r="E1432" t="s">
        <v>3766</v>
      </c>
      <c r="F1432">
        <v>31760253</v>
      </c>
      <c r="G1432" s="33" t="s">
        <v>345</v>
      </c>
      <c r="H1432">
        <f>VLOOKUP(G1432,'Journals '!A:C,3)</f>
        <v>1</v>
      </c>
      <c r="I1432">
        <f t="shared" si="5"/>
        <v>1</v>
      </c>
      <c r="J1432">
        <v>2020</v>
      </c>
      <c r="K1432" t="s">
        <v>3767</v>
      </c>
      <c r="L1432" s="38"/>
      <c r="M1432" s="38"/>
      <c r="N1432" s="38"/>
      <c r="O1432" s="38"/>
      <c r="P1432" s="38"/>
      <c r="Q1432" s="38"/>
      <c r="R1432" s="38"/>
      <c r="S1432" s="38"/>
      <c r="T1432" s="38"/>
      <c r="U1432" s="38"/>
      <c r="V1432" s="38"/>
      <c r="W1432" s="38"/>
      <c r="X1432" s="38"/>
      <c r="Y1432" s="38"/>
      <c r="Z1432" s="38"/>
      <c r="AA1432" s="38"/>
      <c r="AB1432" s="38"/>
      <c r="AC1432" s="38"/>
      <c r="AD1432" s="38"/>
      <c r="AE1432" s="38"/>
    </row>
    <row r="1433" spans="1:31" ht="13.2">
      <c r="A1433">
        <v>149</v>
      </c>
      <c r="B1433" t="s">
        <v>794</v>
      </c>
      <c r="C1433">
        <v>1</v>
      </c>
      <c r="D1433">
        <v>2</v>
      </c>
      <c r="E1433" t="s">
        <v>3768</v>
      </c>
      <c r="F1433">
        <v>31515563</v>
      </c>
      <c r="G1433" s="33" t="s">
        <v>556</v>
      </c>
      <c r="H1433">
        <f>VLOOKUP(G1433,'Journals '!A:C,3)</f>
        <v>1</v>
      </c>
      <c r="I1433">
        <f t="shared" si="5"/>
        <v>1</v>
      </c>
      <c r="J1433">
        <v>2020</v>
      </c>
      <c r="K1433" t="s">
        <v>3769</v>
      </c>
      <c r="L1433" s="38"/>
      <c r="M1433" s="38"/>
      <c r="N1433" s="38"/>
      <c r="O1433" s="38"/>
      <c r="P1433" s="38"/>
      <c r="Q1433" s="38"/>
      <c r="R1433" s="38"/>
      <c r="S1433" s="38"/>
      <c r="T1433" s="38"/>
      <c r="U1433" s="38"/>
      <c r="V1433" s="38"/>
      <c r="W1433" s="38"/>
      <c r="X1433" s="38"/>
      <c r="Y1433" s="38"/>
      <c r="Z1433" s="38"/>
      <c r="AA1433" s="38"/>
      <c r="AB1433" s="38"/>
      <c r="AC1433" s="38"/>
      <c r="AD1433" s="38"/>
      <c r="AE1433" s="38"/>
    </row>
    <row r="1434" spans="1:31" ht="13.2">
      <c r="A1434">
        <v>149</v>
      </c>
      <c r="B1434" t="s">
        <v>794</v>
      </c>
      <c r="C1434">
        <v>4</v>
      </c>
      <c r="D1434">
        <v>5</v>
      </c>
      <c r="E1434" t="s">
        <v>3770</v>
      </c>
      <c r="F1434">
        <v>34551382</v>
      </c>
      <c r="G1434" s="33" t="s">
        <v>496</v>
      </c>
      <c r="H1434">
        <f>VLOOKUP(G1434,'Journals '!A:C,3)</f>
        <v>0</v>
      </c>
      <c r="I1434" t="str">
        <f t="shared" si="5"/>
        <v xml:space="preserve"> </v>
      </c>
      <c r="J1434">
        <v>2021</v>
      </c>
      <c r="K1434" t="s">
        <v>3771</v>
      </c>
      <c r="L1434" s="38"/>
      <c r="M1434" s="38"/>
      <c r="N1434" s="38"/>
      <c r="O1434" s="38"/>
      <c r="P1434" s="38"/>
      <c r="Q1434" s="38"/>
      <c r="R1434" s="38"/>
      <c r="S1434" s="38"/>
      <c r="T1434" s="38"/>
      <c r="U1434" s="38"/>
      <c r="V1434" s="38"/>
      <c r="W1434" s="38"/>
      <c r="X1434" s="38"/>
      <c r="Y1434" s="38"/>
      <c r="Z1434" s="38"/>
      <c r="AA1434" s="38"/>
      <c r="AB1434" s="38"/>
      <c r="AC1434" s="38"/>
      <c r="AD1434" s="38"/>
      <c r="AE1434" s="38"/>
    </row>
    <row r="1435" spans="1:31" ht="13.2">
      <c r="A1435">
        <v>149</v>
      </c>
      <c r="B1435" t="s">
        <v>794</v>
      </c>
      <c r="C1435">
        <v>1</v>
      </c>
      <c r="D1435">
        <v>7</v>
      </c>
      <c r="E1435" t="s">
        <v>3772</v>
      </c>
      <c r="F1435">
        <v>33444944</v>
      </c>
      <c r="G1435" s="33" t="s">
        <v>345</v>
      </c>
      <c r="H1435">
        <f>VLOOKUP(G1435,'Journals '!A:C,3)</f>
        <v>1</v>
      </c>
      <c r="I1435">
        <f t="shared" si="5"/>
        <v>1</v>
      </c>
      <c r="J1435">
        <v>2021</v>
      </c>
      <c r="K1435" t="s">
        <v>3773</v>
      </c>
      <c r="L1435" s="38"/>
      <c r="M1435" s="38"/>
      <c r="N1435" s="38"/>
      <c r="O1435" s="38"/>
      <c r="P1435" s="38"/>
      <c r="Q1435" s="38"/>
      <c r="R1435" s="38"/>
      <c r="S1435" s="38"/>
      <c r="T1435" s="38"/>
      <c r="U1435" s="38"/>
      <c r="V1435" s="38"/>
      <c r="W1435" s="38"/>
      <c r="X1435" s="38"/>
      <c r="Y1435" s="38"/>
      <c r="Z1435" s="38"/>
      <c r="AA1435" s="38"/>
      <c r="AB1435" s="38"/>
      <c r="AC1435" s="38"/>
      <c r="AD1435" s="38"/>
      <c r="AE1435" s="38"/>
    </row>
    <row r="1436" spans="1:31" ht="13.2">
      <c r="A1436">
        <v>149</v>
      </c>
      <c r="B1436" t="s">
        <v>794</v>
      </c>
      <c r="C1436">
        <v>4</v>
      </c>
      <c r="D1436">
        <v>9</v>
      </c>
      <c r="E1436" t="s">
        <v>3774</v>
      </c>
      <c r="F1436">
        <v>32257714</v>
      </c>
      <c r="G1436" s="33" t="s">
        <v>354</v>
      </c>
      <c r="H1436">
        <f>VLOOKUP(G1436,'Journals '!A:C,3)</f>
        <v>0</v>
      </c>
      <c r="I1436" t="str">
        <f t="shared" si="5"/>
        <v xml:space="preserve"> </v>
      </c>
      <c r="J1436">
        <v>2020</v>
      </c>
      <c r="K1436" t="s">
        <v>3775</v>
      </c>
      <c r="L1436" s="38"/>
      <c r="M1436" s="38"/>
      <c r="N1436" s="38"/>
      <c r="O1436" s="38"/>
      <c r="P1436" s="38"/>
      <c r="Q1436" s="38"/>
      <c r="R1436" s="38"/>
      <c r="S1436" s="38"/>
      <c r="T1436" s="38"/>
      <c r="U1436" s="38"/>
      <c r="V1436" s="38"/>
      <c r="W1436" s="38"/>
      <c r="X1436" s="38"/>
      <c r="Y1436" s="38"/>
      <c r="Z1436" s="38"/>
      <c r="AA1436" s="38"/>
      <c r="AB1436" s="38"/>
      <c r="AC1436" s="38"/>
      <c r="AD1436" s="38"/>
      <c r="AE1436" s="38"/>
    </row>
    <row r="1437" spans="1:31" ht="13.2">
      <c r="A1437">
        <v>149</v>
      </c>
      <c r="B1437" t="s">
        <v>794</v>
      </c>
      <c r="C1437">
        <v>1</v>
      </c>
      <c r="D1437">
        <v>7</v>
      </c>
      <c r="E1437" t="s">
        <v>3776</v>
      </c>
      <c r="F1437">
        <v>31655230</v>
      </c>
      <c r="G1437" s="33" t="s">
        <v>634</v>
      </c>
      <c r="H1437">
        <f>VLOOKUP(G1437,'Journals '!A:C,3)</f>
        <v>1</v>
      </c>
      <c r="I1437">
        <f t="shared" si="5"/>
        <v>1</v>
      </c>
      <c r="J1437">
        <v>2019</v>
      </c>
      <c r="K1437" t="s">
        <v>3777</v>
      </c>
      <c r="L1437" s="38"/>
      <c r="M1437" s="38"/>
      <c r="N1437" s="38"/>
      <c r="O1437" s="38"/>
      <c r="P1437" s="38"/>
      <c r="Q1437" s="38"/>
      <c r="R1437" s="38"/>
      <c r="S1437" s="38"/>
      <c r="T1437" s="38"/>
      <c r="U1437" s="38"/>
      <c r="V1437" s="38"/>
      <c r="W1437" s="38"/>
      <c r="X1437" s="38"/>
      <c r="Y1437" s="38"/>
      <c r="Z1437" s="38"/>
      <c r="AA1437" s="38"/>
      <c r="AB1437" s="38"/>
      <c r="AC1437" s="38"/>
      <c r="AD1437" s="38"/>
      <c r="AE1437" s="38"/>
    </row>
    <row r="1438" spans="1:31" ht="13.2">
      <c r="A1438" s="39">
        <v>150</v>
      </c>
      <c r="B1438" s="38" t="s">
        <v>795</v>
      </c>
      <c r="C1438" s="39">
        <v>4</v>
      </c>
      <c r="D1438" s="39">
        <v>8</v>
      </c>
      <c r="E1438" s="38" t="s">
        <v>3778</v>
      </c>
      <c r="F1438" s="39">
        <v>37011459</v>
      </c>
      <c r="G1438" s="38" t="s">
        <v>3779</v>
      </c>
      <c r="H1438">
        <f>VLOOKUP(G1438,'Journals '!A:C,3)</f>
        <v>0</v>
      </c>
      <c r="I1438" t="str">
        <f t="shared" si="5"/>
        <v xml:space="preserve"> </v>
      </c>
      <c r="J1438" s="39">
        <v>2023</v>
      </c>
      <c r="K1438" s="38" t="s">
        <v>3780</v>
      </c>
      <c r="L1438" s="38"/>
      <c r="M1438" s="38"/>
      <c r="N1438" s="38"/>
      <c r="O1438" s="38"/>
      <c r="P1438" s="38"/>
      <c r="Q1438" s="38"/>
      <c r="R1438" s="38"/>
      <c r="S1438" s="38"/>
      <c r="T1438" s="38"/>
      <c r="U1438" s="38"/>
      <c r="V1438" s="38"/>
      <c r="W1438" s="38"/>
      <c r="X1438" s="38"/>
      <c r="Y1438" s="38"/>
      <c r="Z1438" s="38"/>
      <c r="AA1438" s="38"/>
      <c r="AB1438" s="38"/>
      <c r="AC1438" s="38"/>
      <c r="AD1438" s="38"/>
      <c r="AE1438" s="38"/>
    </row>
    <row r="1439" spans="1:31" ht="13.2">
      <c r="A1439" s="39">
        <v>150</v>
      </c>
      <c r="B1439" s="38" t="s">
        <v>795</v>
      </c>
      <c r="C1439" s="39">
        <v>3</v>
      </c>
      <c r="D1439" s="39">
        <v>8</v>
      </c>
      <c r="E1439" s="38" t="s">
        <v>3781</v>
      </c>
      <c r="F1439" s="39">
        <v>35502988</v>
      </c>
      <c r="G1439" s="38" t="s">
        <v>3782</v>
      </c>
      <c r="H1439">
        <f>VLOOKUP(G1439,'Journals '!A:C,3)</f>
        <v>0</v>
      </c>
      <c r="I1439" t="str">
        <f t="shared" si="5"/>
        <v xml:space="preserve"> </v>
      </c>
      <c r="J1439" s="39">
        <v>2023</v>
      </c>
      <c r="K1439" s="38" t="s">
        <v>3783</v>
      </c>
      <c r="L1439" s="38"/>
      <c r="M1439" s="38"/>
      <c r="N1439" s="38"/>
      <c r="O1439" s="38"/>
      <c r="P1439" s="38"/>
      <c r="Q1439" s="38"/>
      <c r="R1439" s="38"/>
      <c r="S1439" s="38"/>
      <c r="T1439" s="38"/>
      <c r="U1439" s="38"/>
      <c r="V1439" s="38"/>
      <c r="W1439" s="38"/>
      <c r="X1439" s="38"/>
      <c r="Y1439" s="38"/>
      <c r="Z1439" s="38"/>
      <c r="AA1439" s="38"/>
      <c r="AB1439" s="38"/>
      <c r="AC1439" s="38"/>
      <c r="AD1439" s="38"/>
      <c r="AE1439" s="38"/>
    </row>
    <row r="1440" spans="1:31" ht="13.2">
      <c r="A1440" s="39">
        <v>151</v>
      </c>
      <c r="B1440" s="38" t="s">
        <v>796</v>
      </c>
      <c r="C1440" s="39">
        <v>2</v>
      </c>
      <c r="D1440" s="39">
        <v>3</v>
      </c>
      <c r="E1440" s="38" t="s">
        <v>3784</v>
      </c>
      <c r="F1440" s="39">
        <v>37803686</v>
      </c>
      <c r="G1440" s="38" t="s">
        <v>633</v>
      </c>
      <c r="H1440">
        <f>VLOOKUP(G1440,'Journals '!A:C,3)</f>
        <v>1</v>
      </c>
      <c r="I1440">
        <f t="shared" si="5"/>
        <v>1</v>
      </c>
      <c r="J1440" s="39">
        <v>2023</v>
      </c>
      <c r="K1440" s="38" t="s">
        <v>3785</v>
      </c>
      <c r="L1440" s="38"/>
      <c r="M1440" s="38"/>
      <c r="N1440" s="38"/>
      <c r="O1440" s="38"/>
      <c r="P1440" s="38"/>
      <c r="Q1440" s="38"/>
      <c r="R1440" s="38"/>
      <c r="S1440" s="38"/>
      <c r="T1440" s="38"/>
      <c r="U1440" s="38"/>
      <c r="V1440" s="38"/>
      <c r="W1440" s="38"/>
      <c r="X1440" s="38"/>
      <c r="Y1440" s="38"/>
      <c r="Z1440" s="38"/>
      <c r="AA1440" s="38"/>
      <c r="AB1440" s="38"/>
      <c r="AC1440" s="38"/>
      <c r="AD1440" s="38"/>
      <c r="AE1440" s="38"/>
    </row>
    <row r="1441" spans="1:31" ht="13.2">
      <c r="A1441" s="39">
        <v>151</v>
      </c>
      <c r="B1441" s="38" t="s">
        <v>796</v>
      </c>
      <c r="C1441" s="39">
        <v>2</v>
      </c>
      <c r="D1441" s="39">
        <v>4</v>
      </c>
      <c r="E1441" s="38" t="s">
        <v>3786</v>
      </c>
      <c r="F1441" s="39">
        <v>37803685</v>
      </c>
      <c r="G1441" s="38" t="s">
        <v>633</v>
      </c>
      <c r="H1441">
        <f>VLOOKUP(G1441,'Journals '!A:C,3)</f>
        <v>1</v>
      </c>
      <c r="I1441">
        <f t="shared" si="5"/>
        <v>1</v>
      </c>
      <c r="J1441" s="39">
        <v>2023</v>
      </c>
      <c r="K1441" s="38" t="s">
        <v>3785</v>
      </c>
      <c r="L1441" s="38"/>
      <c r="M1441" s="38"/>
      <c r="N1441" s="38"/>
      <c r="O1441" s="38"/>
      <c r="P1441" s="38"/>
      <c r="Q1441" s="38"/>
      <c r="R1441" s="38"/>
      <c r="S1441" s="38"/>
      <c r="T1441" s="38"/>
      <c r="U1441" s="38"/>
      <c r="V1441" s="38"/>
      <c r="W1441" s="38"/>
      <c r="X1441" s="38"/>
      <c r="Y1441" s="38"/>
      <c r="Z1441" s="38"/>
      <c r="AA1441" s="38"/>
      <c r="AB1441" s="38"/>
      <c r="AC1441" s="38"/>
      <c r="AD1441" s="38"/>
      <c r="AE1441" s="38"/>
    </row>
    <row r="1442" spans="1:31" ht="13.2">
      <c r="A1442" s="39">
        <v>151</v>
      </c>
      <c r="B1442" s="38" t="s">
        <v>796</v>
      </c>
      <c r="C1442" s="39">
        <v>5</v>
      </c>
      <c r="D1442" s="39">
        <v>12</v>
      </c>
      <c r="E1442" s="38" t="s">
        <v>3787</v>
      </c>
      <c r="F1442" s="39">
        <v>34277019</v>
      </c>
      <c r="G1442" s="38" t="s">
        <v>3788</v>
      </c>
      <c r="H1442">
        <f>VLOOKUP(G1442,'Journals '!A:C,3)</f>
        <v>0</v>
      </c>
      <c r="I1442" t="str">
        <f t="shared" si="5"/>
        <v xml:space="preserve"> </v>
      </c>
      <c r="J1442" s="39">
        <v>2021</v>
      </c>
      <c r="K1442" s="38" t="s">
        <v>3789</v>
      </c>
      <c r="L1442" s="38"/>
      <c r="M1442" s="38"/>
      <c r="N1442" s="38"/>
      <c r="O1442" s="38"/>
      <c r="P1442" s="38"/>
      <c r="Q1442" s="38"/>
      <c r="R1442" s="38"/>
      <c r="S1442" s="38"/>
      <c r="T1442" s="38"/>
      <c r="U1442" s="38"/>
      <c r="V1442" s="38"/>
      <c r="W1442" s="38"/>
      <c r="X1442" s="38"/>
      <c r="Y1442" s="38"/>
      <c r="Z1442" s="38"/>
      <c r="AA1442" s="38"/>
      <c r="AB1442" s="38"/>
      <c r="AC1442" s="38"/>
      <c r="AD1442" s="38"/>
      <c r="AE1442" s="38"/>
    </row>
    <row r="1443" spans="1:31" ht="13.2">
      <c r="A1443" s="39">
        <v>151</v>
      </c>
      <c r="B1443" s="38" t="s">
        <v>796</v>
      </c>
      <c r="C1443" s="39">
        <v>2</v>
      </c>
      <c r="D1443" s="39">
        <v>10</v>
      </c>
      <c r="E1443" s="38" t="s">
        <v>3790</v>
      </c>
      <c r="F1443" s="39">
        <v>34277018</v>
      </c>
      <c r="G1443" s="38" t="s">
        <v>3788</v>
      </c>
      <c r="H1443">
        <f>VLOOKUP(G1443,'Journals '!A:C,3)</f>
        <v>0</v>
      </c>
      <c r="I1443" t="str">
        <f t="shared" si="5"/>
        <v xml:space="preserve"> </v>
      </c>
      <c r="J1443" s="39">
        <v>2021</v>
      </c>
      <c r="K1443" s="38" t="s">
        <v>3789</v>
      </c>
      <c r="L1443" s="38"/>
      <c r="M1443" s="38"/>
      <c r="N1443" s="38"/>
      <c r="O1443" s="38"/>
      <c r="P1443" s="38"/>
      <c r="Q1443" s="38"/>
      <c r="R1443" s="38"/>
      <c r="S1443" s="38"/>
      <c r="T1443" s="38"/>
      <c r="U1443" s="38"/>
      <c r="V1443" s="38"/>
      <c r="W1443" s="38"/>
      <c r="X1443" s="38"/>
      <c r="Y1443" s="38"/>
      <c r="Z1443" s="38"/>
      <c r="AA1443" s="38"/>
      <c r="AB1443" s="38"/>
      <c r="AC1443" s="38"/>
      <c r="AD1443" s="38"/>
      <c r="AE1443" s="38"/>
    </row>
    <row r="1444" spans="1:31" ht="13.2">
      <c r="A1444" s="39">
        <v>151</v>
      </c>
      <c r="B1444" s="38" t="s">
        <v>796</v>
      </c>
      <c r="C1444" s="39">
        <v>2</v>
      </c>
      <c r="D1444" s="39">
        <v>11</v>
      </c>
      <c r="E1444" s="38" t="s">
        <v>3791</v>
      </c>
      <c r="F1444" s="39">
        <v>33770848</v>
      </c>
      <c r="G1444" s="38" t="s">
        <v>633</v>
      </c>
      <c r="H1444">
        <f>VLOOKUP(G1444,'Journals '!A:C,3)</f>
        <v>1</v>
      </c>
      <c r="I1444">
        <f t="shared" si="5"/>
        <v>1</v>
      </c>
      <c r="J1444" s="39">
        <v>2021</v>
      </c>
      <c r="K1444" s="38" t="s">
        <v>3792</v>
      </c>
      <c r="L1444" s="38"/>
      <c r="M1444" s="38"/>
      <c r="N1444" s="38"/>
      <c r="O1444" s="38"/>
      <c r="P1444" s="38"/>
      <c r="Q1444" s="38"/>
      <c r="R1444" s="38"/>
      <c r="S1444" s="38"/>
      <c r="T1444" s="38"/>
      <c r="U1444" s="38"/>
      <c r="V1444" s="38"/>
      <c r="W1444" s="38"/>
      <c r="X1444" s="38"/>
      <c r="Y1444" s="38"/>
      <c r="Z1444" s="38"/>
      <c r="AA1444" s="38"/>
      <c r="AB1444" s="38"/>
      <c r="AC1444" s="38"/>
      <c r="AD1444" s="38"/>
      <c r="AE1444" s="38"/>
    </row>
    <row r="1445" spans="1:31" ht="13.2">
      <c r="A1445" s="39">
        <v>151</v>
      </c>
      <c r="B1445" s="38" t="s">
        <v>796</v>
      </c>
      <c r="C1445" s="39">
        <v>2</v>
      </c>
      <c r="D1445" s="39">
        <v>7</v>
      </c>
      <c r="E1445" s="38" t="s">
        <v>3793</v>
      </c>
      <c r="F1445" s="39">
        <v>35729815</v>
      </c>
      <c r="G1445" s="38" t="s">
        <v>633</v>
      </c>
      <c r="H1445">
        <f>VLOOKUP(G1445,'Journals '!A:C,3)</f>
        <v>1</v>
      </c>
      <c r="I1445">
        <f t="shared" si="5"/>
        <v>1</v>
      </c>
      <c r="J1445" s="39">
        <v>2022</v>
      </c>
      <c r="K1445" s="38" t="s">
        <v>3794</v>
      </c>
      <c r="L1445" s="38"/>
      <c r="M1445" s="38"/>
      <c r="N1445" s="38"/>
      <c r="O1445" s="38"/>
      <c r="P1445" s="38"/>
      <c r="Q1445" s="38"/>
      <c r="R1445" s="38"/>
      <c r="S1445" s="38"/>
      <c r="T1445" s="38"/>
      <c r="U1445" s="38"/>
      <c r="V1445" s="38"/>
      <c r="W1445" s="38"/>
      <c r="X1445" s="38"/>
      <c r="Y1445" s="38"/>
      <c r="Z1445" s="38"/>
      <c r="AA1445" s="38"/>
      <c r="AB1445" s="38"/>
      <c r="AC1445" s="38"/>
      <c r="AD1445" s="38"/>
      <c r="AE1445" s="38"/>
    </row>
    <row r="1446" spans="1:31" ht="13.2">
      <c r="A1446" s="39">
        <v>151</v>
      </c>
      <c r="B1446" s="38" t="s">
        <v>796</v>
      </c>
      <c r="C1446" s="39">
        <v>5</v>
      </c>
      <c r="D1446" s="39">
        <v>11</v>
      </c>
      <c r="E1446" s="38" t="s">
        <v>3795</v>
      </c>
      <c r="F1446" s="39">
        <v>36646418</v>
      </c>
      <c r="G1446" s="38" t="s">
        <v>633</v>
      </c>
      <c r="H1446">
        <f>VLOOKUP(G1446,'Journals '!A:C,3)</f>
        <v>1</v>
      </c>
      <c r="I1446">
        <f t="shared" si="5"/>
        <v>1</v>
      </c>
      <c r="J1446" s="39">
        <v>2023</v>
      </c>
      <c r="K1446" s="38" t="s">
        <v>3794</v>
      </c>
      <c r="L1446" s="38"/>
      <c r="M1446" s="38"/>
      <c r="N1446" s="38"/>
      <c r="O1446" s="38"/>
      <c r="P1446" s="38"/>
      <c r="Q1446" s="38"/>
      <c r="R1446" s="38"/>
      <c r="S1446" s="38"/>
      <c r="T1446" s="38"/>
      <c r="U1446" s="38"/>
      <c r="V1446" s="38"/>
      <c r="W1446" s="38"/>
      <c r="X1446" s="38"/>
      <c r="Y1446" s="38"/>
      <c r="Z1446" s="38"/>
      <c r="AA1446" s="38"/>
      <c r="AB1446" s="38"/>
      <c r="AC1446" s="38"/>
      <c r="AD1446" s="38"/>
      <c r="AE1446" s="38"/>
    </row>
    <row r="1447" spans="1:31" ht="13.2">
      <c r="A1447" s="39">
        <v>151</v>
      </c>
      <c r="B1447" s="38" t="s">
        <v>796</v>
      </c>
      <c r="C1447" s="39">
        <v>1</v>
      </c>
      <c r="D1447" s="39">
        <v>9</v>
      </c>
      <c r="E1447" s="38" t="s">
        <v>3796</v>
      </c>
      <c r="F1447" s="39">
        <v>34777833</v>
      </c>
      <c r="G1447" s="38" t="s">
        <v>3788</v>
      </c>
      <c r="H1447">
        <f>VLOOKUP(G1447,'Journals '!A:C,3)</f>
        <v>0</v>
      </c>
      <c r="I1447" t="str">
        <f t="shared" si="5"/>
        <v xml:space="preserve"> </v>
      </c>
      <c r="J1447" s="39">
        <v>2021</v>
      </c>
      <c r="K1447" s="38" t="s">
        <v>3792</v>
      </c>
      <c r="L1447" s="38"/>
      <c r="M1447" s="38"/>
      <c r="N1447" s="38"/>
      <c r="O1447" s="38"/>
      <c r="P1447" s="38"/>
      <c r="Q1447" s="38"/>
      <c r="R1447" s="38"/>
      <c r="S1447" s="38"/>
      <c r="T1447" s="38"/>
      <c r="U1447" s="38"/>
      <c r="V1447" s="38"/>
      <c r="W1447" s="38"/>
      <c r="X1447" s="38"/>
      <c r="Y1447" s="38"/>
      <c r="Z1447" s="38"/>
      <c r="AA1447" s="38"/>
      <c r="AB1447" s="38"/>
      <c r="AC1447" s="38"/>
      <c r="AD1447" s="38"/>
      <c r="AE1447" s="38"/>
    </row>
    <row r="1448" spans="1:31" ht="13.2">
      <c r="A1448" s="39">
        <v>151</v>
      </c>
      <c r="B1448" s="38" t="s">
        <v>796</v>
      </c>
      <c r="C1448" s="39">
        <v>3</v>
      </c>
      <c r="D1448" s="39">
        <v>10</v>
      </c>
      <c r="E1448" s="38" t="s">
        <v>3797</v>
      </c>
      <c r="F1448" s="39">
        <v>32355961</v>
      </c>
      <c r="G1448" s="38" t="s">
        <v>546</v>
      </c>
      <c r="H1448">
        <f>VLOOKUP(G1448,'Journals '!A:C,3)</f>
        <v>1</v>
      </c>
      <c r="I1448">
        <f t="shared" si="5"/>
        <v>1</v>
      </c>
      <c r="J1448" s="39">
        <v>2020</v>
      </c>
      <c r="K1448" s="38" t="s">
        <v>3798</v>
      </c>
      <c r="L1448" s="38"/>
      <c r="M1448" s="38"/>
      <c r="N1448" s="38"/>
      <c r="O1448" s="38"/>
      <c r="P1448" s="38"/>
      <c r="Q1448" s="38"/>
      <c r="R1448" s="38"/>
      <c r="S1448" s="38"/>
      <c r="T1448" s="38"/>
      <c r="U1448" s="38"/>
      <c r="V1448" s="38"/>
      <c r="W1448" s="38"/>
      <c r="X1448" s="38"/>
      <c r="Y1448" s="38"/>
      <c r="Z1448" s="38"/>
      <c r="AA1448" s="38"/>
      <c r="AB1448" s="38"/>
      <c r="AC1448" s="38"/>
      <c r="AD1448" s="38"/>
      <c r="AE1448" s="38"/>
    </row>
    <row r="1449" spans="1:31" ht="13.2">
      <c r="A1449" s="39">
        <v>151</v>
      </c>
      <c r="B1449" s="38" t="s">
        <v>796</v>
      </c>
      <c r="C1449" s="39">
        <v>1</v>
      </c>
      <c r="D1449" s="39">
        <v>7</v>
      </c>
      <c r="E1449" s="38" t="s">
        <v>3799</v>
      </c>
      <c r="F1449" s="39">
        <v>36716050</v>
      </c>
      <c r="G1449" s="38" t="s">
        <v>555</v>
      </c>
      <c r="H1449">
        <f>VLOOKUP(G1449,'Journals '!A:C,3)</f>
        <v>1</v>
      </c>
      <c r="I1449">
        <f t="shared" si="5"/>
        <v>1</v>
      </c>
      <c r="J1449" s="39">
        <v>2023</v>
      </c>
      <c r="K1449" s="38" t="s">
        <v>3800</v>
      </c>
      <c r="L1449" s="38"/>
      <c r="M1449" s="38"/>
      <c r="N1449" s="38"/>
      <c r="O1449" s="38"/>
      <c r="P1449" s="38"/>
      <c r="Q1449" s="38"/>
      <c r="R1449" s="38"/>
      <c r="S1449" s="38"/>
      <c r="T1449" s="38"/>
      <c r="U1449" s="38"/>
      <c r="V1449" s="38"/>
      <c r="W1449" s="38"/>
      <c r="X1449" s="38"/>
      <c r="Y1449" s="38"/>
      <c r="Z1449" s="38"/>
      <c r="AA1449" s="38"/>
      <c r="AB1449" s="38"/>
      <c r="AC1449" s="38"/>
      <c r="AD1449" s="38"/>
      <c r="AE1449" s="38"/>
    </row>
    <row r="1450" spans="1:31" ht="13.2">
      <c r="A1450" s="39">
        <v>151</v>
      </c>
      <c r="B1450" s="38" t="s">
        <v>796</v>
      </c>
      <c r="C1450" s="39">
        <v>1</v>
      </c>
      <c r="D1450" s="39">
        <v>9</v>
      </c>
      <c r="E1450" s="38" t="s">
        <v>3801</v>
      </c>
      <c r="F1450" s="39">
        <v>32426066</v>
      </c>
      <c r="G1450" s="38" t="s">
        <v>633</v>
      </c>
      <c r="H1450">
        <f>VLOOKUP(G1450,'Journals '!A:C,3)</f>
        <v>1</v>
      </c>
      <c r="I1450">
        <f t="shared" si="5"/>
        <v>1</v>
      </c>
      <c r="J1450" s="39">
        <v>2020</v>
      </c>
      <c r="K1450" s="38" t="s">
        <v>3789</v>
      </c>
      <c r="L1450" s="38"/>
      <c r="M1450" s="38"/>
      <c r="N1450" s="38"/>
      <c r="O1450" s="38"/>
      <c r="P1450" s="38"/>
      <c r="Q1450" s="38"/>
      <c r="R1450" s="38"/>
      <c r="S1450" s="38"/>
      <c r="T1450" s="38"/>
      <c r="U1450" s="38"/>
      <c r="V1450" s="38"/>
      <c r="W1450" s="38"/>
      <c r="X1450" s="38"/>
      <c r="Y1450" s="38"/>
      <c r="Z1450" s="38"/>
      <c r="AA1450" s="38"/>
      <c r="AB1450" s="38"/>
      <c r="AC1450" s="38"/>
      <c r="AD1450" s="38"/>
      <c r="AE1450" s="38"/>
    </row>
    <row r="1451" spans="1:31" ht="13.2">
      <c r="A1451" s="39">
        <v>151</v>
      </c>
      <c r="B1451" s="38" t="s">
        <v>796</v>
      </c>
      <c r="C1451" s="39">
        <v>2</v>
      </c>
      <c r="D1451" s="39">
        <v>9</v>
      </c>
      <c r="E1451" s="38" t="s">
        <v>3802</v>
      </c>
      <c r="F1451" s="39">
        <v>33839564</v>
      </c>
      <c r="G1451" s="38" t="s">
        <v>3379</v>
      </c>
      <c r="H1451">
        <f>VLOOKUP(G1451,'Journals '!A:C,3)</f>
        <v>0</v>
      </c>
      <c r="I1451" t="str">
        <f t="shared" si="5"/>
        <v xml:space="preserve"> </v>
      </c>
      <c r="J1451" s="39">
        <v>2020</v>
      </c>
      <c r="K1451" s="38" t="s">
        <v>3803</v>
      </c>
      <c r="L1451" s="38"/>
      <c r="M1451" s="38"/>
      <c r="N1451" s="38"/>
      <c r="O1451" s="38"/>
      <c r="P1451" s="38"/>
      <c r="Q1451" s="38"/>
      <c r="R1451" s="38"/>
      <c r="S1451" s="38"/>
      <c r="T1451" s="38"/>
      <c r="U1451" s="38"/>
      <c r="V1451" s="38"/>
      <c r="W1451" s="38"/>
      <c r="X1451" s="38"/>
      <c r="Y1451" s="38"/>
      <c r="Z1451" s="38"/>
      <c r="AA1451" s="38"/>
      <c r="AB1451" s="38"/>
      <c r="AC1451" s="38"/>
      <c r="AD1451" s="38"/>
      <c r="AE1451" s="38"/>
    </row>
    <row r="1452" spans="1:31" ht="13.2">
      <c r="A1452" s="39">
        <v>151</v>
      </c>
      <c r="B1452" s="38" t="s">
        <v>796</v>
      </c>
      <c r="C1452" s="39">
        <v>4</v>
      </c>
      <c r="D1452" s="39">
        <v>7</v>
      </c>
      <c r="E1452" s="38" t="s">
        <v>3804</v>
      </c>
      <c r="F1452" s="39">
        <v>36700755</v>
      </c>
      <c r="G1452" s="38" t="s">
        <v>546</v>
      </c>
      <c r="H1452">
        <f>VLOOKUP(G1452,'Journals '!A:C,3)</f>
        <v>1</v>
      </c>
      <c r="I1452">
        <f t="shared" si="5"/>
        <v>1</v>
      </c>
      <c r="J1452" s="39">
        <v>2023</v>
      </c>
      <c r="K1452" s="38" t="s">
        <v>3805</v>
      </c>
      <c r="L1452" s="38" t="s">
        <v>3806</v>
      </c>
      <c r="M1452" s="38"/>
      <c r="N1452" s="38"/>
      <c r="O1452" s="38"/>
      <c r="P1452" s="38"/>
      <c r="Q1452" s="38"/>
      <c r="R1452" s="38"/>
      <c r="S1452" s="38"/>
      <c r="T1452" s="38"/>
      <c r="U1452" s="38"/>
      <c r="V1452" s="38"/>
      <c r="W1452" s="38"/>
      <c r="X1452" s="38"/>
      <c r="Y1452" s="38"/>
      <c r="Z1452" s="38"/>
      <c r="AA1452" s="38"/>
      <c r="AB1452" s="38"/>
      <c r="AC1452" s="38"/>
      <c r="AD1452" s="38"/>
      <c r="AE1452" s="38"/>
    </row>
    <row r="1453" spans="1:31" ht="13.2">
      <c r="A1453" s="39">
        <v>151</v>
      </c>
      <c r="B1453" s="38" t="s">
        <v>796</v>
      </c>
      <c r="C1453" s="39">
        <v>5</v>
      </c>
      <c r="D1453" s="39">
        <v>7</v>
      </c>
      <c r="E1453" s="38" t="s">
        <v>3807</v>
      </c>
      <c r="F1453" s="39">
        <v>29060754</v>
      </c>
      <c r="G1453" s="38" t="s">
        <v>3808</v>
      </c>
      <c r="H1453">
        <f>VLOOKUP(G1453,'Journals '!A:C,3)</f>
        <v>0</v>
      </c>
      <c r="I1453" t="str">
        <f t="shared" si="5"/>
        <v xml:space="preserve"> </v>
      </c>
      <c r="J1453" s="39">
        <v>2017</v>
      </c>
      <c r="K1453" s="38"/>
      <c r="L1453" s="38"/>
      <c r="M1453" s="38"/>
      <c r="N1453" s="38"/>
      <c r="O1453" s="38"/>
      <c r="P1453" s="38"/>
      <c r="Q1453" s="38"/>
      <c r="R1453" s="38"/>
      <c r="S1453" s="38"/>
      <c r="T1453" s="38"/>
      <c r="U1453" s="38"/>
      <c r="V1453" s="38"/>
      <c r="W1453" s="38"/>
      <c r="X1453" s="38"/>
      <c r="Y1453" s="38"/>
      <c r="Z1453" s="38"/>
      <c r="AA1453" s="38"/>
      <c r="AB1453" s="38"/>
      <c r="AC1453" s="38"/>
      <c r="AD1453" s="38"/>
      <c r="AE1453" s="38"/>
    </row>
    <row r="1454" spans="1:31" ht="13.2">
      <c r="A1454" s="39">
        <v>151</v>
      </c>
      <c r="B1454" s="38" t="s">
        <v>796</v>
      </c>
      <c r="C1454" s="39">
        <v>1</v>
      </c>
      <c r="D1454" s="39">
        <v>10</v>
      </c>
      <c r="E1454" s="38" t="s">
        <v>3809</v>
      </c>
      <c r="F1454" s="39">
        <v>32272266</v>
      </c>
      <c r="G1454" s="38" t="s">
        <v>633</v>
      </c>
      <c r="H1454">
        <f>VLOOKUP(G1454,'Journals '!A:C,3)</f>
        <v>1</v>
      </c>
      <c r="I1454">
        <f t="shared" si="5"/>
        <v>1</v>
      </c>
      <c r="J1454" s="39">
        <v>2020</v>
      </c>
      <c r="K1454" s="38" t="s">
        <v>3789</v>
      </c>
      <c r="L1454" s="38"/>
      <c r="M1454" s="38"/>
      <c r="N1454" s="38"/>
      <c r="O1454" s="38"/>
      <c r="P1454" s="38"/>
      <c r="Q1454" s="38"/>
      <c r="R1454" s="38"/>
      <c r="S1454" s="38"/>
      <c r="T1454" s="38"/>
      <c r="U1454" s="38"/>
      <c r="V1454" s="38"/>
      <c r="W1454" s="38"/>
      <c r="X1454" s="38"/>
      <c r="Y1454" s="38"/>
      <c r="Z1454" s="38"/>
      <c r="AA1454" s="38"/>
      <c r="AB1454" s="38"/>
      <c r="AC1454" s="38"/>
      <c r="AD1454" s="38"/>
      <c r="AE1454" s="38"/>
    </row>
    <row r="1455" spans="1:31" ht="13.2">
      <c r="A1455" s="39">
        <v>151</v>
      </c>
      <c r="B1455" s="38" t="s">
        <v>796</v>
      </c>
      <c r="C1455" s="39">
        <v>4</v>
      </c>
      <c r="D1455" s="39">
        <v>8</v>
      </c>
      <c r="E1455" s="38" t="s">
        <v>3810</v>
      </c>
      <c r="F1455" s="39">
        <v>36527811</v>
      </c>
      <c r="G1455" s="38" t="s">
        <v>3074</v>
      </c>
      <c r="H1455">
        <f>VLOOKUP(G1455,'Journals '!A:C,3)</f>
        <v>0</v>
      </c>
      <c r="I1455" t="str">
        <f t="shared" si="5"/>
        <v xml:space="preserve"> </v>
      </c>
      <c r="J1455" s="39">
        <v>2023</v>
      </c>
      <c r="K1455" s="38" t="s">
        <v>3811</v>
      </c>
      <c r="L1455" s="38"/>
      <c r="M1455" s="38"/>
      <c r="N1455" s="38"/>
      <c r="O1455" s="38"/>
      <c r="P1455" s="38"/>
      <c r="Q1455" s="38"/>
      <c r="R1455" s="38"/>
      <c r="S1455" s="38"/>
      <c r="T1455" s="38"/>
      <c r="U1455" s="38"/>
      <c r="V1455" s="38"/>
      <c r="W1455" s="38"/>
      <c r="X1455" s="38"/>
      <c r="Y1455" s="38"/>
      <c r="Z1455" s="38"/>
      <c r="AA1455" s="38"/>
      <c r="AB1455" s="38"/>
      <c r="AC1455" s="38"/>
      <c r="AD1455" s="38"/>
      <c r="AE1455" s="38"/>
    </row>
    <row r="1456" spans="1:31" ht="13.2">
      <c r="A1456" s="39">
        <v>151</v>
      </c>
      <c r="B1456" s="38" t="s">
        <v>796</v>
      </c>
      <c r="C1456" s="39">
        <v>3</v>
      </c>
      <c r="D1456" s="39">
        <v>8</v>
      </c>
      <c r="E1456" s="38" t="s">
        <v>3812</v>
      </c>
      <c r="F1456" s="39">
        <v>36536525</v>
      </c>
      <c r="G1456" s="38" t="s">
        <v>432</v>
      </c>
      <c r="H1456">
        <f>VLOOKUP(G1456,'Journals '!A:C,3)</f>
        <v>1</v>
      </c>
      <c r="I1456">
        <f t="shared" si="5"/>
        <v>1</v>
      </c>
      <c r="J1456" s="39">
        <v>2022</v>
      </c>
      <c r="K1456" s="38" t="s">
        <v>3813</v>
      </c>
      <c r="L1456" s="38"/>
      <c r="M1456" s="38"/>
      <c r="N1456" s="38"/>
      <c r="O1456" s="38"/>
      <c r="P1456" s="38"/>
      <c r="Q1456" s="38"/>
      <c r="R1456" s="38"/>
      <c r="S1456" s="38"/>
      <c r="T1456" s="38"/>
      <c r="U1456" s="38"/>
      <c r="V1456" s="38"/>
      <c r="W1456" s="38"/>
      <c r="X1456" s="38"/>
      <c r="Y1456" s="38"/>
      <c r="Z1456" s="38"/>
      <c r="AA1456" s="38"/>
      <c r="AB1456" s="38"/>
      <c r="AC1456" s="38"/>
      <c r="AD1456" s="38"/>
      <c r="AE1456" s="38"/>
    </row>
    <row r="1457" spans="1:31" ht="13.2">
      <c r="A1457" s="39">
        <v>151</v>
      </c>
      <c r="B1457" s="38" t="s">
        <v>796</v>
      </c>
      <c r="C1457" s="39">
        <v>4</v>
      </c>
      <c r="D1457" s="39">
        <v>11</v>
      </c>
      <c r="E1457" s="38" t="s">
        <v>3814</v>
      </c>
      <c r="F1457" s="39">
        <v>35729818</v>
      </c>
      <c r="G1457" s="38" t="s">
        <v>633</v>
      </c>
      <c r="H1457">
        <f>VLOOKUP(G1457,'Journals '!A:C,3)</f>
        <v>1</v>
      </c>
      <c r="I1457">
        <f t="shared" si="5"/>
        <v>1</v>
      </c>
      <c r="J1457" s="39">
        <v>2022</v>
      </c>
      <c r="K1457" s="38" t="s">
        <v>3815</v>
      </c>
      <c r="L1457" s="38"/>
      <c r="M1457" s="38"/>
      <c r="N1457" s="38"/>
      <c r="O1457" s="38"/>
      <c r="P1457" s="38"/>
      <c r="Q1457" s="38"/>
      <c r="R1457" s="38"/>
      <c r="S1457" s="38"/>
      <c r="T1457" s="38"/>
      <c r="U1457" s="38"/>
      <c r="V1457" s="38"/>
      <c r="W1457" s="38"/>
      <c r="X1457" s="38"/>
      <c r="Y1457" s="38"/>
      <c r="Z1457" s="38"/>
      <c r="AA1457" s="38"/>
      <c r="AB1457" s="38"/>
      <c r="AC1457" s="38"/>
      <c r="AD1457" s="38"/>
      <c r="AE1457" s="38"/>
    </row>
    <row r="1458" spans="1:31" ht="13.2">
      <c r="A1458" s="39">
        <v>151</v>
      </c>
      <c r="B1458" s="38" t="s">
        <v>796</v>
      </c>
      <c r="C1458" s="39">
        <v>5</v>
      </c>
      <c r="D1458" s="39">
        <v>12</v>
      </c>
      <c r="E1458" s="38" t="s">
        <v>3816</v>
      </c>
      <c r="F1458" s="39">
        <v>35040021</v>
      </c>
      <c r="G1458" s="38" t="s">
        <v>428</v>
      </c>
      <c r="H1458">
        <f>VLOOKUP(G1458,'Journals '!A:C,3)</f>
        <v>0</v>
      </c>
      <c r="I1458" t="str">
        <f t="shared" si="5"/>
        <v xml:space="preserve"> </v>
      </c>
      <c r="J1458" s="39">
        <v>2022</v>
      </c>
      <c r="K1458" s="38" t="s">
        <v>3817</v>
      </c>
      <c r="L1458" s="38"/>
      <c r="M1458" s="38"/>
      <c r="N1458" s="38"/>
      <c r="O1458" s="38"/>
      <c r="P1458" s="38"/>
      <c r="Q1458" s="38"/>
      <c r="R1458" s="38"/>
      <c r="S1458" s="38"/>
      <c r="T1458" s="38"/>
      <c r="U1458" s="38"/>
      <c r="V1458" s="38"/>
      <c r="W1458" s="38"/>
      <c r="X1458" s="38"/>
      <c r="Y1458" s="38"/>
      <c r="Z1458" s="38"/>
      <c r="AA1458" s="38"/>
      <c r="AB1458" s="38"/>
      <c r="AC1458" s="38"/>
      <c r="AD1458" s="38"/>
      <c r="AE1458" s="38"/>
    </row>
    <row r="1459" spans="1:31" ht="13.2">
      <c r="A1459" s="39">
        <v>151</v>
      </c>
      <c r="B1459" s="38" t="s">
        <v>796</v>
      </c>
      <c r="C1459" s="39">
        <v>1</v>
      </c>
      <c r="D1459" s="39">
        <v>2</v>
      </c>
      <c r="E1459" s="38" t="s">
        <v>3818</v>
      </c>
      <c r="F1459" s="39">
        <v>28426868</v>
      </c>
      <c r="G1459" s="38" t="s">
        <v>546</v>
      </c>
      <c r="H1459">
        <f>VLOOKUP(G1459,'Journals '!A:C,3)</f>
        <v>1</v>
      </c>
      <c r="I1459">
        <f t="shared" si="5"/>
        <v>1</v>
      </c>
      <c r="J1459" s="39">
        <v>2017</v>
      </c>
      <c r="K1459" s="38" t="s">
        <v>3819</v>
      </c>
      <c r="L1459" s="38"/>
      <c r="M1459" s="38"/>
      <c r="N1459" s="38"/>
      <c r="O1459" s="38"/>
      <c r="P1459" s="38"/>
      <c r="Q1459" s="38"/>
      <c r="R1459" s="38"/>
      <c r="S1459" s="38"/>
      <c r="T1459" s="38"/>
      <c r="U1459" s="38"/>
      <c r="V1459" s="38"/>
      <c r="W1459" s="38"/>
      <c r="X1459" s="38"/>
      <c r="Y1459" s="38"/>
      <c r="Z1459" s="38"/>
      <c r="AA1459" s="38"/>
      <c r="AB1459" s="38"/>
      <c r="AC1459" s="38"/>
      <c r="AD1459" s="38"/>
      <c r="AE1459" s="38"/>
    </row>
    <row r="1460" spans="1:31" ht="13.2">
      <c r="A1460" s="39">
        <v>151</v>
      </c>
      <c r="B1460" s="38" t="s">
        <v>796</v>
      </c>
      <c r="C1460" s="39">
        <v>1</v>
      </c>
      <c r="D1460" s="39">
        <v>5</v>
      </c>
      <c r="E1460" s="38" t="s">
        <v>3820</v>
      </c>
      <c r="F1460" s="39">
        <v>36880511</v>
      </c>
      <c r="G1460" s="38" t="s">
        <v>432</v>
      </c>
      <c r="H1460">
        <f>VLOOKUP(G1460,'Journals '!A:C,3)</f>
        <v>1</v>
      </c>
      <c r="I1460">
        <f t="shared" si="5"/>
        <v>1</v>
      </c>
      <c r="J1460" s="39">
        <v>2023</v>
      </c>
      <c r="K1460" s="38" t="s">
        <v>3821</v>
      </c>
      <c r="L1460" s="38"/>
      <c r="M1460" s="38"/>
      <c r="N1460" s="38"/>
      <c r="O1460" s="38"/>
      <c r="P1460" s="38"/>
      <c r="Q1460" s="38"/>
      <c r="R1460" s="38"/>
      <c r="S1460" s="38"/>
      <c r="T1460" s="38"/>
      <c r="U1460" s="38"/>
      <c r="V1460" s="38"/>
      <c r="W1460" s="38"/>
      <c r="X1460" s="38"/>
      <c r="Y1460" s="38"/>
      <c r="Z1460" s="38"/>
      <c r="AA1460" s="38"/>
      <c r="AB1460" s="38"/>
      <c r="AC1460" s="38"/>
      <c r="AD1460" s="38"/>
      <c r="AE1460" s="38"/>
    </row>
    <row r="1461" spans="1:31" ht="13.2">
      <c r="A1461" s="39">
        <v>151</v>
      </c>
      <c r="B1461" s="38" t="s">
        <v>796</v>
      </c>
      <c r="C1461" s="39">
        <v>4</v>
      </c>
      <c r="D1461" s="39">
        <v>8</v>
      </c>
      <c r="E1461" s="38" t="s">
        <v>3822</v>
      </c>
      <c r="F1461" s="39">
        <v>37477605</v>
      </c>
      <c r="G1461" s="38" t="s">
        <v>3823</v>
      </c>
      <c r="H1461">
        <f>VLOOKUP(G1461,'Journals '!A:C,3)</f>
        <v>0</v>
      </c>
      <c r="I1461" t="str">
        <f t="shared" si="5"/>
        <v xml:space="preserve"> </v>
      </c>
      <c r="J1461" s="39">
        <v>2023</v>
      </c>
      <c r="K1461" s="38" t="s">
        <v>3824</v>
      </c>
      <c r="L1461" s="38"/>
      <c r="M1461" s="38"/>
      <c r="N1461" s="38"/>
      <c r="O1461" s="38"/>
      <c r="P1461" s="38"/>
      <c r="Q1461" s="38"/>
      <c r="R1461" s="38"/>
      <c r="S1461" s="38"/>
      <c r="T1461" s="38"/>
      <c r="U1461" s="38"/>
      <c r="V1461" s="38"/>
      <c r="W1461" s="38"/>
      <c r="X1461" s="38"/>
      <c r="Y1461" s="38"/>
      <c r="Z1461" s="38"/>
      <c r="AA1461" s="38"/>
      <c r="AB1461" s="38"/>
      <c r="AC1461" s="38"/>
      <c r="AD1461" s="38"/>
      <c r="AE1461" s="38"/>
    </row>
    <row r="1462" spans="1:31" ht="13.2">
      <c r="A1462" s="39">
        <v>151</v>
      </c>
      <c r="B1462" s="38" t="s">
        <v>796</v>
      </c>
      <c r="C1462" s="39">
        <v>3</v>
      </c>
      <c r="D1462" s="39">
        <v>8</v>
      </c>
      <c r="E1462" s="38" t="s">
        <v>3825</v>
      </c>
      <c r="F1462" s="39">
        <v>36017535</v>
      </c>
      <c r="G1462" s="38" t="s">
        <v>3826</v>
      </c>
      <c r="H1462">
        <f>VLOOKUP(G1462,'Journals '!A:C,3)</f>
        <v>0</v>
      </c>
      <c r="I1462" t="str">
        <f t="shared" si="5"/>
        <v xml:space="preserve"> </v>
      </c>
      <c r="J1462" s="39">
        <v>2022</v>
      </c>
      <c r="K1462" s="38" t="s">
        <v>3827</v>
      </c>
      <c r="L1462" s="38"/>
      <c r="M1462" s="38"/>
      <c r="N1462" s="38"/>
      <c r="O1462" s="38"/>
      <c r="P1462" s="38"/>
      <c r="Q1462" s="38"/>
      <c r="R1462" s="38"/>
      <c r="S1462" s="38"/>
      <c r="T1462" s="38"/>
      <c r="U1462" s="38"/>
      <c r="V1462" s="38"/>
      <c r="W1462" s="38"/>
      <c r="X1462" s="38"/>
      <c r="Y1462" s="38"/>
      <c r="Z1462" s="38"/>
      <c r="AA1462" s="38"/>
      <c r="AB1462" s="38"/>
      <c r="AC1462" s="38"/>
      <c r="AD1462" s="38"/>
      <c r="AE1462" s="38"/>
    </row>
    <row r="1463" spans="1:31" ht="13.2">
      <c r="A1463" s="39">
        <v>151</v>
      </c>
      <c r="B1463" s="38" t="s">
        <v>796</v>
      </c>
      <c r="C1463" s="39">
        <v>2</v>
      </c>
      <c r="D1463" s="39">
        <v>8</v>
      </c>
      <c r="E1463" s="38" t="s">
        <v>3828</v>
      </c>
      <c r="F1463" s="39">
        <v>33767881</v>
      </c>
      <c r="G1463" s="38" t="s">
        <v>613</v>
      </c>
      <c r="H1463">
        <f>VLOOKUP(G1463,'Journals '!A:C,3)</f>
        <v>1</v>
      </c>
      <c r="I1463">
        <f t="shared" si="5"/>
        <v>1</v>
      </c>
      <c r="J1463" s="39">
        <v>2021</v>
      </c>
      <c r="K1463" s="38" t="s">
        <v>3829</v>
      </c>
      <c r="L1463" s="38"/>
      <c r="M1463" s="38"/>
      <c r="N1463" s="38"/>
      <c r="O1463" s="38"/>
      <c r="P1463" s="38"/>
      <c r="Q1463" s="38"/>
      <c r="R1463" s="38"/>
      <c r="S1463" s="38"/>
      <c r="T1463" s="38"/>
      <c r="U1463" s="38"/>
      <c r="V1463" s="38"/>
      <c r="W1463" s="38"/>
      <c r="X1463" s="38"/>
      <c r="Y1463" s="38"/>
      <c r="Z1463" s="38"/>
      <c r="AA1463" s="38"/>
      <c r="AB1463" s="38"/>
      <c r="AC1463" s="38"/>
      <c r="AD1463" s="38"/>
      <c r="AE1463" s="38"/>
    </row>
    <row r="1464" spans="1:31" ht="13.2">
      <c r="A1464" s="39">
        <v>151</v>
      </c>
      <c r="B1464" s="38" t="s">
        <v>796</v>
      </c>
      <c r="C1464" s="39">
        <v>1</v>
      </c>
      <c r="D1464" s="39">
        <v>10</v>
      </c>
      <c r="E1464" s="38" t="s">
        <v>3830</v>
      </c>
      <c r="F1464" s="39">
        <v>35132031</v>
      </c>
      <c r="G1464" s="38" t="s">
        <v>3823</v>
      </c>
      <c r="H1464">
        <f>VLOOKUP(G1464,'Journals '!A:C,3)</f>
        <v>0</v>
      </c>
      <c r="I1464" t="str">
        <f t="shared" si="5"/>
        <v xml:space="preserve"> </v>
      </c>
      <c r="J1464" s="39">
        <v>2022</v>
      </c>
      <c r="K1464" s="38" t="s">
        <v>3831</v>
      </c>
      <c r="L1464" s="38"/>
      <c r="M1464" s="38"/>
      <c r="N1464" s="38"/>
      <c r="O1464" s="38"/>
      <c r="P1464" s="38"/>
      <c r="Q1464" s="38"/>
      <c r="R1464" s="38"/>
      <c r="S1464" s="38"/>
      <c r="T1464" s="38"/>
      <c r="U1464" s="38"/>
      <c r="V1464" s="38"/>
      <c r="W1464" s="38"/>
      <c r="X1464" s="38"/>
      <c r="Y1464" s="38"/>
      <c r="Z1464" s="38"/>
      <c r="AA1464" s="38"/>
      <c r="AB1464" s="38"/>
      <c r="AC1464" s="38"/>
      <c r="AD1464" s="38"/>
      <c r="AE1464" s="38"/>
    </row>
    <row r="1465" spans="1:31" ht="13.2">
      <c r="A1465" s="39">
        <v>151</v>
      </c>
      <c r="B1465" s="38" t="s">
        <v>796</v>
      </c>
      <c r="C1465" s="39">
        <v>6</v>
      </c>
      <c r="D1465" s="39">
        <v>10</v>
      </c>
      <c r="E1465" s="38" t="s">
        <v>3832</v>
      </c>
      <c r="F1465" s="39">
        <v>35729817</v>
      </c>
      <c r="G1465" s="38" t="s">
        <v>633</v>
      </c>
      <c r="H1465">
        <f>VLOOKUP(G1465,'Journals '!A:C,3)</f>
        <v>1</v>
      </c>
      <c r="I1465">
        <f t="shared" si="5"/>
        <v>1</v>
      </c>
      <c r="J1465" s="39">
        <v>2022</v>
      </c>
      <c r="K1465" s="38" t="s">
        <v>3833</v>
      </c>
      <c r="L1465" s="38"/>
      <c r="M1465" s="38"/>
      <c r="N1465" s="38"/>
      <c r="O1465" s="38"/>
      <c r="P1465" s="38"/>
      <c r="Q1465" s="38"/>
      <c r="R1465" s="38"/>
      <c r="S1465" s="38"/>
      <c r="T1465" s="38"/>
      <c r="U1465" s="38"/>
      <c r="V1465" s="38"/>
      <c r="W1465" s="38"/>
      <c r="X1465" s="38"/>
      <c r="Y1465" s="38"/>
      <c r="Z1465" s="38"/>
      <c r="AA1465" s="38"/>
      <c r="AB1465" s="38"/>
      <c r="AC1465" s="38"/>
      <c r="AD1465" s="38"/>
      <c r="AE1465" s="38"/>
    </row>
    <row r="1466" spans="1:31" ht="13.2">
      <c r="A1466" s="39">
        <v>151</v>
      </c>
      <c r="B1466" s="38" t="s">
        <v>796</v>
      </c>
      <c r="C1466" s="39">
        <v>3</v>
      </c>
      <c r="D1466" s="39">
        <v>11</v>
      </c>
      <c r="E1466" s="38" t="s">
        <v>3834</v>
      </c>
      <c r="F1466" s="39">
        <v>34146223</v>
      </c>
      <c r="G1466" s="38" t="s">
        <v>428</v>
      </c>
      <c r="H1466">
        <f>VLOOKUP(G1466,'Journals '!A:C,3)</f>
        <v>0</v>
      </c>
      <c r="I1466" t="str">
        <f t="shared" si="5"/>
        <v xml:space="preserve"> </v>
      </c>
      <c r="J1466" s="39">
        <v>2021</v>
      </c>
      <c r="K1466" s="38" t="s">
        <v>3835</v>
      </c>
      <c r="L1466" s="38" t="s">
        <v>3836</v>
      </c>
      <c r="M1466" s="38"/>
      <c r="N1466" s="38"/>
      <c r="O1466" s="38"/>
      <c r="P1466" s="38"/>
      <c r="Q1466" s="38"/>
      <c r="R1466" s="38"/>
      <c r="S1466" s="38"/>
      <c r="T1466" s="38"/>
      <c r="U1466" s="38"/>
      <c r="V1466" s="38"/>
      <c r="W1466" s="38"/>
      <c r="X1466" s="38"/>
      <c r="Y1466" s="38"/>
      <c r="Z1466" s="38"/>
      <c r="AA1466" s="38"/>
      <c r="AB1466" s="38"/>
      <c r="AC1466" s="38"/>
      <c r="AD1466" s="38"/>
      <c r="AE1466" s="38"/>
    </row>
    <row r="1467" spans="1:31" ht="13.2">
      <c r="A1467" s="39">
        <v>151</v>
      </c>
      <c r="B1467" s="38" t="s">
        <v>796</v>
      </c>
      <c r="C1467" s="39">
        <v>2</v>
      </c>
      <c r="D1467" s="39">
        <v>6</v>
      </c>
      <c r="E1467" s="38" t="s">
        <v>3837</v>
      </c>
      <c r="F1467" s="39">
        <v>32768655</v>
      </c>
      <c r="G1467" s="38" t="s">
        <v>3838</v>
      </c>
      <c r="H1467">
        <f>VLOOKUP(G1467,'Journals '!A:C,3)</f>
        <v>1</v>
      </c>
      <c r="I1467">
        <f t="shared" si="5"/>
        <v>1</v>
      </c>
      <c r="J1467" s="39">
        <v>2021</v>
      </c>
      <c r="K1467" s="38" t="s">
        <v>3839</v>
      </c>
      <c r="L1467" s="38"/>
      <c r="M1467" s="38"/>
      <c r="N1467" s="38"/>
      <c r="O1467" s="38"/>
      <c r="P1467" s="38"/>
      <c r="Q1467" s="38"/>
      <c r="R1467" s="38"/>
      <c r="S1467" s="38"/>
      <c r="T1467" s="38"/>
      <c r="U1467" s="38"/>
      <c r="V1467" s="38"/>
      <c r="W1467" s="38"/>
      <c r="X1467" s="38"/>
      <c r="Y1467" s="38"/>
      <c r="Z1467" s="38"/>
      <c r="AA1467" s="38"/>
      <c r="AB1467" s="38"/>
      <c r="AC1467" s="38"/>
      <c r="AD1467" s="38"/>
      <c r="AE1467" s="38"/>
    </row>
    <row r="1468" spans="1:31" ht="13.2">
      <c r="A1468" s="39">
        <v>152</v>
      </c>
      <c r="B1468" s="38" t="s">
        <v>797</v>
      </c>
      <c r="C1468" s="38">
        <v>2</v>
      </c>
      <c r="D1468" s="39">
        <v>15</v>
      </c>
      <c r="E1468" s="38" t="s">
        <v>3840</v>
      </c>
      <c r="F1468" s="39">
        <v>35156398</v>
      </c>
      <c r="G1468" s="38" t="s">
        <v>3841</v>
      </c>
      <c r="H1468">
        <f>VLOOKUP(G1468,'Journals '!A:C,3)</f>
        <v>0</v>
      </c>
      <c r="I1468" t="str">
        <f t="shared" si="5"/>
        <v xml:space="preserve"> </v>
      </c>
      <c r="J1468" s="39">
        <v>2022</v>
      </c>
      <c r="K1468" s="38" t="s">
        <v>3842</v>
      </c>
      <c r="L1468" s="38"/>
      <c r="M1468" s="38"/>
      <c r="N1468" s="38"/>
      <c r="O1468" s="38"/>
      <c r="P1468" s="38"/>
      <c r="Q1468" s="38"/>
      <c r="R1468" s="38"/>
      <c r="S1468" s="38"/>
      <c r="T1468" s="38"/>
      <c r="U1468" s="38"/>
      <c r="V1468" s="38"/>
      <c r="W1468" s="38"/>
      <c r="X1468" s="38"/>
      <c r="Y1468" s="38"/>
      <c r="Z1468" s="38"/>
      <c r="AA1468" s="38"/>
      <c r="AB1468" s="38"/>
      <c r="AC1468" s="38"/>
      <c r="AD1468" s="38"/>
      <c r="AE1468" s="38"/>
    </row>
    <row r="1469" spans="1:31" ht="13.2">
      <c r="A1469" s="39">
        <v>152</v>
      </c>
      <c r="B1469" s="38" t="s">
        <v>797</v>
      </c>
      <c r="C1469" s="38">
        <v>2</v>
      </c>
      <c r="D1469" s="39">
        <v>7</v>
      </c>
      <c r="E1469" s="38" t="s">
        <v>3843</v>
      </c>
      <c r="F1469" s="39">
        <v>34798610</v>
      </c>
      <c r="G1469" s="38" t="s">
        <v>430</v>
      </c>
      <c r="H1469">
        <f>VLOOKUP(G1469,'Journals '!A:C,3)</f>
        <v>1</v>
      </c>
      <c r="I1469">
        <f t="shared" si="5"/>
        <v>1</v>
      </c>
      <c r="J1469" s="39">
        <v>2021</v>
      </c>
      <c r="K1469" s="38" t="s">
        <v>3844</v>
      </c>
      <c r="L1469" s="38"/>
      <c r="M1469" s="38"/>
      <c r="N1469" s="38"/>
      <c r="O1469" s="38"/>
      <c r="P1469" s="38"/>
      <c r="Q1469" s="38"/>
      <c r="R1469" s="38"/>
      <c r="S1469" s="38"/>
      <c r="T1469" s="38"/>
      <c r="U1469" s="38"/>
      <c r="V1469" s="38"/>
      <c r="W1469" s="38"/>
      <c r="X1469" s="38"/>
      <c r="Y1469" s="38"/>
      <c r="Z1469" s="38"/>
      <c r="AA1469" s="38"/>
      <c r="AB1469" s="38"/>
      <c r="AC1469" s="38"/>
      <c r="AD1469" s="38"/>
      <c r="AE1469" s="38"/>
    </row>
    <row r="1470" spans="1:31" ht="13.2">
      <c r="A1470" s="39">
        <v>153</v>
      </c>
      <c r="B1470" s="38" t="s">
        <v>3845</v>
      </c>
      <c r="C1470" s="38">
        <v>3</v>
      </c>
      <c r="D1470" s="39">
        <v>5</v>
      </c>
      <c r="E1470" s="38" t="s">
        <v>3846</v>
      </c>
      <c r="F1470" s="39">
        <v>32115050</v>
      </c>
      <c r="G1470" s="38" t="s">
        <v>3847</v>
      </c>
      <c r="H1470">
        <f>VLOOKUP(G1470,'Journals '!A:C,3)</f>
        <v>1</v>
      </c>
      <c r="I1470">
        <f t="shared" si="5"/>
        <v>1</v>
      </c>
      <c r="J1470" s="39">
        <v>2020</v>
      </c>
      <c r="K1470" s="38" t="s">
        <v>3848</v>
      </c>
      <c r="L1470" s="38"/>
      <c r="M1470" s="38"/>
      <c r="N1470" s="38"/>
      <c r="O1470" s="38"/>
      <c r="P1470" s="38"/>
      <c r="Q1470" s="38"/>
      <c r="R1470" s="38"/>
      <c r="S1470" s="38"/>
      <c r="T1470" s="38"/>
      <c r="U1470" s="38"/>
      <c r="V1470" s="38"/>
      <c r="W1470" s="38"/>
      <c r="X1470" s="38"/>
      <c r="Y1470" s="38"/>
      <c r="Z1470" s="38"/>
      <c r="AA1470" s="38"/>
      <c r="AB1470" s="38"/>
      <c r="AC1470" s="38"/>
      <c r="AD1470" s="38"/>
      <c r="AE1470" s="38"/>
    </row>
    <row r="1471" spans="1:31" ht="13.2">
      <c r="A1471" s="39">
        <v>153</v>
      </c>
      <c r="B1471" s="38" t="s">
        <v>3845</v>
      </c>
      <c r="C1471" s="38">
        <v>8</v>
      </c>
      <c r="D1471" s="39">
        <v>17</v>
      </c>
      <c r="E1471" s="38" t="s">
        <v>3849</v>
      </c>
      <c r="F1471" s="39">
        <v>34131749</v>
      </c>
      <c r="G1471" s="38" t="s">
        <v>544</v>
      </c>
      <c r="H1471">
        <f>VLOOKUP(G1471,'Journals '!A:C,3)</f>
        <v>1</v>
      </c>
      <c r="I1471">
        <f t="shared" si="5"/>
        <v>1</v>
      </c>
      <c r="J1471" s="39">
        <v>2021</v>
      </c>
      <c r="K1471" s="38" t="s">
        <v>3850</v>
      </c>
      <c r="L1471" s="38"/>
      <c r="M1471" s="38"/>
      <c r="N1471" s="38"/>
      <c r="O1471" s="38"/>
      <c r="P1471" s="38"/>
      <c r="Q1471" s="38"/>
      <c r="R1471" s="38"/>
      <c r="S1471" s="38"/>
      <c r="T1471" s="38"/>
      <c r="U1471" s="38"/>
      <c r="V1471" s="38"/>
      <c r="W1471" s="38"/>
      <c r="X1471" s="38"/>
      <c r="Y1471" s="38"/>
      <c r="Z1471" s="38"/>
      <c r="AA1471" s="38"/>
      <c r="AB1471" s="38"/>
      <c r="AC1471" s="38"/>
      <c r="AD1471" s="38"/>
      <c r="AE1471" s="38"/>
    </row>
    <row r="1472" spans="1:31" ht="13.2">
      <c r="A1472" s="39">
        <v>153</v>
      </c>
      <c r="B1472" s="38" t="s">
        <v>3845</v>
      </c>
      <c r="C1472" s="38">
        <v>9</v>
      </c>
      <c r="D1472" s="39">
        <v>17</v>
      </c>
      <c r="E1472" s="38" t="s">
        <v>3851</v>
      </c>
      <c r="F1472" s="39">
        <v>34487172</v>
      </c>
      <c r="G1472" s="38" t="s">
        <v>3413</v>
      </c>
      <c r="H1472">
        <f>VLOOKUP(G1472,'Journals '!A:C,3)</f>
        <v>0</v>
      </c>
      <c r="I1472" t="str">
        <f t="shared" si="5"/>
        <v xml:space="preserve"> </v>
      </c>
      <c r="J1472" s="39">
        <v>2022</v>
      </c>
      <c r="K1472" s="38" t="s">
        <v>3850</v>
      </c>
      <c r="L1472" s="38"/>
      <c r="M1472" s="38"/>
      <c r="N1472" s="38"/>
      <c r="O1472" s="38"/>
      <c r="P1472" s="38"/>
      <c r="Q1472" s="38"/>
      <c r="R1472" s="38"/>
      <c r="S1472" s="38"/>
      <c r="T1472" s="38"/>
      <c r="U1472" s="38"/>
      <c r="V1472" s="38"/>
      <c r="W1472" s="38"/>
      <c r="X1472" s="38"/>
      <c r="Y1472" s="38"/>
      <c r="Z1472" s="38"/>
      <c r="AA1472" s="38"/>
      <c r="AB1472" s="38"/>
      <c r="AC1472" s="38"/>
      <c r="AD1472" s="38"/>
      <c r="AE1472" s="38"/>
    </row>
    <row r="1473" spans="1:31" ht="13.2">
      <c r="A1473" s="39">
        <v>153</v>
      </c>
      <c r="B1473" s="38" t="s">
        <v>3845</v>
      </c>
      <c r="C1473" s="38">
        <v>1</v>
      </c>
      <c r="D1473" s="39">
        <v>7</v>
      </c>
      <c r="E1473" s="38" t="s">
        <v>3852</v>
      </c>
      <c r="F1473" s="39">
        <v>34993620</v>
      </c>
      <c r="G1473" s="38" t="s">
        <v>274</v>
      </c>
      <c r="H1473">
        <f>VLOOKUP(G1473,'Journals '!A:C,3)</f>
        <v>1</v>
      </c>
      <c r="I1473">
        <f t="shared" si="5"/>
        <v>1</v>
      </c>
      <c r="J1473" s="39">
        <v>2022</v>
      </c>
      <c r="K1473" s="38" t="s">
        <v>3853</v>
      </c>
      <c r="L1473" s="38"/>
      <c r="M1473" s="38"/>
      <c r="N1473" s="38"/>
      <c r="O1473" s="38"/>
      <c r="P1473" s="38"/>
      <c r="Q1473" s="38"/>
      <c r="R1473" s="38"/>
      <c r="S1473" s="38"/>
      <c r="T1473" s="38"/>
      <c r="U1473" s="38"/>
      <c r="V1473" s="38"/>
      <c r="W1473" s="38"/>
      <c r="X1473" s="38"/>
      <c r="Y1473" s="38"/>
      <c r="Z1473" s="38"/>
      <c r="AA1473" s="38"/>
      <c r="AB1473" s="38"/>
      <c r="AC1473" s="38"/>
      <c r="AD1473" s="38"/>
      <c r="AE1473" s="38"/>
    </row>
    <row r="1474" spans="1:31" ht="13.2">
      <c r="A1474" s="39">
        <v>153</v>
      </c>
      <c r="B1474" s="38" t="s">
        <v>3845</v>
      </c>
      <c r="C1474" s="38">
        <v>1</v>
      </c>
      <c r="D1474" s="39">
        <v>4</v>
      </c>
      <c r="E1474" s="38" t="s">
        <v>3854</v>
      </c>
      <c r="F1474" s="39">
        <v>36572974</v>
      </c>
      <c r="G1474" s="38" t="s">
        <v>3855</v>
      </c>
      <c r="H1474">
        <f>VLOOKUP(G1474,'Journals '!A:C,3)</f>
        <v>1</v>
      </c>
      <c r="I1474">
        <f t="shared" si="5"/>
        <v>1</v>
      </c>
      <c r="J1474" s="39">
        <v>2022</v>
      </c>
      <c r="K1474" s="38" t="s">
        <v>3856</v>
      </c>
      <c r="L1474" s="38"/>
      <c r="M1474" s="38"/>
      <c r="N1474" s="38"/>
      <c r="O1474" s="38"/>
      <c r="P1474" s="38"/>
      <c r="Q1474" s="38"/>
      <c r="R1474" s="38"/>
      <c r="S1474" s="38"/>
      <c r="T1474" s="38"/>
      <c r="U1474" s="38"/>
      <c r="V1474" s="38"/>
      <c r="W1474" s="38"/>
      <c r="X1474" s="38"/>
      <c r="Y1474" s="38"/>
      <c r="Z1474" s="38"/>
      <c r="AA1474" s="38"/>
      <c r="AB1474" s="38"/>
      <c r="AC1474" s="38"/>
      <c r="AD1474" s="38"/>
      <c r="AE1474" s="38"/>
    </row>
    <row r="1475" spans="1:31" ht="13.2">
      <c r="A1475" s="39">
        <v>153</v>
      </c>
      <c r="B1475" s="38" t="s">
        <v>3845</v>
      </c>
      <c r="C1475" s="38">
        <v>1</v>
      </c>
      <c r="D1475" s="39">
        <v>5</v>
      </c>
      <c r="E1475" s="38" t="s">
        <v>3857</v>
      </c>
      <c r="F1475" s="39">
        <v>36692064</v>
      </c>
      <c r="G1475" s="38" t="s">
        <v>3855</v>
      </c>
      <c r="H1475">
        <f>VLOOKUP(G1475,'Journals '!A:C,3)</f>
        <v>1</v>
      </c>
      <c r="I1475">
        <f t="shared" si="5"/>
        <v>1</v>
      </c>
      <c r="J1475" s="39">
        <v>2023</v>
      </c>
      <c r="K1475" s="38" t="s">
        <v>3858</v>
      </c>
      <c r="L1475" s="38"/>
      <c r="M1475" s="38"/>
      <c r="N1475" s="38"/>
      <c r="O1475" s="38"/>
      <c r="P1475" s="38"/>
      <c r="Q1475" s="38"/>
      <c r="R1475" s="38"/>
      <c r="S1475" s="38"/>
      <c r="T1475" s="38"/>
      <c r="U1475" s="38"/>
      <c r="V1475" s="38"/>
      <c r="W1475" s="38"/>
      <c r="X1475" s="38"/>
      <c r="Y1475" s="38"/>
      <c r="Z1475" s="38"/>
      <c r="AA1475" s="38"/>
      <c r="AB1475" s="38"/>
      <c r="AC1475" s="38"/>
      <c r="AD1475" s="38"/>
      <c r="AE1475" s="38"/>
    </row>
    <row r="1476" spans="1:31" ht="13.2">
      <c r="A1476" s="39">
        <v>153</v>
      </c>
      <c r="B1476" s="38" t="s">
        <v>3845</v>
      </c>
      <c r="C1476" s="38">
        <v>3</v>
      </c>
      <c r="D1476" s="39">
        <v>13</v>
      </c>
      <c r="E1476" s="38" t="s">
        <v>3859</v>
      </c>
      <c r="F1476" s="39">
        <v>35229625</v>
      </c>
      <c r="G1476" s="38" t="s">
        <v>3860</v>
      </c>
      <c r="H1476">
        <f>VLOOKUP(G1476,'Journals '!A:C,3)</f>
        <v>0</v>
      </c>
      <c r="I1476" t="str">
        <f t="shared" si="5"/>
        <v xml:space="preserve"> </v>
      </c>
      <c r="J1476" s="39">
        <v>2022</v>
      </c>
      <c r="K1476" s="38" t="s">
        <v>3861</v>
      </c>
      <c r="L1476" s="38"/>
      <c r="M1476" s="38"/>
      <c r="N1476" s="38"/>
      <c r="O1476" s="38"/>
      <c r="P1476" s="38"/>
      <c r="Q1476" s="38"/>
      <c r="R1476" s="38"/>
      <c r="S1476" s="38"/>
      <c r="T1476" s="38"/>
      <c r="U1476" s="38"/>
      <c r="V1476" s="38"/>
      <c r="W1476" s="38"/>
      <c r="X1476" s="38"/>
      <c r="Y1476" s="38"/>
      <c r="Z1476" s="38"/>
      <c r="AA1476" s="38"/>
      <c r="AB1476" s="38"/>
      <c r="AC1476" s="38"/>
      <c r="AD1476" s="38"/>
      <c r="AE1476" s="38"/>
    </row>
    <row r="1477" spans="1:31" ht="13.2">
      <c r="A1477" s="39">
        <v>153</v>
      </c>
      <c r="B1477" s="38" t="s">
        <v>3845</v>
      </c>
      <c r="C1477" s="38">
        <v>4</v>
      </c>
      <c r="D1477" s="39">
        <v>11</v>
      </c>
      <c r="E1477" s="38" t="s">
        <v>3862</v>
      </c>
      <c r="F1477" s="39">
        <v>37227408</v>
      </c>
      <c r="G1477" s="38" t="s">
        <v>3863</v>
      </c>
      <c r="H1477">
        <f>VLOOKUP(G1477,'Journals '!A:C,3)</f>
        <v>0</v>
      </c>
      <c r="I1477" t="str">
        <f t="shared" si="5"/>
        <v xml:space="preserve"> </v>
      </c>
      <c r="J1477" s="39">
        <v>2023</v>
      </c>
      <c r="K1477" s="38" t="s">
        <v>3864</v>
      </c>
      <c r="L1477" s="38"/>
      <c r="M1477" s="38"/>
      <c r="N1477" s="38"/>
      <c r="O1477" s="38"/>
      <c r="P1477" s="38"/>
      <c r="Q1477" s="38"/>
      <c r="R1477" s="38"/>
      <c r="S1477" s="38"/>
      <c r="T1477" s="38"/>
      <c r="U1477" s="38"/>
      <c r="V1477" s="38"/>
      <c r="W1477" s="38"/>
      <c r="X1477" s="38"/>
      <c r="Y1477" s="38"/>
      <c r="Z1477" s="38"/>
      <c r="AA1477" s="38"/>
      <c r="AB1477" s="38"/>
      <c r="AC1477" s="38"/>
      <c r="AD1477" s="38"/>
      <c r="AE1477" s="38"/>
    </row>
    <row r="1478" spans="1:31" ht="13.2">
      <c r="A1478" s="39">
        <v>154</v>
      </c>
      <c r="B1478" s="38" t="s">
        <v>3865</v>
      </c>
      <c r="C1478" s="38">
        <v>4</v>
      </c>
      <c r="D1478" s="39">
        <v>9</v>
      </c>
      <c r="E1478" s="38" t="s">
        <v>3866</v>
      </c>
      <c r="F1478" s="39">
        <v>37335060</v>
      </c>
      <c r="G1478" s="38" t="s">
        <v>3867</v>
      </c>
      <c r="H1478">
        <f>VLOOKUP(G1478,'Journals '!A:C,3)</f>
        <v>1</v>
      </c>
      <c r="I1478">
        <f t="shared" si="5"/>
        <v>1</v>
      </c>
      <c r="J1478" s="39">
        <v>2023</v>
      </c>
      <c r="K1478" s="38" t="s">
        <v>3868</v>
      </c>
      <c r="L1478" s="38"/>
      <c r="M1478" s="38"/>
      <c r="N1478" s="38"/>
      <c r="O1478" s="38"/>
      <c r="P1478" s="38"/>
      <c r="Q1478" s="38"/>
      <c r="R1478" s="38"/>
      <c r="S1478" s="38"/>
      <c r="T1478" s="38"/>
      <c r="U1478" s="38"/>
      <c r="V1478" s="38"/>
      <c r="W1478" s="38"/>
      <c r="X1478" s="38"/>
      <c r="Y1478" s="38"/>
      <c r="Z1478" s="38"/>
      <c r="AA1478" s="38"/>
      <c r="AB1478" s="38"/>
      <c r="AC1478" s="38"/>
      <c r="AD1478" s="38"/>
      <c r="AE1478" s="38"/>
    </row>
    <row r="1479" spans="1:31" ht="13.2">
      <c r="A1479" s="39">
        <v>154</v>
      </c>
      <c r="B1479" s="38" t="s">
        <v>3865</v>
      </c>
      <c r="C1479" s="38">
        <v>1</v>
      </c>
      <c r="D1479" s="39">
        <v>27</v>
      </c>
      <c r="E1479" s="38" t="s">
        <v>3869</v>
      </c>
      <c r="F1479" s="39">
        <v>37283449</v>
      </c>
      <c r="G1479" s="38" t="s">
        <v>540</v>
      </c>
      <c r="H1479">
        <f>VLOOKUP(G1479,'Journals '!A:C,3)</f>
        <v>1</v>
      </c>
      <c r="I1479">
        <f t="shared" si="5"/>
        <v>1</v>
      </c>
      <c r="J1479" s="39">
        <v>2023</v>
      </c>
      <c r="K1479" s="38" t="s">
        <v>3870</v>
      </c>
      <c r="L1479" s="38"/>
      <c r="M1479" s="38"/>
      <c r="N1479" s="38"/>
      <c r="O1479" s="38"/>
      <c r="P1479" s="38"/>
      <c r="Q1479" s="38"/>
      <c r="R1479" s="38"/>
      <c r="S1479" s="38"/>
      <c r="T1479" s="38"/>
      <c r="U1479" s="38"/>
      <c r="V1479" s="38"/>
      <c r="W1479" s="38"/>
      <c r="X1479" s="38"/>
      <c r="Y1479" s="38"/>
      <c r="Z1479" s="38"/>
      <c r="AA1479" s="38"/>
      <c r="AB1479" s="38"/>
      <c r="AC1479" s="38"/>
      <c r="AD1479" s="38"/>
      <c r="AE1479" s="38"/>
    </row>
    <row r="1480" spans="1:31" ht="13.2">
      <c r="A1480" s="39">
        <v>154</v>
      </c>
      <c r="B1480" s="38" t="s">
        <v>3865</v>
      </c>
      <c r="C1480" s="38">
        <v>1</v>
      </c>
      <c r="D1480" s="39">
        <v>5</v>
      </c>
      <c r="E1480" s="38" t="s">
        <v>3871</v>
      </c>
      <c r="F1480" s="39">
        <v>37718112</v>
      </c>
      <c r="G1480" s="38" t="s">
        <v>538</v>
      </c>
      <c r="H1480">
        <f>VLOOKUP(G1480,'Journals '!A:C,3)</f>
        <v>1</v>
      </c>
      <c r="I1480">
        <f t="shared" si="5"/>
        <v>1</v>
      </c>
      <c r="J1480" s="39">
        <v>2023</v>
      </c>
      <c r="K1480" s="38" t="s">
        <v>3872</v>
      </c>
      <c r="L1480" s="38"/>
      <c r="M1480" s="38"/>
      <c r="N1480" s="38"/>
      <c r="O1480" s="38"/>
      <c r="P1480" s="38"/>
      <c r="Q1480" s="38"/>
      <c r="R1480" s="38"/>
      <c r="S1480" s="38"/>
      <c r="T1480" s="38"/>
      <c r="U1480" s="38"/>
      <c r="V1480" s="38"/>
      <c r="W1480" s="38"/>
      <c r="X1480" s="38"/>
      <c r="Y1480" s="38"/>
      <c r="Z1480" s="38"/>
      <c r="AA1480" s="38"/>
      <c r="AB1480" s="38"/>
      <c r="AC1480" s="38"/>
      <c r="AD1480" s="38"/>
      <c r="AE1480" s="38"/>
    </row>
    <row r="1481" spans="1:31" ht="13.2">
      <c r="A1481" s="39">
        <v>154</v>
      </c>
      <c r="B1481" s="38" t="s">
        <v>3865</v>
      </c>
      <c r="C1481" s="38">
        <v>9</v>
      </c>
      <c r="D1481" s="39">
        <v>13</v>
      </c>
      <c r="E1481" s="38" t="s">
        <v>3873</v>
      </c>
      <c r="F1481" s="39">
        <v>37176749</v>
      </c>
      <c r="G1481" s="38" t="s">
        <v>3874</v>
      </c>
      <c r="H1481">
        <f>VLOOKUP(G1481,'Journals '!A:C,3)</f>
        <v>0</v>
      </c>
      <c r="I1481" t="str">
        <f t="shared" si="5"/>
        <v xml:space="preserve"> </v>
      </c>
      <c r="J1481" s="39">
        <v>2023</v>
      </c>
      <c r="K1481" s="38" t="s">
        <v>3875</v>
      </c>
      <c r="L1481" s="38"/>
      <c r="M1481" s="38"/>
      <c r="N1481" s="38"/>
      <c r="O1481" s="38"/>
      <c r="P1481" s="38"/>
      <c r="Q1481" s="38"/>
      <c r="R1481" s="38"/>
      <c r="S1481" s="38"/>
      <c r="T1481" s="38"/>
      <c r="U1481" s="38"/>
      <c r="V1481" s="38"/>
      <c r="W1481" s="38"/>
      <c r="X1481" s="38"/>
      <c r="Y1481" s="38"/>
      <c r="Z1481" s="38"/>
      <c r="AA1481" s="38"/>
      <c r="AB1481" s="38"/>
      <c r="AC1481" s="38"/>
      <c r="AD1481" s="38"/>
      <c r="AE1481" s="38"/>
    </row>
    <row r="1482" spans="1:31" ht="13.2">
      <c r="A1482" s="39">
        <v>154</v>
      </c>
      <c r="B1482" s="38" t="s">
        <v>3865</v>
      </c>
      <c r="C1482" s="38">
        <v>4</v>
      </c>
      <c r="D1482" s="39">
        <v>10</v>
      </c>
      <c r="E1482" s="38" t="s">
        <v>3876</v>
      </c>
      <c r="F1482" s="39">
        <v>37148234</v>
      </c>
      <c r="G1482" s="38" t="s">
        <v>435</v>
      </c>
      <c r="H1482">
        <f>VLOOKUP(G1482,'Journals '!A:C,3)</f>
        <v>1</v>
      </c>
      <c r="I1482">
        <f t="shared" si="5"/>
        <v>1</v>
      </c>
      <c r="J1482" s="39">
        <v>2023</v>
      </c>
      <c r="K1482" s="38" t="s">
        <v>1394</v>
      </c>
      <c r="L1482" s="38"/>
      <c r="M1482" s="38"/>
      <c r="N1482" s="38"/>
      <c r="O1482" s="38"/>
      <c r="P1482" s="38"/>
      <c r="Q1482" s="38"/>
      <c r="R1482" s="38"/>
      <c r="S1482" s="38"/>
      <c r="T1482" s="38"/>
      <c r="U1482" s="38"/>
      <c r="V1482" s="38"/>
      <c r="W1482" s="38"/>
      <c r="X1482" s="38"/>
      <c r="Y1482" s="38"/>
      <c r="Z1482" s="38"/>
      <c r="AA1482" s="38"/>
      <c r="AB1482" s="38"/>
      <c r="AC1482" s="38"/>
      <c r="AD1482" s="38"/>
      <c r="AE1482" s="38"/>
    </row>
    <row r="1483" spans="1:31" ht="13.2">
      <c r="A1483" s="39">
        <v>154</v>
      </c>
      <c r="B1483" s="38" t="s">
        <v>3865</v>
      </c>
      <c r="C1483" s="38">
        <v>3</v>
      </c>
      <c r="D1483" s="39">
        <v>28</v>
      </c>
      <c r="E1483" s="38" t="s">
        <v>3245</v>
      </c>
      <c r="F1483" s="39">
        <v>37021762</v>
      </c>
      <c r="G1483" s="38" t="s">
        <v>435</v>
      </c>
      <c r="H1483">
        <f>VLOOKUP(G1483,'Journals '!A:C,3)</f>
        <v>1</v>
      </c>
      <c r="I1483">
        <f t="shared" si="5"/>
        <v>1</v>
      </c>
      <c r="J1483" s="39">
        <v>2023</v>
      </c>
      <c r="K1483" s="38" t="s">
        <v>3870</v>
      </c>
      <c r="L1483" s="38"/>
      <c r="M1483" s="38"/>
      <c r="N1483" s="38"/>
      <c r="O1483" s="38"/>
      <c r="P1483" s="38"/>
      <c r="Q1483" s="38"/>
      <c r="R1483" s="38"/>
      <c r="S1483" s="38"/>
      <c r="T1483" s="38"/>
      <c r="U1483" s="38"/>
      <c r="V1483" s="38"/>
      <c r="W1483" s="38"/>
      <c r="X1483" s="38"/>
      <c r="Y1483" s="38"/>
      <c r="Z1483" s="38"/>
      <c r="AA1483" s="38"/>
      <c r="AB1483" s="38"/>
      <c r="AC1483" s="38"/>
      <c r="AD1483" s="38"/>
      <c r="AE1483" s="38"/>
    </row>
    <row r="1484" spans="1:31" ht="13.2">
      <c r="A1484" s="39">
        <v>154</v>
      </c>
      <c r="B1484" s="38" t="s">
        <v>3865</v>
      </c>
      <c r="C1484" s="38">
        <v>21</v>
      </c>
      <c r="D1484" s="39">
        <v>23</v>
      </c>
      <c r="E1484" s="38" t="s">
        <v>3877</v>
      </c>
      <c r="F1484" s="39">
        <v>36587409</v>
      </c>
      <c r="G1484" s="38" t="s">
        <v>540</v>
      </c>
      <c r="H1484">
        <f>VLOOKUP(G1484,'Journals '!A:C,3)</f>
        <v>1</v>
      </c>
      <c r="I1484">
        <f t="shared" si="5"/>
        <v>1</v>
      </c>
      <c r="J1484" s="39">
        <v>2023</v>
      </c>
      <c r="K1484" s="38" t="s">
        <v>3878</v>
      </c>
      <c r="L1484" s="38"/>
      <c r="M1484" s="38"/>
      <c r="N1484" s="38"/>
      <c r="O1484" s="38"/>
      <c r="P1484" s="38"/>
      <c r="Q1484" s="38"/>
      <c r="R1484" s="38"/>
      <c r="S1484" s="38"/>
      <c r="T1484" s="38"/>
      <c r="U1484" s="38"/>
      <c r="V1484" s="38"/>
      <c r="W1484" s="38"/>
      <c r="X1484" s="38"/>
      <c r="Y1484" s="38"/>
      <c r="Z1484" s="38"/>
      <c r="AA1484" s="38"/>
      <c r="AB1484" s="38"/>
      <c r="AC1484" s="38"/>
      <c r="AD1484" s="38"/>
      <c r="AE1484" s="38"/>
    </row>
    <row r="1485" spans="1:31" ht="13.2">
      <c r="A1485" s="39">
        <v>154</v>
      </c>
      <c r="B1485" s="38" t="s">
        <v>3865</v>
      </c>
      <c r="C1485" s="38">
        <v>10</v>
      </c>
      <c r="D1485" s="39">
        <v>16</v>
      </c>
      <c r="E1485" s="38" t="s">
        <v>3879</v>
      </c>
      <c r="F1485" s="39">
        <v>36576020</v>
      </c>
      <c r="G1485" s="38" t="s">
        <v>3867</v>
      </c>
      <c r="H1485">
        <f>VLOOKUP(G1485,'Journals '!A:C,3)</f>
        <v>1</v>
      </c>
      <c r="I1485">
        <f t="shared" si="5"/>
        <v>1</v>
      </c>
      <c r="J1485" s="39">
        <v>2023</v>
      </c>
      <c r="K1485" s="38" t="s">
        <v>1781</v>
      </c>
      <c r="L1485" s="38"/>
      <c r="M1485" s="38"/>
      <c r="N1485" s="38"/>
      <c r="O1485" s="38"/>
      <c r="P1485" s="38"/>
      <c r="Q1485" s="38"/>
      <c r="R1485" s="38"/>
      <c r="S1485" s="38"/>
      <c r="T1485" s="38"/>
      <c r="U1485" s="38"/>
      <c r="V1485" s="38"/>
      <c r="W1485" s="38"/>
      <c r="X1485" s="38"/>
      <c r="Y1485" s="38"/>
      <c r="Z1485" s="38"/>
      <c r="AA1485" s="38"/>
      <c r="AB1485" s="38"/>
      <c r="AC1485" s="38"/>
      <c r="AD1485" s="38"/>
      <c r="AE1485" s="38"/>
    </row>
    <row r="1486" spans="1:31" ht="13.2">
      <c r="A1486" s="39">
        <v>154</v>
      </c>
      <c r="B1486" s="38" t="s">
        <v>3865</v>
      </c>
      <c r="C1486" s="38">
        <v>3</v>
      </c>
      <c r="D1486" s="39">
        <v>6</v>
      </c>
      <c r="E1486" s="38" t="s">
        <v>3880</v>
      </c>
      <c r="F1486" s="39">
        <v>36447348</v>
      </c>
      <c r="G1486" s="38" t="s">
        <v>3881</v>
      </c>
      <c r="H1486">
        <f>VLOOKUP(G1486,'Journals '!A:C,3)</f>
        <v>1</v>
      </c>
      <c r="I1486">
        <f t="shared" si="5"/>
        <v>1</v>
      </c>
      <c r="J1486" s="39">
        <v>2022</v>
      </c>
      <c r="K1486" s="38" t="s">
        <v>3882</v>
      </c>
      <c r="L1486" s="38"/>
      <c r="M1486" s="38"/>
      <c r="N1486" s="38"/>
      <c r="O1486" s="38"/>
      <c r="P1486" s="38"/>
      <c r="Q1486" s="38"/>
      <c r="R1486" s="38"/>
      <c r="S1486" s="38"/>
      <c r="T1486" s="38"/>
      <c r="U1486" s="38"/>
      <c r="V1486" s="38"/>
      <c r="W1486" s="38"/>
      <c r="X1486" s="38"/>
      <c r="Y1486" s="38"/>
      <c r="Z1486" s="38"/>
      <c r="AA1486" s="38"/>
      <c r="AB1486" s="38"/>
      <c r="AC1486" s="38"/>
      <c r="AD1486" s="38"/>
      <c r="AE1486" s="38"/>
    </row>
    <row r="1487" spans="1:31" ht="13.2">
      <c r="A1487" s="39">
        <v>154</v>
      </c>
      <c r="B1487" s="38" t="s">
        <v>3865</v>
      </c>
      <c r="C1487" s="38">
        <v>4</v>
      </c>
      <c r="D1487" s="39">
        <v>9</v>
      </c>
      <c r="E1487" s="38" t="s">
        <v>3883</v>
      </c>
      <c r="F1487" s="39">
        <v>36341258</v>
      </c>
      <c r="G1487" s="38" t="s">
        <v>3884</v>
      </c>
      <c r="H1487">
        <f>VLOOKUP(G1487,'Journals '!A:C,3)</f>
        <v>0</v>
      </c>
      <c r="I1487" t="str">
        <f t="shared" si="5"/>
        <v xml:space="preserve"> </v>
      </c>
      <c r="J1487" s="39">
        <v>2022</v>
      </c>
      <c r="K1487" s="38" t="s">
        <v>3885</v>
      </c>
      <c r="L1487" s="38"/>
      <c r="M1487" s="38"/>
      <c r="N1487" s="38"/>
      <c r="O1487" s="38"/>
      <c r="P1487" s="38"/>
      <c r="Q1487" s="38"/>
      <c r="R1487" s="38"/>
      <c r="S1487" s="38"/>
      <c r="T1487" s="38"/>
      <c r="U1487" s="38"/>
      <c r="V1487" s="38"/>
      <c r="W1487" s="38"/>
      <c r="X1487" s="38"/>
      <c r="Y1487" s="38"/>
      <c r="Z1487" s="38"/>
      <c r="AA1487" s="38"/>
      <c r="AB1487" s="38"/>
      <c r="AC1487" s="38"/>
      <c r="AD1487" s="38"/>
      <c r="AE1487" s="38"/>
    </row>
    <row r="1488" spans="1:31" ht="13.2">
      <c r="A1488" s="39">
        <v>154</v>
      </c>
      <c r="B1488" s="38" t="s">
        <v>3865</v>
      </c>
      <c r="C1488" s="38">
        <v>4</v>
      </c>
      <c r="D1488" s="39">
        <v>8</v>
      </c>
      <c r="E1488" s="38" t="s">
        <v>3886</v>
      </c>
      <c r="F1488" s="39">
        <v>36200873</v>
      </c>
      <c r="G1488" s="38" t="s">
        <v>1232</v>
      </c>
      <c r="H1488">
        <f>VLOOKUP(G1488,'Journals '!A:C,3)</f>
        <v>0</v>
      </c>
      <c r="I1488" t="str">
        <f t="shared" si="5"/>
        <v xml:space="preserve"> </v>
      </c>
      <c r="J1488" s="39">
        <v>2023</v>
      </c>
      <c r="K1488" s="38" t="s">
        <v>3868</v>
      </c>
      <c r="L1488" s="38"/>
      <c r="M1488" s="38"/>
      <c r="N1488" s="38"/>
      <c r="O1488" s="38"/>
      <c r="P1488" s="38"/>
      <c r="Q1488" s="38"/>
      <c r="R1488" s="38"/>
      <c r="S1488" s="38"/>
      <c r="T1488" s="38"/>
      <c r="U1488" s="38"/>
      <c r="V1488" s="38"/>
      <c r="W1488" s="38"/>
      <c r="X1488" s="38"/>
      <c r="Y1488" s="38"/>
      <c r="Z1488" s="38"/>
      <c r="AA1488" s="38"/>
      <c r="AB1488" s="38"/>
      <c r="AC1488" s="38"/>
      <c r="AD1488" s="38"/>
      <c r="AE1488" s="38"/>
    </row>
    <row r="1489" spans="1:31" ht="13.2">
      <c r="A1489" s="39">
        <v>154</v>
      </c>
      <c r="B1489" s="38" t="s">
        <v>3865</v>
      </c>
      <c r="C1489" s="38">
        <v>4</v>
      </c>
      <c r="D1489" s="39">
        <v>7</v>
      </c>
      <c r="E1489" s="38" t="s">
        <v>3887</v>
      </c>
      <c r="F1489" s="39">
        <v>36151257</v>
      </c>
      <c r="G1489" s="38" t="s">
        <v>592</v>
      </c>
      <c r="H1489">
        <f>VLOOKUP(G1489,'Journals '!A:C,3)</f>
        <v>0</v>
      </c>
      <c r="I1489" t="str">
        <f t="shared" si="5"/>
        <v xml:space="preserve"> </v>
      </c>
      <c r="J1489" s="39">
        <v>2022</v>
      </c>
      <c r="K1489" s="38" t="s">
        <v>3888</v>
      </c>
      <c r="L1489" s="38"/>
      <c r="M1489" s="38"/>
      <c r="N1489" s="38"/>
      <c r="O1489" s="38"/>
      <c r="P1489" s="38"/>
      <c r="Q1489" s="38"/>
      <c r="R1489" s="38"/>
      <c r="S1489" s="38"/>
      <c r="T1489" s="38"/>
      <c r="U1489" s="38"/>
      <c r="V1489" s="38"/>
      <c r="W1489" s="38"/>
      <c r="X1489" s="38"/>
      <c r="Y1489" s="38"/>
      <c r="Z1489" s="38"/>
      <c r="AA1489" s="38"/>
      <c r="AB1489" s="38"/>
      <c r="AC1489" s="38"/>
      <c r="AD1489" s="38"/>
      <c r="AE1489" s="38"/>
    </row>
    <row r="1490" spans="1:31" ht="13.2">
      <c r="A1490" s="39">
        <v>154</v>
      </c>
      <c r="B1490" s="38" t="s">
        <v>3865</v>
      </c>
      <c r="C1490" s="38">
        <v>4</v>
      </c>
      <c r="D1490" s="39">
        <v>28</v>
      </c>
      <c r="E1490" s="38" t="s">
        <v>3244</v>
      </c>
      <c r="F1490" s="39">
        <v>36029264</v>
      </c>
      <c r="G1490" s="38" t="s">
        <v>435</v>
      </c>
      <c r="H1490">
        <f>VLOOKUP(G1490,'Journals '!A:C,3)</f>
        <v>1</v>
      </c>
      <c r="I1490">
        <f t="shared" si="5"/>
        <v>1</v>
      </c>
      <c r="J1490" s="39">
        <v>2022</v>
      </c>
      <c r="K1490" s="38" t="s">
        <v>3870</v>
      </c>
      <c r="L1490" s="38"/>
      <c r="M1490" s="38"/>
      <c r="N1490" s="38"/>
      <c r="O1490" s="38"/>
      <c r="P1490" s="38"/>
      <c r="Q1490" s="38"/>
      <c r="R1490" s="38"/>
      <c r="S1490" s="38"/>
      <c r="T1490" s="38"/>
      <c r="U1490" s="38"/>
      <c r="V1490" s="38"/>
      <c r="W1490" s="38"/>
      <c r="X1490" s="38"/>
      <c r="Y1490" s="38"/>
      <c r="Z1490" s="38"/>
      <c r="AA1490" s="38"/>
      <c r="AB1490" s="38"/>
      <c r="AC1490" s="38"/>
      <c r="AD1490" s="38"/>
      <c r="AE1490" s="38"/>
    </row>
    <row r="1491" spans="1:31" ht="13.2">
      <c r="A1491" s="39">
        <v>154</v>
      </c>
      <c r="B1491" s="38" t="s">
        <v>3865</v>
      </c>
      <c r="C1491" s="38">
        <v>2</v>
      </c>
      <c r="D1491" s="39">
        <v>4</v>
      </c>
      <c r="E1491" s="38" t="s">
        <v>3889</v>
      </c>
      <c r="F1491" s="39">
        <v>36655135</v>
      </c>
      <c r="G1491" s="38" t="s">
        <v>3890</v>
      </c>
      <c r="H1491">
        <f>VLOOKUP(G1491,'Journals '!A:C,3)</f>
        <v>0</v>
      </c>
      <c r="I1491" t="str">
        <f t="shared" si="5"/>
        <v xml:space="preserve"> </v>
      </c>
      <c r="J1491" s="39">
        <v>2022</v>
      </c>
      <c r="K1491" s="38" t="s">
        <v>3891</v>
      </c>
      <c r="L1491" s="38"/>
      <c r="M1491" s="38"/>
      <c r="N1491" s="38"/>
      <c r="O1491" s="38"/>
      <c r="P1491" s="38"/>
      <c r="Q1491" s="38"/>
      <c r="R1491" s="38"/>
      <c r="S1491" s="38"/>
      <c r="T1491" s="38"/>
      <c r="U1491" s="38"/>
      <c r="V1491" s="38"/>
      <c r="W1491" s="38"/>
      <c r="X1491" s="38"/>
      <c r="Y1491" s="38"/>
      <c r="Z1491" s="38"/>
      <c r="AA1491" s="38"/>
      <c r="AB1491" s="38"/>
      <c r="AC1491" s="38"/>
      <c r="AD1491" s="38"/>
      <c r="AE1491" s="38"/>
    </row>
    <row r="1492" spans="1:31" ht="13.2">
      <c r="A1492" s="39">
        <v>154</v>
      </c>
      <c r="B1492" s="38" t="s">
        <v>3865</v>
      </c>
      <c r="C1492" s="38">
        <v>1</v>
      </c>
      <c r="D1492" s="39">
        <v>8</v>
      </c>
      <c r="E1492" s="38" t="s">
        <v>3892</v>
      </c>
      <c r="F1492" s="39">
        <v>35669439</v>
      </c>
      <c r="G1492" s="38" t="s">
        <v>380</v>
      </c>
      <c r="H1492">
        <f>VLOOKUP(G1492,'Journals '!A:C,3)</f>
        <v>0</v>
      </c>
      <c r="I1492" t="str">
        <f t="shared" si="5"/>
        <v xml:space="preserve"> </v>
      </c>
      <c r="J1492" s="39">
        <v>2022</v>
      </c>
      <c r="K1492" s="38" t="s">
        <v>3893</v>
      </c>
      <c r="L1492" s="38"/>
      <c r="M1492" s="38"/>
      <c r="N1492" s="38"/>
      <c r="O1492" s="38"/>
      <c r="P1492" s="38"/>
      <c r="Q1492" s="38"/>
      <c r="R1492" s="38"/>
      <c r="S1492" s="38"/>
      <c r="T1492" s="38"/>
      <c r="U1492" s="38"/>
      <c r="V1492" s="38"/>
      <c r="W1492" s="38"/>
      <c r="X1492" s="38"/>
      <c r="Y1492" s="38"/>
      <c r="Z1492" s="38"/>
      <c r="AA1492" s="38"/>
      <c r="AB1492" s="38"/>
      <c r="AC1492" s="38"/>
      <c r="AD1492" s="38"/>
      <c r="AE1492" s="38"/>
    </row>
    <row r="1493" spans="1:31" ht="13.2">
      <c r="A1493" s="39">
        <v>154</v>
      </c>
      <c r="B1493" s="38" t="s">
        <v>3865</v>
      </c>
      <c r="C1493" s="38">
        <v>3</v>
      </c>
      <c r="D1493" s="39">
        <v>10</v>
      </c>
      <c r="E1493" s="38" t="s">
        <v>3894</v>
      </c>
      <c r="F1493" s="39">
        <v>34062497</v>
      </c>
      <c r="G1493" s="38" t="s">
        <v>540</v>
      </c>
      <c r="H1493">
        <f>VLOOKUP(G1493,'Journals '!A:C,3)</f>
        <v>1</v>
      </c>
      <c r="I1493">
        <f t="shared" si="5"/>
        <v>1</v>
      </c>
      <c r="J1493" s="39">
        <v>2021</v>
      </c>
      <c r="K1493" s="38" t="s">
        <v>3893</v>
      </c>
      <c r="L1493" s="38"/>
      <c r="M1493" s="38"/>
      <c r="N1493" s="38"/>
      <c r="O1493" s="38"/>
      <c r="P1493" s="38"/>
      <c r="Q1493" s="38"/>
      <c r="R1493" s="38"/>
      <c r="S1493" s="38"/>
      <c r="T1493" s="38"/>
      <c r="U1493" s="38"/>
      <c r="V1493" s="38"/>
      <c r="W1493" s="38"/>
      <c r="X1493" s="38"/>
      <c r="Y1493" s="38"/>
      <c r="Z1493" s="38"/>
      <c r="AA1493" s="38"/>
      <c r="AB1493" s="38"/>
      <c r="AC1493" s="38"/>
      <c r="AD1493" s="38"/>
      <c r="AE1493" s="38"/>
    </row>
    <row r="1494" spans="1:31" ht="13.2">
      <c r="A1494" s="39">
        <v>154</v>
      </c>
      <c r="B1494" s="38" t="s">
        <v>3865</v>
      </c>
      <c r="C1494" s="38">
        <v>3</v>
      </c>
      <c r="D1494" s="39">
        <v>27</v>
      </c>
      <c r="E1494" s="38" t="s">
        <v>3895</v>
      </c>
      <c r="F1494" s="39">
        <v>35090132</v>
      </c>
      <c r="G1494" s="38" t="s">
        <v>435</v>
      </c>
      <c r="H1494">
        <f>VLOOKUP(G1494,'Journals '!A:C,3)</f>
        <v>1</v>
      </c>
      <c r="I1494">
        <f t="shared" si="5"/>
        <v>1</v>
      </c>
      <c r="J1494" s="39">
        <v>2022</v>
      </c>
      <c r="K1494" s="38" t="s">
        <v>1394</v>
      </c>
      <c r="L1494" s="38"/>
      <c r="M1494" s="38"/>
      <c r="N1494" s="38"/>
      <c r="O1494" s="38"/>
      <c r="P1494" s="38"/>
      <c r="Q1494" s="38"/>
      <c r="R1494" s="38"/>
      <c r="S1494" s="38"/>
      <c r="T1494" s="38"/>
      <c r="U1494" s="38"/>
      <c r="V1494" s="38"/>
      <c r="W1494" s="38"/>
      <c r="X1494" s="38"/>
      <c r="Y1494" s="38"/>
      <c r="Z1494" s="38"/>
      <c r="AA1494" s="38"/>
      <c r="AB1494" s="38"/>
      <c r="AC1494" s="38"/>
      <c r="AD1494" s="38"/>
      <c r="AE1494" s="38"/>
    </row>
    <row r="1495" spans="1:31" ht="13.2">
      <c r="A1495" s="39">
        <v>154</v>
      </c>
      <c r="B1495" s="38" t="s">
        <v>3865</v>
      </c>
      <c r="C1495" s="38">
        <v>2</v>
      </c>
      <c r="D1495" s="39">
        <v>11</v>
      </c>
      <c r="E1495" s="38" t="s">
        <v>3896</v>
      </c>
      <c r="F1495" s="39">
        <v>34966774</v>
      </c>
      <c r="G1495" s="38" t="s">
        <v>3897</v>
      </c>
      <c r="H1495">
        <f>VLOOKUP(G1495,'Journals '!A:C,3)</f>
        <v>0</v>
      </c>
      <c r="I1495" t="str">
        <f t="shared" si="5"/>
        <v xml:space="preserve"> </v>
      </c>
      <c r="J1495" s="39">
        <v>2021</v>
      </c>
      <c r="K1495" s="38" t="s">
        <v>3898</v>
      </c>
      <c r="L1495" s="38"/>
      <c r="M1495" s="38"/>
      <c r="N1495" s="38"/>
      <c r="O1495" s="38"/>
      <c r="P1495" s="38"/>
      <c r="Q1495" s="38"/>
      <c r="R1495" s="38"/>
      <c r="S1495" s="38"/>
      <c r="T1495" s="38"/>
      <c r="U1495" s="38"/>
      <c r="V1495" s="38"/>
      <c r="W1495" s="38"/>
      <c r="X1495" s="38"/>
      <c r="Y1495" s="38"/>
      <c r="Z1495" s="38"/>
      <c r="AA1495" s="38"/>
      <c r="AB1495" s="38"/>
      <c r="AC1495" s="38"/>
      <c r="AD1495" s="38"/>
      <c r="AE1495" s="38"/>
    </row>
    <row r="1496" spans="1:31" ht="13.2">
      <c r="A1496" s="39">
        <v>154</v>
      </c>
      <c r="B1496" s="38" t="s">
        <v>3865</v>
      </c>
      <c r="C1496" s="38">
        <v>2</v>
      </c>
      <c r="D1496" s="39">
        <v>8</v>
      </c>
      <c r="E1496" s="38" t="s">
        <v>3899</v>
      </c>
      <c r="F1496" s="39">
        <v>34863454</v>
      </c>
      <c r="G1496" s="38" t="s">
        <v>419</v>
      </c>
      <c r="H1496">
        <f>VLOOKUP(G1496,'Journals '!A:C,3)</f>
        <v>0</v>
      </c>
      <c r="I1496" t="str">
        <f t="shared" si="5"/>
        <v xml:space="preserve"> </v>
      </c>
      <c r="J1496" s="39">
        <v>2021</v>
      </c>
      <c r="K1496" s="38" t="s">
        <v>3888</v>
      </c>
      <c r="L1496" s="38"/>
      <c r="M1496" s="38"/>
      <c r="N1496" s="38"/>
      <c r="O1496" s="38"/>
      <c r="P1496" s="38"/>
      <c r="Q1496" s="38"/>
      <c r="R1496" s="38"/>
      <c r="S1496" s="38"/>
      <c r="T1496" s="38"/>
      <c r="U1496" s="38"/>
      <c r="V1496" s="38"/>
      <c r="W1496" s="38"/>
      <c r="X1496" s="38"/>
      <c r="Y1496" s="38"/>
      <c r="Z1496" s="38"/>
      <c r="AA1496" s="38"/>
      <c r="AB1496" s="38"/>
      <c r="AC1496" s="38"/>
      <c r="AD1496" s="38"/>
      <c r="AE1496" s="38"/>
    </row>
    <row r="1497" spans="1:31" ht="13.2">
      <c r="A1497" s="39">
        <v>154</v>
      </c>
      <c r="B1497" s="38" t="s">
        <v>3865</v>
      </c>
      <c r="C1497" s="38">
        <v>1</v>
      </c>
      <c r="D1497" s="39">
        <v>2</v>
      </c>
      <c r="E1497" s="38" t="s">
        <v>3900</v>
      </c>
      <c r="F1497" s="39">
        <v>34432019</v>
      </c>
      <c r="G1497" s="38" t="s">
        <v>544</v>
      </c>
      <c r="H1497">
        <f>VLOOKUP(G1497,'Journals '!A:C,3)</f>
        <v>1</v>
      </c>
      <c r="I1497">
        <f t="shared" si="5"/>
        <v>1</v>
      </c>
      <c r="J1497" s="39">
        <v>2021</v>
      </c>
      <c r="K1497" s="38" t="s">
        <v>1938</v>
      </c>
      <c r="L1497" s="38"/>
      <c r="M1497" s="38"/>
      <c r="N1497" s="38"/>
      <c r="O1497" s="38"/>
      <c r="P1497" s="38"/>
      <c r="Q1497" s="38"/>
      <c r="R1497" s="38"/>
      <c r="S1497" s="38"/>
      <c r="T1497" s="38"/>
      <c r="U1497" s="38"/>
      <c r="V1497" s="38"/>
      <c r="W1497" s="38"/>
      <c r="X1497" s="38"/>
      <c r="Y1497" s="38"/>
      <c r="Z1497" s="38"/>
      <c r="AA1497" s="38"/>
      <c r="AB1497" s="38"/>
      <c r="AC1497" s="38"/>
      <c r="AD1497" s="38"/>
      <c r="AE1497" s="38"/>
    </row>
    <row r="1498" spans="1:31" ht="13.2">
      <c r="A1498" s="39">
        <v>154</v>
      </c>
      <c r="B1498" s="38" t="s">
        <v>3865</v>
      </c>
      <c r="C1498" s="38">
        <v>1</v>
      </c>
      <c r="D1498" s="39">
        <v>4</v>
      </c>
      <c r="E1498" s="38" t="s">
        <v>3901</v>
      </c>
      <c r="F1498" s="39">
        <v>34298352</v>
      </c>
      <c r="G1498" s="38" t="s">
        <v>340</v>
      </c>
      <c r="H1498">
        <f>VLOOKUP(G1498,'Journals '!A:C,3)</f>
        <v>1</v>
      </c>
      <c r="I1498">
        <f t="shared" si="5"/>
        <v>1</v>
      </c>
      <c r="J1498" s="39">
        <v>2021</v>
      </c>
      <c r="K1498" s="38" t="s">
        <v>1933</v>
      </c>
      <c r="L1498" s="38"/>
      <c r="M1498" s="38"/>
      <c r="N1498" s="38"/>
      <c r="O1498" s="38"/>
      <c r="P1498" s="38"/>
      <c r="Q1498" s="38"/>
      <c r="R1498" s="38"/>
      <c r="S1498" s="38"/>
      <c r="T1498" s="38"/>
      <c r="U1498" s="38"/>
      <c r="V1498" s="38"/>
      <c r="W1498" s="38"/>
      <c r="X1498" s="38"/>
      <c r="Y1498" s="38"/>
      <c r="Z1498" s="38"/>
      <c r="AA1498" s="38"/>
      <c r="AB1498" s="38"/>
      <c r="AC1498" s="38"/>
      <c r="AD1498" s="38"/>
      <c r="AE1498" s="38"/>
    </row>
    <row r="1499" spans="1:31" ht="13.2">
      <c r="A1499" s="39">
        <v>154</v>
      </c>
      <c r="B1499" s="38" t="s">
        <v>3865</v>
      </c>
      <c r="C1499" s="38">
        <v>1</v>
      </c>
      <c r="D1499" s="39">
        <v>8</v>
      </c>
      <c r="E1499" s="38" t="s">
        <v>3902</v>
      </c>
      <c r="F1499" s="39">
        <v>34129101</v>
      </c>
      <c r="G1499" s="38" t="s">
        <v>274</v>
      </c>
      <c r="H1499">
        <f>VLOOKUP(G1499,'Journals '!A:C,3)</f>
        <v>1</v>
      </c>
      <c r="I1499">
        <f t="shared" si="5"/>
        <v>1</v>
      </c>
      <c r="J1499" s="39">
        <v>2021</v>
      </c>
      <c r="K1499" s="38" t="s">
        <v>3903</v>
      </c>
      <c r="L1499" s="38"/>
      <c r="M1499" s="38"/>
      <c r="N1499" s="38"/>
      <c r="O1499" s="38"/>
      <c r="P1499" s="38"/>
      <c r="Q1499" s="38"/>
      <c r="R1499" s="38"/>
      <c r="S1499" s="38"/>
      <c r="T1499" s="38"/>
      <c r="U1499" s="38"/>
      <c r="V1499" s="38"/>
      <c r="W1499" s="38"/>
      <c r="X1499" s="38"/>
      <c r="Y1499" s="38"/>
      <c r="Z1499" s="38"/>
      <c r="AA1499" s="38"/>
      <c r="AB1499" s="38"/>
      <c r="AC1499" s="38"/>
      <c r="AD1499" s="38"/>
      <c r="AE1499" s="38"/>
    </row>
    <row r="1500" spans="1:31" ht="13.2">
      <c r="A1500" s="39">
        <v>154</v>
      </c>
      <c r="B1500" s="38" t="s">
        <v>3865</v>
      </c>
      <c r="C1500" s="38">
        <v>3</v>
      </c>
      <c r="D1500" s="39">
        <v>10</v>
      </c>
      <c r="E1500" s="38" t="s">
        <v>3894</v>
      </c>
      <c r="F1500" s="39">
        <v>34062497</v>
      </c>
      <c r="G1500" s="38" t="s">
        <v>540</v>
      </c>
      <c r="H1500">
        <f>VLOOKUP(G1500,'Journals '!A:C,3)</f>
        <v>1</v>
      </c>
      <c r="I1500">
        <f t="shared" si="5"/>
        <v>1</v>
      </c>
      <c r="J1500" s="39">
        <v>2021</v>
      </c>
      <c r="K1500" s="38" t="s">
        <v>3893</v>
      </c>
      <c r="L1500" s="38"/>
      <c r="M1500" s="38"/>
      <c r="N1500" s="38"/>
      <c r="O1500" s="38"/>
      <c r="P1500" s="38"/>
      <c r="Q1500" s="38"/>
      <c r="R1500" s="38"/>
      <c r="S1500" s="38"/>
      <c r="T1500" s="38"/>
      <c r="U1500" s="38"/>
      <c r="V1500" s="38"/>
      <c r="W1500" s="38"/>
      <c r="X1500" s="38"/>
      <c r="Y1500" s="38"/>
      <c r="Z1500" s="38"/>
      <c r="AA1500" s="38"/>
      <c r="AB1500" s="38"/>
      <c r="AC1500" s="38"/>
      <c r="AD1500" s="38"/>
      <c r="AE1500" s="38"/>
    </row>
    <row r="1501" spans="1:31" ht="13.2">
      <c r="A1501" s="39">
        <v>154</v>
      </c>
      <c r="B1501" s="38" t="s">
        <v>3865</v>
      </c>
      <c r="C1501" s="38">
        <v>2</v>
      </c>
      <c r="D1501" s="39">
        <v>18</v>
      </c>
      <c r="E1501" s="38" t="s">
        <v>3904</v>
      </c>
      <c r="F1501" s="39">
        <v>33932934</v>
      </c>
      <c r="G1501" s="38" t="s">
        <v>540</v>
      </c>
      <c r="H1501">
        <f>VLOOKUP(G1501,'Journals '!A:C,3)</f>
        <v>1</v>
      </c>
      <c r="I1501">
        <f t="shared" si="5"/>
        <v>1</v>
      </c>
      <c r="J1501" s="39">
        <v>2021</v>
      </c>
      <c r="K1501" s="38" t="s">
        <v>3905</v>
      </c>
      <c r="L1501" s="38"/>
      <c r="M1501" s="38"/>
      <c r="N1501" s="38"/>
      <c r="O1501" s="38"/>
      <c r="P1501" s="38"/>
      <c r="Q1501" s="38"/>
      <c r="R1501" s="38"/>
      <c r="S1501" s="38"/>
      <c r="T1501" s="38"/>
      <c r="U1501" s="38"/>
      <c r="V1501" s="38"/>
      <c r="W1501" s="38"/>
      <c r="X1501" s="38"/>
      <c r="Y1501" s="38"/>
      <c r="Z1501" s="38"/>
      <c r="AA1501" s="38"/>
      <c r="AB1501" s="38"/>
      <c r="AC1501" s="38"/>
      <c r="AD1501" s="38"/>
      <c r="AE1501" s="38"/>
    </row>
    <row r="1502" spans="1:31" ht="13.2">
      <c r="A1502" s="39">
        <v>154</v>
      </c>
      <c r="B1502" s="38" t="s">
        <v>3865</v>
      </c>
      <c r="C1502" s="38">
        <v>1</v>
      </c>
      <c r="D1502" s="39">
        <v>6</v>
      </c>
      <c r="E1502" s="38" t="s">
        <v>3906</v>
      </c>
      <c r="F1502" s="39">
        <v>33217672</v>
      </c>
      <c r="G1502" s="38" t="s">
        <v>3907</v>
      </c>
      <c r="H1502">
        <f>VLOOKUP(G1502,'Journals '!A:C,3)</f>
        <v>0</v>
      </c>
      <c r="I1502" t="str">
        <f t="shared" si="5"/>
        <v xml:space="preserve"> </v>
      </c>
      <c r="J1502" s="39">
        <v>2021</v>
      </c>
      <c r="K1502" s="38" t="s">
        <v>1933</v>
      </c>
      <c r="L1502" s="38"/>
      <c r="M1502" s="38"/>
      <c r="N1502" s="38"/>
      <c r="O1502" s="38"/>
      <c r="P1502" s="38"/>
      <c r="Q1502" s="38"/>
      <c r="R1502" s="38"/>
      <c r="S1502" s="38"/>
      <c r="T1502" s="38"/>
      <c r="U1502" s="38"/>
      <c r="V1502" s="38"/>
      <c r="W1502" s="38"/>
      <c r="X1502" s="38"/>
      <c r="Y1502" s="38"/>
      <c r="Z1502" s="38"/>
      <c r="AA1502" s="38"/>
      <c r="AB1502" s="38"/>
      <c r="AC1502" s="38"/>
      <c r="AD1502" s="38"/>
      <c r="AE1502" s="38"/>
    </row>
    <row r="1503" spans="1:31" ht="13.2">
      <c r="A1503" s="39">
        <v>154</v>
      </c>
      <c r="B1503" s="38" t="s">
        <v>3865</v>
      </c>
      <c r="C1503" s="38">
        <v>3</v>
      </c>
      <c r="D1503" s="39">
        <v>4</v>
      </c>
      <c r="E1503" s="38" t="s">
        <v>3908</v>
      </c>
      <c r="F1503" s="39">
        <v>34421430</v>
      </c>
      <c r="G1503" s="38" t="s">
        <v>3909</v>
      </c>
      <c r="H1503">
        <f>VLOOKUP(G1503,'Journals '!A:C,3)</f>
        <v>0</v>
      </c>
      <c r="I1503" t="str">
        <f t="shared" si="5"/>
        <v xml:space="preserve"> </v>
      </c>
      <c r="J1503" s="39">
        <v>2021</v>
      </c>
      <c r="K1503" s="38" t="s">
        <v>1933</v>
      </c>
      <c r="L1503" s="38"/>
      <c r="M1503" s="38"/>
      <c r="N1503" s="38"/>
      <c r="O1503" s="38"/>
      <c r="P1503" s="38"/>
      <c r="Q1503" s="38"/>
      <c r="R1503" s="38"/>
      <c r="S1503" s="38"/>
      <c r="T1503" s="38"/>
      <c r="U1503" s="38"/>
      <c r="V1503" s="38"/>
      <c r="W1503" s="38"/>
      <c r="X1503" s="38"/>
      <c r="Y1503" s="38"/>
      <c r="Z1503" s="38"/>
      <c r="AA1503" s="38"/>
      <c r="AB1503" s="38"/>
      <c r="AC1503" s="38"/>
      <c r="AD1503" s="38"/>
      <c r="AE1503" s="38"/>
    </row>
    <row r="1504" spans="1:31" ht="13.2">
      <c r="A1504" s="39">
        <v>154</v>
      </c>
      <c r="B1504" s="38" t="s">
        <v>3865</v>
      </c>
      <c r="C1504" s="38">
        <v>1</v>
      </c>
      <c r="D1504" s="39">
        <v>4</v>
      </c>
      <c r="E1504" s="38" t="s">
        <v>3910</v>
      </c>
      <c r="F1504" s="39">
        <v>33069091</v>
      </c>
      <c r="G1504" s="38" t="s">
        <v>340</v>
      </c>
      <c r="H1504">
        <f>VLOOKUP(G1504,'Journals '!A:C,3)</f>
        <v>1</v>
      </c>
      <c r="I1504">
        <f t="shared" si="5"/>
        <v>1</v>
      </c>
      <c r="J1504" s="39">
        <v>2020</v>
      </c>
      <c r="K1504" s="38" t="s">
        <v>1933</v>
      </c>
      <c r="L1504" s="38"/>
      <c r="M1504" s="38"/>
      <c r="N1504" s="38"/>
      <c r="O1504" s="38"/>
      <c r="P1504" s="38"/>
      <c r="Q1504" s="38"/>
      <c r="R1504" s="38"/>
      <c r="S1504" s="38"/>
      <c r="T1504" s="38"/>
      <c r="U1504" s="38"/>
      <c r="V1504" s="38"/>
      <c r="W1504" s="38"/>
      <c r="X1504" s="38"/>
      <c r="Y1504" s="38"/>
      <c r="Z1504" s="38"/>
      <c r="AA1504" s="38"/>
      <c r="AB1504" s="38"/>
      <c r="AC1504" s="38"/>
      <c r="AD1504" s="38"/>
      <c r="AE1504" s="38"/>
    </row>
    <row r="1505" spans="1:31" ht="13.2">
      <c r="A1505" s="39">
        <v>154</v>
      </c>
      <c r="B1505" s="38" t="s">
        <v>3865</v>
      </c>
      <c r="C1505" s="38">
        <v>1</v>
      </c>
      <c r="D1505" s="39">
        <v>5</v>
      </c>
      <c r="E1505" s="38" t="s">
        <v>3911</v>
      </c>
      <c r="F1505" s="39">
        <v>32977308</v>
      </c>
      <c r="G1505" s="38" t="s">
        <v>435</v>
      </c>
      <c r="H1505">
        <f>VLOOKUP(G1505,'Journals '!A:C,3)</f>
        <v>1</v>
      </c>
      <c r="I1505">
        <f t="shared" si="5"/>
        <v>1</v>
      </c>
      <c r="J1505" s="39">
        <v>2020</v>
      </c>
      <c r="K1505" s="38" t="s">
        <v>3912</v>
      </c>
      <c r="L1505" s="38"/>
      <c r="M1505" s="38"/>
      <c r="N1505" s="38"/>
      <c r="O1505" s="38"/>
      <c r="P1505" s="38"/>
      <c r="Q1505" s="38"/>
      <c r="R1505" s="38"/>
      <c r="S1505" s="38"/>
      <c r="T1505" s="38"/>
      <c r="U1505" s="38"/>
      <c r="V1505" s="38"/>
      <c r="W1505" s="38"/>
      <c r="X1505" s="38"/>
      <c r="Y1505" s="38"/>
      <c r="Z1505" s="38"/>
      <c r="AA1505" s="38"/>
      <c r="AB1505" s="38"/>
      <c r="AC1505" s="38"/>
      <c r="AD1505" s="38"/>
      <c r="AE1505" s="38"/>
    </row>
    <row r="1506" spans="1:31" ht="13.2">
      <c r="A1506" s="39">
        <v>154</v>
      </c>
      <c r="B1506" s="38" t="s">
        <v>3865</v>
      </c>
      <c r="C1506" s="38">
        <v>1</v>
      </c>
      <c r="D1506" s="39">
        <v>11</v>
      </c>
      <c r="E1506" s="38" t="s">
        <v>3913</v>
      </c>
      <c r="F1506" s="39">
        <v>33157523</v>
      </c>
      <c r="G1506" s="38" t="s">
        <v>435</v>
      </c>
      <c r="H1506">
        <f>VLOOKUP(G1506,'Journals '!A:C,3)</f>
        <v>1</v>
      </c>
      <c r="I1506">
        <f t="shared" si="5"/>
        <v>1</v>
      </c>
      <c r="J1506" s="39">
        <v>2020</v>
      </c>
      <c r="K1506" s="38" t="s">
        <v>3912</v>
      </c>
      <c r="L1506" s="38"/>
      <c r="M1506" s="38"/>
      <c r="N1506" s="38"/>
      <c r="O1506" s="38"/>
      <c r="P1506" s="38"/>
      <c r="Q1506" s="38"/>
      <c r="R1506" s="38"/>
      <c r="S1506" s="38"/>
      <c r="T1506" s="38"/>
      <c r="U1506" s="38"/>
      <c r="V1506" s="38"/>
      <c r="W1506" s="38"/>
      <c r="X1506" s="38"/>
      <c r="Y1506" s="38"/>
      <c r="Z1506" s="38"/>
      <c r="AA1506" s="38"/>
      <c r="AB1506" s="38"/>
      <c r="AC1506" s="38"/>
      <c r="AD1506" s="38"/>
      <c r="AE1506" s="38"/>
    </row>
    <row r="1507" spans="1:31" ht="13.2">
      <c r="A1507" s="39">
        <v>154</v>
      </c>
      <c r="B1507" s="38" t="s">
        <v>3865</v>
      </c>
      <c r="C1507" s="38">
        <v>1</v>
      </c>
      <c r="D1507" s="39">
        <v>7</v>
      </c>
      <c r="E1507" s="38" t="s">
        <v>3914</v>
      </c>
      <c r="F1507" s="39">
        <v>32949857</v>
      </c>
      <c r="G1507" s="38" t="s">
        <v>340</v>
      </c>
      <c r="H1507">
        <f>VLOOKUP(G1507,'Journals '!A:C,3)</f>
        <v>1</v>
      </c>
      <c r="I1507">
        <f t="shared" si="5"/>
        <v>1</v>
      </c>
      <c r="J1507" s="39">
        <v>2020</v>
      </c>
      <c r="K1507" s="38" t="s">
        <v>1933</v>
      </c>
      <c r="L1507" s="38"/>
      <c r="M1507" s="38"/>
      <c r="N1507" s="38"/>
      <c r="O1507" s="38"/>
      <c r="P1507" s="38"/>
      <c r="Q1507" s="38"/>
      <c r="R1507" s="38"/>
      <c r="S1507" s="38"/>
      <c r="T1507" s="38"/>
      <c r="U1507" s="38"/>
      <c r="V1507" s="38"/>
      <c r="W1507" s="38"/>
      <c r="X1507" s="38"/>
      <c r="Y1507" s="38"/>
      <c r="Z1507" s="38"/>
      <c r="AA1507" s="38"/>
      <c r="AB1507" s="38"/>
      <c r="AC1507" s="38"/>
      <c r="AD1507" s="38"/>
      <c r="AE1507" s="38"/>
    </row>
    <row r="1508" spans="1:31" ht="13.2">
      <c r="A1508" s="39">
        <v>154</v>
      </c>
      <c r="B1508" s="38" t="s">
        <v>3865</v>
      </c>
      <c r="C1508" s="38">
        <v>1</v>
      </c>
      <c r="D1508" s="39">
        <v>5</v>
      </c>
      <c r="E1508" s="38" t="s">
        <v>3915</v>
      </c>
      <c r="F1508" s="39">
        <v>32736359</v>
      </c>
      <c r="G1508" s="38" t="s">
        <v>430</v>
      </c>
      <c r="H1508">
        <f>VLOOKUP(G1508,'Journals '!A:C,3)</f>
        <v>1</v>
      </c>
      <c r="I1508">
        <f t="shared" si="5"/>
        <v>1</v>
      </c>
      <c r="J1508" s="39">
        <v>2020</v>
      </c>
      <c r="K1508" s="38" t="s">
        <v>1936</v>
      </c>
      <c r="L1508" s="38"/>
      <c r="M1508" s="38"/>
      <c r="N1508" s="38"/>
      <c r="O1508" s="38"/>
      <c r="P1508" s="38"/>
      <c r="Q1508" s="38"/>
      <c r="R1508" s="38"/>
      <c r="S1508" s="38"/>
      <c r="T1508" s="38"/>
      <c r="U1508" s="38"/>
      <c r="V1508" s="38"/>
      <c r="W1508" s="38"/>
      <c r="X1508" s="38"/>
      <c r="Y1508" s="38"/>
      <c r="Z1508" s="38"/>
      <c r="AA1508" s="38"/>
      <c r="AB1508" s="38"/>
      <c r="AC1508" s="38"/>
      <c r="AD1508" s="38"/>
      <c r="AE1508" s="38"/>
    </row>
    <row r="1509" spans="1:31" ht="13.2">
      <c r="A1509" s="39">
        <v>154</v>
      </c>
      <c r="B1509" s="38" t="s">
        <v>3865</v>
      </c>
      <c r="C1509" s="38">
        <v>2</v>
      </c>
      <c r="D1509" s="39">
        <v>5</v>
      </c>
      <c r="E1509" s="38" t="s">
        <v>3916</v>
      </c>
      <c r="F1509" s="39">
        <v>32084633</v>
      </c>
      <c r="G1509" s="38" t="s">
        <v>435</v>
      </c>
      <c r="H1509">
        <f>VLOOKUP(G1509,'Journals '!A:C,3)</f>
        <v>1</v>
      </c>
      <c r="I1509">
        <f t="shared" si="5"/>
        <v>1</v>
      </c>
      <c r="J1509" s="39">
        <v>2020</v>
      </c>
      <c r="K1509" s="38" t="s">
        <v>3912</v>
      </c>
      <c r="L1509" s="38"/>
      <c r="M1509" s="38"/>
      <c r="N1509" s="38"/>
      <c r="O1509" s="38"/>
      <c r="P1509" s="38"/>
      <c r="Q1509" s="38"/>
      <c r="R1509" s="38"/>
      <c r="S1509" s="38"/>
      <c r="T1509" s="38"/>
      <c r="U1509" s="38"/>
      <c r="V1509" s="38"/>
      <c r="W1509" s="38"/>
      <c r="X1509" s="38"/>
      <c r="Y1509" s="38"/>
      <c r="Z1509" s="38"/>
      <c r="AA1509" s="38"/>
      <c r="AB1509" s="38"/>
      <c r="AC1509" s="38"/>
      <c r="AD1509" s="38"/>
      <c r="AE1509" s="38"/>
    </row>
    <row r="1510" spans="1:31" ht="13.2">
      <c r="A1510" s="39">
        <v>154</v>
      </c>
      <c r="B1510" s="38" t="s">
        <v>3865</v>
      </c>
      <c r="C1510" s="38">
        <v>2</v>
      </c>
      <c r="D1510" s="39">
        <v>10</v>
      </c>
      <c r="E1510" s="38" t="s">
        <v>3917</v>
      </c>
      <c r="F1510" s="39">
        <v>31476476</v>
      </c>
      <c r="G1510" s="38" t="s">
        <v>634</v>
      </c>
      <c r="H1510">
        <f>VLOOKUP(G1510,'Journals '!A:C,3)</f>
        <v>1</v>
      </c>
      <c r="I1510">
        <f t="shared" si="5"/>
        <v>1</v>
      </c>
      <c r="J1510" s="39">
        <v>2019</v>
      </c>
      <c r="K1510" s="38" t="s">
        <v>3918</v>
      </c>
      <c r="L1510" s="38"/>
      <c r="M1510" s="38"/>
      <c r="N1510" s="38"/>
      <c r="O1510" s="38"/>
      <c r="P1510" s="38"/>
      <c r="Q1510" s="38"/>
      <c r="R1510" s="38"/>
      <c r="S1510" s="38"/>
      <c r="T1510" s="38"/>
      <c r="U1510" s="38"/>
      <c r="V1510" s="38"/>
      <c r="W1510" s="38"/>
      <c r="X1510" s="38"/>
      <c r="Y1510" s="38"/>
      <c r="Z1510" s="38"/>
      <c r="AA1510" s="38"/>
      <c r="AB1510" s="38"/>
      <c r="AC1510" s="38"/>
      <c r="AD1510" s="38"/>
      <c r="AE1510" s="38"/>
    </row>
    <row r="1511" spans="1:31" ht="13.2">
      <c r="A1511" s="39">
        <v>155</v>
      </c>
      <c r="B1511" s="38" t="s">
        <v>800</v>
      </c>
      <c r="C1511" s="38">
        <v>2</v>
      </c>
      <c r="D1511" s="39">
        <v>3</v>
      </c>
      <c r="E1511" s="38" t="s">
        <v>3919</v>
      </c>
      <c r="F1511" s="39">
        <v>35302052</v>
      </c>
      <c r="G1511" s="38" t="s">
        <v>2072</v>
      </c>
      <c r="H1511">
        <f>VLOOKUP(G1511,'Journals '!A:C,3)</f>
        <v>0</v>
      </c>
      <c r="I1511" t="str">
        <f t="shared" si="5"/>
        <v xml:space="preserve"> </v>
      </c>
      <c r="J1511" s="39">
        <v>2022</v>
      </c>
      <c r="K1511" s="38" t="s">
        <v>3920</v>
      </c>
      <c r="L1511" s="38"/>
      <c r="M1511" s="38"/>
      <c r="N1511" s="38"/>
      <c r="O1511" s="38"/>
      <c r="P1511" s="38"/>
      <c r="Q1511" s="38"/>
      <c r="R1511" s="38"/>
      <c r="S1511" s="38"/>
      <c r="T1511" s="38"/>
      <c r="U1511" s="38"/>
      <c r="V1511" s="38"/>
      <c r="W1511" s="38"/>
      <c r="X1511" s="38"/>
      <c r="Y1511" s="38"/>
      <c r="Z1511" s="38"/>
      <c r="AA1511" s="38"/>
      <c r="AB1511" s="38"/>
      <c r="AC1511" s="38"/>
      <c r="AD1511" s="38"/>
      <c r="AE1511" s="38"/>
    </row>
    <row r="1512" spans="1:31" ht="13.2">
      <c r="A1512" s="39">
        <v>155</v>
      </c>
      <c r="B1512" s="38" t="s">
        <v>800</v>
      </c>
      <c r="C1512" s="38">
        <v>1</v>
      </c>
      <c r="D1512" s="39">
        <v>3</v>
      </c>
      <c r="E1512" s="38" t="s">
        <v>3921</v>
      </c>
      <c r="F1512" s="39">
        <v>36130554</v>
      </c>
      <c r="G1512" s="38" t="s">
        <v>431</v>
      </c>
      <c r="H1512">
        <f>VLOOKUP(G1512,'Journals '!A:C,3)</f>
        <v>1</v>
      </c>
      <c r="I1512">
        <f t="shared" si="5"/>
        <v>1</v>
      </c>
      <c r="J1512" s="39">
        <v>2022</v>
      </c>
      <c r="K1512" s="38" t="s">
        <v>3920</v>
      </c>
      <c r="L1512" s="38"/>
      <c r="M1512" s="38"/>
      <c r="N1512" s="38"/>
      <c r="O1512" s="38"/>
      <c r="P1512" s="38"/>
      <c r="Q1512" s="38"/>
      <c r="R1512" s="38"/>
      <c r="S1512" s="38"/>
      <c r="T1512" s="38"/>
      <c r="U1512" s="38"/>
      <c r="V1512" s="38"/>
      <c r="W1512" s="38"/>
      <c r="X1512" s="38"/>
      <c r="Y1512" s="38"/>
      <c r="Z1512" s="38"/>
      <c r="AA1512" s="38"/>
      <c r="AB1512" s="38"/>
      <c r="AC1512" s="38"/>
      <c r="AD1512" s="38"/>
      <c r="AE1512" s="38"/>
    </row>
    <row r="1513" spans="1:31" ht="13.2">
      <c r="A1513" s="39">
        <v>156</v>
      </c>
      <c r="B1513" s="38" t="s">
        <v>801</v>
      </c>
      <c r="C1513" s="38">
        <v>2</v>
      </c>
      <c r="D1513" s="39">
        <v>10</v>
      </c>
      <c r="E1513" s="38" t="s">
        <v>3922</v>
      </c>
      <c r="F1513" s="39">
        <v>33024028</v>
      </c>
      <c r="G1513" s="38" t="s">
        <v>424</v>
      </c>
      <c r="H1513">
        <f>VLOOKUP(G1513,'Journals '!A:C,3)</f>
        <v>1</v>
      </c>
      <c r="I1513">
        <f t="shared" si="5"/>
        <v>1</v>
      </c>
      <c r="J1513" s="39">
        <v>2020</v>
      </c>
      <c r="K1513" s="38" t="s">
        <v>3923</v>
      </c>
      <c r="L1513" s="38"/>
      <c r="M1513" s="38"/>
      <c r="N1513" s="38"/>
      <c r="O1513" s="38"/>
      <c r="P1513" s="38"/>
      <c r="Q1513" s="38"/>
      <c r="R1513" s="38"/>
      <c r="S1513" s="38"/>
      <c r="T1513" s="38"/>
      <c r="U1513" s="38"/>
      <c r="V1513" s="38"/>
      <c r="W1513" s="38"/>
      <c r="X1513" s="38"/>
      <c r="Y1513" s="38"/>
      <c r="Z1513" s="38"/>
      <c r="AA1513" s="38"/>
      <c r="AB1513" s="38"/>
      <c r="AC1513" s="38"/>
      <c r="AD1513" s="38"/>
      <c r="AE1513" s="38"/>
    </row>
    <row r="1514" spans="1:31" ht="13.2">
      <c r="A1514" s="39">
        <v>156</v>
      </c>
      <c r="B1514" s="38" t="s">
        <v>801</v>
      </c>
      <c r="C1514" s="38">
        <v>3</v>
      </c>
      <c r="D1514" s="39">
        <v>13</v>
      </c>
      <c r="E1514" s="38" t="s">
        <v>3924</v>
      </c>
      <c r="F1514" s="39">
        <v>35543804</v>
      </c>
      <c r="G1514" s="38" t="s">
        <v>3925</v>
      </c>
      <c r="H1514">
        <f>VLOOKUP(G1514,'Journals '!A:C,3)</f>
        <v>0</v>
      </c>
      <c r="I1514" t="str">
        <f t="shared" si="5"/>
        <v xml:space="preserve"> </v>
      </c>
      <c r="J1514" s="39">
        <v>2022</v>
      </c>
      <c r="K1514" s="38" t="s">
        <v>3926</v>
      </c>
      <c r="L1514" s="38"/>
      <c r="M1514" s="38"/>
      <c r="N1514" s="38"/>
      <c r="O1514" s="38"/>
      <c r="P1514" s="38"/>
      <c r="Q1514" s="38"/>
      <c r="R1514" s="38"/>
      <c r="S1514" s="38"/>
      <c r="T1514" s="38"/>
      <c r="U1514" s="38"/>
      <c r="V1514" s="38"/>
      <c r="W1514" s="38"/>
      <c r="X1514" s="38"/>
      <c r="Y1514" s="38"/>
      <c r="Z1514" s="38"/>
      <c r="AA1514" s="38"/>
      <c r="AB1514" s="38"/>
      <c r="AC1514" s="38"/>
      <c r="AD1514" s="38"/>
      <c r="AE1514" s="38"/>
    </row>
    <row r="1515" spans="1:31" ht="13.2">
      <c r="A1515" s="39">
        <v>157</v>
      </c>
      <c r="B1515" s="38" t="s">
        <v>802</v>
      </c>
      <c r="C1515" s="38">
        <v>1</v>
      </c>
      <c r="D1515" s="39">
        <v>8</v>
      </c>
      <c r="E1515" s="38" t="s">
        <v>3927</v>
      </c>
      <c r="F1515" s="39">
        <v>36592618</v>
      </c>
      <c r="G1515" s="38" t="s">
        <v>568</v>
      </c>
      <c r="H1515">
        <f>VLOOKUP(G1515,'Journals '!A:C,3)</f>
        <v>1</v>
      </c>
      <c r="I1515">
        <f t="shared" si="5"/>
        <v>1</v>
      </c>
      <c r="J1515" s="39">
        <v>2023</v>
      </c>
      <c r="K1515" s="38" t="s">
        <v>3928</v>
      </c>
      <c r="L1515" s="38"/>
      <c r="M1515" s="38"/>
      <c r="N1515" s="38"/>
      <c r="O1515" s="38"/>
      <c r="P1515" s="38"/>
      <c r="Q1515" s="38"/>
      <c r="R1515" s="38"/>
      <c r="S1515" s="38"/>
      <c r="T1515" s="38"/>
      <c r="U1515" s="38"/>
      <c r="V1515" s="38"/>
      <c r="W1515" s="38"/>
      <c r="X1515" s="38"/>
      <c r="Y1515" s="38"/>
      <c r="Z1515" s="38"/>
      <c r="AA1515" s="38"/>
      <c r="AB1515" s="38"/>
      <c r="AC1515" s="38"/>
      <c r="AD1515" s="38"/>
      <c r="AE1515" s="38"/>
    </row>
    <row r="1516" spans="1:31" ht="13.2">
      <c r="A1516" s="39">
        <v>157</v>
      </c>
      <c r="B1516" s="38" t="s">
        <v>802</v>
      </c>
      <c r="C1516" s="38">
        <v>2</v>
      </c>
      <c r="D1516" s="39">
        <v>5</v>
      </c>
      <c r="E1516" s="38" t="s">
        <v>3929</v>
      </c>
      <c r="F1516" s="39">
        <v>36579235</v>
      </c>
      <c r="G1516" s="38" t="s">
        <v>354</v>
      </c>
      <c r="H1516">
        <f>VLOOKUP(G1516,'Journals '!A:C,3)</f>
        <v>0</v>
      </c>
      <c r="I1516" t="str">
        <f t="shared" si="5"/>
        <v xml:space="preserve"> </v>
      </c>
      <c r="J1516" s="39">
        <v>2022</v>
      </c>
      <c r="K1516" s="38" t="s">
        <v>3930</v>
      </c>
      <c r="L1516" s="38"/>
      <c r="M1516" s="38"/>
      <c r="N1516" s="38"/>
      <c r="O1516" s="38"/>
      <c r="P1516" s="38"/>
      <c r="Q1516" s="38"/>
      <c r="R1516" s="38"/>
      <c r="S1516" s="38"/>
      <c r="T1516" s="38"/>
      <c r="U1516" s="38"/>
      <c r="V1516" s="38"/>
      <c r="W1516" s="38"/>
      <c r="X1516" s="38"/>
      <c r="Y1516" s="38"/>
      <c r="Z1516" s="38"/>
      <c r="AA1516" s="38"/>
      <c r="AB1516" s="38"/>
      <c r="AC1516" s="38"/>
      <c r="AD1516" s="38"/>
      <c r="AE1516" s="38"/>
    </row>
    <row r="1517" spans="1:31" ht="13.2">
      <c r="A1517" s="39">
        <v>157</v>
      </c>
      <c r="B1517" s="38" t="s">
        <v>802</v>
      </c>
      <c r="C1517" s="38">
        <v>1</v>
      </c>
      <c r="D1517" s="39">
        <v>3</v>
      </c>
      <c r="E1517" s="38" t="s">
        <v>3931</v>
      </c>
      <c r="F1517" s="39">
        <v>36324970</v>
      </c>
      <c r="G1517" s="38" t="s">
        <v>612</v>
      </c>
      <c r="H1517">
        <f>VLOOKUP(G1517,'Journals '!A:C,3)</f>
        <v>1</v>
      </c>
      <c r="I1517">
        <f t="shared" si="5"/>
        <v>1</v>
      </c>
      <c r="J1517" s="39">
        <v>2022</v>
      </c>
      <c r="K1517" s="38" t="s">
        <v>3932</v>
      </c>
      <c r="L1517" s="38"/>
      <c r="M1517" s="38"/>
      <c r="N1517" s="38"/>
      <c r="O1517" s="38"/>
      <c r="P1517" s="38"/>
      <c r="Q1517" s="38"/>
      <c r="R1517" s="38"/>
      <c r="S1517" s="38"/>
      <c r="T1517" s="38"/>
      <c r="U1517" s="38"/>
      <c r="V1517" s="38"/>
      <c r="W1517" s="38"/>
      <c r="X1517" s="38"/>
      <c r="Y1517" s="38"/>
      <c r="Z1517" s="38"/>
      <c r="AA1517" s="38"/>
      <c r="AB1517" s="38"/>
      <c r="AC1517" s="38"/>
      <c r="AD1517" s="38"/>
      <c r="AE1517" s="38"/>
    </row>
    <row r="1518" spans="1:31" ht="13.2">
      <c r="A1518" s="39">
        <v>157</v>
      </c>
      <c r="B1518" s="38" t="s">
        <v>802</v>
      </c>
      <c r="C1518" s="38">
        <v>2</v>
      </c>
      <c r="D1518" s="39">
        <v>6</v>
      </c>
      <c r="E1518" s="38" t="s">
        <v>1650</v>
      </c>
      <c r="F1518" s="39">
        <v>36087238</v>
      </c>
      <c r="G1518" s="38" t="s">
        <v>1651</v>
      </c>
      <c r="H1518">
        <f>VLOOKUP(G1518,'Journals '!A:C,3)</f>
        <v>0</v>
      </c>
      <c r="I1518" t="str">
        <f t="shared" si="5"/>
        <v xml:space="preserve"> </v>
      </c>
      <c r="J1518" s="39">
        <v>2022</v>
      </c>
      <c r="K1518" s="38" t="s">
        <v>3933</v>
      </c>
      <c r="L1518" s="38"/>
      <c r="M1518" s="38"/>
      <c r="N1518" s="38"/>
      <c r="O1518" s="38"/>
      <c r="P1518" s="38"/>
      <c r="Q1518" s="38"/>
      <c r="R1518" s="38"/>
      <c r="S1518" s="38"/>
      <c r="T1518" s="38"/>
      <c r="U1518" s="38"/>
      <c r="V1518" s="38"/>
      <c r="W1518" s="38"/>
      <c r="X1518" s="38"/>
      <c r="Y1518" s="38"/>
      <c r="Z1518" s="38"/>
      <c r="AA1518" s="38"/>
      <c r="AB1518" s="38"/>
      <c r="AC1518" s="38"/>
      <c r="AD1518" s="38"/>
      <c r="AE1518" s="38"/>
    </row>
    <row r="1519" spans="1:31" ht="13.2">
      <c r="A1519" s="39">
        <v>157</v>
      </c>
      <c r="B1519" s="38" t="s">
        <v>802</v>
      </c>
      <c r="C1519" s="38">
        <v>6</v>
      </c>
      <c r="D1519" s="39">
        <v>7</v>
      </c>
      <c r="E1519" s="38" t="s">
        <v>3934</v>
      </c>
      <c r="F1519" s="39">
        <v>33107011</v>
      </c>
      <c r="G1519" s="38" t="s">
        <v>3935</v>
      </c>
      <c r="H1519">
        <f>VLOOKUP(G1519,'Journals '!A:C,3)</f>
        <v>0</v>
      </c>
      <c r="I1519" t="str">
        <f t="shared" si="5"/>
        <v xml:space="preserve"> </v>
      </c>
      <c r="J1519" s="39">
        <v>2021</v>
      </c>
      <c r="K1519" s="38" t="s">
        <v>3936</v>
      </c>
      <c r="L1519" s="38"/>
      <c r="M1519" s="38"/>
      <c r="N1519" s="38"/>
      <c r="O1519" s="38"/>
      <c r="P1519" s="38"/>
      <c r="Q1519" s="38"/>
      <c r="R1519" s="38"/>
      <c r="S1519" s="38"/>
      <c r="T1519" s="38"/>
      <c r="U1519" s="38"/>
      <c r="V1519" s="38"/>
      <c r="W1519" s="38"/>
      <c r="X1519" s="38"/>
      <c r="Y1519" s="38"/>
      <c r="Z1519" s="38"/>
      <c r="AA1519" s="38"/>
      <c r="AB1519" s="38"/>
      <c r="AC1519" s="38"/>
      <c r="AD1519" s="38"/>
      <c r="AE1519" s="38"/>
    </row>
    <row r="1520" spans="1:31" ht="13.2">
      <c r="A1520" s="39">
        <v>157</v>
      </c>
      <c r="B1520" s="38" t="s">
        <v>802</v>
      </c>
      <c r="C1520" s="38">
        <v>4</v>
      </c>
      <c r="D1520" s="39">
        <v>8</v>
      </c>
      <c r="E1520" s="38" t="s">
        <v>3937</v>
      </c>
      <c r="F1520" s="39">
        <v>34119250</v>
      </c>
      <c r="G1520" s="38" t="s">
        <v>419</v>
      </c>
      <c r="H1520">
        <f>VLOOKUP(G1520,'Journals '!A:C,3)</f>
        <v>0</v>
      </c>
      <c r="I1520" t="str">
        <f t="shared" si="5"/>
        <v xml:space="preserve"> </v>
      </c>
      <c r="J1520" s="39">
        <v>2021</v>
      </c>
      <c r="K1520" s="38" t="s">
        <v>3938</v>
      </c>
      <c r="L1520" s="38"/>
      <c r="M1520" s="38"/>
      <c r="N1520" s="38"/>
      <c r="O1520" s="38"/>
      <c r="P1520" s="38"/>
      <c r="Q1520" s="38"/>
      <c r="R1520" s="38"/>
      <c r="S1520" s="38"/>
      <c r="T1520" s="38"/>
      <c r="U1520" s="38"/>
      <c r="V1520" s="38"/>
      <c r="W1520" s="38"/>
      <c r="X1520" s="38"/>
      <c r="Y1520" s="38"/>
      <c r="Z1520" s="38"/>
      <c r="AA1520" s="38"/>
      <c r="AB1520" s="38"/>
      <c r="AC1520" s="38"/>
      <c r="AD1520" s="38"/>
      <c r="AE1520" s="38"/>
    </row>
    <row r="1521" spans="1:31" ht="13.2">
      <c r="A1521" s="39">
        <v>158</v>
      </c>
      <c r="B1521" s="38" t="s">
        <v>803</v>
      </c>
      <c r="C1521" s="38">
        <v>1</v>
      </c>
      <c r="D1521" s="39">
        <v>6</v>
      </c>
      <c r="E1521" s="38" t="s">
        <v>3939</v>
      </c>
      <c r="F1521" s="39">
        <v>36940119</v>
      </c>
      <c r="G1521" s="38" t="s">
        <v>3940</v>
      </c>
      <c r="H1521">
        <f>VLOOKUP(G1521,'Journals '!A:C,3)</f>
        <v>0</v>
      </c>
      <c r="I1521" t="str">
        <f t="shared" si="5"/>
        <v xml:space="preserve"> </v>
      </c>
      <c r="J1521" s="39">
        <v>2023</v>
      </c>
      <c r="K1521" s="38" t="s">
        <v>3941</v>
      </c>
      <c r="L1521" s="38"/>
      <c r="M1521" s="38"/>
      <c r="N1521" s="38"/>
      <c r="O1521" s="38"/>
      <c r="P1521" s="38"/>
      <c r="Q1521" s="38"/>
      <c r="R1521" s="38"/>
      <c r="S1521" s="38"/>
      <c r="T1521" s="38"/>
      <c r="U1521" s="38"/>
      <c r="V1521" s="38"/>
      <c r="W1521" s="38"/>
      <c r="X1521" s="38"/>
      <c r="Y1521" s="38"/>
      <c r="Z1521" s="38"/>
      <c r="AA1521" s="38"/>
      <c r="AB1521" s="38"/>
      <c r="AC1521" s="38"/>
      <c r="AD1521" s="38"/>
      <c r="AE1521" s="38"/>
    </row>
    <row r="1522" spans="1:31" ht="13.2">
      <c r="A1522" s="39">
        <v>158</v>
      </c>
      <c r="B1522" s="38" t="s">
        <v>803</v>
      </c>
      <c r="C1522" s="38">
        <v>1</v>
      </c>
      <c r="D1522" s="39">
        <v>4</v>
      </c>
      <c r="E1522" s="38" t="s">
        <v>3942</v>
      </c>
      <c r="F1522" s="39">
        <v>35216850</v>
      </c>
      <c r="G1522" s="38" t="s">
        <v>3943</v>
      </c>
      <c r="H1522">
        <f>VLOOKUP(G1522,'Journals '!A:C,3)</f>
        <v>0</v>
      </c>
      <c r="I1522" t="str">
        <f t="shared" si="5"/>
        <v xml:space="preserve"> </v>
      </c>
      <c r="J1522" s="39">
        <v>2022</v>
      </c>
      <c r="K1522" s="38" t="s">
        <v>3944</v>
      </c>
      <c r="L1522" s="38"/>
      <c r="M1522" s="38"/>
      <c r="N1522" s="38"/>
      <c r="O1522" s="38"/>
      <c r="P1522" s="38"/>
      <c r="Q1522" s="38"/>
      <c r="R1522" s="38"/>
      <c r="S1522" s="38"/>
      <c r="T1522" s="38"/>
      <c r="U1522" s="38"/>
      <c r="V1522" s="38"/>
      <c r="W1522" s="38"/>
      <c r="X1522" s="38"/>
      <c r="Y1522" s="38"/>
      <c r="Z1522" s="38"/>
      <c r="AA1522" s="38"/>
      <c r="AB1522" s="38"/>
      <c r="AC1522" s="38"/>
      <c r="AD1522" s="38"/>
      <c r="AE1522" s="38"/>
    </row>
    <row r="1523" spans="1:31" ht="13.2">
      <c r="A1523" s="39">
        <v>158</v>
      </c>
      <c r="B1523" s="38" t="s">
        <v>803</v>
      </c>
      <c r="C1523" s="38">
        <v>1</v>
      </c>
      <c r="D1523" s="39">
        <v>3</v>
      </c>
      <c r="E1523" s="38" t="s">
        <v>3945</v>
      </c>
      <c r="F1523" s="39">
        <v>33405455</v>
      </c>
      <c r="G1523" s="38" t="s">
        <v>420</v>
      </c>
      <c r="H1523">
        <f>VLOOKUP(G1523,'Journals '!A:C,3)</f>
        <v>0</v>
      </c>
      <c r="I1523" t="str">
        <f t="shared" si="5"/>
        <v xml:space="preserve"> </v>
      </c>
      <c r="J1523" s="39">
        <v>2021</v>
      </c>
      <c r="K1523" s="38" t="s">
        <v>3946</v>
      </c>
      <c r="L1523" s="38"/>
      <c r="M1523" s="38"/>
      <c r="N1523" s="38"/>
      <c r="O1523" s="38"/>
      <c r="P1523" s="38"/>
      <c r="Q1523" s="38"/>
      <c r="R1523" s="38"/>
      <c r="S1523" s="38"/>
      <c r="T1523" s="38"/>
      <c r="U1523" s="38"/>
      <c r="V1523" s="38"/>
      <c r="W1523" s="38"/>
      <c r="X1523" s="38"/>
      <c r="Y1523" s="38"/>
      <c r="Z1523" s="38"/>
      <c r="AA1523" s="38"/>
      <c r="AB1523" s="38"/>
      <c r="AC1523" s="38"/>
      <c r="AD1523" s="38"/>
      <c r="AE1523" s="38"/>
    </row>
    <row r="1524" spans="1:31" ht="13.2">
      <c r="A1524" s="39">
        <v>158</v>
      </c>
      <c r="B1524" s="38" t="s">
        <v>803</v>
      </c>
      <c r="C1524" s="38">
        <v>2</v>
      </c>
      <c r="D1524" s="39">
        <v>5</v>
      </c>
      <c r="E1524" s="38" t="s">
        <v>3947</v>
      </c>
      <c r="F1524" s="39">
        <v>34221570</v>
      </c>
      <c r="G1524" s="38" t="s">
        <v>612</v>
      </c>
      <c r="H1524">
        <f>VLOOKUP(G1524,'Journals '!A:C,3)</f>
        <v>1</v>
      </c>
      <c r="I1524">
        <f t="shared" si="5"/>
        <v>1</v>
      </c>
      <c r="J1524" s="39">
        <v>2021</v>
      </c>
      <c r="K1524" s="38" t="s">
        <v>3948</v>
      </c>
      <c r="L1524" s="38"/>
      <c r="M1524" s="38"/>
      <c r="N1524" s="38"/>
      <c r="O1524" s="38"/>
      <c r="P1524" s="38"/>
      <c r="Q1524" s="38"/>
      <c r="R1524" s="38"/>
      <c r="S1524" s="38"/>
      <c r="T1524" s="38"/>
      <c r="U1524" s="38"/>
      <c r="V1524" s="38"/>
      <c r="W1524" s="38"/>
      <c r="X1524" s="38"/>
      <c r="Y1524" s="38"/>
      <c r="Z1524" s="38"/>
      <c r="AA1524" s="38"/>
      <c r="AB1524" s="38"/>
      <c r="AC1524" s="38"/>
      <c r="AD1524" s="38"/>
      <c r="AE1524" s="38"/>
    </row>
    <row r="1525" spans="1:31" ht="13.2">
      <c r="A1525" s="39">
        <v>158</v>
      </c>
      <c r="B1525" s="38" t="s">
        <v>803</v>
      </c>
      <c r="C1525" s="38">
        <v>3</v>
      </c>
      <c r="D1525" s="39">
        <v>5</v>
      </c>
      <c r="E1525" s="38" t="s">
        <v>3949</v>
      </c>
      <c r="F1525" s="39">
        <v>34513138</v>
      </c>
      <c r="G1525" s="38" t="s">
        <v>612</v>
      </c>
      <c r="H1525">
        <f>VLOOKUP(G1525,'Journals '!A:C,3)</f>
        <v>1</v>
      </c>
      <c r="I1525">
        <f t="shared" si="5"/>
        <v>1</v>
      </c>
      <c r="J1525" s="39">
        <v>2021</v>
      </c>
      <c r="K1525" s="38" t="s">
        <v>3948</v>
      </c>
      <c r="L1525" s="38"/>
      <c r="M1525" s="38"/>
      <c r="N1525" s="38"/>
      <c r="O1525" s="38"/>
      <c r="P1525" s="38"/>
      <c r="Q1525" s="38"/>
      <c r="R1525" s="38"/>
      <c r="S1525" s="38"/>
      <c r="T1525" s="38"/>
      <c r="U1525" s="38"/>
      <c r="V1525" s="38"/>
      <c r="W1525" s="38"/>
      <c r="X1525" s="38"/>
      <c r="Y1525" s="38"/>
      <c r="Z1525" s="38"/>
      <c r="AA1525" s="38"/>
      <c r="AB1525" s="38"/>
      <c r="AC1525" s="38"/>
      <c r="AD1525" s="38"/>
      <c r="AE1525" s="38"/>
    </row>
    <row r="1526" spans="1:31" ht="13.2">
      <c r="A1526" s="39">
        <v>158</v>
      </c>
      <c r="B1526" s="38" t="s">
        <v>803</v>
      </c>
      <c r="C1526" s="38">
        <v>2</v>
      </c>
      <c r="D1526" s="39">
        <v>5</v>
      </c>
      <c r="E1526" s="38" t="s">
        <v>3950</v>
      </c>
      <c r="F1526" s="39">
        <v>35855135</v>
      </c>
      <c r="G1526" s="38" t="s">
        <v>612</v>
      </c>
      <c r="H1526">
        <f>VLOOKUP(G1526,'Journals '!A:C,3)</f>
        <v>1</v>
      </c>
      <c r="I1526">
        <f t="shared" si="5"/>
        <v>1</v>
      </c>
      <c r="J1526" s="39">
        <v>2022</v>
      </c>
      <c r="K1526" s="38" t="s">
        <v>3948</v>
      </c>
      <c r="L1526" s="38"/>
      <c r="M1526" s="38"/>
      <c r="N1526" s="38"/>
      <c r="O1526" s="38"/>
      <c r="P1526" s="38"/>
      <c r="Q1526" s="38"/>
      <c r="R1526" s="38"/>
      <c r="S1526" s="38"/>
      <c r="T1526" s="38"/>
      <c r="U1526" s="38"/>
      <c r="V1526" s="38"/>
      <c r="W1526" s="38"/>
      <c r="X1526" s="38"/>
      <c r="Y1526" s="38"/>
      <c r="Z1526" s="38"/>
      <c r="AA1526" s="38"/>
      <c r="AB1526" s="38"/>
      <c r="AC1526" s="38"/>
      <c r="AD1526" s="38"/>
      <c r="AE1526" s="38"/>
    </row>
    <row r="1527" spans="1:31" ht="13.2">
      <c r="A1527" s="39">
        <v>158</v>
      </c>
      <c r="B1527" s="38" t="s">
        <v>803</v>
      </c>
      <c r="C1527" s="38">
        <v>2</v>
      </c>
      <c r="D1527" s="39">
        <v>4</v>
      </c>
      <c r="E1527" s="38" t="s">
        <v>3951</v>
      </c>
      <c r="F1527" s="39">
        <v>37377420</v>
      </c>
      <c r="G1527" s="38" t="s">
        <v>544</v>
      </c>
      <c r="H1527">
        <f>VLOOKUP(G1527,'Journals '!A:C,3)</f>
        <v>1</v>
      </c>
      <c r="I1527">
        <f t="shared" si="5"/>
        <v>1</v>
      </c>
      <c r="J1527" s="39">
        <v>2023</v>
      </c>
      <c r="K1527" s="38" t="s">
        <v>3952</v>
      </c>
      <c r="L1527" s="38"/>
      <c r="M1527" s="38"/>
      <c r="N1527" s="38"/>
      <c r="O1527" s="38"/>
      <c r="P1527" s="38"/>
      <c r="Q1527" s="38"/>
      <c r="R1527" s="38"/>
      <c r="S1527" s="38"/>
      <c r="T1527" s="38"/>
      <c r="U1527" s="38"/>
      <c r="V1527" s="38"/>
      <c r="W1527" s="38"/>
      <c r="X1527" s="38"/>
      <c r="Y1527" s="38"/>
      <c r="Z1527" s="38"/>
      <c r="AA1527" s="38"/>
      <c r="AB1527" s="38"/>
      <c r="AC1527" s="38"/>
      <c r="AD1527" s="38"/>
      <c r="AE1527" s="38"/>
    </row>
    <row r="1528" spans="1:31" ht="13.2">
      <c r="A1528" s="39">
        <v>158</v>
      </c>
      <c r="B1528" s="38" t="s">
        <v>803</v>
      </c>
      <c r="C1528" s="38">
        <v>2</v>
      </c>
      <c r="D1528" s="39">
        <v>6</v>
      </c>
      <c r="E1528" s="38" t="s">
        <v>3953</v>
      </c>
      <c r="F1528" s="39">
        <v>37605792</v>
      </c>
      <c r="G1528" s="38" t="s">
        <v>1320</v>
      </c>
      <c r="H1528">
        <f>VLOOKUP(G1528,'Journals '!A:C,3)</f>
        <v>0</v>
      </c>
      <c r="I1528" t="str">
        <f t="shared" si="5"/>
        <v xml:space="preserve"> </v>
      </c>
      <c r="J1528" s="39">
        <v>2023</v>
      </c>
      <c r="K1528" s="38" t="s">
        <v>3954</v>
      </c>
      <c r="L1528" s="38"/>
      <c r="M1528" s="38"/>
      <c r="N1528" s="38"/>
      <c r="O1528" s="38"/>
      <c r="P1528" s="38"/>
      <c r="Q1528" s="38"/>
      <c r="R1528" s="38"/>
      <c r="S1528" s="38"/>
      <c r="T1528" s="38"/>
      <c r="U1528" s="38"/>
      <c r="V1528" s="38"/>
      <c r="W1528" s="38"/>
      <c r="X1528" s="38"/>
      <c r="Y1528" s="38"/>
      <c r="Z1528" s="38"/>
      <c r="AA1528" s="38"/>
      <c r="AB1528" s="38"/>
      <c r="AC1528" s="38"/>
      <c r="AD1528" s="38"/>
      <c r="AE1528" s="38"/>
    </row>
    <row r="1529" spans="1:31" ht="13.2">
      <c r="A1529" s="39">
        <v>158</v>
      </c>
      <c r="B1529" s="38" t="s">
        <v>803</v>
      </c>
      <c r="C1529" s="38">
        <v>1</v>
      </c>
      <c r="D1529" s="39">
        <v>5</v>
      </c>
      <c r="E1529" s="38" t="s">
        <v>3955</v>
      </c>
      <c r="F1529" s="39">
        <v>33974333</v>
      </c>
      <c r="G1529" s="38" t="s">
        <v>531</v>
      </c>
      <c r="H1529">
        <f>VLOOKUP(G1529,'Journals '!A:C,3)</f>
        <v>0</v>
      </c>
      <c r="I1529" t="str">
        <f t="shared" si="5"/>
        <v xml:space="preserve"> </v>
      </c>
      <c r="J1529" s="39">
        <v>2021</v>
      </c>
      <c r="K1529" s="38" t="s">
        <v>3956</v>
      </c>
      <c r="L1529" s="38"/>
      <c r="M1529" s="38"/>
      <c r="N1529" s="38"/>
      <c r="O1529" s="38"/>
      <c r="P1529" s="38"/>
      <c r="Q1529" s="38"/>
      <c r="R1529" s="38"/>
      <c r="S1529" s="38"/>
      <c r="T1529" s="38"/>
      <c r="U1529" s="38"/>
      <c r="V1529" s="38"/>
      <c r="W1529" s="38"/>
      <c r="X1529" s="38"/>
      <c r="Y1529" s="38"/>
      <c r="Z1529" s="38"/>
      <c r="AA1529" s="38"/>
      <c r="AB1529" s="38"/>
      <c r="AC1529" s="38"/>
      <c r="AD1529" s="38"/>
      <c r="AE1529" s="38"/>
    </row>
    <row r="1530" spans="1:31" ht="13.2">
      <c r="A1530" s="39">
        <v>159</v>
      </c>
      <c r="B1530" s="38" t="s">
        <v>804</v>
      </c>
      <c r="C1530" s="38">
        <v>5</v>
      </c>
      <c r="D1530" s="39">
        <v>6</v>
      </c>
      <c r="E1530" s="38" t="s">
        <v>3957</v>
      </c>
      <c r="F1530" s="39">
        <v>21607188</v>
      </c>
      <c r="G1530" s="38" t="s">
        <v>423</v>
      </c>
      <c r="H1530">
        <f>VLOOKUP(G1530,'Journals '!A:C,3)</f>
        <v>0</v>
      </c>
      <c r="I1530" t="str">
        <f t="shared" si="5"/>
        <v xml:space="preserve"> </v>
      </c>
      <c r="J1530" s="39">
        <v>2011</v>
      </c>
      <c r="K1530" s="38" t="s">
        <v>3958</v>
      </c>
      <c r="L1530" s="38"/>
      <c r="M1530" s="38"/>
      <c r="N1530" s="38"/>
      <c r="O1530" s="38"/>
      <c r="P1530" s="38"/>
      <c r="Q1530" s="38"/>
      <c r="R1530" s="38"/>
      <c r="S1530" s="38"/>
      <c r="T1530" s="38"/>
      <c r="U1530" s="38"/>
      <c r="V1530" s="38"/>
      <c r="W1530" s="38"/>
      <c r="X1530" s="38"/>
      <c r="Y1530" s="38"/>
      <c r="Z1530" s="38"/>
      <c r="AA1530" s="38"/>
      <c r="AB1530" s="38"/>
      <c r="AC1530" s="38"/>
      <c r="AD1530" s="38"/>
      <c r="AE1530" s="38"/>
    </row>
    <row r="1531" spans="1:31" ht="13.2">
      <c r="A1531" s="39">
        <v>159</v>
      </c>
      <c r="B1531" s="38" t="s">
        <v>804</v>
      </c>
      <c r="C1531" s="38">
        <v>4</v>
      </c>
      <c r="D1531" s="39">
        <v>5</v>
      </c>
      <c r="E1531" s="38" t="s">
        <v>3959</v>
      </c>
      <c r="F1531" s="39">
        <v>21218046</v>
      </c>
      <c r="G1531" s="38" t="s">
        <v>3960</v>
      </c>
      <c r="H1531">
        <f>VLOOKUP(G1531,'Journals '!A:C,3)</f>
        <v>0</v>
      </c>
      <c r="I1531" t="str">
        <f t="shared" si="5"/>
        <v xml:space="preserve"> </v>
      </c>
      <c r="J1531" s="39">
        <v>2010</v>
      </c>
      <c r="K1531" s="38" t="s">
        <v>3961</v>
      </c>
      <c r="L1531" s="38"/>
      <c r="M1531" s="38"/>
      <c r="N1531" s="38"/>
      <c r="O1531" s="38"/>
      <c r="P1531" s="38"/>
      <c r="Q1531" s="38"/>
      <c r="R1531" s="38"/>
      <c r="S1531" s="38"/>
      <c r="T1531" s="38"/>
      <c r="U1531" s="38"/>
      <c r="V1531" s="38"/>
      <c r="W1531" s="38"/>
      <c r="X1531" s="38"/>
      <c r="Y1531" s="38"/>
      <c r="Z1531" s="38"/>
      <c r="AA1531" s="38"/>
      <c r="AB1531" s="38"/>
      <c r="AC1531" s="38"/>
      <c r="AD1531" s="38"/>
      <c r="AE1531" s="38"/>
    </row>
    <row r="1532" spans="1:31" ht="13.2">
      <c r="A1532" s="39">
        <v>159</v>
      </c>
      <c r="B1532" s="38" t="s">
        <v>804</v>
      </c>
      <c r="C1532" s="38">
        <v>4</v>
      </c>
      <c r="D1532" s="39">
        <v>8</v>
      </c>
      <c r="E1532" s="38" t="s">
        <v>3962</v>
      </c>
      <c r="F1532" s="39">
        <v>20153400</v>
      </c>
      <c r="G1532" s="38" t="s">
        <v>3963</v>
      </c>
      <c r="H1532">
        <f>VLOOKUP(G1532,'Journals '!A:C,3)</f>
        <v>0</v>
      </c>
      <c r="I1532" t="str">
        <f t="shared" ref="I1532:I1777" si="6">IF(H1532=1,1," ")</f>
        <v xml:space="preserve"> </v>
      </c>
      <c r="J1532" s="39">
        <v>2010</v>
      </c>
      <c r="K1532" s="38" t="s">
        <v>3964</v>
      </c>
      <c r="L1532" s="38"/>
      <c r="M1532" s="38"/>
      <c r="N1532" s="38"/>
      <c r="O1532" s="38"/>
      <c r="P1532" s="38"/>
      <c r="Q1532" s="38"/>
      <c r="R1532" s="38"/>
      <c r="S1532" s="38"/>
      <c r="T1532" s="38"/>
      <c r="U1532" s="38"/>
      <c r="V1532" s="38"/>
      <c r="W1532" s="38"/>
      <c r="X1532" s="38"/>
      <c r="Y1532" s="38"/>
      <c r="Z1532" s="38"/>
      <c r="AA1532" s="38"/>
      <c r="AB1532" s="38"/>
      <c r="AC1532" s="38"/>
      <c r="AD1532" s="38"/>
      <c r="AE1532" s="38"/>
    </row>
    <row r="1533" spans="1:31" ht="13.2">
      <c r="A1533" s="39">
        <v>159</v>
      </c>
      <c r="B1533" s="38" t="s">
        <v>804</v>
      </c>
      <c r="C1533" s="38">
        <v>4</v>
      </c>
      <c r="D1533" s="39">
        <v>10</v>
      </c>
      <c r="E1533" s="38" t="s">
        <v>3965</v>
      </c>
      <c r="F1533" s="39">
        <v>22011644</v>
      </c>
      <c r="G1533" s="38" t="s">
        <v>3966</v>
      </c>
      <c r="H1533">
        <f>VLOOKUP(G1533,'Journals '!A:C,3)</f>
        <v>0</v>
      </c>
      <c r="I1533" t="str">
        <f t="shared" si="6"/>
        <v xml:space="preserve"> </v>
      </c>
      <c r="J1533" s="39">
        <v>2012</v>
      </c>
      <c r="K1533" s="38" t="s">
        <v>3967</v>
      </c>
      <c r="L1533" s="38"/>
      <c r="M1533" s="38"/>
      <c r="N1533" s="38"/>
      <c r="O1533" s="38"/>
      <c r="P1533" s="38"/>
      <c r="Q1533" s="38"/>
      <c r="R1533" s="38"/>
      <c r="S1533" s="38"/>
      <c r="T1533" s="38"/>
      <c r="U1533" s="38"/>
      <c r="V1533" s="38"/>
      <c r="W1533" s="38"/>
      <c r="X1533" s="38"/>
      <c r="Y1533" s="38"/>
      <c r="Z1533" s="38"/>
      <c r="AA1533" s="38"/>
      <c r="AB1533" s="38"/>
      <c r="AC1533" s="38"/>
      <c r="AD1533" s="38"/>
      <c r="AE1533" s="38"/>
    </row>
    <row r="1534" spans="1:31" ht="13.2">
      <c r="A1534" s="39">
        <v>159</v>
      </c>
      <c r="B1534" s="38" t="s">
        <v>804</v>
      </c>
      <c r="C1534" s="38">
        <v>1</v>
      </c>
      <c r="D1534" s="39">
        <v>9</v>
      </c>
      <c r="E1534" s="38" t="s">
        <v>3968</v>
      </c>
      <c r="F1534" s="39">
        <v>24190077</v>
      </c>
      <c r="G1534" s="38" t="s">
        <v>3969</v>
      </c>
      <c r="H1534">
        <f>VLOOKUP(G1534,'Journals '!A:C,3)</f>
        <v>0</v>
      </c>
      <c r="I1534" t="str">
        <f t="shared" si="6"/>
        <v xml:space="preserve"> </v>
      </c>
      <c r="J1534" s="39">
        <v>2014</v>
      </c>
      <c r="K1534" s="38" t="s">
        <v>3970</v>
      </c>
      <c r="L1534" s="38"/>
      <c r="M1534" s="38"/>
      <c r="N1534" s="38"/>
      <c r="O1534" s="38"/>
      <c r="P1534" s="38"/>
      <c r="Q1534" s="38"/>
      <c r="R1534" s="38"/>
      <c r="S1534" s="38"/>
      <c r="T1534" s="38"/>
      <c r="U1534" s="38"/>
      <c r="V1534" s="38"/>
      <c r="W1534" s="38"/>
      <c r="X1534" s="38"/>
      <c r="Y1534" s="38"/>
      <c r="Z1534" s="38"/>
      <c r="AA1534" s="38"/>
      <c r="AB1534" s="38"/>
      <c r="AC1534" s="38"/>
      <c r="AD1534" s="38"/>
      <c r="AE1534" s="38"/>
    </row>
    <row r="1535" spans="1:31" ht="13.2">
      <c r="A1535" s="39">
        <v>159</v>
      </c>
      <c r="B1535" s="38" t="s">
        <v>804</v>
      </c>
      <c r="C1535" s="38">
        <v>4</v>
      </c>
      <c r="D1535" s="39">
        <v>10</v>
      </c>
      <c r="E1535" s="38" t="s">
        <v>3971</v>
      </c>
      <c r="F1535" s="39">
        <v>21054952</v>
      </c>
      <c r="G1535" s="38" t="s">
        <v>3972</v>
      </c>
      <c r="H1535">
        <f>VLOOKUP(G1535,'Journals '!A:C,3)</f>
        <v>0</v>
      </c>
      <c r="I1535" t="str">
        <f t="shared" si="6"/>
        <v xml:space="preserve"> </v>
      </c>
      <c r="J1535" s="39">
        <v>2011</v>
      </c>
      <c r="K1535" s="38" t="s">
        <v>3973</v>
      </c>
      <c r="L1535" s="38"/>
      <c r="M1535" s="38"/>
      <c r="N1535" s="38"/>
      <c r="O1535" s="38"/>
      <c r="P1535" s="38"/>
      <c r="Q1535" s="38"/>
      <c r="R1535" s="38"/>
      <c r="S1535" s="38"/>
      <c r="T1535" s="38"/>
      <c r="U1535" s="38"/>
      <c r="V1535" s="38"/>
      <c r="W1535" s="38"/>
      <c r="X1535" s="38"/>
      <c r="Y1535" s="38"/>
      <c r="Z1535" s="38"/>
      <c r="AA1535" s="38"/>
      <c r="AB1535" s="38"/>
      <c r="AC1535" s="38"/>
      <c r="AD1535" s="38"/>
      <c r="AE1535" s="38"/>
    </row>
    <row r="1536" spans="1:31" ht="13.2">
      <c r="A1536" s="39">
        <v>159</v>
      </c>
      <c r="B1536" s="38" t="s">
        <v>804</v>
      </c>
      <c r="C1536" s="38">
        <v>4</v>
      </c>
      <c r="D1536" s="39">
        <v>10</v>
      </c>
      <c r="E1536" s="38" t="s">
        <v>3974</v>
      </c>
      <c r="F1536" s="39">
        <v>21157823</v>
      </c>
      <c r="G1536" s="38" t="s">
        <v>3975</v>
      </c>
      <c r="H1536">
        <f>VLOOKUP(G1536,'Journals '!A:C,3)</f>
        <v>0</v>
      </c>
      <c r="I1536" t="str">
        <f t="shared" si="6"/>
        <v xml:space="preserve"> </v>
      </c>
      <c r="J1536" s="39">
        <v>2010</v>
      </c>
      <c r="K1536" s="38" t="s">
        <v>3973</v>
      </c>
      <c r="L1536" s="38"/>
      <c r="M1536" s="38"/>
      <c r="N1536" s="38"/>
      <c r="O1536" s="38"/>
      <c r="P1536" s="38"/>
      <c r="Q1536" s="38"/>
      <c r="R1536" s="38"/>
      <c r="S1536" s="38"/>
      <c r="T1536" s="38"/>
      <c r="U1536" s="38"/>
      <c r="V1536" s="38"/>
      <c r="W1536" s="38"/>
      <c r="X1536" s="38"/>
      <c r="Y1536" s="38"/>
      <c r="Z1536" s="38"/>
      <c r="AA1536" s="38"/>
      <c r="AB1536" s="38"/>
      <c r="AC1536" s="38"/>
      <c r="AD1536" s="38"/>
      <c r="AE1536" s="38"/>
    </row>
    <row r="1537" spans="1:31" ht="13.2">
      <c r="A1537" s="39">
        <v>159</v>
      </c>
      <c r="B1537" s="38" t="s">
        <v>804</v>
      </c>
      <c r="C1537" s="38">
        <v>2</v>
      </c>
      <c r="D1537" s="39">
        <v>8</v>
      </c>
      <c r="E1537" s="38" t="s">
        <v>3976</v>
      </c>
      <c r="F1537" s="39">
        <v>21753742</v>
      </c>
      <c r="G1537" s="38" t="s">
        <v>532</v>
      </c>
      <c r="H1537">
        <f>VLOOKUP(G1537,'Journals '!A:C,3)</f>
        <v>0</v>
      </c>
      <c r="I1537" t="str">
        <f t="shared" si="6"/>
        <v xml:space="preserve"> </v>
      </c>
      <c r="J1537" s="39">
        <v>2011</v>
      </c>
      <c r="K1537" s="38" t="s">
        <v>3977</v>
      </c>
      <c r="L1537" s="38"/>
      <c r="M1537" s="38"/>
      <c r="N1537" s="38"/>
      <c r="O1537" s="38"/>
      <c r="P1537" s="38"/>
      <c r="Q1537" s="38"/>
      <c r="R1537" s="38"/>
      <c r="S1537" s="38"/>
      <c r="T1537" s="38"/>
      <c r="U1537" s="38"/>
      <c r="V1537" s="38"/>
      <c r="W1537" s="38"/>
      <c r="X1537" s="38"/>
      <c r="Y1537" s="38"/>
      <c r="Z1537" s="38"/>
      <c r="AA1537" s="38"/>
      <c r="AB1537" s="38"/>
      <c r="AC1537" s="38"/>
      <c r="AD1537" s="38"/>
      <c r="AE1537" s="38"/>
    </row>
    <row r="1538" spans="1:31" ht="13.2">
      <c r="A1538" s="39">
        <v>159</v>
      </c>
      <c r="B1538" s="38" t="s">
        <v>804</v>
      </c>
      <c r="C1538" s="38">
        <v>4</v>
      </c>
      <c r="D1538" s="39">
        <v>6</v>
      </c>
      <c r="E1538" s="38" t="s">
        <v>3978</v>
      </c>
      <c r="F1538" s="39">
        <v>20683359</v>
      </c>
      <c r="G1538" s="38" t="s">
        <v>532</v>
      </c>
      <c r="H1538">
        <f>VLOOKUP(G1538,'Journals '!A:C,3)</f>
        <v>0</v>
      </c>
      <c r="I1538" t="str">
        <f t="shared" si="6"/>
        <v xml:space="preserve"> </v>
      </c>
      <c r="J1538" s="39">
        <v>2010</v>
      </c>
      <c r="K1538" s="38" t="s">
        <v>3979</v>
      </c>
      <c r="L1538" s="38"/>
      <c r="M1538" s="38"/>
      <c r="N1538" s="38"/>
      <c r="O1538" s="38"/>
      <c r="P1538" s="38"/>
      <c r="Q1538" s="38"/>
      <c r="R1538" s="38"/>
      <c r="S1538" s="38"/>
      <c r="T1538" s="38"/>
      <c r="U1538" s="38"/>
      <c r="V1538" s="38"/>
      <c r="W1538" s="38"/>
      <c r="X1538" s="38"/>
      <c r="Y1538" s="38"/>
      <c r="Z1538" s="38"/>
      <c r="AA1538" s="38"/>
      <c r="AB1538" s="38"/>
      <c r="AC1538" s="38"/>
      <c r="AD1538" s="38"/>
      <c r="AE1538" s="38"/>
    </row>
    <row r="1539" spans="1:31" ht="13.2">
      <c r="A1539" s="39">
        <v>159</v>
      </c>
      <c r="B1539" s="38" t="s">
        <v>804</v>
      </c>
      <c r="C1539" s="38">
        <v>4</v>
      </c>
      <c r="D1539" s="39">
        <v>7</v>
      </c>
      <c r="E1539" s="38" t="s">
        <v>3980</v>
      </c>
      <c r="F1539" s="39">
        <v>22186804</v>
      </c>
      <c r="G1539" s="38" t="s">
        <v>532</v>
      </c>
      <c r="H1539">
        <f>VLOOKUP(G1539,'Journals '!A:C,3)</f>
        <v>0</v>
      </c>
      <c r="I1539" t="str">
        <f t="shared" si="6"/>
        <v xml:space="preserve"> </v>
      </c>
      <c r="J1539" s="39">
        <v>2012</v>
      </c>
      <c r="K1539" s="38" t="s">
        <v>3981</v>
      </c>
      <c r="L1539" s="38"/>
      <c r="M1539" s="38"/>
      <c r="N1539" s="38"/>
      <c r="O1539" s="38"/>
      <c r="P1539" s="38"/>
      <c r="Q1539" s="38"/>
      <c r="R1539" s="38"/>
      <c r="S1539" s="38"/>
      <c r="T1539" s="38"/>
      <c r="U1539" s="38"/>
      <c r="V1539" s="38"/>
      <c r="W1539" s="38"/>
      <c r="X1539" s="38"/>
      <c r="Y1539" s="38"/>
      <c r="Z1539" s="38"/>
      <c r="AA1539" s="38"/>
      <c r="AB1539" s="38"/>
      <c r="AC1539" s="38"/>
      <c r="AD1539" s="38"/>
      <c r="AE1539" s="38"/>
    </row>
    <row r="1540" spans="1:31" ht="13.2">
      <c r="A1540" s="39">
        <v>159</v>
      </c>
      <c r="B1540" s="38" t="s">
        <v>804</v>
      </c>
      <c r="C1540" s="38">
        <v>2</v>
      </c>
      <c r="D1540" s="39">
        <v>11</v>
      </c>
      <c r="E1540" s="38" t="s">
        <v>3982</v>
      </c>
      <c r="F1540" s="39">
        <v>21192293</v>
      </c>
      <c r="G1540" s="38" t="s">
        <v>601</v>
      </c>
      <c r="H1540">
        <f>VLOOKUP(G1540,'Journals '!A:C,3)</f>
        <v>1</v>
      </c>
      <c r="I1540">
        <f t="shared" si="6"/>
        <v>1</v>
      </c>
      <c r="J1540" s="39">
        <v>2011</v>
      </c>
      <c r="K1540" s="38" t="s">
        <v>3983</v>
      </c>
      <c r="L1540" s="38"/>
      <c r="M1540" s="38"/>
      <c r="N1540" s="38"/>
      <c r="O1540" s="38"/>
      <c r="P1540" s="38"/>
      <c r="Q1540" s="38"/>
      <c r="R1540" s="38"/>
      <c r="S1540" s="38"/>
      <c r="T1540" s="38"/>
      <c r="U1540" s="38"/>
      <c r="V1540" s="38"/>
      <c r="W1540" s="38"/>
      <c r="X1540" s="38"/>
      <c r="Y1540" s="38"/>
      <c r="Z1540" s="38"/>
      <c r="AA1540" s="38"/>
      <c r="AB1540" s="38"/>
      <c r="AC1540" s="38"/>
      <c r="AD1540" s="38"/>
      <c r="AE1540" s="38"/>
    </row>
    <row r="1541" spans="1:31" ht="13.2">
      <c r="A1541" s="39">
        <v>159</v>
      </c>
      <c r="B1541" s="38" t="s">
        <v>804</v>
      </c>
      <c r="C1541" s="38">
        <v>2</v>
      </c>
      <c r="D1541" s="39">
        <v>5</v>
      </c>
      <c r="E1541" s="38" t="s">
        <v>3984</v>
      </c>
      <c r="F1541" s="39">
        <v>24352373</v>
      </c>
      <c r="G1541" s="38" t="s">
        <v>274</v>
      </c>
      <c r="H1541">
        <f>VLOOKUP(G1541,'Journals '!A:C,3)</f>
        <v>1</v>
      </c>
      <c r="I1541">
        <f t="shared" si="6"/>
        <v>1</v>
      </c>
      <c r="J1541" s="39">
        <v>2014</v>
      </c>
      <c r="K1541" s="38" t="s">
        <v>3967</v>
      </c>
      <c r="L1541" s="38"/>
      <c r="M1541" s="38"/>
      <c r="N1541" s="38"/>
      <c r="O1541" s="38"/>
      <c r="P1541" s="38"/>
      <c r="Q1541" s="38"/>
      <c r="R1541" s="38"/>
      <c r="S1541" s="38"/>
      <c r="T1541" s="38"/>
      <c r="U1541" s="38"/>
      <c r="V1541" s="38"/>
      <c r="W1541" s="38"/>
      <c r="X1541" s="38"/>
      <c r="Y1541" s="38"/>
      <c r="Z1541" s="38"/>
      <c r="AA1541" s="38"/>
      <c r="AB1541" s="38"/>
      <c r="AC1541" s="38"/>
      <c r="AD1541" s="38"/>
      <c r="AE1541" s="38"/>
    </row>
    <row r="1542" spans="1:31" ht="13.2">
      <c r="A1542" s="39">
        <v>159</v>
      </c>
      <c r="B1542" s="38" t="s">
        <v>804</v>
      </c>
      <c r="C1542" s="38">
        <v>6</v>
      </c>
      <c r="D1542" s="39">
        <v>11</v>
      </c>
      <c r="E1542" s="38" t="s">
        <v>3985</v>
      </c>
      <c r="F1542" s="39">
        <v>21781382</v>
      </c>
      <c r="G1542" s="38" t="s">
        <v>3986</v>
      </c>
      <c r="H1542">
        <f>VLOOKUP(G1542,'Journals '!A:C,3)</f>
        <v>0</v>
      </c>
      <c r="I1542" t="str">
        <f t="shared" si="6"/>
        <v xml:space="preserve"> </v>
      </c>
      <c r="J1542" s="39">
        <v>2012</v>
      </c>
      <c r="K1542" s="38" t="s">
        <v>3987</v>
      </c>
      <c r="L1542" s="38"/>
      <c r="M1542" s="38"/>
      <c r="N1542" s="38"/>
      <c r="O1542" s="38"/>
      <c r="P1542" s="38"/>
      <c r="Q1542" s="38"/>
      <c r="R1542" s="38"/>
      <c r="S1542" s="38"/>
      <c r="T1542" s="38"/>
      <c r="U1542" s="38"/>
      <c r="V1542" s="38"/>
      <c r="W1542" s="38"/>
      <c r="X1542" s="38"/>
      <c r="Y1542" s="38"/>
      <c r="Z1542" s="38"/>
      <c r="AA1542" s="38"/>
      <c r="AB1542" s="38"/>
      <c r="AC1542" s="38"/>
      <c r="AD1542" s="38"/>
      <c r="AE1542" s="38"/>
    </row>
    <row r="1543" spans="1:31" ht="13.2">
      <c r="A1543" s="39">
        <v>159</v>
      </c>
      <c r="B1543" s="38" t="s">
        <v>804</v>
      </c>
      <c r="C1543" s="38">
        <v>3</v>
      </c>
      <c r="D1543" s="39">
        <v>7</v>
      </c>
      <c r="E1543" s="38" t="s">
        <v>3988</v>
      </c>
      <c r="F1543" s="39">
        <v>27169094</v>
      </c>
      <c r="G1543" s="38" t="s">
        <v>3989</v>
      </c>
      <c r="H1543">
        <f>VLOOKUP(G1543,'Journals '!A:C,3)</f>
        <v>0</v>
      </c>
      <c r="I1543" t="str">
        <f t="shared" si="6"/>
        <v xml:space="preserve"> </v>
      </c>
      <c r="J1543" s="39">
        <v>2015</v>
      </c>
      <c r="K1543" s="38" t="s">
        <v>3990</v>
      </c>
      <c r="L1543" s="38"/>
      <c r="M1543" s="38"/>
      <c r="N1543" s="38"/>
      <c r="O1543" s="38"/>
      <c r="P1543" s="38"/>
      <c r="Q1543" s="38"/>
      <c r="R1543" s="38"/>
      <c r="S1543" s="38"/>
      <c r="T1543" s="38"/>
      <c r="U1543" s="38"/>
      <c r="V1543" s="38"/>
      <c r="W1543" s="38"/>
      <c r="X1543" s="38"/>
      <c r="Y1543" s="38"/>
      <c r="Z1543" s="38"/>
      <c r="AA1543" s="38"/>
      <c r="AB1543" s="38"/>
      <c r="AC1543" s="38"/>
      <c r="AD1543" s="38"/>
      <c r="AE1543" s="38"/>
    </row>
    <row r="1544" spans="1:31" ht="13.2">
      <c r="A1544" s="39">
        <v>159</v>
      </c>
      <c r="B1544" s="38" t="s">
        <v>804</v>
      </c>
      <c r="C1544" s="38">
        <v>4</v>
      </c>
      <c r="D1544" s="39">
        <v>11</v>
      </c>
      <c r="E1544" s="38" t="s">
        <v>3991</v>
      </c>
      <c r="F1544" s="39">
        <v>21121752</v>
      </c>
      <c r="G1544" s="38" t="s">
        <v>435</v>
      </c>
      <c r="H1544">
        <f>VLOOKUP(G1544,'Journals '!A:C,3)</f>
        <v>1</v>
      </c>
      <c r="I1544">
        <f t="shared" si="6"/>
        <v>1</v>
      </c>
      <c r="J1544" s="39">
        <v>2010</v>
      </c>
      <c r="K1544" s="38" t="s">
        <v>3992</v>
      </c>
      <c r="L1544" s="38"/>
      <c r="M1544" s="38"/>
      <c r="N1544" s="38"/>
      <c r="O1544" s="38"/>
      <c r="P1544" s="38"/>
      <c r="Q1544" s="38"/>
      <c r="R1544" s="38"/>
      <c r="S1544" s="38"/>
      <c r="T1544" s="38"/>
      <c r="U1544" s="38"/>
      <c r="V1544" s="38"/>
      <c r="W1544" s="38"/>
      <c r="X1544" s="38"/>
      <c r="Y1544" s="38"/>
      <c r="Z1544" s="38"/>
      <c r="AA1544" s="38"/>
      <c r="AB1544" s="38"/>
      <c r="AC1544" s="38"/>
      <c r="AD1544" s="38"/>
      <c r="AE1544" s="38"/>
    </row>
    <row r="1545" spans="1:31" ht="13.2">
      <c r="A1545" s="39">
        <v>159</v>
      </c>
      <c r="B1545" s="38" t="s">
        <v>804</v>
      </c>
      <c r="C1545" s="38">
        <v>1</v>
      </c>
      <c r="D1545" s="39">
        <v>6</v>
      </c>
      <c r="E1545" s="38" t="s">
        <v>3993</v>
      </c>
      <c r="F1545" s="39">
        <v>18317780</v>
      </c>
      <c r="G1545" s="38" t="s">
        <v>1330</v>
      </c>
      <c r="H1545">
        <f>VLOOKUP(G1545,'Journals '!A:C,3)</f>
        <v>0</v>
      </c>
      <c r="I1545" t="str">
        <f t="shared" si="6"/>
        <v xml:space="preserve"> </v>
      </c>
      <c r="J1545" s="39">
        <v>2008</v>
      </c>
      <c r="K1545" s="38" t="s">
        <v>3994</v>
      </c>
      <c r="L1545" s="38"/>
      <c r="M1545" s="38"/>
      <c r="N1545" s="38"/>
      <c r="O1545" s="38"/>
      <c r="P1545" s="38"/>
      <c r="Q1545" s="38"/>
      <c r="R1545" s="38"/>
      <c r="S1545" s="38"/>
      <c r="T1545" s="38"/>
      <c r="U1545" s="38"/>
      <c r="V1545" s="38"/>
      <c r="W1545" s="38"/>
      <c r="X1545" s="38"/>
      <c r="Y1545" s="38"/>
      <c r="Z1545" s="38"/>
      <c r="AA1545" s="38"/>
      <c r="AB1545" s="38"/>
      <c r="AC1545" s="38"/>
      <c r="AD1545" s="38"/>
      <c r="AE1545" s="38"/>
    </row>
    <row r="1546" spans="1:31" ht="13.2">
      <c r="A1546" s="39">
        <v>160</v>
      </c>
      <c r="B1546" s="38" t="s">
        <v>805</v>
      </c>
      <c r="C1546" s="38">
        <v>1</v>
      </c>
      <c r="D1546" s="39">
        <v>6</v>
      </c>
      <c r="E1546" s="38" t="s">
        <v>3995</v>
      </c>
      <c r="F1546" s="39">
        <v>36000749</v>
      </c>
      <c r="G1546" s="38" t="s">
        <v>420</v>
      </c>
      <c r="H1546">
        <f>VLOOKUP(G1546,'Journals '!A:C,3)</f>
        <v>0</v>
      </c>
      <c r="I1546" t="str">
        <f t="shared" si="6"/>
        <v xml:space="preserve"> </v>
      </c>
      <c r="J1546" s="39">
        <v>2023</v>
      </c>
      <c r="K1546" s="38" t="s">
        <v>3996</v>
      </c>
      <c r="L1546" s="38"/>
      <c r="M1546" s="38"/>
      <c r="N1546" s="38"/>
      <c r="O1546" s="38"/>
      <c r="P1546" s="38"/>
      <c r="Q1546" s="38"/>
      <c r="R1546" s="38"/>
      <c r="S1546" s="38"/>
      <c r="T1546" s="38"/>
      <c r="U1546" s="38"/>
      <c r="V1546" s="38"/>
      <c r="W1546" s="38"/>
      <c r="X1546" s="38"/>
      <c r="Y1546" s="38"/>
      <c r="Z1546" s="38"/>
      <c r="AA1546" s="38"/>
      <c r="AB1546" s="38"/>
      <c r="AC1546" s="38"/>
      <c r="AD1546" s="38"/>
      <c r="AE1546" s="38"/>
    </row>
    <row r="1547" spans="1:31" ht="13.2">
      <c r="A1547" s="39">
        <v>160</v>
      </c>
      <c r="B1547" s="38" t="s">
        <v>805</v>
      </c>
      <c r="C1547" s="38">
        <v>4</v>
      </c>
      <c r="D1547" s="39">
        <v>7</v>
      </c>
      <c r="E1547" s="38" t="s">
        <v>3997</v>
      </c>
      <c r="F1547" s="39">
        <v>37850177</v>
      </c>
      <c r="G1547" s="38" t="s">
        <v>3998</v>
      </c>
      <c r="H1547">
        <f>VLOOKUP(G1547,'Journals '!A:C,3)</f>
        <v>0</v>
      </c>
      <c r="I1547" t="str">
        <f t="shared" si="6"/>
        <v xml:space="preserve"> </v>
      </c>
      <c r="J1547" s="39">
        <v>2022</v>
      </c>
      <c r="K1547" s="38" t="s">
        <v>3999</v>
      </c>
      <c r="L1547" s="38"/>
      <c r="M1547" s="38"/>
      <c r="N1547" s="38"/>
      <c r="O1547" s="38"/>
      <c r="P1547" s="38"/>
      <c r="Q1547" s="38"/>
      <c r="R1547" s="38"/>
      <c r="S1547" s="38"/>
      <c r="T1547" s="38"/>
      <c r="U1547" s="38"/>
      <c r="V1547" s="38"/>
      <c r="W1547" s="38"/>
      <c r="X1547" s="38"/>
      <c r="Y1547" s="38"/>
      <c r="Z1547" s="38"/>
      <c r="AA1547" s="38"/>
      <c r="AB1547" s="38"/>
      <c r="AC1547" s="38"/>
      <c r="AD1547" s="38"/>
      <c r="AE1547" s="38"/>
    </row>
    <row r="1548" spans="1:31" ht="13.2">
      <c r="A1548" s="39">
        <v>161</v>
      </c>
      <c r="B1548" s="38" t="s">
        <v>806</v>
      </c>
      <c r="C1548" s="38">
        <v>1</v>
      </c>
      <c r="D1548" s="58">
        <v>7</v>
      </c>
      <c r="E1548" s="59" t="s">
        <v>4000</v>
      </c>
      <c r="F1548" s="39">
        <v>37104885</v>
      </c>
      <c r="G1548" s="38" t="s">
        <v>454</v>
      </c>
      <c r="H1548">
        <f>VLOOKUP(G1548,'Journals '!A:C,3)</f>
        <v>0</v>
      </c>
      <c r="I1548" t="str">
        <f t="shared" si="6"/>
        <v xml:space="preserve"> </v>
      </c>
      <c r="J1548" s="39">
        <v>2023</v>
      </c>
      <c r="K1548" s="38" t="s">
        <v>4001</v>
      </c>
      <c r="L1548" s="38"/>
      <c r="M1548" s="38"/>
      <c r="N1548" s="38"/>
      <c r="O1548" s="38"/>
      <c r="P1548" s="38"/>
      <c r="Q1548" s="38"/>
      <c r="R1548" s="38"/>
      <c r="S1548" s="38"/>
      <c r="T1548" s="38"/>
      <c r="U1548" s="38"/>
      <c r="V1548" s="38"/>
      <c r="W1548" s="38"/>
      <c r="X1548" s="38"/>
      <c r="Y1548" s="38"/>
      <c r="Z1548" s="38"/>
      <c r="AA1548" s="38"/>
      <c r="AB1548" s="38"/>
      <c r="AC1548" s="38"/>
      <c r="AD1548" s="38"/>
      <c r="AE1548" s="38"/>
    </row>
    <row r="1549" spans="1:31" ht="13.2">
      <c r="A1549" s="39">
        <v>161</v>
      </c>
      <c r="B1549" s="38" t="s">
        <v>806</v>
      </c>
      <c r="C1549" s="38">
        <v>1</v>
      </c>
      <c r="D1549" s="39">
        <v>4</v>
      </c>
      <c r="E1549" s="38" t="s">
        <v>4002</v>
      </c>
      <c r="F1549" s="38" t="s">
        <v>4003</v>
      </c>
      <c r="G1549" s="38" t="s">
        <v>544</v>
      </c>
      <c r="H1549">
        <f>VLOOKUP(G1549,'Journals '!A:C,3)</f>
        <v>1</v>
      </c>
      <c r="I1549">
        <f t="shared" si="6"/>
        <v>1</v>
      </c>
      <c r="J1549" s="39">
        <v>2023</v>
      </c>
      <c r="K1549" s="38" t="s">
        <v>4004</v>
      </c>
      <c r="L1549" s="38"/>
      <c r="M1549" s="60" t="s">
        <v>4005</v>
      </c>
      <c r="N1549" s="38"/>
      <c r="O1549" s="38"/>
      <c r="P1549" s="38"/>
      <c r="Q1549" s="38"/>
      <c r="R1549" s="38"/>
      <c r="S1549" s="38"/>
      <c r="T1549" s="38"/>
      <c r="U1549" s="38"/>
      <c r="V1549" s="38"/>
      <c r="W1549" s="38"/>
      <c r="X1549" s="38"/>
      <c r="Y1549" s="38"/>
      <c r="Z1549" s="38"/>
      <c r="AA1549" s="38"/>
      <c r="AB1549" s="38"/>
      <c r="AC1549" s="38"/>
      <c r="AD1549" s="38"/>
      <c r="AE1549" s="38"/>
    </row>
    <row r="1550" spans="1:31" ht="13.2">
      <c r="A1550" s="39">
        <v>161</v>
      </c>
      <c r="B1550" s="38" t="s">
        <v>806</v>
      </c>
      <c r="C1550" s="38">
        <v>1</v>
      </c>
      <c r="D1550" s="39">
        <v>5</v>
      </c>
      <c r="E1550" s="38" t="s">
        <v>4006</v>
      </c>
      <c r="F1550" s="38" t="s">
        <v>4007</v>
      </c>
      <c r="G1550" s="38" t="s">
        <v>544</v>
      </c>
      <c r="H1550">
        <f>VLOOKUP(G1550,'Journals '!A:C,3)</f>
        <v>1</v>
      </c>
      <c r="I1550">
        <f t="shared" si="6"/>
        <v>1</v>
      </c>
      <c r="J1550" s="39">
        <v>2023</v>
      </c>
      <c r="K1550" s="38" t="s">
        <v>4004</v>
      </c>
      <c r="L1550" s="38"/>
      <c r="M1550" s="60" t="s">
        <v>4008</v>
      </c>
      <c r="N1550" s="38"/>
      <c r="O1550" s="38"/>
      <c r="P1550" s="38"/>
      <c r="Q1550" s="38"/>
      <c r="R1550" s="38"/>
      <c r="S1550" s="38"/>
      <c r="T1550" s="38"/>
      <c r="U1550" s="38"/>
      <c r="V1550" s="38"/>
      <c r="W1550" s="38"/>
      <c r="X1550" s="38"/>
      <c r="Y1550" s="38"/>
      <c r="Z1550" s="38"/>
      <c r="AA1550" s="38"/>
      <c r="AB1550" s="38"/>
      <c r="AC1550" s="38"/>
      <c r="AD1550" s="38"/>
      <c r="AE1550" s="38"/>
    </row>
    <row r="1551" spans="1:31" ht="13.2">
      <c r="A1551" s="39">
        <v>161</v>
      </c>
      <c r="B1551" s="38" t="s">
        <v>806</v>
      </c>
      <c r="C1551" s="38">
        <v>1</v>
      </c>
      <c r="D1551" s="39">
        <v>7</v>
      </c>
      <c r="E1551" s="38" t="s">
        <v>4009</v>
      </c>
      <c r="F1551" s="39">
        <v>37104885</v>
      </c>
      <c r="G1551" s="38" t="s">
        <v>454</v>
      </c>
      <c r="H1551">
        <f>VLOOKUP(G1551,'Journals '!A:C,3)</f>
        <v>0</v>
      </c>
      <c r="I1551" t="str">
        <f t="shared" si="6"/>
        <v xml:space="preserve"> </v>
      </c>
      <c r="J1551" s="39">
        <v>2023</v>
      </c>
      <c r="K1551" s="38" t="s">
        <v>4001</v>
      </c>
      <c r="L1551" s="38"/>
      <c r="M1551" s="38"/>
      <c r="N1551" s="38"/>
      <c r="O1551" s="38"/>
      <c r="P1551" s="38"/>
      <c r="Q1551" s="38"/>
      <c r="R1551" s="38"/>
      <c r="S1551" s="38"/>
      <c r="T1551" s="38"/>
      <c r="U1551" s="38"/>
      <c r="V1551" s="38"/>
      <c r="W1551" s="38"/>
      <c r="X1551" s="38"/>
      <c r="Y1551" s="38"/>
      <c r="Z1551" s="38"/>
      <c r="AA1551" s="38"/>
      <c r="AB1551" s="38"/>
      <c r="AC1551" s="38"/>
      <c r="AD1551" s="38"/>
      <c r="AE1551" s="38"/>
    </row>
    <row r="1552" spans="1:31" ht="13.2">
      <c r="A1552" s="39">
        <v>161</v>
      </c>
      <c r="B1552" s="38" t="s">
        <v>806</v>
      </c>
      <c r="C1552" s="38">
        <v>2</v>
      </c>
      <c r="D1552" s="39">
        <v>6</v>
      </c>
      <c r="E1552" s="38" t="s">
        <v>4010</v>
      </c>
      <c r="F1552" s="39">
        <v>36634473</v>
      </c>
      <c r="G1552" s="38" t="s">
        <v>454</v>
      </c>
      <c r="H1552">
        <f>VLOOKUP(G1552,'Journals '!A:C,3)</f>
        <v>0</v>
      </c>
      <c r="I1552" t="str">
        <f t="shared" si="6"/>
        <v xml:space="preserve"> </v>
      </c>
      <c r="J1552" s="39">
        <v>2023</v>
      </c>
      <c r="K1552" s="38" t="s">
        <v>4001</v>
      </c>
      <c r="L1552" s="38"/>
      <c r="M1552" s="38"/>
      <c r="N1552" s="38"/>
      <c r="O1552" s="38"/>
      <c r="P1552" s="38"/>
      <c r="Q1552" s="38"/>
      <c r="R1552" s="38"/>
      <c r="S1552" s="38"/>
      <c r="T1552" s="38"/>
      <c r="U1552" s="38"/>
      <c r="V1552" s="38"/>
      <c r="W1552" s="38"/>
      <c r="X1552" s="38"/>
      <c r="Y1552" s="38"/>
      <c r="Z1552" s="38"/>
      <c r="AA1552" s="38"/>
      <c r="AB1552" s="38"/>
      <c r="AC1552" s="38"/>
      <c r="AD1552" s="38"/>
      <c r="AE1552" s="38"/>
    </row>
    <row r="1553" spans="1:31" ht="13.2">
      <c r="A1553" s="39">
        <v>161</v>
      </c>
      <c r="B1553" s="38" t="s">
        <v>806</v>
      </c>
      <c r="C1553" s="38">
        <v>4</v>
      </c>
      <c r="D1553" s="39">
        <v>9</v>
      </c>
      <c r="E1553" s="38" t="s">
        <v>4011</v>
      </c>
      <c r="F1553" s="39">
        <v>36459919</v>
      </c>
      <c r="G1553" s="38" t="s">
        <v>454</v>
      </c>
      <c r="H1553">
        <f>VLOOKUP(G1553,'Journals '!A:C,3)</f>
        <v>0</v>
      </c>
      <c r="I1553" t="str">
        <f t="shared" si="6"/>
        <v xml:space="preserve"> </v>
      </c>
      <c r="J1553" s="39">
        <v>2022</v>
      </c>
      <c r="K1553" s="38" t="s">
        <v>4001</v>
      </c>
      <c r="L1553" s="38"/>
      <c r="M1553" s="38"/>
      <c r="N1553" s="38"/>
      <c r="O1553" s="38"/>
      <c r="P1553" s="38"/>
      <c r="Q1553" s="38"/>
      <c r="R1553" s="38"/>
      <c r="S1553" s="38"/>
      <c r="T1553" s="38"/>
      <c r="U1553" s="38"/>
      <c r="V1553" s="38"/>
      <c r="W1553" s="38"/>
      <c r="X1553" s="38"/>
      <c r="Y1553" s="38"/>
      <c r="Z1553" s="38"/>
      <c r="AA1553" s="38"/>
      <c r="AB1553" s="38"/>
      <c r="AC1553" s="38"/>
      <c r="AD1553" s="38"/>
      <c r="AE1553" s="38"/>
    </row>
    <row r="1554" spans="1:31" ht="13.2">
      <c r="A1554" s="39">
        <v>161</v>
      </c>
      <c r="B1554" s="38" t="s">
        <v>806</v>
      </c>
      <c r="C1554" s="38">
        <v>1</v>
      </c>
      <c r="D1554" s="39">
        <v>8</v>
      </c>
      <c r="E1554" s="38" t="s">
        <v>4012</v>
      </c>
      <c r="F1554" s="39">
        <v>36502781</v>
      </c>
      <c r="G1554" s="38" t="s">
        <v>454</v>
      </c>
      <c r="H1554">
        <f>VLOOKUP(G1554,'Journals '!A:C,3)</f>
        <v>0</v>
      </c>
      <c r="I1554" t="str">
        <f t="shared" si="6"/>
        <v xml:space="preserve"> </v>
      </c>
      <c r="J1554" s="39">
        <v>2023</v>
      </c>
      <c r="K1554" s="38" t="s">
        <v>4001</v>
      </c>
      <c r="L1554" s="38"/>
      <c r="M1554" s="38"/>
      <c r="N1554" s="38"/>
      <c r="O1554" s="38"/>
      <c r="P1554" s="38"/>
      <c r="Q1554" s="38"/>
      <c r="R1554" s="38"/>
      <c r="S1554" s="38"/>
      <c r="T1554" s="38"/>
      <c r="U1554" s="38"/>
      <c r="V1554" s="38"/>
      <c r="W1554" s="38"/>
      <c r="X1554" s="38"/>
      <c r="Y1554" s="38"/>
      <c r="Z1554" s="38"/>
      <c r="AA1554" s="38"/>
      <c r="AB1554" s="38"/>
      <c r="AC1554" s="38"/>
      <c r="AD1554" s="38"/>
      <c r="AE1554" s="38"/>
    </row>
    <row r="1555" spans="1:31" ht="13.2">
      <c r="A1555" s="39">
        <v>161</v>
      </c>
      <c r="B1555" s="38" t="s">
        <v>806</v>
      </c>
      <c r="C1555" s="38">
        <v>3</v>
      </c>
      <c r="D1555" s="39">
        <v>5</v>
      </c>
      <c r="E1555" s="38" t="s">
        <v>4013</v>
      </c>
      <c r="F1555" s="39">
        <v>36265365</v>
      </c>
      <c r="G1555" s="38" t="s">
        <v>454</v>
      </c>
      <c r="H1555">
        <f>VLOOKUP(G1555,'Journals '!A:C,3)</f>
        <v>0</v>
      </c>
      <c r="I1555" t="str">
        <f t="shared" si="6"/>
        <v xml:space="preserve"> </v>
      </c>
      <c r="J1555" s="39">
        <v>2022</v>
      </c>
      <c r="K1555" s="38" t="s">
        <v>4001</v>
      </c>
      <c r="L1555" s="38"/>
      <c r="M1555" s="38"/>
      <c r="N1555" s="38"/>
      <c r="O1555" s="38"/>
      <c r="P1555" s="38"/>
      <c r="Q1555" s="38"/>
      <c r="R1555" s="38"/>
      <c r="S1555" s="38"/>
      <c r="T1555" s="38"/>
      <c r="U1555" s="38"/>
      <c r="V1555" s="38"/>
      <c r="W1555" s="38"/>
      <c r="X1555" s="38"/>
      <c r="Y1555" s="38"/>
      <c r="Z1555" s="38"/>
      <c r="AA1555" s="38"/>
      <c r="AB1555" s="38"/>
      <c r="AC1555" s="38"/>
      <c r="AD1555" s="38"/>
      <c r="AE1555" s="38"/>
    </row>
    <row r="1556" spans="1:31" ht="13.2">
      <c r="A1556" s="39">
        <v>161</v>
      </c>
      <c r="B1556" s="38" t="s">
        <v>806</v>
      </c>
      <c r="C1556" s="38">
        <v>1</v>
      </c>
      <c r="D1556" s="39">
        <v>4</v>
      </c>
      <c r="E1556" s="38" t="s">
        <v>4014</v>
      </c>
      <c r="F1556" s="39">
        <v>34995217</v>
      </c>
      <c r="G1556" s="38" t="s">
        <v>544</v>
      </c>
      <c r="H1556">
        <f>VLOOKUP(G1556,'Journals '!A:C,3)</f>
        <v>1</v>
      </c>
      <c r="I1556">
        <f t="shared" si="6"/>
        <v>1</v>
      </c>
      <c r="J1556" s="39">
        <v>2022</v>
      </c>
      <c r="K1556" s="38" t="s">
        <v>4001</v>
      </c>
      <c r="L1556" s="38"/>
      <c r="M1556" s="38"/>
      <c r="N1556" s="38"/>
      <c r="O1556" s="38"/>
      <c r="P1556" s="38"/>
      <c r="Q1556" s="38"/>
      <c r="R1556" s="38"/>
      <c r="S1556" s="38"/>
      <c r="T1556" s="38"/>
      <c r="U1556" s="38"/>
      <c r="V1556" s="38"/>
      <c r="W1556" s="38"/>
      <c r="X1556" s="38"/>
      <c r="Y1556" s="38"/>
      <c r="Z1556" s="38"/>
      <c r="AA1556" s="38"/>
      <c r="AB1556" s="38"/>
      <c r="AC1556" s="38"/>
      <c r="AD1556" s="38"/>
      <c r="AE1556" s="38"/>
    </row>
    <row r="1557" spans="1:31" ht="13.2">
      <c r="A1557" s="39">
        <v>161</v>
      </c>
      <c r="B1557" s="38" t="s">
        <v>806</v>
      </c>
      <c r="C1557" s="38">
        <v>1</v>
      </c>
      <c r="D1557" s="39">
        <v>6</v>
      </c>
      <c r="E1557" s="38" t="s">
        <v>4015</v>
      </c>
      <c r="F1557" s="39">
        <v>36324942</v>
      </c>
      <c r="G1557" s="38" t="s">
        <v>615</v>
      </c>
      <c r="H1557">
        <f>VLOOKUP(G1557,'Journals '!A:C,3)</f>
        <v>1</v>
      </c>
      <c r="I1557">
        <f t="shared" si="6"/>
        <v>1</v>
      </c>
      <c r="J1557" s="39">
        <v>2022</v>
      </c>
      <c r="K1557" s="38" t="s">
        <v>4001</v>
      </c>
      <c r="L1557" s="38"/>
      <c r="M1557" s="38"/>
      <c r="N1557" s="38"/>
      <c r="O1557" s="38"/>
      <c r="P1557" s="38"/>
      <c r="Q1557" s="38"/>
      <c r="R1557" s="38"/>
      <c r="S1557" s="38"/>
      <c r="T1557" s="38"/>
      <c r="U1557" s="38"/>
      <c r="V1557" s="38"/>
      <c r="W1557" s="38"/>
      <c r="X1557" s="38"/>
      <c r="Y1557" s="38"/>
      <c r="Z1557" s="38"/>
      <c r="AA1557" s="38"/>
      <c r="AB1557" s="38"/>
      <c r="AC1557" s="38"/>
      <c r="AD1557" s="38"/>
      <c r="AE1557" s="38"/>
    </row>
    <row r="1558" spans="1:31" ht="13.2">
      <c r="A1558" s="39">
        <v>161</v>
      </c>
      <c r="B1558" s="38" t="s">
        <v>806</v>
      </c>
      <c r="C1558" s="38">
        <v>2</v>
      </c>
      <c r="D1558" s="39">
        <v>13</v>
      </c>
      <c r="E1558" s="38" t="s">
        <v>4016</v>
      </c>
      <c r="F1558" s="39">
        <v>35926699</v>
      </c>
      <c r="G1558" s="38" t="s">
        <v>634</v>
      </c>
      <c r="H1558">
        <f>VLOOKUP(G1558,'Journals '!A:C,3)</f>
        <v>1</v>
      </c>
      <c r="I1558">
        <f t="shared" si="6"/>
        <v>1</v>
      </c>
      <c r="J1558" s="39">
        <v>2022</v>
      </c>
      <c r="K1558" s="38" t="s">
        <v>4001</v>
      </c>
      <c r="L1558" s="38"/>
      <c r="M1558" s="38"/>
      <c r="N1558" s="38"/>
      <c r="O1558" s="38"/>
      <c r="P1558" s="38"/>
      <c r="Q1558" s="38"/>
      <c r="R1558" s="38"/>
      <c r="S1558" s="38"/>
      <c r="T1558" s="38"/>
      <c r="U1558" s="38"/>
      <c r="V1558" s="38"/>
      <c r="W1558" s="38"/>
      <c r="X1558" s="38"/>
      <c r="Y1558" s="38"/>
      <c r="Z1558" s="38"/>
      <c r="AA1558" s="38"/>
      <c r="AB1558" s="38"/>
      <c r="AC1558" s="38"/>
      <c r="AD1558" s="38"/>
      <c r="AE1558" s="38"/>
    </row>
    <row r="1559" spans="1:31" ht="13.2">
      <c r="A1559" s="39">
        <v>161</v>
      </c>
      <c r="B1559" s="38" t="s">
        <v>806</v>
      </c>
      <c r="C1559" s="38">
        <v>4</v>
      </c>
      <c r="D1559" s="39">
        <v>15</v>
      </c>
      <c r="E1559" s="38" t="s">
        <v>4017</v>
      </c>
      <c r="F1559" s="39">
        <v>35691522</v>
      </c>
      <c r="G1559" s="38" t="s">
        <v>634</v>
      </c>
      <c r="H1559">
        <f>VLOOKUP(G1559,'Journals '!A:C,3)</f>
        <v>1</v>
      </c>
      <c r="I1559">
        <f t="shared" si="6"/>
        <v>1</v>
      </c>
      <c r="J1559" s="39">
        <v>2022</v>
      </c>
      <c r="K1559" s="38" t="s">
        <v>4001</v>
      </c>
      <c r="L1559" s="38"/>
      <c r="M1559" s="38"/>
      <c r="N1559" s="38"/>
      <c r="O1559" s="38"/>
      <c r="P1559" s="38"/>
      <c r="Q1559" s="38"/>
      <c r="R1559" s="38"/>
      <c r="S1559" s="38"/>
      <c r="T1559" s="38"/>
      <c r="U1559" s="38"/>
      <c r="V1559" s="38"/>
      <c r="W1559" s="38"/>
      <c r="X1559" s="38"/>
      <c r="Y1559" s="38"/>
      <c r="Z1559" s="38"/>
      <c r="AA1559" s="38"/>
      <c r="AB1559" s="38"/>
      <c r="AC1559" s="38"/>
      <c r="AD1559" s="38"/>
      <c r="AE1559" s="38"/>
    </row>
    <row r="1560" spans="1:31" ht="13.2">
      <c r="A1560" s="39">
        <v>161</v>
      </c>
      <c r="B1560" s="38" t="s">
        <v>806</v>
      </c>
      <c r="C1560" s="38">
        <v>5</v>
      </c>
      <c r="D1560" s="39">
        <v>8</v>
      </c>
      <c r="E1560" s="38" t="s">
        <v>4018</v>
      </c>
      <c r="F1560" s="39">
        <v>36303475</v>
      </c>
      <c r="G1560" s="38" t="s">
        <v>1030</v>
      </c>
      <c r="H1560">
        <f>VLOOKUP(G1560,'Journals '!A:C,3)</f>
        <v>1</v>
      </c>
      <c r="I1560">
        <f t="shared" si="6"/>
        <v>1</v>
      </c>
      <c r="J1560" s="39">
        <v>2022</v>
      </c>
      <c r="K1560" s="38" t="s">
        <v>4001</v>
      </c>
      <c r="L1560" s="38"/>
      <c r="M1560" s="38"/>
      <c r="N1560" s="38"/>
      <c r="O1560" s="38"/>
      <c r="P1560" s="38"/>
      <c r="Q1560" s="38"/>
      <c r="R1560" s="38"/>
      <c r="S1560" s="38"/>
      <c r="T1560" s="38"/>
      <c r="U1560" s="38"/>
      <c r="V1560" s="38"/>
      <c r="W1560" s="38"/>
      <c r="X1560" s="38"/>
      <c r="Y1560" s="38"/>
      <c r="Z1560" s="38"/>
      <c r="AA1560" s="38"/>
      <c r="AB1560" s="38"/>
      <c r="AC1560" s="38"/>
      <c r="AD1560" s="38"/>
      <c r="AE1560" s="38"/>
    </row>
    <row r="1561" spans="1:31" ht="13.2">
      <c r="A1561" s="39">
        <v>161</v>
      </c>
      <c r="B1561" s="38" t="s">
        <v>806</v>
      </c>
      <c r="C1561" s="38">
        <v>2</v>
      </c>
      <c r="D1561" s="39">
        <v>11</v>
      </c>
      <c r="E1561" s="38" t="s">
        <v>4019</v>
      </c>
      <c r="F1561" s="39">
        <v>34175483</v>
      </c>
      <c r="G1561" s="38" t="s">
        <v>634</v>
      </c>
      <c r="H1561">
        <f>VLOOKUP(G1561,'Journals '!A:C,3)</f>
        <v>1</v>
      </c>
      <c r="I1561">
        <f t="shared" si="6"/>
        <v>1</v>
      </c>
      <c r="J1561" s="39">
        <v>2021</v>
      </c>
      <c r="K1561" s="38" t="s">
        <v>4001</v>
      </c>
      <c r="L1561" s="38"/>
      <c r="M1561" s="38"/>
      <c r="N1561" s="38"/>
      <c r="O1561" s="38"/>
      <c r="P1561" s="38"/>
      <c r="Q1561" s="38"/>
      <c r="R1561" s="38"/>
      <c r="S1561" s="38"/>
      <c r="T1561" s="38"/>
      <c r="U1561" s="38"/>
      <c r="V1561" s="38"/>
      <c r="W1561" s="38"/>
      <c r="X1561" s="38"/>
      <c r="Y1561" s="38"/>
      <c r="Z1561" s="38"/>
      <c r="AA1561" s="38"/>
      <c r="AB1561" s="38"/>
      <c r="AC1561" s="38"/>
      <c r="AD1561" s="38"/>
      <c r="AE1561" s="38"/>
    </row>
    <row r="1562" spans="1:31" ht="13.2">
      <c r="A1562" s="39">
        <v>161</v>
      </c>
      <c r="B1562" s="38" t="s">
        <v>806</v>
      </c>
      <c r="C1562" s="38">
        <v>1</v>
      </c>
      <c r="D1562" s="39">
        <v>4</v>
      </c>
      <c r="E1562" s="38" t="s">
        <v>4020</v>
      </c>
      <c r="F1562" s="38" t="s">
        <v>4021</v>
      </c>
      <c r="G1562" s="38" t="s">
        <v>544</v>
      </c>
      <c r="H1562">
        <f>VLOOKUP(G1562,'Journals '!A:C,3)</f>
        <v>1</v>
      </c>
      <c r="I1562">
        <f t="shared" si="6"/>
        <v>1</v>
      </c>
      <c r="J1562" s="39">
        <v>2021</v>
      </c>
      <c r="K1562" s="38" t="s">
        <v>4001</v>
      </c>
      <c r="L1562" s="38"/>
      <c r="M1562" s="38"/>
      <c r="N1562" s="38"/>
      <c r="O1562" s="38"/>
      <c r="P1562" s="38"/>
      <c r="Q1562" s="38"/>
      <c r="R1562" s="38"/>
      <c r="S1562" s="38"/>
      <c r="T1562" s="38"/>
      <c r="U1562" s="38"/>
      <c r="V1562" s="38"/>
      <c r="W1562" s="38"/>
      <c r="X1562" s="38"/>
      <c r="Y1562" s="38"/>
      <c r="Z1562" s="38"/>
      <c r="AA1562" s="38"/>
      <c r="AB1562" s="38"/>
      <c r="AC1562" s="38"/>
      <c r="AD1562" s="38"/>
      <c r="AE1562" s="38"/>
    </row>
    <row r="1563" spans="1:31" ht="13.2">
      <c r="A1563" s="39">
        <v>161</v>
      </c>
      <c r="B1563" s="38" t="s">
        <v>806</v>
      </c>
      <c r="C1563" s="38">
        <v>4</v>
      </c>
      <c r="D1563" s="39">
        <v>19</v>
      </c>
      <c r="E1563" s="38" t="s">
        <v>4022</v>
      </c>
      <c r="F1563" s="61" t="s">
        <v>4023</v>
      </c>
      <c r="G1563" s="38" t="s">
        <v>473</v>
      </c>
      <c r="H1563">
        <f>VLOOKUP(G1563,'Journals '!A:C,3)</f>
        <v>1</v>
      </c>
      <c r="I1563">
        <f t="shared" si="6"/>
        <v>1</v>
      </c>
      <c r="J1563" s="39">
        <v>2021</v>
      </c>
      <c r="K1563" s="38" t="s">
        <v>4001</v>
      </c>
      <c r="L1563" s="38"/>
      <c r="M1563" s="38"/>
      <c r="N1563" s="38"/>
      <c r="O1563" s="38"/>
      <c r="P1563" s="38"/>
      <c r="Q1563" s="38"/>
      <c r="R1563" s="38"/>
      <c r="S1563" s="38"/>
      <c r="T1563" s="38"/>
      <c r="U1563" s="38"/>
      <c r="V1563" s="38"/>
      <c r="W1563" s="38"/>
      <c r="X1563" s="38"/>
      <c r="Y1563" s="38"/>
      <c r="Z1563" s="38"/>
      <c r="AA1563" s="38"/>
      <c r="AB1563" s="38"/>
      <c r="AC1563" s="38"/>
      <c r="AD1563" s="38"/>
      <c r="AE1563" s="38"/>
    </row>
    <row r="1564" spans="1:31" ht="13.2">
      <c r="A1564" s="39">
        <v>161</v>
      </c>
      <c r="B1564" s="38" t="s">
        <v>806</v>
      </c>
      <c r="C1564" s="38">
        <v>4</v>
      </c>
      <c r="D1564" s="39">
        <v>8</v>
      </c>
      <c r="E1564" s="38" t="s">
        <v>4024</v>
      </c>
      <c r="F1564" s="39">
        <v>34852317</v>
      </c>
      <c r="G1564" s="38" t="s">
        <v>473</v>
      </c>
      <c r="H1564">
        <f>VLOOKUP(G1564,'Journals '!A:C,3)</f>
        <v>1</v>
      </c>
      <c r="I1564">
        <f t="shared" si="6"/>
        <v>1</v>
      </c>
      <c r="J1564" s="39">
        <v>2021</v>
      </c>
      <c r="K1564" s="38" t="s">
        <v>4001</v>
      </c>
      <c r="L1564" s="38"/>
      <c r="M1564" s="38"/>
      <c r="N1564" s="38"/>
      <c r="O1564" s="38"/>
      <c r="P1564" s="38"/>
      <c r="Q1564" s="38"/>
      <c r="R1564" s="38"/>
      <c r="S1564" s="38"/>
      <c r="T1564" s="38"/>
      <c r="U1564" s="38"/>
      <c r="V1564" s="38"/>
      <c r="W1564" s="38"/>
      <c r="X1564" s="38"/>
      <c r="Y1564" s="38"/>
      <c r="Z1564" s="38"/>
      <c r="AA1564" s="38"/>
      <c r="AB1564" s="38"/>
      <c r="AC1564" s="38"/>
      <c r="AD1564" s="38"/>
      <c r="AE1564" s="38"/>
    </row>
    <row r="1565" spans="1:31" ht="13.2">
      <c r="A1565" s="39">
        <v>161</v>
      </c>
      <c r="B1565" s="38" t="s">
        <v>806</v>
      </c>
      <c r="C1565" s="38">
        <v>1</v>
      </c>
      <c r="D1565" s="39">
        <v>8</v>
      </c>
      <c r="E1565" s="38" t="s">
        <v>4025</v>
      </c>
      <c r="F1565" s="39">
        <v>35217226</v>
      </c>
      <c r="G1565" s="38" t="s">
        <v>634</v>
      </c>
      <c r="H1565">
        <f>VLOOKUP(G1565,'Journals '!A:C,3)</f>
        <v>1</v>
      </c>
      <c r="I1565">
        <f t="shared" si="6"/>
        <v>1</v>
      </c>
      <c r="J1565" s="39">
        <v>2022</v>
      </c>
      <c r="K1565" s="38" t="s">
        <v>4001</v>
      </c>
      <c r="L1565" s="38"/>
      <c r="M1565" s="38"/>
      <c r="N1565" s="38"/>
      <c r="O1565" s="38"/>
      <c r="P1565" s="38"/>
      <c r="Q1565" s="38"/>
      <c r="R1565" s="38"/>
      <c r="S1565" s="38"/>
      <c r="T1565" s="38"/>
      <c r="U1565" s="38"/>
      <c r="V1565" s="38"/>
      <c r="W1565" s="38"/>
      <c r="X1565" s="38"/>
      <c r="Y1565" s="38"/>
      <c r="Z1565" s="38"/>
      <c r="AA1565" s="38"/>
      <c r="AB1565" s="38"/>
      <c r="AC1565" s="38"/>
      <c r="AD1565" s="38"/>
      <c r="AE1565" s="38"/>
    </row>
    <row r="1566" spans="1:31" ht="13.2">
      <c r="A1566" s="39">
        <v>161</v>
      </c>
      <c r="B1566" s="38" t="s">
        <v>806</v>
      </c>
      <c r="C1566" s="38">
        <v>2</v>
      </c>
      <c r="D1566" s="39">
        <v>17</v>
      </c>
      <c r="E1566" s="38" t="s">
        <v>4026</v>
      </c>
      <c r="F1566" s="39">
        <v>34993721</v>
      </c>
      <c r="G1566" s="38" t="s">
        <v>4027</v>
      </c>
      <c r="H1566">
        <f>VLOOKUP(G1566,'Journals '!A:C,3)</f>
        <v>0</v>
      </c>
      <c r="I1566" t="str">
        <f t="shared" si="6"/>
        <v xml:space="preserve"> </v>
      </c>
      <c r="J1566" s="39">
        <v>2022</v>
      </c>
      <c r="K1566" s="38" t="s">
        <v>4001</v>
      </c>
      <c r="L1566" s="38"/>
      <c r="M1566" s="38"/>
      <c r="N1566" s="38"/>
      <c r="O1566" s="38"/>
      <c r="P1566" s="38"/>
      <c r="Q1566" s="38"/>
      <c r="R1566" s="38"/>
      <c r="S1566" s="38"/>
      <c r="T1566" s="38"/>
      <c r="U1566" s="38"/>
      <c r="V1566" s="38"/>
      <c r="W1566" s="38"/>
      <c r="X1566" s="38"/>
      <c r="Y1566" s="38"/>
      <c r="Z1566" s="38"/>
      <c r="AA1566" s="38"/>
      <c r="AB1566" s="38"/>
      <c r="AC1566" s="38"/>
      <c r="AD1566" s="38"/>
      <c r="AE1566" s="38"/>
    </row>
    <row r="1567" spans="1:31" ht="13.2">
      <c r="A1567" s="39">
        <v>161</v>
      </c>
      <c r="B1567" s="38" t="s">
        <v>806</v>
      </c>
      <c r="C1567" s="38">
        <v>3</v>
      </c>
      <c r="D1567" s="39">
        <v>14</v>
      </c>
      <c r="E1567" s="38" t="s">
        <v>4028</v>
      </c>
      <c r="F1567" s="39">
        <v>35023874</v>
      </c>
      <c r="G1567" s="38" t="s">
        <v>544</v>
      </c>
      <c r="H1567">
        <f>VLOOKUP(G1567,'Journals '!A:C,3)</f>
        <v>1</v>
      </c>
      <c r="I1567">
        <f t="shared" si="6"/>
        <v>1</v>
      </c>
      <c r="J1567" s="39">
        <v>2022</v>
      </c>
      <c r="K1567" s="38" t="s">
        <v>4001</v>
      </c>
      <c r="L1567" s="38"/>
      <c r="M1567" s="38"/>
      <c r="N1567" s="38"/>
      <c r="O1567" s="38"/>
      <c r="P1567" s="38"/>
      <c r="Q1567" s="38"/>
      <c r="R1567" s="38"/>
      <c r="S1567" s="38"/>
      <c r="T1567" s="38"/>
      <c r="U1567" s="38"/>
      <c r="V1567" s="38"/>
      <c r="W1567" s="38"/>
      <c r="X1567" s="38"/>
      <c r="Y1567" s="38"/>
      <c r="Z1567" s="38"/>
      <c r="AA1567" s="38"/>
      <c r="AB1567" s="38"/>
      <c r="AC1567" s="38"/>
      <c r="AD1567" s="38"/>
      <c r="AE1567" s="38"/>
    </row>
    <row r="1568" spans="1:31" ht="13.2">
      <c r="A1568" s="39">
        <v>161</v>
      </c>
      <c r="B1568" s="38" t="s">
        <v>806</v>
      </c>
      <c r="C1568" s="38">
        <v>2</v>
      </c>
      <c r="D1568" s="39">
        <v>7</v>
      </c>
      <c r="E1568" s="38" t="s">
        <v>4029</v>
      </c>
      <c r="F1568" s="39">
        <v>34737101</v>
      </c>
      <c r="G1568" s="38" t="s">
        <v>634</v>
      </c>
      <c r="H1568">
        <f>VLOOKUP(G1568,'Journals '!A:C,3)</f>
        <v>1</v>
      </c>
      <c r="I1568">
        <f t="shared" si="6"/>
        <v>1</v>
      </c>
      <c r="J1568" s="39">
        <v>2022</v>
      </c>
      <c r="K1568" s="38" t="s">
        <v>4001</v>
      </c>
      <c r="L1568" s="38"/>
      <c r="M1568" s="38"/>
      <c r="N1568" s="38"/>
      <c r="O1568" s="38"/>
      <c r="P1568" s="38"/>
      <c r="Q1568" s="38"/>
      <c r="R1568" s="38"/>
      <c r="S1568" s="38"/>
      <c r="T1568" s="38"/>
      <c r="U1568" s="38"/>
      <c r="V1568" s="38"/>
      <c r="W1568" s="38"/>
      <c r="X1568" s="38"/>
      <c r="Y1568" s="38"/>
      <c r="Z1568" s="38"/>
      <c r="AA1568" s="38"/>
      <c r="AB1568" s="38"/>
      <c r="AC1568" s="38"/>
      <c r="AD1568" s="38"/>
      <c r="AE1568" s="38"/>
    </row>
    <row r="1569" spans="1:31" ht="13.2">
      <c r="A1569" s="39">
        <v>161</v>
      </c>
      <c r="B1569" s="38" t="s">
        <v>806</v>
      </c>
      <c r="C1569" s="38">
        <v>3</v>
      </c>
      <c r="D1569" s="39">
        <v>13</v>
      </c>
      <c r="E1569" s="38" t="s">
        <v>4030</v>
      </c>
      <c r="F1569" s="39">
        <v>34785362</v>
      </c>
      <c r="G1569" s="38" t="s">
        <v>634</v>
      </c>
      <c r="H1569">
        <f>VLOOKUP(G1569,'Journals '!A:C,3)</f>
        <v>1</v>
      </c>
      <c r="I1569">
        <f t="shared" si="6"/>
        <v>1</v>
      </c>
      <c r="J1569" s="39">
        <v>2022</v>
      </c>
      <c r="K1569" s="38" t="s">
        <v>4001</v>
      </c>
      <c r="L1569" s="38"/>
      <c r="M1569" s="38"/>
      <c r="N1569" s="38"/>
      <c r="O1569" s="38"/>
      <c r="P1569" s="38"/>
      <c r="Q1569" s="38"/>
      <c r="R1569" s="38"/>
      <c r="S1569" s="38"/>
      <c r="T1569" s="38"/>
      <c r="U1569" s="38"/>
      <c r="V1569" s="38"/>
      <c r="W1569" s="38"/>
      <c r="X1569" s="38"/>
      <c r="Y1569" s="38"/>
      <c r="Z1569" s="38"/>
      <c r="AA1569" s="38"/>
      <c r="AB1569" s="38"/>
      <c r="AC1569" s="38"/>
      <c r="AD1569" s="38"/>
      <c r="AE1569" s="38"/>
    </row>
    <row r="1570" spans="1:31" ht="13.2">
      <c r="A1570" s="39">
        <v>161</v>
      </c>
      <c r="B1570" s="38" t="s">
        <v>806</v>
      </c>
      <c r="C1570" s="38">
        <v>2</v>
      </c>
      <c r="D1570" s="39">
        <v>12</v>
      </c>
      <c r="E1570" s="38" t="s">
        <v>4031</v>
      </c>
      <c r="F1570" s="39">
        <v>34624835</v>
      </c>
      <c r="G1570" s="38" t="s">
        <v>1030</v>
      </c>
      <c r="H1570">
        <f>VLOOKUP(G1570,'Journals '!A:C,3)</f>
        <v>1</v>
      </c>
      <c r="I1570">
        <f t="shared" si="6"/>
        <v>1</v>
      </c>
      <c r="J1570" s="39">
        <v>2021</v>
      </c>
      <c r="K1570" s="38" t="s">
        <v>4001</v>
      </c>
      <c r="L1570" s="38"/>
      <c r="M1570" s="38"/>
      <c r="N1570" s="38"/>
      <c r="O1570" s="38"/>
      <c r="P1570" s="38"/>
      <c r="Q1570" s="38"/>
      <c r="R1570" s="38"/>
      <c r="S1570" s="38"/>
      <c r="T1570" s="38"/>
      <c r="U1570" s="38"/>
      <c r="V1570" s="38"/>
      <c r="W1570" s="38"/>
      <c r="X1570" s="38"/>
      <c r="Y1570" s="38"/>
      <c r="Z1570" s="38"/>
      <c r="AA1570" s="38"/>
      <c r="AB1570" s="38"/>
      <c r="AC1570" s="38"/>
      <c r="AD1570" s="38"/>
      <c r="AE1570" s="38"/>
    </row>
    <row r="1571" spans="1:31" ht="13.2">
      <c r="A1571" s="39">
        <v>161</v>
      </c>
      <c r="B1571" s="38" t="s">
        <v>806</v>
      </c>
      <c r="C1571" s="38">
        <v>6</v>
      </c>
      <c r="D1571" s="39">
        <v>10</v>
      </c>
      <c r="E1571" s="38" t="s">
        <v>4032</v>
      </c>
      <c r="F1571" s="39">
        <v>34400327</v>
      </c>
      <c r="G1571" s="38" t="s">
        <v>634</v>
      </c>
      <c r="H1571">
        <f>VLOOKUP(G1571,'Journals '!A:C,3)</f>
        <v>1</v>
      </c>
      <c r="I1571">
        <f t="shared" si="6"/>
        <v>1</v>
      </c>
      <c r="J1571" s="39">
        <v>2021</v>
      </c>
      <c r="K1571" s="38" t="s">
        <v>4001</v>
      </c>
      <c r="L1571" s="38"/>
      <c r="M1571" s="38"/>
      <c r="N1571" s="38"/>
      <c r="O1571" s="38"/>
      <c r="P1571" s="38"/>
      <c r="Q1571" s="38"/>
      <c r="R1571" s="38"/>
      <c r="S1571" s="38"/>
      <c r="T1571" s="38"/>
      <c r="U1571" s="38"/>
      <c r="V1571" s="38"/>
      <c r="W1571" s="38"/>
      <c r="X1571" s="38"/>
      <c r="Y1571" s="38"/>
      <c r="Z1571" s="38"/>
      <c r="AA1571" s="38"/>
      <c r="AB1571" s="38"/>
      <c r="AC1571" s="38"/>
      <c r="AD1571" s="38"/>
      <c r="AE1571" s="38"/>
    </row>
    <row r="1572" spans="1:31" ht="13.2">
      <c r="A1572" s="39">
        <v>161</v>
      </c>
      <c r="B1572" s="38" t="s">
        <v>806</v>
      </c>
      <c r="C1572" s="38">
        <v>4</v>
      </c>
      <c r="D1572" s="39">
        <v>16</v>
      </c>
      <c r="E1572" s="38" t="s">
        <v>4033</v>
      </c>
      <c r="F1572" s="39">
        <v>34087795</v>
      </c>
      <c r="G1572" s="38" t="s">
        <v>473</v>
      </c>
      <c r="H1572">
        <f>VLOOKUP(G1572,'Journals '!A:C,3)</f>
        <v>1</v>
      </c>
      <c r="I1572">
        <f t="shared" si="6"/>
        <v>1</v>
      </c>
      <c r="J1572" s="39">
        <v>2021</v>
      </c>
      <c r="K1572" s="38" t="s">
        <v>4001</v>
      </c>
      <c r="L1572" s="38"/>
      <c r="M1572" s="38"/>
      <c r="N1572" s="38"/>
      <c r="O1572" s="38"/>
      <c r="P1572" s="38"/>
      <c r="Q1572" s="38"/>
      <c r="R1572" s="38"/>
      <c r="S1572" s="38"/>
      <c r="T1572" s="38"/>
      <c r="U1572" s="38"/>
      <c r="V1572" s="38"/>
      <c r="W1572" s="38"/>
      <c r="X1572" s="38"/>
      <c r="Y1572" s="38"/>
      <c r="Z1572" s="38"/>
      <c r="AA1572" s="38"/>
      <c r="AB1572" s="38"/>
      <c r="AC1572" s="38"/>
      <c r="AD1572" s="38"/>
      <c r="AE1572" s="38"/>
    </row>
    <row r="1573" spans="1:31" ht="13.2">
      <c r="A1573" s="39">
        <v>161</v>
      </c>
      <c r="B1573" s="38" t="s">
        <v>806</v>
      </c>
      <c r="C1573" s="38">
        <v>2</v>
      </c>
      <c r="D1573" s="39">
        <v>4</v>
      </c>
      <c r="E1573" s="38" t="s">
        <v>4034</v>
      </c>
      <c r="F1573" s="39">
        <v>34044163</v>
      </c>
      <c r="G1573" s="38" t="s">
        <v>634</v>
      </c>
      <c r="H1573">
        <f>VLOOKUP(G1573,'Journals '!A:C,3)</f>
        <v>1</v>
      </c>
      <c r="I1573">
        <f t="shared" si="6"/>
        <v>1</v>
      </c>
      <c r="J1573" s="39">
        <v>2021</v>
      </c>
      <c r="K1573" s="38" t="s">
        <v>4001</v>
      </c>
      <c r="L1573" s="38"/>
      <c r="M1573" s="38"/>
      <c r="N1573" s="38"/>
      <c r="O1573" s="38"/>
      <c r="P1573" s="38"/>
      <c r="Q1573" s="38"/>
      <c r="R1573" s="38"/>
      <c r="S1573" s="38"/>
      <c r="T1573" s="38"/>
      <c r="U1573" s="38"/>
      <c r="V1573" s="38"/>
      <c r="W1573" s="38"/>
      <c r="X1573" s="38"/>
      <c r="Y1573" s="38"/>
      <c r="Z1573" s="38"/>
      <c r="AA1573" s="38"/>
      <c r="AB1573" s="38"/>
      <c r="AC1573" s="38"/>
      <c r="AD1573" s="38"/>
      <c r="AE1573" s="38"/>
    </row>
    <row r="1574" spans="1:31" ht="13.2">
      <c r="A1574" s="39">
        <v>161</v>
      </c>
      <c r="B1574" s="38" t="s">
        <v>806</v>
      </c>
      <c r="C1574" s="38">
        <v>3</v>
      </c>
      <c r="D1574" s="39">
        <v>8</v>
      </c>
      <c r="E1574" s="38" t="s">
        <v>4035</v>
      </c>
      <c r="F1574" s="39">
        <v>33885817</v>
      </c>
      <c r="G1574" s="38" t="s">
        <v>556</v>
      </c>
      <c r="H1574">
        <f>VLOOKUP(G1574,'Journals '!A:C,3)</f>
        <v>1</v>
      </c>
      <c r="I1574">
        <f t="shared" si="6"/>
        <v>1</v>
      </c>
      <c r="J1574" s="39">
        <v>2021</v>
      </c>
      <c r="K1574" s="38" t="s">
        <v>4001</v>
      </c>
      <c r="L1574" s="38"/>
      <c r="M1574" s="38"/>
      <c r="N1574" s="38"/>
      <c r="O1574" s="38"/>
      <c r="P1574" s="38"/>
      <c r="Q1574" s="38"/>
      <c r="R1574" s="38"/>
      <c r="S1574" s="38"/>
      <c r="T1574" s="38"/>
      <c r="U1574" s="38"/>
      <c r="V1574" s="38"/>
      <c r="W1574" s="38"/>
      <c r="X1574" s="38"/>
      <c r="Y1574" s="38"/>
      <c r="Z1574" s="38"/>
      <c r="AA1574" s="38"/>
      <c r="AB1574" s="38"/>
      <c r="AC1574" s="38"/>
      <c r="AD1574" s="38"/>
      <c r="AE1574" s="38"/>
    </row>
    <row r="1575" spans="1:31" ht="13.2">
      <c r="A1575" s="39">
        <v>161</v>
      </c>
      <c r="B1575" s="38" t="s">
        <v>806</v>
      </c>
      <c r="C1575" s="38">
        <v>1</v>
      </c>
      <c r="D1575" s="39">
        <v>4</v>
      </c>
      <c r="E1575" s="38" t="s">
        <v>4036</v>
      </c>
      <c r="F1575" s="39">
        <v>33890057</v>
      </c>
      <c r="G1575" s="38" t="s">
        <v>556</v>
      </c>
      <c r="H1575">
        <f>VLOOKUP(G1575,'Journals '!A:C,3)</f>
        <v>1</v>
      </c>
      <c r="I1575">
        <f t="shared" si="6"/>
        <v>1</v>
      </c>
      <c r="J1575" s="39">
        <v>2021</v>
      </c>
      <c r="K1575" s="38" t="s">
        <v>4001</v>
      </c>
      <c r="L1575" s="38"/>
      <c r="M1575" s="38"/>
      <c r="N1575" s="38"/>
      <c r="O1575" s="38"/>
      <c r="P1575" s="38"/>
      <c r="Q1575" s="38"/>
      <c r="R1575" s="38"/>
      <c r="S1575" s="38"/>
      <c r="T1575" s="38"/>
      <c r="U1575" s="38"/>
      <c r="V1575" s="38"/>
      <c r="W1575" s="38"/>
      <c r="X1575" s="38"/>
      <c r="Y1575" s="38"/>
      <c r="Z1575" s="38"/>
      <c r="AA1575" s="38"/>
      <c r="AB1575" s="38"/>
      <c r="AC1575" s="38"/>
      <c r="AD1575" s="38"/>
      <c r="AE1575" s="38"/>
    </row>
    <row r="1576" spans="1:31" ht="13.2">
      <c r="A1576" s="39">
        <v>161</v>
      </c>
      <c r="B1576" s="38" t="s">
        <v>806</v>
      </c>
      <c r="C1576" s="38">
        <v>1</v>
      </c>
      <c r="D1576" s="39">
        <v>7</v>
      </c>
      <c r="E1576" s="38" t="s">
        <v>4037</v>
      </c>
      <c r="F1576" s="39">
        <v>33549930</v>
      </c>
      <c r="G1576" s="38" t="s">
        <v>634</v>
      </c>
      <c r="H1576">
        <f>VLOOKUP(G1576,'Journals '!A:C,3)</f>
        <v>1</v>
      </c>
      <c r="I1576">
        <f t="shared" si="6"/>
        <v>1</v>
      </c>
      <c r="J1576" s="39">
        <v>2021</v>
      </c>
      <c r="K1576" s="38" t="s">
        <v>4001</v>
      </c>
      <c r="L1576" s="38"/>
      <c r="M1576" s="38"/>
      <c r="N1576" s="38"/>
      <c r="O1576" s="38"/>
      <c r="P1576" s="38"/>
      <c r="Q1576" s="38"/>
      <c r="R1576" s="38"/>
      <c r="S1576" s="38"/>
      <c r="T1576" s="38"/>
      <c r="U1576" s="38"/>
      <c r="V1576" s="38"/>
      <c r="W1576" s="38"/>
      <c r="X1576" s="38"/>
      <c r="Y1576" s="38"/>
      <c r="Z1576" s="38"/>
      <c r="AA1576" s="38"/>
      <c r="AB1576" s="38"/>
      <c r="AC1576" s="38"/>
      <c r="AD1576" s="38"/>
      <c r="AE1576" s="38"/>
    </row>
    <row r="1577" spans="1:31" ht="13.2">
      <c r="A1577" s="39">
        <v>161</v>
      </c>
      <c r="B1577" s="38" t="s">
        <v>806</v>
      </c>
      <c r="C1577" s="38">
        <v>1</v>
      </c>
      <c r="D1577" s="39">
        <v>5</v>
      </c>
      <c r="E1577" s="38" t="s">
        <v>4038</v>
      </c>
      <c r="F1577" s="39">
        <v>33453426</v>
      </c>
      <c r="G1577" s="38" t="s">
        <v>634</v>
      </c>
      <c r="H1577">
        <f>VLOOKUP(G1577,'Journals '!A:C,3)</f>
        <v>1</v>
      </c>
      <c r="I1577">
        <f t="shared" si="6"/>
        <v>1</v>
      </c>
      <c r="J1577" s="39">
        <v>2021</v>
      </c>
      <c r="K1577" s="38" t="s">
        <v>4001</v>
      </c>
      <c r="L1577" s="38"/>
      <c r="M1577" s="38"/>
      <c r="N1577" s="38"/>
      <c r="O1577" s="38"/>
      <c r="P1577" s="38"/>
      <c r="Q1577" s="38"/>
      <c r="R1577" s="38"/>
      <c r="S1577" s="38"/>
      <c r="T1577" s="38"/>
      <c r="U1577" s="38"/>
      <c r="V1577" s="38"/>
      <c r="W1577" s="38"/>
      <c r="X1577" s="38"/>
      <c r="Y1577" s="38"/>
      <c r="Z1577" s="38"/>
      <c r="AA1577" s="38"/>
      <c r="AB1577" s="38"/>
      <c r="AC1577" s="38"/>
      <c r="AD1577" s="38"/>
      <c r="AE1577" s="38"/>
    </row>
    <row r="1578" spans="1:31" ht="13.2">
      <c r="A1578" s="39">
        <v>161</v>
      </c>
      <c r="B1578" s="38" t="s">
        <v>806</v>
      </c>
      <c r="C1578" s="38">
        <v>1</v>
      </c>
      <c r="D1578" s="39">
        <v>4</v>
      </c>
      <c r="E1578" s="38" t="s">
        <v>4039</v>
      </c>
      <c r="F1578" s="39">
        <v>33223018</v>
      </c>
      <c r="G1578" s="38" t="s">
        <v>545</v>
      </c>
      <c r="H1578">
        <f>VLOOKUP(G1578,'Journals '!A:C,3)</f>
        <v>1</v>
      </c>
      <c r="I1578">
        <f t="shared" si="6"/>
        <v>1</v>
      </c>
      <c r="J1578" s="39">
        <v>2021</v>
      </c>
      <c r="K1578" s="38" t="s">
        <v>4001</v>
      </c>
      <c r="L1578" s="38"/>
      <c r="M1578" s="38"/>
      <c r="N1578" s="38"/>
      <c r="O1578" s="38"/>
      <c r="P1578" s="38"/>
      <c r="Q1578" s="38"/>
      <c r="R1578" s="38"/>
      <c r="S1578" s="38"/>
      <c r="T1578" s="38"/>
      <c r="U1578" s="38"/>
      <c r="V1578" s="38"/>
      <c r="W1578" s="38"/>
      <c r="X1578" s="38"/>
      <c r="Y1578" s="38"/>
      <c r="Z1578" s="38"/>
      <c r="AA1578" s="38"/>
      <c r="AB1578" s="38"/>
      <c r="AC1578" s="38"/>
      <c r="AD1578" s="38"/>
      <c r="AE1578" s="38"/>
    </row>
    <row r="1579" spans="1:31" ht="13.2">
      <c r="A1579" s="39">
        <v>161</v>
      </c>
      <c r="B1579" s="38" t="s">
        <v>806</v>
      </c>
      <c r="C1579" s="38">
        <v>1</v>
      </c>
      <c r="D1579" s="39">
        <v>10</v>
      </c>
      <c r="E1579" s="38" t="s">
        <v>4040</v>
      </c>
      <c r="F1579" s="39">
        <v>33324948</v>
      </c>
      <c r="G1579" s="38" t="s">
        <v>4041</v>
      </c>
      <c r="H1579">
        <f>VLOOKUP(G1579,'Journals '!A:C,3)</f>
        <v>0</v>
      </c>
      <c r="I1579" t="str">
        <f t="shared" si="6"/>
        <v xml:space="preserve"> </v>
      </c>
      <c r="J1579" s="39">
        <v>2020</v>
      </c>
      <c r="K1579" s="38" t="s">
        <v>4001</v>
      </c>
      <c r="L1579" s="38"/>
      <c r="M1579" s="38"/>
      <c r="N1579" s="38"/>
      <c r="O1579" s="38"/>
      <c r="P1579" s="38"/>
      <c r="Q1579" s="38"/>
      <c r="R1579" s="38"/>
      <c r="S1579" s="38"/>
      <c r="T1579" s="38"/>
      <c r="U1579" s="38"/>
      <c r="V1579" s="38"/>
      <c r="W1579" s="38"/>
      <c r="X1579" s="38"/>
      <c r="Y1579" s="38"/>
      <c r="Z1579" s="38"/>
      <c r="AA1579" s="38"/>
      <c r="AB1579" s="38"/>
      <c r="AC1579" s="38"/>
      <c r="AD1579" s="38"/>
      <c r="AE1579" s="38"/>
    </row>
    <row r="1580" spans="1:31" ht="13.2">
      <c r="A1580" s="39">
        <v>161</v>
      </c>
      <c r="B1580" s="38" t="s">
        <v>806</v>
      </c>
      <c r="C1580" s="38">
        <v>1</v>
      </c>
      <c r="D1580" s="39">
        <v>10</v>
      </c>
      <c r="E1580" s="38" t="s">
        <v>4042</v>
      </c>
      <c r="F1580" s="39">
        <v>32838202</v>
      </c>
      <c r="G1580" s="62" t="s">
        <v>4041</v>
      </c>
      <c r="H1580">
        <f>VLOOKUP(G1580,'Journals '!A:C,3)</f>
        <v>0</v>
      </c>
      <c r="I1580" t="str">
        <f t="shared" si="6"/>
        <v xml:space="preserve"> </v>
      </c>
      <c r="J1580" s="39">
        <v>2020</v>
      </c>
      <c r="K1580" s="38" t="s">
        <v>4001</v>
      </c>
      <c r="L1580" s="38"/>
      <c r="M1580" s="38"/>
      <c r="N1580" s="38"/>
      <c r="O1580" s="38"/>
      <c r="P1580" s="38"/>
      <c r="Q1580" s="38"/>
      <c r="R1580" s="38"/>
      <c r="S1580" s="38"/>
      <c r="T1580" s="38"/>
      <c r="U1580" s="38"/>
      <c r="V1580" s="38"/>
      <c r="W1580" s="38"/>
      <c r="X1580" s="38"/>
      <c r="Y1580" s="38"/>
      <c r="Z1580" s="38"/>
      <c r="AA1580" s="38"/>
      <c r="AB1580" s="38"/>
      <c r="AC1580" s="38"/>
      <c r="AD1580" s="38"/>
      <c r="AE1580" s="38"/>
    </row>
    <row r="1581" spans="1:31" ht="13.2">
      <c r="A1581" s="39">
        <v>161</v>
      </c>
      <c r="B1581" s="38" t="s">
        <v>806</v>
      </c>
      <c r="C1581" s="38">
        <v>1</v>
      </c>
      <c r="D1581" s="39">
        <v>6</v>
      </c>
      <c r="E1581" s="38" t="s">
        <v>4043</v>
      </c>
      <c r="F1581" s="38" t="s">
        <v>4044</v>
      </c>
      <c r="G1581" s="38" t="s">
        <v>544</v>
      </c>
      <c r="H1581">
        <f>VLOOKUP(G1581,'Journals '!A:C,3)</f>
        <v>1</v>
      </c>
      <c r="I1581">
        <f t="shared" si="6"/>
        <v>1</v>
      </c>
      <c r="J1581" s="39">
        <v>2020</v>
      </c>
      <c r="K1581" s="38" t="s">
        <v>4001</v>
      </c>
      <c r="L1581" s="38"/>
      <c r="M1581" s="38"/>
      <c r="N1581" s="38"/>
      <c r="O1581" s="38"/>
      <c r="P1581" s="38"/>
      <c r="Q1581" s="38"/>
      <c r="R1581" s="38"/>
      <c r="S1581" s="38"/>
      <c r="T1581" s="38"/>
      <c r="U1581" s="38"/>
      <c r="V1581" s="38"/>
      <c r="W1581" s="38"/>
      <c r="X1581" s="38"/>
      <c r="Y1581" s="38"/>
      <c r="Z1581" s="38"/>
      <c r="AA1581" s="38"/>
      <c r="AB1581" s="38"/>
      <c r="AC1581" s="38"/>
      <c r="AD1581" s="38"/>
      <c r="AE1581" s="38"/>
    </row>
    <row r="1582" spans="1:31" ht="13.2">
      <c r="A1582" s="39">
        <v>161</v>
      </c>
      <c r="B1582" s="38" t="s">
        <v>806</v>
      </c>
      <c r="C1582" s="38">
        <v>5</v>
      </c>
      <c r="D1582" s="39">
        <v>8</v>
      </c>
      <c r="E1582" s="38" t="s">
        <v>4045</v>
      </c>
      <c r="F1582" s="38" t="s">
        <v>4046</v>
      </c>
      <c r="G1582" s="38" t="s">
        <v>544</v>
      </c>
      <c r="H1582">
        <f>VLOOKUP(G1582,'Journals '!A:C,3)</f>
        <v>1</v>
      </c>
      <c r="I1582">
        <f t="shared" si="6"/>
        <v>1</v>
      </c>
      <c r="J1582" s="39">
        <v>2020</v>
      </c>
      <c r="K1582" s="38" t="s">
        <v>4001</v>
      </c>
      <c r="L1582" s="38"/>
      <c r="M1582" s="38"/>
      <c r="N1582" s="38"/>
      <c r="O1582" s="38"/>
      <c r="P1582" s="38"/>
      <c r="Q1582" s="38"/>
      <c r="R1582" s="38"/>
      <c r="S1582" s="38"/>
      <c r="T1582" s="38"/>
      <c r="U1582" s="38"/>
      <c r="V1582" s="38"/>
      <c r="W1582" s="38"/>
      <c r="X1582" s="38"/>
      <c r="Y1582" s="38"/>
      <c r="Z1582" s="38"/>
      <c r="AA1582" s="38"/>
      <c r="AB1582" s="38"/>
      <c r="AC1582" s="38"/>
      <c r="AD1582" s="38"/>
      <c r="AE1582" s="38"/>
    </row>
    <row r="1583" spans="1:31" ht="13.2">
      <c r="A1583" s="39">
        <v>161</v>
      </c>
      <c r="B1583" s="38" t="s">
        <v>806</v>
      </c>
      <c r="C1583" s="38">
        <v>7</v>
      </c>
      <c r="D1583" s="39">
        <v>11</v>
      </c>
      <c r="E1583" s="38" t="s">
        <v>4047</v>
      </c>
      <c r="F1583" s="39">
        <v>33060551</v>
      </c>
      <c r="G1583" s="38" t="s">
        <v>4048</v>
      </c>
      <c r="H1583">
        <f>VLOOKUP(G1583,'Journals '!A:C,3)</f>
        <v>1</v>
      </c>
      <c r="I1583">
        <f t="shared" si="6"/>
        <v>1</v>
      </c>
      <c r="J1583" s="39">
        <v>2022</v>
      </c>
      <c r="K1583" s="38" t="s">
        <v>4001</v>
      </c>
      <c r="L1583" s="38"/>
      <c r="M1583" s="38"/>
      <c r="N1583" s="38"/>
      <c r="O1583" s="38"/>
      <c r="P1583" s="38"/>
      <c r="Q1583" s="38"/>
      <c r="R1583" s="38"/>
      <c r="S1583" s="38"/>
      <c r="T1583" s="38"/>
      <c r="U1583" s="38"/>
      <c r="V1583" s="38"/>
      <c r="W1583" s="38"/>
      <c r="X1583" s="38"/>
      <c r="Y1583" s="38"/>
      <c r="Z1583" s="38"/>
      <c r="AA1583" s="38"/>
      <c r="AB1583" s="38"/>
      <c r="AC1583" s="38"/>
      <c r="AD1583" s="38"/>
      <c r="AE1583" s="38"/>
    </row>
    <row r="1584" spans="1:31" ht="13.2">
      <c r="A1584" s="39">
        <v>161</v>
      </c>
      <c r="B1584" s="38" t="s">
        <v>806</v>
      </c>
      <c r="C1584" s="38">
        <v>1</v>
      </c>
      <c r="D1584" s="39">
        <v>5</v>
      </c>
      <c r="E1584" s="38" t="s">
        <v>4049</v>
      </c>
      <c r="F1584" s="39">
        <v>33139086</v>
      </c>
      <c r="G1584" s="38" t="s">
        <v>345</v>
      </c>
      <c r="H1584">
        <f>VLOOKUP(G1584,'Journals '!A:C,3)</f>
        <v>1</v>
      </c>
      <c r="I1584">
        <f t="shared" si="6"/>
        <v>1</v>
      </c>
      <c r="J1584" s="39">
        <v>2021</v>
      </c>
      <c r="K1584" s="38" t="s">
        <v>4001</v>
      </c>
      <c r="L1584" s="38"/>
      <c r="M1584" s="38"/>
      <c r="N1584" s="38"/>
      <c r="O1584" s="38"/>
      <c r="P1584" s="38"/>
      <c r="Q1584" s="38"/>
      <c r="R1584" s="38"/>
      <c r="S1584" s="38"/>
      <c r="T1584" s="38"/>
      <c r="U1584" s="38"/>
      <c r="V1584" s="38"/>
      <c r="W1584" s="38"/>
      <c r="X1584" s="38"/>
      <c r="Y1584" s="38"/>
      <c r="Z1584" s="38"/>
      <c r="AA1584" s="38"/>
      <c r="AB1584" s="38"/>
      <c r="AC1584" s="38"/>
      <c r="AD1584" s="38"/>
      <c r="AE1584" s="38"/>
    </row>
    <row r="1585" spans="1:31" ht="13.2">
      <c r="A1585" s="39">
        <v>161</v>
      </c>
      <c r="B1585" s="38" t="s">
        <v>806</v>
      </c>
      <c r="C1585" s="38">
        <v>1</v>
      </c>
      <c r="D1585" s="39">
        <v>8</v>
      </c>
      <c r="E1585" s="38" t="s">
        <v>4050</v>
      </c>
      <c r="F1585" s="39">
        <v>32905233</v>
      </c>
      <c r="G1585" s="38" t="s">
        <v>354</v>
      </c>
      <c r="H1585">
        <f>VLOOKUP(G1585,'Journals '!A:C,3)</f>
        <v>0</v>
      </c>
      <c r="I1585" t="str">
        <f t="shared" si="6"/>
        <v xml:space="preserve"> </v>
      </c>
      <c r="J1585" s="39">
        <v>2020</v>
      </c>
      <c r="K1585" s="38" t="s">
        <v>4001</v>
      </c>
      <c r="L1585" s="38"/>
      <c r="M1585" s="38"/>
      <c r="N1585" s="38"/>
      <c r="O1585" s="38"/>
      <c r="P1585" s="38"/>
      <c r="Q1585" s="38"/>
      <c r="R1585" s="38"/>
      <c r="S1585" s="38"/>
      <c r="T1585" s="38"/>
      <c r="U1585" s="38"/>
      <c r="V1585" s="38"/>
      <c r="W1585" s="38"/>
      <c r="X1585" s="38"/>
      <c r="Y1585" s="38"/>
      <c r="Z1585" s="38"/>
      <c r="AA1585" s="38"/>
      <c r="AB1585" s="38"/>
      <c r="AC1585" s="38"/>
      <c r="AD1585" s="38"/>
      <c r="AE1585" s="38"/>
    </row>
    <row r="1586" spans="1:31" ht="13.2">
      <c r="A1586" s="39">
        <v>161</v>
      </c>
      <c r="B1586" s="38" t="s">
        <v>806</v>
      </c>
      <c r="C1586" s="38">
        <v>4</v>
      </c>
      <c r="D1586" s="39">
        <v>12</v>
      </c>
      <c r="E1586" s="38" t="s">
        <v>4051</v>
      </c>
      <c r="F1586" s="39">
        <v>31181361</v>
      </c>
      <c r="G1586" s="62" t="s">
        <v>634</v>
      </c>
      <c r="H1586">
        <f>VLOOKUP(G1586,'Journals '!A:C,3)</f>
        <v>1</v>
      </c>
      <c r="I1586">
        <f t="shared" si="6"/>
        <v>1</v>
      </c>
      <c r="J1586" s="39">
        <v>2019</v>
      </c>
      <c r="K1586" s="38" t="s">
        <v>4001</v>
      </c>
      <c r="L1586" s="38"/>
      <c r="M1586" s="38"/>
      <c r="N1586" s="38"/>
      <c r="O1586" s="38"/>
      <c r="P1586" s="38"/>
      <c r="Q1586" s="38"/>
      <c r="R1586" s="38"/>
      <c r="S1586" s="38"/>
      <c r="T1586" s="38"/>
      <c r="U1586" s="38"/>
      <c r="V1586" s="38"/>
      <c r="W1586" s="38"/>
      <c r="X1586" s="38"/>
      <c r="Y1586" s="38"/>
      <c r="Z1586" s="38"/>
      <c r="AA1586" s="38"/>
      <c r="AB1586" s="38"/>
      <c r="AC1586" s="38"/>
      <c r="AD1586" s="38"/>
      <c r="AE1586" s="38"/>
    </row>
    <row r="1587" spans="1:31" ht="13.2">
      <c r="A1587" s="39">
        <v>161</v>
      </c>
      <c r="B1587" s="38" t="s">
        <v>806</v>
      </c>
      <c r="C1587" s="38">
        <v>5</v>
      </c>
      <c r="D1587" s="39">
        <v>9</v>
      </c>
      <c r="E1587" s="38" t="s">
        <v>4052</v>
      </c>
      <c r="F1587" s="39">
        <v>30500574</v>
      </c>
      <c r="G1587" s="38" t="s">
        <v>634</v>
      </c>
      <c r="H1587">
        <f>VLOOKUP(G1587,'Journals '!A:C,3)</f>
        <v>1</v>
      </c>
      <c r="I1587">
        <f t="shared" si="6"/>
        <v>1</v>
      </c>
      <c r="J1587" s="39">
        <v>2019</v>
      </c>
      <c r="K1587" s="38" t="s">
        <v>4001</v>
      </c>
      <c r="L1587" s="38"/>
      <c r="M1587" s="38"/>
      <c r="N1587" s="38"/>
      <c r="O1587" s="38"/>
      <c r="P1587" s="38"/>
      <c r="Q1587" s="38"/>
      <c r="R1587" s="38"/>
      <c r="S1587" s="38"/>
      <c r="T1587" s="38"/>
      <c r="U1587" s="38"/>
      <c r="V1587" s="38"/>
      <c r="W1587" s="38"/>
      <c r="X1587" s="38"/>
      <c r="Y1587" s="38"/>
      <c r="Z1587" s="38"/>
      <c r="AA1587" s="38"/>
      <c r="AB1587" s="38"/>
      <c r="AC1587" s="38"/>
      <c r="AD1587" s="38"/>
      <c r="AE1587" s="38"/>
    </row>
    <row r="1588" spans="1:31" ht="13.2">
      <c r="A1588" s="39">
        <v>161</v>
      </c>
      <c r="B1588" s="38" t="s">
        <v>806</v>
      </c>
      <c r="C1588" s="38">
        <v>2</v>
      </c>
      <c r="D1588" s="39">
        <v>7</v>
      </c>
      <c r="E1588" s="38" t="s">
        <v>4053</v>
      </c>
      <c r="F1588" s="39">
        <v>30366782</v>
      </c>
      <c r="G1588" s="38" t="s">
        <v>454</v>
      </c>
      <c r="H1588">
        <f>VLOOKUP(G1588,'Journals '!A:C,3)</f>
        <v>0</v>
      </c>
      <c r="I1588" t="str">
        <f t="shared" si="6"/>
        <v xml:space="preserve"> </v>
      </c>
      <c r="J1588" s="39">
        <v>2018</v>
      </c>
      <c r="K1588" s="38" t="s">
        <v>4001</v>
      </c>
      <c r="L1588" s="38"/>
      <c r="M1588" s="38"/>
      <c r="N1588" s="38"/>
      <c r="O1588" s="38"/>
      <c r="P1588" s="38"/>
      <c r="Q1588" s="38"/>
      <c r="R1588" s="38"/>
      <c r="S1588" s="38"/>
      <c r="T1588" s="38"/>
      <c r="U1588" s="38"/>
      <c r="V1588" s="38"/>
      <c r="W1588" s="38"/>
      <c r="X1588" s="38"/>
      <c r="Y1588" s="38"/>
      <c r="Z1588" s="38"/>
      <c r="AA1588" s="38"/>
      <c r="AB1588" s="38"/>
      <c r="AC1588" s="38"/>
      <c r="AD1588" s="38"/>
      <c r="AE1588" s="38"/>
    </row>
    <row r="1589" spans="1:31" ht="13.2">
      <c r="A1589" s="39">
        <v>162</v>
      </c>
      <c r="B1589" s="38" t="s">
        <v>807</v>
      </c>
      <c r="C1589" s="38">
        <v>11</v>
      </c>
      <c r="D1589" s="39">
        <v>14</v>
      </c>
      <c r="E1589" s="38" t="s">
        <v>4054</v>
      </c>
      <c r="F1589" s="39">
        <v>36301149</v>
      </c>
      <c r="G1589" s="38" t="s">
        <v>4055</v>
      </c>
      <c r="H1589">
        <f>VLOOKUP(G1589,'Journals '!A:C,3)</f>
        <v>0</v>
      </c>
      <c r="I1589" t="str">
        <f t="shared" si="6"/>
        <v xml:space="preserve"> </v>
      </c>
      <c r="J1589" s="39">
        <v>2022</v>
      </c>
      <c r="K1589" s="38" t="s">
        <v>4056</v>
      </c>
      <c r="L1589" s="38"/>
      <c r="M1589" s="38"/>
      <c r="N1589" s="38"/>
      <c r="O1589" s="38"/>
      <c r="P1589" s="38"/>
      <c r="Q1589" s="38"/>
      <c r="R1589" s="38"/>
      <c r="S1589" s="38"/>
      <c r="T1589" s="38"/>
      <c r="U1589" s="38"/>
      <c r="V1589" s="38"/>
      <c r="W1589" s="38"/>
      <c r="X1589" s="38"/>
      <c r="Y1589" s="38"/>
      <c r="Z1589" s="38"/>
      <c r="AA1589" s="38"/>
      <c r="AB1589" s="38"/>
      <c r="AC1589" s="38"/>
      <c r="AD1589" s="38"/>
      <c r="AE1589" s="38"/>
    </row>
    <row r="1590" spans="1:31" ht="13.2">
      <c r="A1590" s="39">
        <v>162</v>
      </c>
      <c r="B1590" s="38" t="s">
        <v>807</v>
      </c>
      <c r="C1590" s="38">
        <v>3</v>
      </c>
      <c r="D1590" s="39">
        <v>13</v>
      </c>
      <c r="E1590" s="38" t="s">
        <v>4057</v>
      </c>
      <c r="F1590" s="39">
        <v>37279286</v>
      </c>
      <c r="G1590" s="38" t="s">
        <v>4058</v>
      </c>
      <c r="H1590">
        <f>VLOOKUP(G1590,'Journals '!A:C,3)</f>
        <v>0</v>
      </c>
      <c r="I1590" t="str">
        <f t="shared" si="6"/>
        <v xml:space="preserve"> </v>
      </c>
      <c r="J1590" s="39">
        <v>2023</v>
      </c>
      <c r="K1590" s="38" t="s">
        <v>4059</v>
      </c>
      <c r="L1590" s="38"/>
      <c r="M1590" s="38"/>
      <c r="N1590" s="38"/>
      <c r="O1590" s="38"/>
      <c r="P1590" s="38"/>
      <c r="Q1590" s="38"/>
      <c r="R1590" s="38"/>
      <c r="S1590" s="38"/>
      <c r="T1590" s="38"/>
      <c r="U1590" s="38"/>
      <c r="V1590" s="38"/>
      <c r="W1590" s="38"/>
      <c r="X1590" s="38"/>
      <c r="Y1590" s="38"/>
      <c r="Z1590" s="38"/>
      <c r="AA1590" s="38"/>
      <c r="AB1590" s="38"/>
      <c r="AC1590" s="38"/>
      <c r="AD1590" s="38"/>
      <c r="AE1590" s="38"/>
    </row>
    <row r="1591" spans="1:31" ht="13.2">
      <c r="A1591" s="39">
        <v>162</v>
      </c>
      <c r="B1591" s="38" t="s">
        <v>807</v>
      </c>
      <c r="C1591" s="38">
        <v>4</v>
      </c>
      <c r="D1591" s="39">
        <v>8</v>
      </c>
      <c r="E1591" s="38" t="s">
        <v>4060</v>
      </c>
      <c r="F1591" s="39">
        <v>36196769</v>
      </c>
      <c r="G1591" s="38" t="s">
        <v>1454</v>
      </c>
      <c r="H1591">
        <f>VLOOKUP(G1591,'Journals '!A:C,3)</f>
        <v>0</v>
      </c>
      <c r="I1591" t="str">
        <f t="shared" si="6"/>
        <v xml:space="preserve"> </v>
      </c>
      <c r="J1591" s="39">
        <v>2023</v>
      </c>
      <c r="K1591" s="38" t="s">
        <v>4061</v>
      </c>
      <c r="L1591" s="38"/>
      <c r="M1591" s="38"/>
      <c r="N1591" s="38"/>
      <c r="O1591" s="38"/>
      <c r="P1591" s="38"/>
      <c r="Q1591" s="38"/>
      <c r="R1591" s="38"/>
      <c r="S1591" s="38"/>
      <c r="T1591" s="38"/>
      <c r="U1591" s="38"/>
      <c r="V1591" s="38"/>
      <c r="W1591" s="38"/>
      <c r="X1591" s="38"/>
      <c r="Y1591" s="38"/>
      <c r="Z1591" s="38"/>
      <c r="AA1591" s="38"/>
      <c r="AB1591" s="38"/>
      <c r="AC1591" s="38"/>
      <c r="AD1591" s="38"/>
      <c r="AE1591" s="38"/>
    </row>
    <row r="1592" spans="1:31" ht="13.2">
      <c r="A1592" s="39">
        <v>162</v>
      </c>
      <c r="B1592" s="38" t="s">
        <v>807</v>
      </c>
      <c r="C1592" s="38">
        <v>4</v>
      </c>
      <c r="D1592" s="39">
        <v>11</v>
      </c>
      <c r="E1592" s="38" t="s">
        <v>4062</v>
      </c>
      <c r="F1592" s="39">
        <v>35593730</v>
      </c>
      <c r="G1592" s="38" t="s">
        <v>544</v>
      </c>
      <c r="H1592">
        <f>VLOOKUP(G1592,'Journals '!A:C,3)</f>
        <v>1</v>
      </c>
      <c r="I1592">
        <f t="shared" si="6"/>
        <v>1</v>
      </c>
      <c r="J1592" s="39">
        <v>2022</v>
      </c>
      <c r="K1592" s="38" t="s">
        <v>4063</v>
      </c>
      <c r="L1592" s="38"/>
      <c r="M1592" s="38"/>
      <c r="N1592" s="38"/>
      <c r="O1592" s="38"/>
      <c r="P1592" s="38"/>
      <c r="Q1592" s="38"/>
      <c r="R1592" s="38"/>
      <c r="S1592" s="38"/>
      <c r="T1592" s="38"/>
      <c r="U1592" s="38"/>
      <c r="V1592" s="38"/>
      <c r="W1592" s="38"/>
      <c r="X1592" s="38"/>
      <c r="Y1592" s="38"/>
      <c r="Z1592" s="38"/>
      <c r="AA1592" s="38"/>
      <c r="AB1592" s="38"/>
      <c r="AC1592" s="38"/>
      <c r="AD1592" s="38"/>
      <c r="AE1592" s="38"/>
    </row>
    <row r="1593" spans="1:31" ht="13.2">
      <c r="A1593" s="39">
        <v>162</v>
      </c>
      <c r="B1593" s="38" t="s">
        <v>807</v>
      </c>
      <c r="C1593" s="38">
        <v>4</v>
      </c>
      <c r="D1593" s="39">
        <v>8</v>
      </c>
      <c r="E1593" s="38" t="s">
        <v>4064</v>
      </c>
      <c r="F1593" s="39">
        <v>35535837</v>
      </c>
      <c r="G1593" s="38" t="s">
        <v>544</v>
      </c>
      <c r="H1593">
        <f>VLOOKUP(G1593,'Journals '!A:C,3)</f>
        <v>1</v>
      </c>
      <c r="I1593">
        <f t="shared" si="6"/>
        <v>1</v>
      </c>
      <c r="J1593" s="39">
        <v>2022</v>
      </c>
      <c r="K1593" s="38" t="s">
        <v>4065</v>
      </c>
      <c r="L1593" s="38"/>
      <c r="M1593" s="38"/>
      <c r="N1593" s="38"/>
      <c r="O1593" s="38"/>
      <c r="P1593" s="38"/>
      <c r="Q1593" s="38"/>
      <c r="R1593" s="38"/>
      <c r="S1593" s="38"/>
      <c r="T1593" s="38"/>
      <c r="U1593" s="38"/>
      <c r="V1593" s="38"/>
      <c r="W1593" s="38"/>
      <c r="X1593" s="38"/>
      <c r="Y1593" s="38"/>
      <c r="Z1593" s="38"/>
      <c r="AA1593" s="38"/>
      <c r="AB1593" s="38"/>
      <c r="AC1593" s="38"/>
      <c r="AD1593" s="38"/>
      <c r="AE1593" s="38"/>
    </row>
    <row r="1594" spans="1:31" ht="13.2">
      <c r="A1594" s="39">
        <v>162</v>
      </c>
      <c r="B1594" s="38" t="s">
        <v>807</v>
      </c>
      <c r="C1594" s="38">
        <v>5</v>
      </c>
      <c r="D1594" s="39">
        <v>10</v>
      </c>
      <c r="E1594" s="38" t="s">
        <v>4066</v>
      </c>
      <c r="F1594" s="39">
        <v>34891139</v>
      </c>
      <c r="G1594" s="38" t="s">
        <v>544</v>
      </c>
      <c r="H1594">
        <f>VLOOKUP(G1594,'Journals '!A:C,3)</f>
        <v>1</v>
      </c>
      <c r="I1594">
        <f t="shared" si="6"/>
        <v>1</v>
      </c>
      <c r="J1594" s="39">
        <v>2021</v>
      </c>
      <c r="K1594" s="38" t="s">
        <v>4067</v>
      </c>
      <c r="L1594" s="38"/>
      <c r="M1594" s="38"/>
      <c r="N1594" s="38"/>
      <c r="O1594" s="38"/>
      <c r="P1594" s="38"/>
      <c r="Q1594" s="38"/>
      <c r="R1594" s="38"/>
      <c r="S1594" s="38"/>
      <c r="T1594" s="38"/>
      <c r="U1594" s="38"/>
      <c r="V1594" s="38"/>
      <c r="W1594" s="38"/>
      <c r="X1594" s="38"/>
      <c r="Y1594" s="38"/>
      <c r="Z1594" s="38"/>
      <c r="AA1594" s="38"/>
      <c r="AB1594" s="38"/>
      <c r="AC1594" s="38"/>
      <c r="AD1594" s="38"/>
      <c r="AE1594" s="38"/>
    </row>
    <row r="1595" spans="1:31" ht="13.2">
      <c r="A1595" s="39">
        <v>162</v>
      </c>
      <c r="B1595" s="38" t="s">
        <v>807</v>
      </c>
      <c r="C1595" s="38">
        <v>2</v>
      </c>
      <c r="D1595" s="39">
        <v>5</v>
      </c>
      <c r="E1595" s="38" t="s">
        <v>4068</v>
      </c>
      <c r="F1595" s="39">
        <v>33485599</v>
      </c>
      <c r="G1595" s="38" t="s">
        <v>454</v>
      </c>
      <c r="H1595">
        <f>VLOOKUP(G1595,'Journals '!A:C,3)</f>
        <v>0</v>
      </c>
      <c r="I1595" t="str">
        <f t="shared" si="6"/>
        <v xml:space="preserve"> </v>
      </c>
      <c r="J1595" s="39">
        <v>2021</v>
      </c>
      <c r="K1595" s="38" t="s">
        <v>4069</v>
      </c>
      <c r="L1595" s="38"/>
      <c r="M1595" s="38"/>
      <c r="N1595" s="38"/>
      <c r="O1595" s="38"/>
      <c r="P1595" s="38"/>
      <c r="Q1595" s="38"/>
      <c r="R1595" s="38"/>
      <c r="S1595" s="38"/>
      <c r="T1595" s="38"/>
      <c r="U1595" s="38"/>
      <c r="V1595" s="38"/>
      <c r="W1595" s="38"/>
      <c r="X1595" s="38"/>
      <c r="Y1595" s="38"/>
      <c r="Z1595" s="38"/>
      <c r="AA1595" s="38"/>
      <c r="AB1595" s="38"/>
      <c r="AC1595" s="38"/>
      <c r="AD1595" s="38"/>
      <c r="AE1595" s="38"/>
    </row>
    <row r="1596" spans="1:31" ht="13.2">
      <c r="A1596" s="39">
        <v>162</v>
      </c>
      <c r="B1596" s="38" t="s">
        <v>807</v>
      </c>
      <c r="C1596" s="38">
        <v>5</v>
      </c>
      <c r="D1596" s="39">
        <v>9</v>
      </c>
      <c r="E1596" s="38" t="s">
        <v>4070</v>
      </c>
      <c r="F1596" s="39">
        <v>33186383</v>
      </c>
      <c r="G1596" s="38" t="s">
        <v>4071</v>
      </c>
      <c r="H1596">
        <f>VLOOKUP(G1596,'Journals '!A:C,3)</f>
        <v>0</v>
      </c>
      <c r="I1596" t="str">
        <f t="shared" si="6"/>
        <v xml:space="preserve"> </v>
      </c>
      <c r="J1596" s="39">
        <v>2020</v>
      </c>
      <c r="K1596" s="38" t="s">
        <v>4072</v>
      </c>
      <c r="L1596" s="38"/>
      <c r="M1596" s="38"/>
      <c r="N1596" s="38"/>
      <c r="O1596" s="38"/>
      <c r="P1596" s="38"/>
      <c r="Q1596" s="38"/>
      <c r="R1596" s="38"/>
      <c r="S1596" s="38"/>
      <c r="T1596" s="38"/>
      <c r="U1596" s="38"/>
      <c r="V1596" s="38"/>
      <c r="W1596" s="38"/>
      <c r="X1596" s="38"/>
      <c r="Y1596" s="38"/>
      <c r="Z1596" s="38"/>
      <c r="AA1596" s="38"/>
      <c r="AB1596" s="38"/>
      <c r="AC1596" s="38"/>
      <c r="AD1596" s="38"/>
      <c r="AE1596" s="38"/>
    </row>
    <row r="1597" spans="1:31" ht="13.2">
      <c r="A1597" s="39">
        <v>162</v>
      </c>
      <c r="B1597" s="38" t="s">
        <v>807</v>
      </c>
      <c r="C1597" s="38">
        <v>2</v>
      </c>
      <c r="D1597" s="39">
        <v>4</v>
      </c>
      <c r="E1597" s="38" t="s">
        <v>4073</v>
      </c>
      <c r="F1597" s="39">
        <v>33222907</v>
      </c>
      <c r="G1597" s="38" t="s">
        <v>454</v>
      </c>
      <c r="H1597">
        <f>VLOOKUP(G1597,'Journals '!A:C,3)</f>
        <v>0</v>
      </c>
      <c r="I1597" t="str">
        <f t="shared" si="6"/>
        <v xml:space="preserve"> </v>
      </c>
      <c r="J1597" s="39">
        <v>2020</v>
      </c>
      <c r="K1597" s="38" t="s">
        <v>4069</v>
      </c>
      <c r="L1597" s="38"/>
      <c r="M1597" s="38"/>
      <c r="N1597" s="38"/>
      <c r="O1597" s="38"/>
      <c r="P1597" s="38"/>
      <c r="Q1597" s="38"/>
      <c r="R1597" s="38"/>
      <c r="S1597" s="38"/>
      <c r="T1597" s="38"/>
      <c r="U1597" s="38"/>
      <c r="V1597" s="38"/>
      <c r="W1597" s="38"/>
      <c r="X1597" s="38"/>
      <c r="Y1597" s="38"/>
      <c r="Z1597" s="38"/>
      <c r="AA1597" s="38"/>
      <c r="AB1597" s="38"/>
      <c r="AC1597" s="38"/>
      <c r="AD1597" s="38"/>
      <c r="AE1597" s="38"/>
    </row>
    <row r="1598" spans="1:31" ht="13.2">
      <c r="A1598" s="39">
        <v>162</v>
      </c>
      <c r="B1598" s="38" t="s">
        <v>807</v>
      </c>
      <c r="C1598" s="38">
        <v>15</v>
      </c>
      <c r="D1598" s="39">
        <v>21</v>
      </c>
      <c r="E1598" s="38" t="s">
        <v>4074</v>
      </c>
      <c r="F1598" s="39">
        <v>32014543</v>
      </c>
      <c r="G1598" s="38" t="s">
        <v>634</v>
      </c>
      <c r="H1598">
        <f>VLOOKUP(G1598,'Journals '!A:C,3)</f>
        <v>1</v>
      </c>
      <c r="I1598">
        <f t="shared" si="6"/>
        <v>1</v>
      </c>
      <c r="J1598" s="39">
        <v>2020</v>
      </c>
      <c r="K1598" s="38" t="s">
        <v>4075</v>
      </c>
      <c r="L1598" s="38"/>
      <c r="M1598" s="38"/>
      <c r="N1598" s="38"/>
      <c r="O1598" s="38"/>
      <c r="P1598" s="38"/>
      <c r="Q1598" s="38"/>
      <c r="R1598" s="38"/>
      <c r="S1598" s="38"/>
      <c r="T1598" s="38"/>
      <c r="U1598" s="38"/>
      <c r="V1598" s="38"/>
      <c r="W1598" s="38"/>
      <c r="X1598" s="38"/>
      <c r="Y1598" s="38"/>
      <c r="Z1598" s="38"/>
      <c r="AA1598" s="38"/>
      <c r="AB1598" s="38"/>
      <c r="AC1598" s="38"/>
      <c r="AD1598" s="38"/>
      <c r="AE1598" s="38"/>
    </row>
    <row r="1599" spans="1:31" ht="13.2">
      <c r="A1599" s="39">
        <v>162</v>
      </c>
      <c r="B1599" s="38" t="s">
        <v>807</v>
      </c>
      <c r="C1599" s="38">
        <v>2</v>
      </c>
      <c r="D1599" s="39">
        <v>8</v>
      </c>
      <c r="E1599" s="38" t="s">
        <v>4076</v>
      </c>
      <c r="F1599" s="39">
        <v>31410303</v>
      </c>
      <c r="G1599" s="38" t="s">
        <v>4077</v>
      </c>
      <c r="H1599">
        <f>VLOOKUP(G1599,'Journals '!A:C,3)</f>
        <v>0</v>
      </c>
      <c r="I1599" t="str">
        <f t="shared" si="6"/>
        <v xml:space="preserve"> </v>
      </c>
      <c r="J1599" s="39">
        <v>2019</v>
      </c>
      <c r="K1599" s="38" t="s">
        <v>4078</v>
      </c>
      <c r="L1599" s="38"/>
      <c r="M1599" s="38"/>
      <c r="N1599" s="38"/>
      <c r="O1599" s="38"/>
      <c r="P1599" s="38"/>
      <c r="Q1599" s="38"/>
      <c r="R1599" s="38"/>
      <c r="S1599" s="38"/>
      <c r="T1599" s="38"/>
      <c r="U1599" s="38"/>
      <c r="V1599" s="38"/>
      <c r="W1599" s="38"/>
      <c r="X1599" s="38"/>
      <c r="Y1599" s="38"/>
      <c r="Z1599" s="38"/>
      <c r="AA1599" s="38"/>
      <c r="AB1599" s="38"/>
      <c r="AC1599" s="38"/>
      <c r="AD1599" s="38"/>
      <c r="AE1599" s="38"/>
    </row>
    <row r="1600" spans="1:31" ht="13.2">
      <c r="A1600" s="39">
        <v>162</v>
      </c>
      <c r="B1600" s="38" t="s">
        <v>807</v>
      </c>
      <c r="C1600" s="38">
        <v>1</v>
      </c>
      <c r="D1600" s="39">
        <v>4</v>
      </c>
      <c r="E1600" s="38" t="s">
        <v>4079</v>
      </c>
      <c r="F1600" s="39">
        <v>30655234</v>
      </c>
      <c r="G1600" s="38" t="s">
        <v>454</v>
      </c>
      <c r="H1600">
        <f>VLOOKUP(G1600,'Journals '!A:C,3)</f>
        <v>0</v>
      </c>
      <c r="I1600" t="str">
        <f t="shared" si="6"/>
        <v xml:space="preserve"> </v>
      </c>
      <c r="J1600" s="39">
        <v>2019</v>
      </c>
      <c r="K1600" s="38" t="s">
        <v>4080</v>
      </c>
      <c r="L1600" s="38"/>
      <c r="M1600" s="38"/>
      <c r="N1600" s="38"/>
      <c r="O1600" s="38"/>
      <c r="P1600" s="38"/>
      <c r="Q1600" s="38"/>
      <c r="R1600" s="38"/>
      <c r="S1600" s="38"/>
      <c r="T1600" s="38"/>
      <c r="U1600" s="38"/>
      <c r="V1600" s="38"/>
      <c r="W1600" s="38"/>
      <c r="X1600" s="38"/>
      <c r="Y1600" s="38"/>
      <c r="Z1600" s="38"/>
      <c r="AA1600" s="38"/>
      <c r="AB1600" s="38"/>
      <c r="AC1600" s="38"/>
      <c r="AD1600" s="38"/>
      <c r="AE1600" s="38"/>
    </row>
    <row r="1601" spans="1:31" ht="13.2">
      <c r="A1601" s="39">
        <v>162</v>
      </c>
      <c r="B1601" s="38" t="s">
        <v>807</v>
      </c>
      <c r="C1601" s="38">
        <v>1</v>
      </c>
      <c r="D1601" s="39">
        <v>3</v>
      </c>
      <c r="E1601" s="38" t="s">
        <v>4081</v>
      </c>
      <c r="F1601" s="39">
        <v>27861414</v>
      </c>
      <c r="G1601" s="38" t="s">
        <v>544</v>
      </c>
      <c r="H1601">
        <f>VLOOKUP(G1601,'Journals '!A:C,3)</f>
        <v>1</v>
      </c>
      <c r="I1601">
        <f t="shared" si="6"/>
        <v>1</v>
      </c>
      <c r="J1601" s="39">
        <v>2016</v>
      </c>
      <c r="K1601" s="38" t="s">
        <v>4082</v>
      </c>
      <c r="L1601" s="38"/>
      <c r="M1601" s="38"/>
      <c r="N1601" s="38"/>
      <c r="O1601" s="38"/>
      <c r="P1601" s="38"/>
      <c r="Q1601" s="38"/>
      <c r="R1601" s="38"/>
      <c r="S1601" s="38"/>
      <c r="T1601" s="38"/>
      <c r="U1601" s="38"/>
      <c r="V1601" s="38"/>
      <c r="W1601" s="38"/>
      <c r="X1601" s="38"/>
      <c r="Y1601" s="38"/>
      <c r="Z1601" s="38"/>
      <c r="AA1601" s="38"/>
      <c r="AB1601" s="38"/>
      <c r="AC1601" s="38"/>
      <c r="AD1601" s="38"/>
      <c r="AE1601" s="38"/>
    </row>
    <row r="1602" spans="1:31" ht="13.2">
      <c r="A1602" s="39">
        <v>163</v>
      </c>
      <c r="B1602" s="38" t="s">
        <v>808</v>
      </c>
      <c r="C1602" s="38">
        <v>2</v>
      </c>
      <c r="D1602" s="39">
        <v>7</v>
      </c>
      <c r="E1602" s="38" t="s">
        <v>4083</v>
      </c>
      <c r="F1602" s="39">
        <v>36052619</v>
      </c>
      <c r="G1602" s="38" t="s">
        <v>4084</v>
      </c>
      <c r="H1602">
        <f>VLOOKUP(G1602,'Journals '!A:C,3)</f>
        <v>1</v>
      </c>
      <c r="I1602">
        <f t="shared" si="6"/>
        <v>1</v>
      </c>
      <c r="J1602" s="39">
        <v>2022</v>
      </c>
      <c r="K1602" s="38" t="s">
        <v>4085</v>
      </c>
      <c r="L1602" s="38"/>
      <c r="M1602" s="38"/>
      <c r="N1602" s="38"/>
      <c r="O1602" s="38"/>
      <c r="P1602" s="38"/>
      <c r="Q1602" s="38"/>
      <c r="R1602" s="38"/>
      <c r="S1602" s="38"/>
      <c r="T1602" s="38"/>
      <c r="U1602" s="38"/>
      <c r="V1602" s="38"/>
      <c r="W1602" s="38"/>
      <c r="X1602" s="38"/>
      <c r="Y1602" s="38"/>
      <c r="Z1602" s="38"/>
      <c r="AA1602" s="38"/>
      <c r="AB1602" s="38"/>
      <c r="AC1602" s="38"/>
      <c r="AD1602" s="38"/>
      <c r="AE1602" s="38"/>
    </row>
    <row r="1603" spans="1:31" ht="13.2">
      <c r="A1603" s="39">
        <v>163</v>
      </c>
      <c r="B1603" s="38" t="s">
        <v>808</v>
      </c>
      <c r="C1603" s="38">
        <v>4</v>
      </c>
      <c r="D1603" s="39">
        <v>5</v>
      </c>
      <c r="E1603" s="38" t="s">
        <v>4086</v>
      </c>
      <c r="F1603" s="39">
        <v>37490560</v>
      </c>
      <c r="G1603" s="38" t="s">
        <v>4087</v>
      </c>
      <c r="H1603">
        <f>VLOOKUP(G1603,'Journals '!A:C,3)</f>
        <v>0</v>
      </c>
      <c r="I1603" t="str">
        <f t="shared" si="6"/>
        <v xml:space="preserve"> </v>
      </c>
      <c r="J1603" s="39">
        <v>2023</v>
      </c>
      <c r="K1603" s="38" t="s">
        <v>4088</v>
      </c>
      <c r="L1603" s="38"/>
      <c r="M1603" s="38"/>
      <c r="N1603" s="38"/>
      <c r="O1603" s="38"/>
      <c r="P1603" s="38"/>
      <c r="Q1603" s="38"/>
      <c r="R1603" s="38"/>
      <c r="S1603" s="38"/>
      <c r="T1603" s="38"/>
      <c r="U1603" s="38"/>
      <c r="V1603" s="38"/>
      <c r="W1603" s="38"/>
      <c r="X1603" s="38"/>
      <c r="Y1603" s="38"/>
      <c r="Z1603" s="38"/>
      <c r="AA1603" s="38"/>
      <c r="AB1603" s="38"/>
      <c r="AC1603" s="38"/>
      <c r="AD1603" s="38"/>
      <c r="AE1603" s="38"/>
    </row>
    <row r="1604" spans="1:31" ht="13.2">
      <c r="A1604" s="39">
        <v>163</v>
      </c>
      <c r="B1604" s="38" t="s">
        <v>808</v>
      </c>
      <c r="C1604" s="38">
        <v>1</v>
      </c>
      <c r="D1604" s="39">
        <v>4</v>
      </c>
      <c r="E1604" s="38" t="s">
        <v>4089</v>
      </c>
      <c r="F1604" s="39">
        <v>37455829</v>
      </c>
      <c r="G1604" s="38" t="s">
        <v>4090</v>
      </c>
      <c r="H1604">
        <f>VLOOKUP(G1604,'Journals '!A:C,3)</f>
        <v>0</v>
      </c>
      <c r="I1604" t="str">
        <f t="shared" si="6"/>
        <v xml:space="preserve"> </v>
      </c>
      <c r="J1604" s="39">
        <v>2023</v>
      </c>
      <c r="K1604" s="38" t="s">
        <v>4091</v>
      </c>
      <c r="L1604" s="38"/>
      <c r="M1604" s="38"/>
      <c r="N1604" s="38"/>
      <c r="O1604" s="38"/>
      <c r="P1604" s="38"/>
      <c r="Q1604" s="38"/>
      <c r="R1604" s="38"/>
      <c r="S1604" s="38"/>
      <c r="T1604" s="38"/>
      <c r="U1604" s="38"/>
      <c r="V1604" s="38"/>
      <c r="W1604" s="38"/>
      <c r="X1604" s="38"/>
      <c r="Y1604" s="38"/>
      <c r="Z1604" s="38"/>
      <c r="AA1604" s="38"/>
      <c r="AB1604" s="38"/>
      <c r="AC1604" s="38"/>
      <c r="AD1604" s="38"/>
      <c r="AE1604" s="38"/>
    </row>
    <row r="1605" spans="1:31" ht="13.2">
      <c r="A1605" s="39">
        <v>164</v>
      </c>
      <c r="B1605" s="38" t="s">
        <v>851</v>
      </c>
      <c r="C1605" s="38">
        <v>2</v>
      </c>
      <c r="D1605" s="39">
        <v>3</v>
      </c>
      <c r="E1605" s="38" t="s">
        <v>4092</v>
      </c>
      <c r="F1605" s="39">
        <v>34753857</v>
      </c>
      <c r="G1605" s="38" t="s">
        <v>1803</v>
      </c>
      <c r="H1605" t="e">
        <f>VLOOKUP(G1605,'Journals '!A:C,3)</f>
        <v>#N/A</v>
      </c>
      <c r="I1605" t="e">
        <f t="shared" si="6"/>
        <v>#N/A</v>
      </c>
      <c r="J1605" s="39">
        <v>2022</v>
      </c>
      <c r="K1605" s="38" t="s">
        <v>4093</v>
      </c>
      <c r="L1605" s="38"/>
      <c r="M1605" s="38"/>
      <c r="N1605" s="38"/>
      <c r="O1605" s="38"/>
      <c r="P1605" s="38"/>
      <c r="Q1605" s="38"/>
      <c r="R1605" s="38"/>
      <c r="S1605" s="38"/>
      <c r="T1605" s="38"/>
      <c r="U1605" s="38"/>
      <c r="V1605" s="38"/>
      <c r="W1605" s="38"/>
      <c r="X1605" s="38"/>
      <c r="Y1605" s="38"/>
      <c r="Z1605" s="38"/>
      <c r="AA1605" s="38"/>
      <c r="AB1605" s="38"/>
      <c r="AC1605" s="38"/>
      <c r="AD1605" s="38"/>
      <c r="AE1605" s="38"/>
    </row>
    <row r="1606" spans="1:31" ht="13.2">
      <c r="A1606" s="39">
        <v>165</v>
      </c>
      <c r="B1606" s="38" t="s">
        <v>809</v>
      </c>
      <c r="C1606" s="38">
        <v>4</v>
      </c>
      <c r="D1606" s="39">
        <v>7</v>
      </c>
      <c r="E1606" s="38" t="s">
        <v>4094</v>
      </c>
      <c r="F1606" s="39">
        <v>37410631</v>
      </c>
      <c r="G1606" s="38" t="s">
        <v>433</v>
      </c>
      <c r="H1606">
        <f>VLOOKUP(G1606,'Journals '!A:C,3)</f>
        <v>1</v>
      </c>
      <c r="I1606">
        <f t="shared" si="6"/>
        <v>1</v>
      </c>
      <c r="J1606" s="39">
        <v>2023</v>
      </c>
      <c r="K1606" s="38" t="s">
        <v>4095</v>
      </c>
      <c r="L1606" s="38"/>
      <c r="M1606" s="38"/>
      <c r="N1606" s="38"/>
      <c r="O1606" s="38"/>
      <c r="P1606" s="38"/>
      <c r="Q1606" s="38"/>
      <c r="R1606" s="38"/>
      <c r="S1606" s="38"/>
      <c r="T1606" s="38"/>
      <c r="U1606" s="38"/>
      <c r="V1606" s="38"/>
      <c r="W1606" s="38"/>
      <c r="X1606" s="38"/>
      <c r="Y1606" s="38"/>
      <c r="Z1606" s="38"/>
      <c r="AA1606" s="38"/>
      <c r="AB1606" s="38"/>
      <c r="AC1606" s="38"/>
      <c r="AD1606" s="38"/>
      <c r="AE1606" s="38"/>
    </row>
    <row r="1607" spans="1:31" ht="13.2">
      <c r="A1607" s="39">
        <v>165</v>
      </c>
      <c r="B1607" s="38" t="s">
        <v>809</v>
      </c>
      <c r="C1607" s="38">
        <v>4</v>
      </c>
      <c r="D1607" s="39">
        <v>6</v>
      </c>
      <c r="E1607" s="38" t="s">
        <v>4096</v>
      </c>
      <c r="F1607" s="39">
        <v>36278978</v>
      </c>
      <c r="G1607" s="38" t="s">
        <v>1330</v>
      </c>
      <c r="H1607">
        <f>VLOOKUP(G1607,'Journals '!A:C,3)</f>
        <v>0</v>
      </c>
      <c r="I1607" t="str">
        <f t="shared" si="6"/>
        <v xml:space="preserve"> </v>
      </c>
      <c r="J1607" s="39">
        <v>2023</v>
      </c>
      <c r="K1607" s="38" t="s">
        <v>4097</v>
      </c>
      <c r="L1607" s="38"/>
      <c r="M1607" s="38"/>
      <c r="N1607" s="38"/>
      <c r="O1607" s="38"/>
      <c r="P1607" s="38"/>
      <c r="Q1607" s="38"/>
      <c r="R1607" s="38"/>
      <c r="S1607" s="38"/>
      <c r="T1607" s="38"/>
      <c r="U1607" s="38"/>
      <c r="V1607" s="38"/>
      <c r="W1607" s="38"/>
      <c r="X1607" s="38"/>
      <c r="Y1607" s="38"/>
      <c r="Z1607" s="38"/>
      <c r="AA1607" s="38"/>
      <c r="AB1607" s="38"/>
      <c r="AC1607" s="38"/>
      <c r="AD1607" s="38"/>
      <c r="AE1607" s="38"/>
    </row>
    <row r="1608" spans="1:31" ht="13.2">
      <c r="A1608" s="39">
        <v>165</v>
      </c>
      <c r="B1608" s="38" t="s">
        <v>809</v>
      </c>
      <c r="C1608" s="38">
        <v>1</v>
      </c>
      <c r="D1608" s="39">
        <v>5</v>
      </c>
      <c r="E1608" s="38" t="s">
        <v>4098</v>
      </c>
      <c r="F1608" s="39">
        <v>36448829</v>
      </c>
      <c r="G1608" s="38" t="s">
        <v>634</v>
      </c>
      <c r="H1608">
        <f>VLOOKUP(G1608,'Journals '!A:C,3)</f>
        <v>1</v>
      </c>
      <c r="I1608">
        <f t="shared" si="6"/>
        <v>1</v>
      </c>
      <c r="J1608" s="39">
        <v>2023</v>
      </c>
      <c r="K1608" s="38" t="s">
        <v>4099</v>
      </c>
      <c r="L1608" s="38"/>
      <c r="M1608" s="38"/>
      <c r="N1608" s="38"/>
      <c r="O1608" s="38"/>
      <c r="P1608" s="38"/>
      <c r="Q1608" s="38"/>
      <c r="R1608" s="38"/>
      <c r="S1608" s="38"/>
      <c r="T1608" s="38"/>
      <c r="U1608" s="38"/>
      <c r="V1608" s="38"/>
      <c r="W1608" s="38"/>
      <c r="X1608" s="38"/>
      <c r="Y1608" s="38"/>
      <c r="Z1608" s="38"/>
      <c r="AA1608" s="38"/>
      <c r="AB1608" s="38"/>
      <c r="AC1608" s="38"/>
      <c r="AD1608" s="38"/>
      <c r="AE1608" s="38"/>
    </row>
    <row r="1609" spans="1:31" ht="13.2">
      <c r="A1609" s="39">
        <v>165</v>
      </c>
      <c r="B1609" s="38" t="s">
        <v>809</v>
      </c>
      <c r="C1609" s="38">
        <v>4</v>
      </c>
      <c r="D1609" s="39">
        <v>8</v>
      </c>
      <c r="E1609" s="38" t="s">
        <v>4100</v>
      </c>
      <c r="F1609" s="39">
        <v>36060367</v>
      </c>
      <c r="G1609" s="38" t="s">
        <v>354</v>
      </c>
      <c r="H1609">
        <f>VLOOKUP(G1609,'Journals '!A:C,3)</f>
        <v>0</v>
      </c>
      <c r="I1609" t="str">
        <f t="shared" si="6"/>
        <v xml:space="preserve"> </v>
      </c>
      <c r="J1609" s="39">
        <v>2022</v>
      </c>
      <c r="K1609" s="38" t="s">
        <v>4101</v>
      </c>
      <c r="L1609" s="38"/>
      <c r="M1609" s="38"/>
      <c r="N1609" s="38"/>
      <c r="O1609" s="38"/>
      <c r="P1609" s="38"/>
      <c r="Q1609" s="38"/>
      <c r="R1609" s="38"/>
      <c r="S1609" s="38"/>
      <c r="T1609" s="38"/>
      <c r="U1609" s="38"/>
      <c r="V1609" s="38"/>
      <c r="W1609" s="38"/>
      <c r="X1609" s="38"/>
      <c r="Y1609" s="38"/>
      <c r="Z1609" s="38"/>
      <c r="AA1609" s="38"/>
      <c r="AB1609" s="38"/>
      <c r="AC1609" s="38"/>
      <c r="AD1609" s="38"/>
      <c r="AE1609" s="38"/>
    </row>
    <row r="1610" spans="1:31" ht="13.2">
      <c r="A1610" s="39">
        <v>165</v>
      </c>
      <c r="B1610" s="38" t="s">
        <v>809</v>
      </c>
      <c r="C1610" s="38">
        <v>9</v>
      </c>
      <c r="D1610" s="39">
        <v>11</v>
      </c>
      <c r="E1610" s="38" t="s">
        <v>4102</v>
      </c>
      <c r="F1610" s="39">
        <v>35557552</v>
      </c>
      <c r="G1610" s="38" t="s">
        <v>4103</v>
      </c>
      <c r="H1610">
        <f>VLOOKUP(G1610,'Journals '!A:C,3)</f>
        <v>0</v>
      </c>
      <c r="I1610" t="str">
        <f t="shared" si="6"/>
        <v xml:space="preserve"> </v>
      </c>
      <c r="J1610" s="39">
        <v>2022</v>
      </c>
      <c r="K1610" s="38" t="s">
        <v>4104</v>
      </c>
      <c r="L1610" s="38"/>
      <c r="M1610" s="38"/>
      <c r="N1610" s="38"/>
      <c r="O1610" s="38"/>
      <c r="P1610" s="38"/>
      <c r="Q1610" s="38"/>
      <c r="R1610" s="38"/>
      <c r="S1610" s="38"/>
      <c r="T1610" s="38"/>
      <c r="U1610" s="38"/>
      <c r="V1610" s="38"/>
      <c r="W1610" s="38"/>
      <c r="X1610" s="38"/>
      <c r="Y1610" s="38"/>
      <c r="Z1610" s="38"/>
      <c r="AA1610" s="38"/>
      <c r="AB1610" s="38"/>
      <c r="AC1610" s="38"/>
      <c r="AD1610" s="38"/>
      <c r="AE1610" s="38"/>
    </row>
    <row r="1611" spans="1:31" ht="13.2">
      <c r="A1611" s="39">
        <v>165</v>
      </c>
      <c r="B1611" s="38" t="s">
        <v>809</v>
      </c>
      <c r="C1611" s="38">
        <v>2</v>
      </c>
      <c r="D1611" s="39">
        <v>7</v>
      </c>
      <c r="E1611" s="38" t="s">
        <v>4105</v>
      </c>
      <c r="F1611" s="39">
        <v>34242826</v>
      </c>
      <c r="G1611" s="38" t="s">
        <v>634</v>
      </c>
      <c r="H1611">
        <f>VLOOKUP(G1611,'Journals '!A:C,3)</f>
        <v>1</v>
      </c>
      <c r="I1611">
        <f t="shared" si="6"/>
        <v>1</v>
      </c>
      <c r="J1611" s="39">
        <v>2021</v>
      </c>
      <c r="K1611" s="38" t="s">
        <v>4106</v>
      </c>
      <c r="L1611" s="38"/>
      <c r="M1611" s="38"/>
      <c r="N1611" s="38"/>
      <c r="O1611" s="38"/>
      <c r="P1611" s="38"/>
      <c r="Q1611" s="38"/>
      <c r="R1611" s="38"/>
      <c r="S1611" s="38"/>
      <c r="T1611" s="38"/>
      <c r="U1611" s="38"/>
      <c r="V1611" s="38"/>
      <c r="W1611" s="38"/>
      <c r="X1611" s="38"/>
      <c r="Y1611" s="38"/>
      <c r="Z1611" s="38"/>
      <c r="AA1611" s="38"/>
      <c r="AB1611" s="38"/>
      <c r="AC1611" s="38"/>
      <c r="AD1611" s="38"/>
      <c r="AE1611" s="38"/>
    </row>
    <row r="1612" spans="1:31" ht="13.2">
      <c r="A1612" s="39">
        <v>165</v>
      </c>
      <c r="B1612" s="38" t="s">
        <v>809</v>
      </c>
      <c r="C1612" s="38">
        <v>6</v>
      </c>
      <c r="D1612" s="39">
        <v>20</v>
      </c>
      <c r="E1612" s="38" t="s">
        <v>4107</v>
      </c>
      <c r="F1612" s="39">
        <v>34001816</v>
      </c>
      <c r="G1612" s="38" t="s">
        <v>1791</v>
      </c>
      <c r="H1612">
        <f>VLOOKUP(G1612,'Journals '!A:C,3)</f>
        <v>1</v>
      </c>
      <c r="I1612">
        <f t="shared" si="6"/>
        <v>1</v>
      </c>
      <c r="J1612" s="39">
        <v>2022</v>
      </c>
      <c r="K1612" s="38" t="s">
        <v>4108</v>
      </c>
      <c r="L1612" s="38"/>
      <c r="M1612" s="38"/>
      <c r="N1612" s="38"/>
      <c r="O1612" s="38"/>
      <c r="P1612" s="38"/>
      <c r="Q1612" s="38"/>
      <c r="R1612" s="38"/>
      <c r="S1612" s="38"/>
      <c r="T1612" s="38"/>
      <c r="U1612" s="38"/>
      <c r="V1612" s="38"/>
      <c r="W1612" s="38"/>
      <c r="X1612" s="38"/>
      <c r="Y1612" s="38"/>
      <c r="Z1612" s="38"/>
      <c r="AA1612" s="38"/>
      <c r="AB1612" s="38"/>
      <c r="AC1612" s="38"/>
      <c r="AD1612" s="38"/>
      <c r="AE1612" s="38"/>
    </row>
    <row r="1613" spans="1:31" ht="13.2">
      <c r="A1613" s="39">
        <v>166</v>
      </c>
      <c r="B1613" s="38" t="s">
        <v>810</v>
      </c>
      <c r="C1613" s="39">
        <v>2</v>
      </c>
      <c r="D1613" s="39">
        <v>7</v>
      </c>
      <c r="E1613" s="38" t="s">
        <v>4109</v>
      </c>
      <c r="F1613" s="39">
        <v>36028216</v>
      </c>
      <c r="G1613" s="40" t="s">
        <v>622</v>
      </c>
      <c r="H1613">
        <f>VLOOKUP(G1613,'Journals '!A:C,3)</f>
        <v>1</v>
      </c>
      <c r="I1613">
        <f t="shared" si="6"/>
        <v>1</v>
      </c>
      <c r="J1613" s="39">
        <v>2022</v>
      </c>
      <c r="K1613" s="38" t="s">
        <v>4110</v>
      </c>
      <c r="L1613" s="38"/>
      <c r="M1613" s="38"/>
      <c r="N1613" s="38"/>
      <c r="O1613" s="38"/>
      <c r="P1613" s="38"/>
      <c r="Q1613" s="38"/>
      <c r="R1613" s="38"/>
      <c r="S1613" s="38"/>
      <c r="T1613" s="38"/>
      <c r="U1613" s="38"/>
      <c r="V1613" s="38"/>
      <c r="W1613" s="38"/>
      <c r="X1613" s="38"/>
      <c r="Y1613" s="38"/>
      <c r="Z1613" s="38"/>
      <c r="AA1613" s="38"/>
      <c r="AB1613" s="38"/>
      <c r="AC1613" s="38"/>
      <c r="AD1613" s="38"/>
      <c r="AE1613" s="38"/>
    </row>
    <row r="1614" spans="1:31" ht="13.2">
      <c r="A1614" s="39">
        <v>166</v>
      </c>
      <c r="B1614" s="38" t="s">
        <v>810</v>
      </c>
      <c r="C1614" s="39">
        <v>1</v>
      </c>
      <c r="D1614" s="39">
        <v>4</v>
      </c>
      <c r="E1614" s="38" t="s">
        <v>4111</v>
      </c>
      <c r="F1614" s="39">
        <v>35148514</v>
      </c>
      <c r="G1614" s="40" t="s">
        <v>1030</v>
      </c>
      <c r="H1614">
        <f>VLOOKUP(G1614,'Journals '!A:C,3)</f>
        <v>1</v>
      </c>
      <c r="I1614">
        <f t="shared" si="6"/>
        <v>1</v>
      </c>
      <c r="J1614" s="39">
        <v>2022</v>
      </c>
      <c r="K1614" s="38" t="s">
        <v>4067</v>
      </c>
      <c r="L1614" s="38"/>
      <c r="M1614" s="38"/>
      <c r="N1614" s="38"/>
      <c r="O1614" s="38"/>
      <c r="P1614" s="38"/>
      <c r="Q1614" s="38"/>
      <c r="R1614" s="38"/>
      <c r="S1614" s="38"/>
      <c r="T1614" s="38"/>
      <c r="U1614" s="38"/>
      <c r="V1614" s="38"/>
      <c r="W1614" s="38"/>
      <c r="X1614" s="38"/>
      <c r="Y1614" s="38"/>
      <c r="Z1614" s="38"/>
      <c r="AA1614" s="38"/>
      <c r="AB1614" s="38"/>
      <c r="AC1614" s="38"/>
      <c r="AD1614" s="38"/>
      <c r="AE1614" s="38"/>
    </row>
    <row r="1615" spans="1:31" ht="13.2">
      <c r="A1615" s="39">
        <v>166</v>
      </c>
      <c r="B1615" s="38" t="s">
        <v>810</v>
      </c>
      <c r="C1615" s="39">
        <v>1</v>
      </c>
      <c r="D1615" s="39">
        <v>6</v>
      </c>
      <c r="E1615" s="38" t="s">
        <v>4112</v>
      </c>
      <c r="F1615" s="39">
        <v>33930867</v>
      </c>
      <c r="G1615" s="40" t="s">
        <v>1030</v>
      </c>
      <c r="H1615">
        <f>VLOOKUP(G1615,'Journals '!A:C,3)</f>
        <v>1</v>
      </c>
      <c r="I1615">
        <f t="shared" si="6"/>
        <v>1</v>
      </c>
      <c r="J1615" s="39">
        <v>2021</v>
      </c>
      <c r="K1615" s="38" t="s">
        <v>4067</v>
      </c>
      <c r="L1615" s="38"/>
      <c r="M1615" s="38"/>
      <c r="N1615" s="38"/>
      <c r="O1615" s="38"/>
      <c r="P1615" s="38"/>
      <c r="Q1615" s="38"/>
      <c r="R1615" s="38"/>
      <c r="S1615" s="38"/>
      <c r="T1615" s="38"/>
      <c r="U1615" s="38"/>
      <c r="V1615" s="38"/>
      <c r="W1615" s="38"/>
      <c r="X1615" s="38"/>
      <c r="Y1615" s="38"/>
      <c r="Z1615" s="38"/>
      <c r="AA1615" s="38"/>
      <c r="AB1615" s="38"/>
      <c r="AC1615" s="38"/>
      <c r="AD1615" s="38"/>
      <c r="AE1615" s="38"/>
    </row>
    <row r="1616" spans="1:31" ht="13.2">
      <c r="A1616" s="39">
        <v>166</v>
      </c>
      <c r="B1616" s="38" t="s">
        <v>810</v>
      </c>
      <c r="C1616" s="39">
        <v>5</v>
      </c>
      <c r="D1616" s="39">
        <v>8</v>
      </c>
      <c r="E1616" s="38" t="s">
        <v>4113</v>
      </c>
      <c r="F1616" s="39">
        <v>34675029</v>
      </c>
      <c r="G1616" s="40" t="s">
        <v>412</v>
      </c>
      <c r="H1616">
        <f>VLOOKUP(G1616,'Journals '!A:C,3)</f>
        <v>0</v>
      </c>
      <c r="I1616" t="str">
        <f t="shared" si="6"/>
        <v xml:space="preserve"> </v>
      </c>
      <c r="J1616" s="39">
        <v>2021</v>
      </c>
      <c r="K1616" s="38" t="s">
        <v>4114</v>
      </c>
      <c r="L1616" s="38"/>
      <c r="M1616" s="38"/>
      <c r="N1616" s="38"/>
      <c r="O1616" s="38"/>
      <c r="P1616" s="38"/>
      <c r="Q1616" s="38"/>
      <c r="R1616" s="38"/>
      <c r="S1616" s="38"/>
      <c r="T1616" s="38"/>
      <c r="U1616" s="38"/>
      <c r="V1616" s="38"/>
      <c r="W1616" s="38"/>
      <c r="X1616" s="38"/>
      <c r="Y1616" s="38"/>
      <c r="Z1616" s="38"/>
      <c r="AA1616" s="38"/>
      <c r="AB1616" s="38"/>
      <c r="AC1616" s="38"/>
      <c r="AD1616" s="38"/>
      <c r="AE1616" s="38"/>
    </row>
    <row r="1617" spans="1:31" ht="13.2">
      <c r="A1617" s="39">
        <v>166</v>
      </c>
      <c r="B1617" s="38" t="s">
        <v>810</v>
      </c>
      <c r="C1617" s="39">
        <v>5</v>
      </c>
      <c r="D1617" s="39">
        <v>8</v>
      </c>
      <c r="E1617" s="38" t="s">
        <v>4115</v>
      </c>
      <c r="F1617" s="39">
        <v>36130544</v>
      </c>
      <c r="G1617" s="40" t="s">
        <v>475</v>
      </c>
      <c r="H1617">
        <f>VLOOKUP(G1617,'Journals '!A:C,3)</f>
        <v>1</v>
      </c>
      <c r="I1617">
        <f t="shared" si="6"/>
        <v>1</v>
      </c>
      <c r="J1617" s="39">
        <v>2022</v>
      </c>
      <c r="K1617" s="38" t="s">
        <v>4116</v>
      </c>
      <c r="L1617" s="38"/>
      <c r="M1617" s="38"/>
      <c r="N1617" s="38"/>
      <c r="O1617" s="38"/>
      <c r="P1617" s="38"/>
      <c r="Q1617" s="38"/>
      <c r="R1617" s="38"/>
      <c r="S1617" s="38"/>
      <c r="T1617" s="38"/>
      <c r="U1617" s="38"/>
      <c r="V1617" s="38"/>
      <c r="W1617" s="38"/>
      <c r="X1617" s="38"/>
      <c r="Y1617" s="38"/>
      <c r="Z1617" s="38"/>
      <c r="AA1617" s="38"/>
      <c r="AB1617" s="38"/>
      <c r="AC1617" s="38"/>
      <c r="AD1617" s="38"/>
      <c r="AE1617" s="38"/>
    </row>
    <row r="1618" spans="1:31" ht="13.2">
      <c r="A1618" s="39">
        <v>166</v>
      </c>
      <c r="B1618" s="38" t="s">
        <v>810</v>
      </c>
      <c r="C1618" s="39">
        <v>6</v>
      </c>
      <c r="D1618" s="39">
        <v>9</v>
      </c>
      <c r="E1618" s="38" t="s">
        <v>4117</v>
      </c>
      <c r="F1618" s="39">
        <v>34243152</v>
      </c>
      <c r="G1618" s="40" t="s">
        <v>1030</v>
      </c>
      <c r="H1618">
        <f>VLOOKUP(G1618,'Journals '!A:C,3)</f>
        <v>1</v>
      </c>
      <c r="I1618">
        <f t="shared" si="6"/>
        <v>1</v>
      </c>
      <c r="J1618" s="39">
        <v>2021</v>
      </c>
      <c r="K1618" s="38" t="s">
        <v>4114</v>
      </c>
      <c r="L1618" s="38"/>
      <c r="M1618" s="38"/>
      <c r="N1618" s="38"/>
      <c r="O1618" s="38"/>
      <c r="P1618" s="38"/>
      <c r="Q1618" s="38"/>
      <c r="R1618" s="38"/>
      <c r="S1618" s="38"/>
      <c r="T1618" s="38"/>
      <c r="U1618" s="38"/>
      <c r="V1618" s="38"/>
      <c r="W1618" s="38"/>
      <c r="X1618" s="38"/>
      <c r="Y1618" s="38"/>
      <c r="Z1618" s="38"/>
      <c r="AA1618" s="38"/>
      <c r="AB1618" s="38"/>
      <c r="AC1618" s="38"/>
      <c r="AD1618" s="38"/>
      <c r="AE1618" s="38"/>
    </row>
    <row r="1619" spans="1:31" ht="13.2">
      <c r="A1619" s="39">
        <v>166</v>
      </c>
      <c r="B1619" s="38" t="s">
        <v>810</v>
      </c>
      <c r="C1619" s="39">
        <v>3</v>
      </c>
      <c r="D1619" s="39">
        <v>8</v>
      </c>
      <c r="E1619" s="38" t="s">
        <v>4118</v>
      </c>
      <c r="F1619" s="39">
        <v>34536618</v>
      </c>
      <c r="G1619" s="40" t="s">
        <v>634</v>
      </c>
      <c r="H1619">
        <f>VLOOKUP(G1619,'Journals '!A:C,3)</f>
        <v>1</v>
      </c>
      <c r="I1619">
        <f t="shared" si="6"/>
        <v>1</v>
      </c>
      <c r="J1619" s="39">
        <v>2021</v>
      </c>
      <c r="K1619" s="38" t="s">
        <v>4119</v>
      </c>
      <c r="L1619" s="38"/>
      <c r="M1619" s="38"/>
      <c r="N1619" s="38"/>
      <c r="O1619" s="38"/>
      <c r="P1619" s="38"/>
      <c r="Q1619" s="38"/>
      <c r="R1619" s="38"/>
      <c r="S1619" s="38"/>
      <c r="T1619" s="38"/>
      <c r="U1619" s="38"/>
      <c r="V1619" s="38"/>
      <c r="W1619" s="38"/>
      <c r="X1619" s="38"/>
      <c r="Y1619" s="38"/>
      <c r="Z1619" s="38"/>
      <c r="AA1619" s="38"/>
      <c r="AB1619" s="38"/>
      <c r="AC1619" s="38"/>
      <c r="AD1619" s="38"/>
      <c r="AE1619" s="38"/>
    </row>
    <row r="1620" spans="1:31" ht="13.2">
      <c r="A1620" s="39">
        <v>166</v>
      </c>
      <c r="B1620" s="38" t="s">
        <v>810</v>
      </c>
      <c r="C1620" s="39">
        <v>1</v>
      </c>
      <c r="D1620" s="39">
        <v>8</v>
      </c>
      <c r="E1620" s="38" t="s">
        <v>4120</v>
      </c>
      <c r="F1620" s="39">
        <v>33482413</v>
      </c>
      <c r="G1620" s="40" t="s">
        <v>634</v>
      </c>
      <c r="H1620">
        <f>VLOOKUP(G1620,'Journals '!A:C,3)</f>
        <v>1</v>
      </c>
      <c r="I1620">
        <f t="shared" si="6"/>
        <v>1</v>
      </c>
      <c r="J1620" s="39">
        <v>2021</v>
      </c>
      <c r="K1620" s="38" t="s">
        <v>4063</v>
      </c>
      <c r="L1620" s="38"/>
      <c r="M1620" s="38"/>
      <c r="N1620" s="38"/>
      <c r="O1620" s="38"/>
      <c r="P1620" s="38"/>
      <c r="Q1620" s="38"/>
      <c r="R1620" s="38"/>
      <c r="S1620" s="38"/>
      <c r="T1620" s="38"/>
      <c r="U1620" s="38"/>
      <c r="V1620" s="38"/>
      <c r="W1620" s="38"/>
      <c r="X1620" s="38"/>
      <c r="Y1620" s="38"/>
      <c r="Z1620" s="38"/>
      <c r="AA1620" s="38"/>
      <c r="AB1620" s="38"/>
      <c r="AC1620" s="38"/>
      <c r="AD1620" s="38"/>
      <c r="AE1620" s="38"/>
    </row>
    <row r="1621" spans="1:31" ht="13.2">
      <c r="A1621" s="39">
        <v>166</v>
      </c>
      <c r="B1621" s="38" t="s">
        <v>810</v>
      </c>
      <c r="C1621" s="39">
        <v>2</v>
      </c>
      <c r="D1621" s="39">
        <v>3</v>
      </c>
      <c r="E1621" s="38" t="s">
        <v>4121</v>
      </c>
      <c r="F1621" s="39">
        <v>33222914</v>
      </c>
      <c r="G1621" s="40" t="s">
        <v>454</v>
      </c>
      <c r="H1621">
        <f>VLOOKUP(G1621,'Journals '!A:C,3)</f>
        <v>0</v>
      </c>
      <c r="I1621" t="str">
        <f t="shared" si="6"/>
        <v xml:space="preserve"> </v>
      </c>
      <c r="J1621" s="39">
        <v>2020</v>
      </c>
      <c r="K1621" s="38" t="s">
        <v>4122</v>
      </c>
      <c r="L1621" s="38"/>
      <c r="M1621" s="38"/>
      <c r="N1621" s="38"/>
      <c r="O1621" s="38"/>
      <c r="P1621" s="38"/>
      <c r="Q1621" s="38"/>
      <c r="R1621" s="38"/>
      <c r="S1621" s="38"/>
      <c r="T1621" s="38"/>
      <c r="U1621" s="38"/>
      <c r="V1621" s="38"/>
      <c r="W1621" s="38"/>
      <c r="X1621" s="38"/>
      <c r="Y1621" s="38"/>
      <c r="Z1621" s="38"/>
      <c r="AA1621" s="38"/>
      <c r="AB1621" s="38"/>
      <c r="AC1621" s="38"/>
      <c r="AD1621" s="38"/>
      <c r="AE1621" s="38"/>
    </row>
    <row r="1622" spans="1:31" ht="13.2">
      <c r="A1622" s="39">
        <v>166</v>
      </c>
      <c r="B1622" s="38" t="s">
        <v>810</v>
      </c>
      <c r="C1622" s="39">
        <v>4</v>
      </c>
      <c r="D1622" s="39">
        <v>6</v>
      </c>
      <c r="E1622" s="38" t="s">
        <v>4123</v>
      </c>
      <c r="F1622" s="39">
        <v>36963285</v>
      </c>
      <c r="G1622" s="40" t="s">
        <v>345</v>
      </c>
      <c r="H1622">
        <f>VLOOKUP(G1622,'Journals '!A:C,3)</f>
        <v>1</v>
      </c>
      <c r="I1622">
        <f t="shared" si="6"/>
        <v>1</v>
      </c>
      <c r="J1622" s="39">
        <v>2023</v>
      </c>
      <c r="K1622" s="38" t="s">
        <v>4124</v>
      </c>
      <c r="L1622" s="38"/>
      <c r="M1622" s="38"/>
      <c r="N1622" s="38"/>
      <c r="O1622" s="38"/>
      <c r="P1622" s="38"/>
      <c r="Q1622" s="38"/>
      <c r="R1622" s="38"/>
      <c r="S1622" s="38"/>
      <c r="T1622" s="38"/>
      <c r="U1622" s="38"/>
      <c r="V1622" s="38"/>
      <c r="W1622" s="38"/>
      <c r="X1622" s="38"/>
      <c r="Y1622" s="38"/>
      <c r="Z1622" s="38"/>
      <c r="AA1622" s="38"/>
      <c r="AB1622" s="38"/>
      <c r="AC1622" s="38"/>
      <c r="AD1622" s="38"/>
      <c r="AE1622" s="38"/>
    </row>
    <row r="1623" spans="1:31" ht="13.2">
      <c r="A1623" s="39">
        <v>166</v>
      </c>
      <c r="B1623" s="38" t="s">
        <v>810</v>
      </c>
      <c r="C1623" s="39">
        <v>7</v>
      </c>
      <c r="D1623" s="39">
        <v>13</v>
      </c>
      <c r="E1623" s="38" t="s">
        <v>4125</v>
      </c>
      <c r="F1623" s="39">
        <v>33502312</v>
      </c>
      <c r="G1623" s="40" t="s">
        <v>365</v>
      </c>
      <c r="H1623">
        <f>VLOOKUP(G1623,'Journals '!A:C,3)</f>
        <v>0</v>
      </c>
      <c r="I1623" t="str">
        <f t="shared" si="6"/>
        <v xml:space="preserve"> </v>
      </c>
      <c r="J1623" s="39">
        <v>2021</v>
      </c>
      <c r="K1623" s="38" t="s">
        <v>4126</v>
      </c>
      <c r="L1623" s="38"/>
      <c r="M1623" s="38"/>
      <c r="N1623" s="38"/>
      <c r="O1623" s="38"/>
      <c r="P1623" s="38"/>
      <c r="Q1623" s="38"/>
      <c r="R1623" s="38"/>
      <c r="S1623" s="38"/>
      <c r="T1623" s="38"/>
      <c r="U1623" s="38"/>
      <c r="V1623" s="38"/>
      <c r="W1623" s="38"/>
      <c r="X1623" s="38"/>
      <c r="Y1623" s="38"/>
      <c r="Z1623" s="38"/>
      <c r="AA1623" s="38"/>
      <c r="AB1623" s="38"/>
      <c r="AC1623" s="38"/>
      <c r="AD1623" s="38"/>
      <c r="AE1623" s="38"/>
    </row>
    <row r="1624" spans="1:31" ht="15">
      <c r="A1624" s="39">
        <v>167</v>
      </c>
      <c r="B1624" t="s">
        <v>677</v>
      </c>
      <c r="C1624" s="39">
        <v>2</v>
      </c>
      <c r="D1624" s="39">
        <v>6</v>
      </c>
      <c r="E1624" s="63" t="s">
        <v>4127</v>
      </c>
      <c r="F1624" s="64">
        <v>35631452</v>
      </c>
      <c r="G1624" s="63" t="s">
        <v>4128</v>
      </c>
      <c r="H1624">
        <f>VLOOKUP(G1624,'Journals '!A:C,3)</f>
        <v>0</v>
      </c>
      <c r="I1624" t="str">
        <f t="shared" si="6"/>
        <v xml:space="preserve"> </v>
      </c>
      <c r="J1624" s="64">
        <v>2022</v>
      </c>
      <c r="K1624" s="65" t="s">
        <v>4129</v>
      </c>
      <c r="L1624" s="38"/>
      <c r="M1624" s="38"/>
      <c r="N1624" s="38"/>
      <c r="O1624" s="38"/>
      <c r="P1624" s="38"/>
      <c r="Q1624" s="38"/>
      <c r="R1624" s="38"/>
      <c r="S1624" s="38"/>
      <c r="T1624" s="38"/>
      <c r="U1624" s="38"/>
      <c r="V1624" s="38"/>
      <c r="W1624" s="38"/>
      <c r="X1624" s="38"/>
      <c r="Y1624" s="38"/>
      <c r="Z1624" s="38"/>
      <c r="AA1624" s="38"/>
      <c r="AB1624" s="38"/>
      <c r="AC1624" s="38"/>
      <c r="AD1624" s="38"/>
      <c r="AE1624" s="38"/>
    </row>
    <row r="1625" spans="1:31" ht="13.2">
      <c r="A1625" s="39">
        <v>167</v>
      </c>
      <c r="B1625" t="s">
        <v>677</v>
      </c>
      <c r="C1625" s="39">
        <v>6</v>
      </c>
      <c r="D1625" s="39">
        <v>10</v>
      </c>
      <c r="E1625" s="63" t="s">
        <v>4130</v>
      </c>
      <c r="F1625" s="64">
        <v>34258948</v>
      </c>
      <c r="G1625" s="63" t="s">
        <v>4131</v>
      </c>
      <c r="H1625">
        <f>VLOOKUP(G1625,'Journals '!A:C,3)</f>
        <v>0</v>
      </c>
      <c r="I1625" t="str">
        <f t="shared" si="6"/>
        <v xml:space="preserve"> </v>
      </c>
      <c r="J1625" s="64">
        <v>2021</v>
      </c>
      <c r="K1625" s="38" t="s">
        <v>4132</v>
      </c>
      <c r="L1625" s="38"/>
      <c r="M1625" s="38"/>
      <c r="N1625" s="38"/>
      <c r="O1625" s="38"/>
      <c r="P1625" s="38"/>
      <c r="Q1625" s="38"/>
      <c r="R1625" s="38"/>
      <c r="S1625" s="38"/>
      <c r="T1625" s="38"/>
      <c r="U1625" s="38"/>
      <c r="V1625" s="38"/>
      <c r="W1625" s="38"/>
      <c r="X1625" s="38"/>
      <c r="Y1625" s="38"/>
      <c r="Z1625" s="38"/>
      <c r="AA1625" s="38"/>
      <c r="AB1625" s="38"/>
      <c r="AC1625" s="38"/>
      <c r="AD1625" s="38"/>
      <c r="AE1625" s="38"/>
    </row>
    <row r="1626" spans="1:31" ht="13.2">
      <c r="A1626" s="39">
        <v>167</v>
      </c>
      <c r="B1626" t="s">
        <v>677</v>
      </c>
      <c r="C1626" s="39">
        <v>1</v>
      </c>
      <c r="D1626" s="39">
        <v>9</v>
      </c>
      <c r="E1626" s="63" t="s">
        <v>4133</v>
      </c>
      <c r="F1626" s="64">
        <v>35597059</v>
      </c>
      <c r="G1626" s="63" t="s">
        <v>2470</v>
      </c>
      <c r="H1626">
        <f>VLOOKUP(G1626,'Journals '!A:C,3)</f>
        <v>0</v>
      </c>
      <c r="I1626" t="str">
        <f t="shared" si="6"/>
        <v xml:space="preserve"> </v>
      </c>
      <c r="J1626" s="64">
        <v>2022</v>
      </c>
      <c r="K1626" s="38" t="s">
        <v>4134</v>
      </c>
      <c r="L1626" s="38"/>
      <c r="M1626" s="38"/>
      <c r="N1626" s="38"/>
      <c r="O1626" s="38"/>
      <c r="P1626" s="38"/>
      <c r="Q1626" s="38"/>
      <c r="R1626" s="38"/>
      <c r="S1626" s="38"/>
      <c r="T1626" s="38"/>
      <c r="U1626" s="38"/>
      <c r="V1626" s="38"/>
      <c r="W1626" s="38"/>
      <c r="X1626" s="38"/>
      <c r="Y1626" s="38"/>
      <c r="Z1626" s="38"/>
      <c r="AA1626" s="38"/>
      <c r="AB1626" s="38"/>
      <c r="AC1626" s="38"/>
      <c r="AD1626" s="38"/>
      <c r="AE1626" s="38"/>
    </row>
    <row r="1627" spans="1:31" ht="13.2">
      <c r="A1627" s="39">
        <v>167</v>
      </c>
      <c r="B1627" t="s">
        <v>677</v>
      </c>
      <c r="C1627" s="39">
        <v>1</v>
      </c>
      <c r="D1627" s="39">
        <v>3</v>
      </c>
      <c r="E1627" s="63" t="s">
        <v>4135</v>
      </c>
      <c r="F1627" s="64">
        <v>32828027</v>
      </c>
      <c r="G1627" s="63" t="s">
        <v>4136</v>
      </c>
      <c r="H1627">
        <f>VLOOKUP(G1627,'Journals '!A:C,3)</f>
        <v>1</v>
      </c>
      <c r="I1627">
        <f t="shared" si="6"/>
        <v>1</v>
      </c>
      <c r="J1627" s="64">
        <v>2020</v>
      </c>
      <c r="K1627" s="38" t="s">
        <v>4134</v>
      </c>
      <c r="L1627" s="38"/>
      <c r="M1627" s="38"/>
      <c r="N1627" s="38"/>
      <c r="O1627" s="38"/>
      <c r="P1627" s="38"/>
      <c r="Q1627" s="38"/>
      <c r="R1627" s="38"/>
      <c r="S1627" s="38"/>
      <c r="T1627" s="38"/>
      <c r="U1627" s="38"/>
      <c r="V1627" s="38"/>
      <c r="W1627" s="38"/>
      <c r="X1627" s="38"/>
      <c r="Y1627" s="38"/>
      <c r="Z1627" s="38"/>
      <c r="AA1627" s="38"/>
      <c r="AB1627" s="38"/>
      <c r="AC1627" s="38"/>
      <c r="AD1627" s="38"/>
      <c r="AE1627" s="38"/>
    </row>
    <row r="1628" spans="1:31" ht="13.2">
      <c r="A1628" s="39">
        <v>167</v>
      </c>
      <c r="B1628" t="s">
        <v>677</v>
      </c>
      <c r="C1628" s="39">
        <v>1</v>
      </c>
      <c r="D1628" s="39">
        <v>5</v>
      </c>
      <c r="E1628" s="63" t="s">
        <v>4137</v>
      </c>
      <c r="F1628" s="64">
        <v>34541624</v>
      </c>
      <c r="G1628" s="63" t="s">
        <v>4138</v>
      </c>
      <c r="H1628">
        <f>VLOOKUP(G1628,'Journals '!A:C,3)</f>
        <v>1</v>
      </c>
      <c r="I1628">
        <f t="shared" si="6"/>
        <v>1</v>
      </c>
      <c r="J1628" s="64">
        <v>2022</v>
      </c>
      <c r="K1628" s="38" t="s">
        <v>4134</v>
      </c>
      <c r="L1628" s="38"/>
      <c r="M1628" s="38"/>
      <c r="N1628" s="38"/>
      <c r="O1628" s="38"/>
      <c r="P1628" s="38"/>
      <c r="Q1628" s="38"/>
      <c r="R1628" s="38"/>
      <c r="S1628" s="38"/>
      <c r="T1628" s="38"/>
      <c r="U1628" s="38"/>
      <c r="V1628" s="38"/>
      <c r="W1628" s="38"/>
      <c r="X1628" s="38"/>
      <c r="Y1628" s="38"/>
      <c r="Z1628" s="38"/>
      <c r="AA1628" s="38"/>
      <c r="AB1628" s="38"/>
      <c r="AC1628" s="38"/>
      <c r="AD1628" s="38"/>
      <c r="AE1628" s="38"/>
    </row>
    <row r="1629" spans="1:31" ht="13.2">
      <c r="A1629" s="39">
        <v>167</v>
      </c>
      <c r="B1629" t="s">
        <v>677</v>
      </c>
      <c r="C1629" s="39">
        <v>2</v>
      </c>
      <c r="D1629" s="39">
        <v>9</v>
      </c>
      <c r="E1629" s="63" t="s">
        <v>4139</v>
      </c>
      <c r="F1629" s="64">
        <v>32717564</v>
      </c>
      <c r="G1629" s="63" t="s">
        <v>4136</v>
      </c>
      <c r="H1629">
        <f>VLOOKUP(G1629,'Journals '!A:C,3)</f>
        <v>1</v>
      </c>
      <c r="I1629">
        <f t="shared" si="6"/>
        <v>1</v>
      </c>
      <c r="J1629" s="64">
        <v>2020</v>
      </c>
      <c r="K1629" s="38" t="s">
        <v>4140</v>
      </c>
      <c r="L1629" s="38"/>
      <c r="M1629" s="38"/>
      <c r="N1629" s="38"/>
      <c r="O1629" s="38"/>
      <c r="P1629" s="38"/>
      <c r="Q1629" s="38"/>
      <c r="R1629" s="38"/>
      <c r="S1629" s="38"/>
      <c r="T1629" s="38"/>
      <c r="U1629" s="38"/>
      <c r="V1629" s="38"/>
      <c r="W1629" s="38"/>
      <c r="X1629" s="38"/>
      <c r="Y1629" s="38"/>
      <c r="Z1629" s="38"/>
      <c r="AA1629" s="38"/>
      <c r="AB1629" s="38"/>
      <c r="AC1629" s="38"/>
      <c r="AD1629" s="38"/>
      <c r="AE1629" s="38"/>
    </row>
    <row r="1630" spans="1:31" ht="13.2">
      <c r="A1630" s="39">
        <v>167</v>
      </c>
      <c r="B1630" t="s">
        <v>677</v>
      </c>
      <c r="C1630" s="39">
        <v>6</v>
      </c>
      <c r="D1630" s="39">
        <v>10</v>
      </c>
      <c r="E1630" s="63" t="s">
        <v>4141</v>
      </c>
      <c r="F1630" s="64">
        <v>36230843</v>
      </c>
      <c r="G1630" s="63" t="s">
        <v>4142</v>
      </c>
      <c r="H1630">
        <f>VLOOKUP(G1630,'Journals '!A:C,3)</f>
        <v>0</v>
      </c>
      <c r="I1630" t="str">
        <f t="shared" si="6"/>
        <v xml:space="preserve"> </v>
      </c>
      <c r="J1630" s="64">
        <v>2022</v>
      </c>
      <c r="K1630" s="38" t="s">
        <v>4143</v>
      </c>
      <c r="L1630" s="38"/>
      <c r="M1630" s="38"/>
      <c r="N1630" s="38"/>
      <c r="O1630" s="38"/>
      <c r="P1630" s="38"/>
      <c r="Q1630" s="38"/>
      <c r="R1630" s="38"/>
      <c r="S1630" s="38"/>
      <c r="T1630" s="38"/>
      <c r="U1630" s="38"/>
      <c r="V1630" s="38"/>
      <c r="W1630" s="38"/>
      <c r="X1630" s="38"/>
      <c r="Y1630" s="38"/>
      <c r="Z1630" s="38"/>
      <c r="AA1630" s="38"/>
      <c r="AB1630" s="38"/>
      <c r="AC1630" s="38"/>
      <c r="AD1630" s="38"/>
      <c r="AE1630" s="38"/>
    </row>
    <row r="1631" spans="1:31" ht="13.2">
      <c r="A1631" s="39">
        <v>167</v>
      </c>
      <c r="B1631" t="s">
        <v>677</v>
      </c>
      <c r="C1631" s="39">
        <v>5</v>
      </c>
      <c r="D1631" s="39">
        <v>16</v>
      </c>
      <c r="E1631" s="63" t="s">
        <v>4144</v>
      </c>
      <c r="F1631" s="64">
        <v>35351667</v>
      </c>
      <c r="G1631" s="63" t="s">
        <v>4145</v>
      </c>
      <c r="H1631">
        <f>VLOOKUP(G1631,'Journals '!A:C,3)</f>
        <v>1</v>
      </c>
      <c r="I1631">
        <f t="shared" si="6"/>
        <v>1</v>
      </c>
      <c r="J1631" s="64">
        <v>2022</v>
      </c>
      <c r="K1631" s="38" t="s">
        <v>4146</v>
      </c>
      <c r="L1631" s="38"/>
      <c r="M1631" s="38"/>
      <c r="N1631" s="38"/>
      <c r="O1631" s="38"/>
      <c r="P1631" s="38"/>
      <c r="Q1631" s="38"/>
      <c r="R1631" s="38"/>
      <c r="S1631" s="38"/>
      <c r="T1631" s="38"/>
      <c r="U1631" s="38"/>
      <c r="V1631" s="38"/>
      <c r="W1631" s="38"/>
      <c r="X1631" s="38"/>
      <c r="Y1631" s="38"/>
      <c r="Z1631" s="38"/>
      <c r="AA1631" s="38"/>
      <c r="AB1631" s="38"/>
      <c r="AC1631" s="38"/>
      <c r="AD1631" s="38"/>
      <c r="AE1631" s="38"/>
    </row>
    <row r="1632" spans="1:31" ht="13.2">
      <c r="A1632" s="39">
        <v>167</v>
      </c>
      <c r="B1632" t="s">
        <v>677</v>
      </c>
      <c r="C1632" s="39">
        <v>4</v>
      </c>
      <c r="D1632" s="39">
        <v>7</v>
      </c>
      <c r="E1632" s="63" t="s">
        <v>4147</v>
      </c>
      <c r="F1632" s="64">
        <v>35445155</v>
      </c>
      <c r="G1632" s="63" t="s">
        <v>4148</v>
      </c>
      <c r="H1632">
        <f>VLOOKUP(G1632,'Journals '!A:C,3)</f>
        <v>0</v>
      </c>
      <c r="I1632" t="str">
        <f t="shared" si="6"/>
        <v xml:space="preserve"> </v>
      </c>
      <c r="J1632" s="64">
        <v>2022</v>
      </c>
      <c r="K1632" s="38" t="s">
        <v>4149</v>
      </c>
      <c r="L1632" s="38"/>
      <c r="M1632" s="38"/>
      <c r="N1632" s="38"/>
      <c r="O1632" s="38"/>
      <c r="P1632" s="38"/>
      <c r="Q1632" s="38"/>
      <c r="R1632" s="38"/>
      <c r="S1632" s="38"/>
      <c r="T1632" s="38"/>
      <c r="U1632" s="38"/>
      <c r="V1632" s="38"/>
      <c r="W1632" s="38"/>
      <c r="X1632" s="38"/>
      <c r="Y1632" s="38"/>
      <c r="Z1632" s="38"/>
      <c r="AA1632" s="38"/>
      <c r="AB1632" s="38"/>
      <c r="AC1632" s="38"/>
      <c r="AD1632" s="38"/>
      <c r="AE1632" s="38"/>
    </row>
    <row r="1633" spans="1:31" ht="13.2">
      <c r="A1633" s="39">
        <v>167</v>
      </c>
      <c r="B1633" t="s">
        <v>677</v>
      </c>
      <c r="C1633" s="39">
        <v>3</v>
      </c>
      <c r="D1633" s="39">
        <v>4</v>
      </c>
      <c r="E1633" s="63" t="s">
        <v>4150</v>
      </c>
      <c r="F1633" s="64">
        <v>36831418</v>
      </c>
      <c r="G1633" s="63" t="s">
        <v>4142</v>
      </c>
      <c r="H1633">
        <f>VLOOKUP(G1633,'Journals '!A:C,3)</f>
        <v>0</v>
      </c>
      <c r="I1633" t="str">
        <f t="shared" si="6"/>
        <v xml:space="preserve"> </v>
      </c>
      <c r="J1633" s="64">
        <v>2023</v>
      </c>
      <c r="K1633" s="38" t="s">
        <v>4151</v>
      </c>
      <c r="L1633" s="38"/>
      <c r="M1633" s="38"/>
      <c r="N1633" s="38"/>
      <c r="O1633" s="38"/>
      <c r="P1633" s="38"/>
      <c r="Q1633" s="38"/>
      <c r="R1633" s="38"/>
      <c r="S1633" s="38"/>
      <c r="T1633" s="38"/>
      <c r="U1633" s="38"/>
      <c r="V1633" s="38"/>
      <c r="W1633" s="38"/>
      <c r="X1633" s="38"/>
      <c r="Y1633" s="38"/>
      <c r="Z1633" s="38"/>
      <c r="AA1633" s="38"/>
      <c r="AB1633" s="38"/>
      <c r="AC1633" s="38"/>
      <c r="AD1633" s="38"/>
      <c r="AE1633" s="38"/>
    </row>
    <row r="1634" spans="1:31" ht="13.2">
      <c r="A1634" s="39">
        <v>167</v>
      </c>
      <c r="B1634" t="s">
        <v>677</v>
      </c>
      <c r="C1634" s="39">
        <v>1</v>
      </c>
      <c r="D1634" s="39">
        <v>5</v>
      </c>
      <c r="E1634" s="63" t="s">
        <v>4152</v>
      </c>
      <c r="F1634" s="64">
        <v>33851267</v>
      </c>
      <c r="G1634" s="63" t="s">
        <v>4138</v>
      </c>
      <c r="H1634">
        <f>VLOOKUP(G1634,'Journals '!A:C,3)</f>
        <v>1</v>
      </c>
      <c r="I1634">
        <f t="shared" si="6"/>
        <v>1</v>
      </c>
      <c r="J1634" s="64">
        <v>2021</v>
      </c>
      <c r="K1634" s="38" t="s">
        <v>4153</v>
      </c>
      <c r="L1634" s="38"/>
      <c r="M1634" s="38"/>
      <c r="N1634" s="38"/>
      <c r="O1634" s="38"/>
      <c r="P1634" s="38"/>
      <c r="Q1634" s="38"/>
      <c r="R1634" s="38"/>
      <c r="S1634" s="38"/>
      <c r="T1634" s="38"/>
      <c r="U1634" s="38"/>
      <c r="V1634" s="38"/>
      <c r="W1634" s="38"/>
      <c r="X1634" s="38"/>
      <c r="Y1634" s="38"/>
      <c r="Z1634" s="38"/>
      <c r="AA1634" s="38"/>
      <c r="AB1634" s="38"/>
      <c r="AC1634" s="38"/>
      <c r="AD1634" s="38"/>
      <c r="AE1634" s="38"/>
    </row>
    <row r="1635" spans="1:31" ht="13.2">
      <c r="A1635" s="39">
        <v>167</v>
      </c>
      <c r="B1635" t="s">
        <v>677</v>
      </c>
      <c r="C1635" s="39">
        <v>3</v>
      </c>
      <c r="D1635" s="39">
        <v>5</v>
      </c>
      <c r="E1635" s="63" t="s">
        <v>4154</v>
      </c>
      <c r="F1635" s="64">
        <v>35456971</v>
      </c>
      <c r="G1635" s="63" t="s">
        <v>4155</v>
      </c>
      <c r="H1635">
        <f>VLOOKUP(G1635,'Journals '!A:C,3)</f>
        <v>0</v>
      </c>
      <c r="I1635" t="str">
        <f t="shared" si="6"/>
        <v xml:space="preserve"> </v>
      </c>
      <c r="J1635" s="64">
        <v>2022</v>
      </c>
      <c r="K1635" s="38" t="s">
        <v>4156</v>
      </c>
      <c r="L1635" s="38"/>
      <c r="M1635" s="38"/>
      <c r="N1635" s="38"/>
      <c r="O1635" s="38"/>
      <c r="P1635" s="38"/>
      <c r="Q1635" s="38"/>
      <c r="R1635" s="38"/>
      <c r="S1635" s="38"/>
      <c r="T1635" s="38"/>
      <c r="U1635" s="38"/>
      <c r="V1635" s="38"/>
      <c r="W1635" s="38"/>
      <c r="X1635" s="38"/>
      <c r="Y1635" s="38"/>
      <c r="Z1635" s="38"/>
      <c r="AA1635" s="38"/>
      <c r="AB1635" s="38"/>
      <c r="AC1635" s="38"/>
      <c r="AD1635" s="38"/>
      <c r="AE1635" s="38"/>
    </row>
    <row r="1636" spans="1:31" ht="13.2">
      <c r="A1636" s="39">
        <v>167</v>
      </c>
      <c r="B1636" t="s">
        <v>677</v>
      </c>
      <c r="C1636" s="39">
        <v>1</v>
      </c>
      <c r="D1636" s="39">
        <v>6</v>
      </c>
      <c r="E1636" s="63" t="s">
        <v>4157</v>
      </c>
      <c r="F1636" s="64">
        <v>32717560</v>
      </c>
      <c r="G1636" s="63" t="s">
        <v>4136</v>
      </c>
      <c r="H1636">
        <f>VLOOKUP(G1636,'Journals '!A:C,3)</f>
        <v>1</v>
      </c>
      <c r="I1636">
        <f t="shared" si="6"/>
        <v>1</v>
      </c>
      <c r="J1636" s="64">
        <v>2020</v>
      </c>
      <c r="K1636" s="38" t="s">
        <v>4140</v>
      </c>
      <c r="L1636" s="38"/>
      <c r="M1636" s="38"/>
      <c r="N1636" s="38"/>
      <c r="O1636" s="38"/>
      <c r="P1636" s="38"/>
      <c r="Q1636" s="38"/>
      <c r="R1636" s="38"/>
      <c r="S1636" s="38"/>
      <c r="T1636" s="38"/>
      <c r="U1636" s="38"/>
      <c r="V1636" s="38"/>
      <c r="W1636" s="38"/>
      <c r="X1636" s="38"/>
      <c r="Y1636" s="38"/>
      <c r="Z1636" s="38"/>
      <c r="AA1636" s="38"/>
      <c r="AB1636" s="38"/>
      <c r="AC1636" s="38"/>
      <c r="AD1636" s="38"/>
      <c r="AE1636" s="38"/>
    </row>
    <row r="1637" spans="1:31" ht="13.2">
      <c r="A1637" s="39">
        <v>167</v>
      </c>
      <c r="B1637" t="s">
        <v>677</v>
      </c>
      <c r="C1637" s="39">
        <v>6</v>
      </c>
      <c r="D1637" s="39">
        <v>7</v>
      </c>
      <c r="E1637" s="63" t="s">
        <v>4158</v>
      </c>
      <c r="F1637" s="64">
        <v>35954407</v>
      </c>
      <c r="G1637" s="63" t="s">
        <v>4142</v>
      </c>
      <c r="H1637">
        <f>VLOOKUP(G1637,'Journals '!A:C,3)</f>
        <v>0</v>
      </c>
      <c r="I1637" t="str">
        <f t="shared" si="6"/>
        <v xml:space="preserve"> </v>
      </c>
      <c r="J1637" s="64">
        <v>2022</v>
      </c>
      <c r="K1637" s="38" t="s">
        <v>4143</v>
      </c>
      <c r="L1637" s="38"/>
      <c r="M1637" s="38"/>
      <c r="N1637" s="38"/>
      <c r="O1637" s="38"/>
      <c r="P1637" s="38"/>
      <c r="Q1637" s="38"/>
      <c r="R1637" s="38"/>
      <c r="S1637" s="38"/>
      <c r="T1637" s="38"/>
      <c r="U1637" s="38"/>
      <c r="V1637" s="38"/>
      <c r="W1637" s="38"/>
      <c r="X1637" s="38"/>
      <c r="Y1637" s="38"/>
      <c r="Z1637" s="38"/>
      <c r="AA1637" s="38"/>
      <c r="AB1637" s="38"/>
      <c r="AC1637" s="38"/>
      <c r="AD1637" s="38"/>
      <c r="AE1637" s="38"/>
    </row>
    <row r="1638" spans="1:31" ht="13.2">
      <c r="A1638" s="39">
        <v>167</v>
      </c>
      <c r="B1638" t="s">
        <v>677</v>
      </c>
      <c r="C1638" s="39">
        <v>4</v>
      </c>
      <c r="D1638" s="39">
        <v>7</v>
      </c>
      <c r="E1638" s="63" t="s">
        <v>4159</v>
      </c>
      <c r="F1638" s="64">
        <v>32663735</v>
      </c>
      <c r="G1638" s="63" t="s">
        <v>4136</v>
      </c>
      <c r="H1638">
        <f>VLOOKUP(G1638,'Journals '!A:C,3)</f>
        <v>1</v>
      </c>
      <c r="I1638">
        <f t="shared" si="6"/>
        <v>1</v>
      </c>
      <c r="J1638" s="64">
        <v>2020</v>
      </c>
      <c r="K1638" s="38" t="s">
        <v>4140</v>
      </c>
      <c r="L1638" s="38"/>
      <c r="M1638" s="38"/>
      <c r="N1638" s="38"/>
      <c r="O1638" s="38"/>
      <c r="P1638" s="38"/>
      <c r="Q1638" s="38"/>
      <c r="R1638" s="38"/>
      <c r="S1638" s="38"/>
      <c r="T1638" s="38"/>
      <c r="U1638" s="38"/>
      <c r="V1638" s="38"/>
      <c r="W1638" s="38"/>
      <c r="X1638" s="38"/>
      <c r="Y1638" s="38"/>
      <c r="Z1638" s="38"/>
      <c r="AA1638" s="38"/>
      <c r="AB1638" s="38"/>
      <c r="AC1638" s="38"/>
      <c r="AD1638" s="38"/>
      <c r="AE1638" s="38"/>
    </row>
    <row r="1639" spans="1:31" ht="13.2">
      <c r="A1639" s="39">
        <v>167</v>
      </c>
      <c r="B1639" t="s">
        <v>677</v>
      </c>
      <c r="C1639" s="39">
        <v>1</v>
      </c>
      <c r="D1639" s="39">
        <v>7</v>
      </c>
      <c r="E1639" s="63" t="s">
        <v>4160</v>
      </c>
      <c r="F1639" s="64">
        <v>34304068</v>
      </c>
      <c r="G1639" s="63" t="s">
        <v>4136</v>
      </c>
      <c r="H1639">
        <f>VLOOKUP(G1639,'Journals '!A:C,3)</f>
        <v>1</v>
      </c>
      <c r="I1639">
        <f t="shared" si="6"/>
        <v>1</v>
      </c>
      <c r="J1639" s="64">
        <v>2021</v>
      </c>
      <c r="K1639" s="38" t="s">
        <v>4140</v>
      </c>
      <c r="L1639" s="38"/>
      <c r="M1639" s="38"/>
      <c r="N1639" s="38"/>
      <c r="O1639" s="38"/>
      <c r="P1639" s="38"/>
      <c r="Q1639" s="38"/>
      <c r="R1639" s="38"/>
      <c r="S1639" s="38"/>
      <c r="T1639" s="38"/>
      <c r="U1639" s="38"/>
      <c r="V1639" s="38"/>
      <c r="W1639" s="38"/>
      <c r="X1639" s="38"/>
      <c r="Y1639" s="38"/>
      <c r="Z1639" s="38"/>
      <c r="AA1639" s="38"/>
      <c r="AB1639" s="38"/>
      <c r="AC1639" s="38"/>
      <c r="AD1639" s="38"/>
      <c r="AE1639" s="38"/>
    </row>
    <row r="1640" spans="1:31" ht="13.2">
      <c r="A1640" s="39">
        <v>167</v>
      </c>
      <c r="B1640" t="s">
        <v>677</v>
      </c>
      <c r="C1640" s="39">
        <v>1</v>
      </c>
      <c r="D1640" s="39">
        <v>6</v>
      </c>
      <c r="E1640" s="63" t="s">
        <v>4161</v>
      </c>
      <c r="F1640" s="64">
        <v>34258951</v>
      </c>
      <c r="G1640" s="63" t="s">
        <v>4131</v>
      </c>
      <c r="H1640">
        <f>VLOOKUP(G1640,'Journals '!A:C,3)</f>
        <v>0</v>
      </c>
      <c r="I1640" t="str">
        <f t="shared" si="6"/>
        <v xml:space="preserve"> </v>
      </c>
      <c r="J1640" s="64">
        <v>2021</v>
      </c>
      <c r="K1640" s="38" t="s">
        <v>4140</v>
      </c>
      <c r="L1640" s="38"/>
      <c r="M1640" s="38"/>
      <c r="N1640" s="38"/>
      <c r="O1640" s="38"/>
      <c r="P1640" s="38"/>
      <c r="Q1640" s="38"/>
      <c r="R1640" s="38"/>
      <c r="S1640" s="38"/>
      <c r="T1640" s="38"/>
      <c r="U1640" s="38"/>
      <c r="V1640" s="38"/>
      <c r="W1640" s="38"/>
      <c r="X1640" s="38"/>
      <c r="Y1640" s="38"/>
      <c r="Z1640" s="38"/>
      <c r="AA1640" s="38"/>
      <c r="AB1640" s="38"/>
      <c r="AC1640" s="38"/>
      <c r="AD1640" s="38"/>
      <c r="AE1640" s="38"/>
    </row>
    <row r="1641" spans="1:31" ht="13.2">
      <c r="A1641" s="39">
        <v>167</v>
      </c>
      <c r="B1641" t="s">
        <v>677</v>
      </c>
      <c r="C1641" s="39">
        <v>1</v>
      </c>
      <c r="D1641" s="39">
        <v>7</v>
      </c>
      <c r="E1641" s="63" t="s">
        <v>4162</v>
      </c>
      <c r="F1641" s="64">
        <v>34944514</v>
      </c>
      <c r="G1641" s="63" t="s">
        <v>4163</v>
      </c>
      <c r="H1641">
        <f>VLOOKUP(G1641,'Journals '!A:C,3)</f>
        <v>0</v>
      </c>
      <c r="I1641" t="str">
        <f t="shared" si="6"/>
        <v xml:space="preserve"> </v>
      </c>
      <c r="J1641" s="64">
        <v>2021</v>
      </c>
      <c r="K1641" s="38" t="s">
        <v>4164</v>
      </c>
      <c r="L1641" s="38"/>
      <c r="M1641" s="38"/>
      <c r="N1641" s="38"/>
      <c r="O1641" s="38"/>
      <c r="P1641" s="38"/>
      <c r="Q1641" s="38"/>
      <c r="R1641" s="38"/>
      <c r="S1641" s="38"/>
      <c r="T1641" s="38"/>
      <c r="U1641" s="38"/>
      <c r="V1641" s="38"/>
      <c r="W1641" s="38"/>
      <c r="X1641" s="38"/>
      <c r="Y1641" s="38"/>
      <c r="Z1641" s="38"/>
      <c r="AA1641" s="38"/>
      <c r="AB1641" s="38"/>
      <c r="AC1641" s="38"/>
      <c r="AD1641" s="38"/>
      <c r="AE1641" s="38"/>
    </row>
    <row r="1642" spans="1:31" ht="13.2">
      <c r="A1642" s="39">
        <v>167</v>
      </c>
      <c r="B1642" t="s">
        <v>677</v>
      </c>
      <c r="C1642" s="39">
        <v>3</v>
      </c>
      <c r="D1642" s="39">
        <v>4</v>
      </c>
      <c r="E1642" s="63" t="s">
        <v>4165</v>
      </c>
      <c r="F1642" s="64">
        <v>32717559</v>
      </c>
      <c r="G1642" s="63" t="s">
        <v>4136</v>
      </c>
      <c r="H1642">
        <f>VLOOKUP(G1642,'Journals '!A:C,3)</f>
        <v>1</v>
      </c>
      <c r="I1642">
        <f t="shared" si="6"/>
        <v>1</v>
      </c>
      <c r="J1642" s="64">
        <v>2020</v>
      </c>
      <c r="K1642" s="38" t="s">
        <v>4166</v>
      </c>
      <c r="L1642" s="38"/>
      <c r="M1642" s="38"/>
      <c r="N1642" s="38"/>
      <c r="O1642" s="38"/>
      <c r="P1642" s="38"/>
      <c r="Q1642" s="38"/>
      <c r="R1642" s="38"/>
      <c r="S1642" s="38"/>
      <c r="T1642" s="38"/>
      <c r="U1642" s="38"/>
      <c r="V1642" s="38"/>
      <c r="W1642" s="38"/>
      <c r="X1642" s="38"/>
      <c r="Y1642" s="38"/>
      <c r="Z1642" s="38"/>
      <c r="AA1642" s="38"/>
      <c r="AB1642" s="38"/>
      <c r="AC1642" s="38"/>
      <c r="AD1642" s="38"/>
      <c r="AE1642" s="38"/>
    </row>
    <row r="1643" spans="1:31" ht="13.2">
      <c r="A1643" s="39">
        <v>167</v>
      </c>
      <c r="B1643" s="66" t="s">
        <v>677</v>
      </c>
      <c r="C1643" s="67">
        <v>5</v>
      </c>
      <c r="D1643" s="67">
        <v>7</v>
      </c>
      <c r="E1643" s="68" t="s">
        <v>4167</v>
      </c>
      <c r="F1643" s="69">
        <v>35552292</v>
      </c>
      <c r="G1643" s="68" t="s">
        <v>4168</v>
      </c>
      <c r="H1643">
        <f>VLOOKUP(G1643,'Journals '!A:C,3)</f>
        <v>1</v>
      </c>
      <c r="I1643">
        <f t="shared" si="6"/>
        <v>1</v>
      </c>
      <c r="J1643" s="69">
        <v>2022</v>
      </c>
      <c r="K1643" s="70" t="s">
        <v>4169</v>
      </c>
      <c r="L1643" s="38"/>
      <c r="M1643" s="38"/>
      <c r="N1643" s="38"/>
      <c r="O1643" s="38"/>
      <c r="P1643" s="38"/>
      <c r="Q1643" s="38"/>
      <c r="R1643" s="38"/>
      <c r="S1643" s="38"/>
      <c r="T1643" s="38"/>
      <c r="U1643" s="38"/>
      <c r="V1643" s="38"/>
      <c r="W1643" s="38"/>
      <c r="X1643" s="38"/>
      <c r="Y1643" s="38"/>
      <c r="Z1643" s="38"/>
      <c r="AA1643" s="38"/>
      <c r="AB1643" s="38"/>
      <c r="AC1643" s="38"/>
      <c r="AD1643" s="38"/>
      <c r="AE1643" s="38"/>
    </row>
    <row r="1644" spans="1:31" ht="13.2">
      <c r="A1644" s="39">
        <v>167</v>
      </c>
      <c r="B1644" t="s">
        <v>677</v>
      </c>
      <c r="C1644" s="39">
        <v>3</v>
      </c>
      <c r="D1644" s="39">
        <v>6</v>
      </c>
      <c r="E1644" s="63" t="s">
        <v>4170</v>
      </c>
      <c r="F1644" s="64">
        <v>37321646</v>
      </c>
      <c r="G1644" s="63" t="s">
        <v>4171</v>
      </c>
      <c r="H1644">
        <f>VLOOKUP(G1644,'Journals '!A:C,3)</f>
        <v>0</v>
      </c>
      <c r="I1644" t="str">
        <f t="shared" si="6"/>
        <v xml:space="preserve"> </v>
      </c>
      <c r="J1644" s="64">
        <v>2023</v>
      </c>
      <c r="K1644" s="38" t="s">
        <v>4172</v>
      </c>
      <c r="L1644" s="38"/>
      <c r="M1644" s="38"/>
      <c r="N1644" s="38"/>
      <c r="O1644" s="38"/>
      <c r="P1644" s="38"/>
      <c r="Q1644" s="38"/>
      <c r="R1644" s="38"/>
      <c r="S1644" s="38"/>
      <c r="T1644" s="38"/>
      <c r="U1644" s="38"/>
      <c r="V1644" s="38"/>
      <c r="W1644" s="38"/>
      <c r="X1644" s="38"/>
      <c r="Y1644" s="38"/>
      <c r="Z1644" s="38"/>
      <c r="AA1644" s="38"/>
      <c r="AB1644" s="38"/>
      <c r="AC1644" s="38"/>
      <c r="AD1644" s="38"/>
      <c r="AE1644" s="38"/>
    </row>
    <row r="1645" spans="1:31" ht="13.2">
      <c r="A1645" s="39">
        <v>167</v>
      </c>
      <c r="B1645" t="s">
        <v>677</v>
      </c>
      <c r="C1645" s="39">
        <v>4</v>
      </c>
      <c r="D1645" s="39">
        <v>12</v>
      </c>
      <c r="E1645" s="63" t="s">
        <v>4173</v>
      </c>
      <c r="F1645" s="64">
        <v>37568705</v>
      </c>
      <c r="G1645" s="63" t="s">
        <v>4142</v>
      </c>
      <c r="H1645">
        <f>VLOOKUP(G1645,'Journals '!A:C,3)</f>
        <v>0</v>
      </c>
      <c r="I1645" t="str">
        <f t="shared" si="6"/>
        <v xml:space="preserve"> </v>
      </c>
      <c r="J1645" s="64">
        <v>2023</v>
      </c>
      <c r="K1645" s="38" t="s">
        <v>4143</v>
      </c>
      <c r="L1645" s="38"/>
      <c r="M1645" s="38"/>
      <c r="N1645" s="38"/>
      <c r="O1645" s="38"/>
      <c r="P1645" s="38"/>
      <c r="Q1645" s="38"/>
      <c r="R1645" s="38"/>
      <c r="S1645" s="38"/>
      <c r="T1645" s="38"/>
      <c r="U1645" s="38"/>
      <c r="V1645" s="38"/>
      <c r="W1645" s="38"/>
      <c r="X1645" s="38"/>
      <c r="Y1645" s="38"/>
      <c r="Z1645" s="38"/>
      <c r="AA1645" s="38"/>
      <c r="AB1645" s="38"/>
      <c r="AC1645" s="38"/>
      <c r="AD1645" s="38"/>
      <c r="AE1645" s="38"/>
    </row>
    <row r="1646" spans="1:31" ht="13.2">
      <c r="A1646" s="39">
        <v>167</v>
      </c>
      <c r="B1646" t="s">
        <v>677</v>
      </c>
      <c r="C1646" s="39">
        <v>1</v>
      </c>
      <c r="D1646" s="39">
        <v>6</v>
      </c>
      <c r="E1646" s="63" t="s">
        <v>4174</v>
      </c>
      <c r="F1646" s="64">
        <v>33378845</v>
      </c>
      <c r="G1646" s="63" t="s">
        <v>4131</v>
      </c>
      <c r="H1646">
        <f>VLOOKUP(G1646,'Journals '!A:C,3)</f>
        <v>0</v>
      </c>
      <c r="I1646" t="str">
        <f t="shared" si="6"/>
        <v xml:space="preserve"> </v>
      </c>
      <c r="J1646" s="64">
        <v>2020</v>
      </c>
      <c r="K1646" s="38" t="s">
        <v>4175</v>
      </c>
      <c r="L1646" s="38"/>
      <c r="M1646" s="38"/>
      <c r="N1646" s="38"/>
      <c r="O1646" s="38"/>
      <c r="P1646" s="38"/>
      <c r="Q1646" s="38"/>
      <c r="R1646" s="38"/>
      <c r="S1646" s="38"/>
      <c r="T1646" s="38"/>
      <c r="U1646" s="38"/>
      <c r="V1646" s="38"/>
      <c r="W1646" s="38"/>
      <c r="X1646" s="38"/>
      <c r="Y1646" s="38"/>
      <c r="Z1646" s="38"/>
      <c r="AA1646" s="38"/>
      <c r="AB1646" s="38"/>
      <c r="AC1646" s="38"/>
      <c r="AD1646" s="38"/>
      <c r="AE1646" s="38"/>
    </row>
    <row r="1647" spans="1:31" ht="13.2">
      <c r="A1647" s="39">
        <v>167</v>
      </c>
      <c r="B1647" t="s">
        <v>677</v>
      </c>
      <c r="C1647" s="39">
        <v>9</v>
      </c>
      <c r="D1647" s="39">
        <v>10</v>
      </c>
      <c r="E1647" s="63" t="s">
        <v>4176</v>
      </c>
      <c r="F1647" s="64">
        <v>35523261</v>
      </c>
      <c r="G1647" s="63" t="s">
        <v>4177</v>
      </c>
      <c r="H1647">
        <f>VLOOKUP(G1647,'Journals '!A:C,3)</f>
        <v>1</v>
      </c>
      <c r="I1647">
        <f t="shared" si="6"/>
        <v>1</v>
      </c>
      <c r="J1647" s="64">
        <v>2023</v>
      </c>
      <c r="K1647" s="38" t="s">
        <v>4178</v>
      </c>
      <c r="L1647" s="38"/>
      <c r="M1647" s="38"/>
      <c r="N1647" s="38"/>
      <c r="O1647" s="38"/>
      <c r="P1647" s="38"/>
      <c r="Q1647" s="38"/>
      <c r="R1647" s="38"/>
      <c r="S1647" s="38"/>
      <c r="T1647" s="38"/>
      <c r="U1647" s="38"/>
      <c r="V1647" s="38"/>
      <c r="W1647" s="38"/>
      <c r="X1647" s="38"/>
      <c r="Y1647" s="38"/>
      <c r="Z1647" s="38"/>
      <c r="AA1647" s="38"/>
      <c r="AB1647" s="38"/>
      <c r="AC1647" s="38"/>
      <c r="AD1647" s="38"/>
      <c r="AE1647" s="38"/>
    </row>
    <row r="1648" spans="1:31" ht="13.2">
      <c r="A1648" s="39">
        <v>167</v>
      </c>
      <c r="B1648" t="s">
        <v>677</v>
      </c>
      <c r="C1648" s="39">
        <v>5</v>
      </c>
      <c r="D1648" s="39">
        <v>7</v>
      </c>
      <c r="E1648" s="63" t="s">
        <v>4179</v>
      </c>
      <c r="F1648" s="64">
        <v>35561432</v>
      </c>
      <c r="G1648" s="63" t="s">
        <v>2470</v>
      </c>
      <c r="H1648">
        <f>VLOOKUP(G1648,'Journals '!A:C,3)</f>
        <v>0</v>
      </c>
      <c r="I1648" t="str">
        <f t="shared" si="6"/>
        <v xml:space="preserve"> </v>
      </c>
      <c r="J1648" s="64">
        <v>2022</v>
      </c>
      <c r="K1648" s="38" t="s">
        <v>4180</v>
      </c>
      <c r="L1648" s="38"/>
      <c r="M1648" s="38"/>
      <c r="N1648" s="38"/>
      <c r="O1648" s="38"/>
      <c r="P1648" s="38"/>
      <c r="Q1648" s="38"/>
      <c r="R1648" s="38"/>
      <c r="S1648" s="38"/>
      <c r="T1648" s="38"/>
      <c r="U1648" s="38"/>
      <c r="V1648" s="38"/>
      <c r="W1648" s="38"/>
      <c r="X1648" s="38"/>
      <c r="Y1648" s="38"/>
      <c r="Z1648" s="38"/>
      <c r="AA1648" s="38"/>
      <c r="AB1648" s="38"/>
      <c r="AC1648" s="38"/>
      <c r="AD1648" s="38"/>
      <c r="AE1648" s="38"/>
    </row>
    <row r="1649" spans="1:31" ht="13.2">
      <c r="A1649" s="39">
        <v>167</v>
      </c>
      <c r="B1649" t="s">
        <v>677</v>
      </c>
      <c r="C1649" s="39">
        <v>2</v>
      </c>
      <c r="D1649" s="39">
        <v>8</v>
      </c>
      <c r="E1649" s="63" t="s">
        <v>4181</v>
      </c>
      <c r="F1649" s="64">
        <v>34046203</v>
      </c>
      <c r="G1649" s="63" t="s">
        <v>4182</v>
      </c>
      <c r="H1649">
        <f>VLOOKUP(G1649,'Journals '!A:C,3)</f>
        <v>0</v>
      </c>
      <c r="I1649" t="str">
        <f t="shared" si="6"/>
        <v xml:space="preserve"> </v>
      </c>
      <c r="J1649" s="64">
        <v>2021</v>
      </c>
      <c r="K1649" s="38" t="s">
        <v>4183</v>
      </c>
      <c r="L1649" s="38"/>
      <c r="M1649" s="38"/>
      <c r="N1649" s="38"/>
      <c r="O1649" s="38"/>
      <c r="P1649" s="38"/>
      <c r="Q1649" s="38"/>
      <c r="R1649" s="38"/>
      <c r="S1649" s="38"/>
      <c r="T1649" s="38"/>
      <c r="U1649" s="38"/>
      <c r="V1649" s="38"/>
      <c r="W1649" s="38"/>
      <c r="X1649" s="38"/>
      <c r="Y1649" s="38"/>
      <c r="Z1649" s="38"/>
      <c r="AA1649" s="38"/>
      <c r="AB1649" s="38"/>
      <c r="AC1649" s="38"/>
      <c r="AD1649" s="38"/>
      <c r="AE1649" s="38"/>
    </row>
    <row r="1650" spans="1:31" ht="13.2">
      <c r="A1650" s="39">
        <v>167</v>
      </c>
      <c r="B1650" s="66" t="s">
        <v>677</v>
      </c>
      <c r="C1650" s="67">
        <v>9</v>
      </c>
      <c r="D1650" s="67">
        <v>16</v>
      </c>
      <c r="E1650" s="68" t="s">
        <v>4184</v>
      </c>
      <c r="F1650" s="69">
        <v>36052631</v>
      </c>
      <c r="G1650" s="68" t="s">
        <v>4185</v>
      </c>
      <c r="H1650">
        <f>VLOOKUP(G1650,'Journals '!A:C,3)</f>
        <v>1</v>
      </c>
      <c r="I1650">
        <f t="shared" si="6"/>
        <v>1</v>
      </c>
      <c r="J1650" s="69">
        <v>2022</v>
      </c>
      <c r="K1650" s="70" t="s">
        <v>4169</v>
      </c>
      <c r="L1650" s="38"/>
      <c r="M1650" s="38"/>
      <c r="N1650" s="38"/>
      <c r="O1650" s="38"/>
      <c r="P1650" s="38"/>
      <c r="Q1650" s="38"/>
      <c r="R1650" s="38"/>
      <c r="S1650" s="38"/>
      <c r="T1650" s="38"/>
      <c r="U1650" s="38"/>
      <c r="V1650" s="38"/>
      <c r="W1650" s="38"/>
      <c r="X1650" s="38"/>
      <c r="Y1650" s="38"/>
      <c r="Z1650" s="38"/>
      <c r="AA1650" s="38"/>
      <c r="AB1650" s="38"/>
      <c r="AC1650" s="38"/>
      <c r="AD1650" s="38"/>
      <c r="AE1650" s="38"/>
    </row>
    <row r="1651" spans="1:31" ht="13.2">
      <c r="A1651" s="39">
        <v>167</v>
      </c>
      <c r="B1651" s="66" t="s">
        <v>677</v>
      </c>
      <c r="C1651" s="67">
        <v>2</v>
      </c>
      <c r="D1651" s="67">
        <v>8</v>
      </c>
      <c r="E1651" s="68" t="s">
        <v>4186</v>
      </c>
      <c r="F1651" s="69">
        <v>35276721</v>
      </c>
      <c r="G1651" s="68" t="s">
        <v>4168</v>
      </c>
      <c r="H1651">
        <f>VLOOKUP(G1651,'Journals '!A:C,3)</f>
        <v>1</v>
      </c>
      <c r="I1651">
        <f t="shared" si="6"/>
        <v>1</v>
      </c>
      <c r="J1651" s="69">
        <v>2022</v>
      </c>
      <c r="K1651" s="70" t="s">
        <v>4169</v>
      </c>
      <c r="L1651" s="38"/>
      <c r="M1651" s="38"/>
      <c r="N1651" s="38"/>
      <c r="O1651" s="38"/>
      <c r="P1651" s="38"/>
      <c r="Q1651" s="38"/>
      <c r="R1651" s="38"/>
      <c r="S1651" s="38"/>
      <c r="T1651" s="38"/>
      <c r="U1651" s="38"/>
      <c r="V1651" s="38"/>
      <c r="W1651" s="38"/>
      <c r="X1651" s="38"/>
      <c r="Y1651" s="38"/>
      <c r="Z1651" s="38"/>
      <c r="AA1651" s="38"/>
      <c r="AB1651" s="38"/>
      <c r="AC1651" s="38"/>
      <c r="AD1651" s="38"/>
      <c r="AE1651" s="38"/>
    </row>
    <row r="1652" spans="1:31" ht="13.2">
      <c r="A1652" s="39">
        <v>167</v>
      </c>
      <c r="B1652" t="s">
        <v>677</v>
      </c>
      <c r="C1652" s="39">
        <v>11</v>
      </c>
      <c r="D1652" s="39">
        <v>17</v>
      </c>
      <c r="E1652" s="63" t="s">
        <v>4187</v>
      </c>
      <c r="F1652" s="64">
        <v>36441093</v>
      </c>
      <c r="G1652" s="63" t="s">
        <v>4188</v>
      </c>
      <c r="H1652">
        <f>VLOOKUP(G1652,'Journals '!A:C,3)</f>
        <v>1</v>
      </c>
      <c r="I1652">
        <f t="shared" si="6"/>
        <v>1</v>
      </c>
      <c r="J1652" s="64">
        <v>2023</v>
      </c>
      <c r="K1652" s="38" t="s">
        <v>4189</v>
      </c>
      <c r="L1652" s="38"/>
      <c r="M1652" s="38"/>
      <c r="N1652" s="38"/>
      <c r="O1652" s="38"/>
      <c r="P1652" s="38"/>
      <c r="Q1652" s="38"/>
      <c r="R1652" s="38"/>
      <c r="S1652" s="38"/>
      <c r="T1652" s="38"/>
      <c r="U1652" s="38"/>
      <c r="V1652" s="38"/>
      <c r="W1652" s="38"/>
      <c r="X1652" s="38"/>
      <c r="Y1652" s="38"/>
      <c r="Z1652" s="38"/>
      <c r="AA1652" s="38"/>
      <c r="AB1652" s="38"/>
      <c r="AC1652" s="38"/>
      <c r="AD1652" s="38"/>
      <c r="AE1652" s="38"/>
    </row>
    <row r="1653" spans="1:31" ht="13.2">
      <c r="A1653" s="39">
        <v>167</v>
      </c>
      <c r="B1653" t="s">
        <v>677</v>
      </c>
      <c r="C1653" s="39">
        <v>10</v>
      </c>
      <c r="D1653" s="39">
        <v>10</v>
      </c>
      <c r="E1653" s="63" t="s">
        <v>4190</v>
      </c>
      <c r="F1653" s="64">
        <v>35419154</v>
      </c>
      <c r="G1653" s="63" t="s">
        <v>4191</v>
      </c>
      <c r="H1653">
        <f>VLOOKUP(G1653,'Journals '!A:C,3)</f>
        <v>0</v>
      </c>
      <c r="I1653" t="str">
        <f t="shared" si="6"/>
        <v xml:space="preserve"> </v>
      </c>
      <c r="J1653" s="64">
        <v>2022</v>
      </c>
      <c r="K1653" s="38" t="s">
        <v>4192</v>
      </c>
      <c r="L1653" s="38"/>
      <c r="M1653" s="38"/>
      <c r="N1653" s="38"/>
      <c r="O1653" s="38"/>
      <c r="P1653" s="38"/>
      <c r="Q1653" s="38"/>
      <c r="R1653" s="38"/>
      <c r="S1653" s="38"/>
      <c r="T1653" s="38"/>
      <c r="U1653" s="38"/>
      <c r="V1653" s="38"/>
      <c r="W1653" s="38"/>
      <c r="X1653" s="38"/>
      <c r="Y1653" s="38"/>
      <c r="Z1653" s="38"/>
      <c r="AA1653" s="38"/>
      <c r="AB1653" s="38"/>
      <c r="AC1653" s="38"/>
      <c r="AD1653" s="38"/>
      <c r="AE1653" s="38"/>
    </row>
    <row r="1654" spans="1:31" ht="13.2">
      <c r="A1654" s="39">
        <v>167</v>
      </c>
      <c r="B1654" t="s">
        <v>677</v>
      </c>
      <c r="C1654" s="39">
        <v>7</v>
      </c>
      <c r="D1654" s="39">
        <v>12</v>
      </c>
      <c r="E1654" s="63" t="s">
        <v>4193</v>
      </c>
      <c r="F1654" s="64">
        <v>35842175</v>
      </c>
      <c r="G1654" s="63" t="s">
        <v>4188</v>
      </c>
      <c r="H1654">
        <f>VLOOKUP(G1654,'Journals '!A:C,3)</f>
        <v>1</v>
      </c>
      <c r="I1654">
        <f t="shared" si="6"/>
        <v>1</v>
      </c>
      <c r="J1654" s="64">
        <v>2022</v>
      </c>
      <c r="K1654" s="38" t="s">
        <v>4194</v>
      </c>
      <c r="L1654" s="38"/>
      <c r="M1654" s="38"/>
      <c r="N1654" s="38"/>
      <c r="O1654" s="38"/>
      <c r="P1654" s="38"/>
      <c r="Q1654" s="38"/>
      <c r="R1654" s="38"/>
      <c r="S1654" s="38"/>
      <c r="T1654" s="38"/>
      <c r="U1654" s="38"/>
      <c r="V1654" s="38"/>
      <c r="W1654" s="38"/>
      <c r="X1654" s="38"/>
      <c r="Y1654" s="38"/>
      <c r="Z1654" s="38"/>
      <c r="AA1654" s="38"/>
      <c r="AB1654" s="38"/>
      <c r="AC1654" s="38"/>
      <c r="AD1654" s="38"/>
      <c r="AE1654" s="38"/>
    </row>
    <row r="1655" spans="1:31" ht="13.2">
      <c r="A1655" s="39">
        <v>167</v>
      </c>
      <c r="B1655" t="s">
        <v>677</v>
      </c>
      <c r="C1655" s="39">
        <v>1</v>
      </c>
      <c r="D1655" s="39">
        <v>2</v>
      </c>
      <c r="E1655" s="63" t="s">
        <v>4195</v>
      </c>
      <c r="F1655" s="64">
        <v>34982888</v>
      </c>
      <c r="G1655" s="63" t="s">
        <v>544</v>
      </c>
      <c r="H1655">
        <f>VLOOKUP(G1655,'Journals '!A:C,3)</f>
        <v>1</v>
      </c>
      <c r="I1655">
        <f t="shared" si="6"/>
        <v>1</v>
      </c>
      <c r="J1655" s="64">
        <v>2022</v>
      </c>
      <c r="K1655" s="38" t="s">
        <v>4196</v>
      </c>
      <c r="L1655" s="38"/>
      <c r="M1655" s="38"/>
      <c r="N1655" s="38"/>
      <c r="O1655" s="38"/>
      <c r="P1655" s="38"/>
      <c r="Q1655" s="38"/>
      <c r="R1655" s="38"/>
      <c r="S1655" s="38"/>
      <c r="T1655" s="38"/>
      <c r="U1655" s="38"/>
      <c r="V1655" s="38"/>
      <c r="W1655" s="38"/>
      <c r="X1655" s="38"/>
      <c r="Y1655" s="38"/>
      <c r="Z1655" s="38"/>
      <c r="AA1655" s="38"/>
      <c r="AB1655" s="38"/>
      <c r="AC1655" s="38"/>
      <c r="AD1655" s="38"/>
      <c r="AE1655" s="38"/>
    </row>
    <row r="1656" spans="1:31" ht="13.2">
      <c r="A1656" s="39">
        <v>167</v>
      </c>
      <c r="B1656" t="s">
        <v>677</v>
      </c>
      <c r="C1656" s="39">
        <v>7</v>
      </c>
      <c r="D1656" s="39">
        <v>8</v>
      </c>
      <c r="E1656" s="63" t="s">
        <v>4197</v>
      </c>
      <c r="F1656" s="64">
        <v>32300477</v>
      </c>
      <c r="G1656" s="63" t="s">
        <v>4198</v>
      </c>
      <c r="H1656">
        <f>VLOOKUP(G1656,'Journals '!A:C,3)</f>
        <v>0</v>
      </c>
      <c r="I1656" t="str">
        <f t="shared" si="6"/>
        <v xml:space="preserve"> </v>
      </c>
      <c r="J1656" s="64">
        <v>2020</v>
      </c>
      <c r="K1656" s="38" t="s">
        <v>4199</v>
      </c>
      <c r="L1656" s="38"/>
      <c r="M1656" s="38"/>
      <c r="N1656" s="38"/>
      <c r="O1656" s="38"/>
      <c r="P1656" s="38"/>
      <c r="Q1656" s="38"/>
      <c r="R1656" s="38"/>
      <c r="S1656" s="38"/>
      <c r="T1656" s="38"/>
      <c r="U1656" s="38"/>
      <c r="V1656" s="38"/>
      <c r="W1656" s="38"/>
      <c r="X1656" s="38"/>
      <c r="Y1656" s="38"/>
      <c r="Z1656" s="38"/>
      <c r="AA1656" s="38"/>
      <c r="AB1656" s="38"/>
      <c r="AC1656" s="38"/>
      <c r="AD1656" s="38"/>
      <c r="AE1656" s="38"/>
    </row>
    <row r="1657" spans="1:31" ht="13.2">
      <c r="A1657" s="39">
        <v>167</v>
      </c>
      <c r="B1657" t="s">
        <v>677</v>
      </c>
      <c r="C1657" s="39">
        <v>1</v>
      </c>
      <c r="D1657" s="39">
        <v>7</v>
      </c>
      <c r="E1657" s="63" t="s">
        <v>4200</v>
      </c>
      <c r="F1657" s="64">
        <v>36921234</v>
      </c>
      <c r="G1657" s="63" t="s">
        <v>544</v>
      </c>
      <c r="H1657">
        <f>VLOOKUP(G1657,'Journals '!A:C,3)</f>
        <v>1</v>
      </c>
      <c r="I1657">
        <f t="shared" si="6"/>
        <v>1</v>
      </c>
      <c r="J1657" s="64">
        <v>2023</v>
      </c>
      <c r="K1657" s="38" t="s">
        <v>4201</v>
      </c>
      <c r="L1657" s="38"/>
      <c r="M1657" s="38"/>
      <c r="N1657" s="38"/>
      <c r="O1657" s="38"/>
      <c r="P1657" s="38"/>
      <c r="Q1657" s="38"/>
      <c r="R1657" s="38"/>
      <c r="S1657" s="38"/>
      <c r="T1657" s="38"/>
      <c r="U1657" s="38"/>
      <c r="V1657" s="38"/>
      <c r="W1657" s="38"/>
      <c r="X1657" s="38"/>
      <c r="Y1657" s="38"/>
      <c r="Z1657" s="38"/>
      <c r="AA1657" s="38"/>
      <c r="AB1657" s="38"/>
      <c r="AC1657" s="38"/>
      <c r="AD1657" s="38"/>
      <c r="AE1657" s="38"/>
    </row>
    <row r="1658" spans="1:31" ht="13.2">
      <c r="A1658" s="39">
        <v>167</v>
      </c>
      <c r="B1658" t="s">
        <v>677</v>
      </c>
      <c r="C1658" s="39">
        <v>5</v>
      </c>
      <c r="D1658" s="39">
        <v>11</v>
      </c>
      <c r="E1658" s="63" t="s">
        <v>4202</v>
      </c>
      <c r="F1658" s="64">
        <v>34968646</v>
      </c>
      <c r="G1658" s="63" t="s">
        <v>4203</v>
      </c>
      <c r="H1658">
        <f>VLOOKUP(G1658,'Journals '!A:C,3)</f>
        <v>0</v>
      </c>
      <c r="I1658" t="str">
        <f t="shared" si="6"/>
        <v xml:space="preserve"> </v>
      </c>
      <c r="J1658" s="64">
        <v>2022</v>
      </c>
      <c r="K1658" s="38" t="s">
        <v>4204</v>
      </c>
      <c r="L1658" s="38"/>
      <c r="M1658" s="38"/>
      <c r="N1658" s="38"/>
      <c r="O1658" s="38"/>
      <c r="P1658" s="38"/>
      <c r="Q1658" s="38"/>
      <c r="R1658" s="38"/>
      <c r="S1658" s="38"/>
      <c r="T1658" s="38"/>
      <c r="U1658" s="38"/>
      <c r="V1658" s="38"/>
      <c r="W1658" s="38"/>
      <c r="X1658" s="38"/>
      <c r="Y1658" s="38"/>
      <c r="Z1658" s="38"/>
      <c r="AA1658" s="38"/>
      <c r="AB1658" s="38"/>
      <c r="AC1658" s="38"/>
      <c r="AD1658" s="38"/>
      <c r="AE1658" s="38"/>
    </row>
    <row r="1659" spans="1:31" ht="13.2">
      <c r="A1659" s="39">
        <v>167</v>
      </c>
      <c r="B1659" t="s">
        <v>677</v>
      </c>
      <c r="C1659" s="39">
        <v>6</v>
      </c>
      <c r="D1659" s="39">
        <v>12</v>
      </c>
      <c r="E1659" s="63" t="s">
        <v>4205</v>
      </c>
      <c r="F1659" s="64">
        <v>36113711</v>
      </c>
      <c r="G1659" s="63" t="s">
        <v>4188</v>
      </c>
      <c r="H1659">
        <f>VLOOKUP(G1659,'Journals '!A:C,3)</f>
        <v>1</v>
      </c>
      <c r="I1659">
        <f t="shared" si="6"/>
        <v>1</v>
      </c>
      <c r="J1659" s="64">
        <v>2022</v>
      </c>
      <c r="K1659" s="38" t="s">
        <v>4206</v>
      </c>
      <c r="L1659" s="38"/>
      <c r="M1659" s="38"/>
      <c r="N1659" s="38"/>
      <c r="O1659" s="38"/>
      <c r="P1659" s="38"/>
      <c r="Q1659" s="38"/>
      <c r="R1659" s="38"/>
      <c r="S1659" s="38"/>
      <c r="T1659" s="38"/>
      <c r="U1659" s="38"/>
      <c r="V1659" s="38"/>
      <c r="W1659" s="38"/>
      <c r="X1659" s="38"/>
      <c r="Y1659" s="38"/>
      <c r="Z1659" s="38"/>
      <c r="AA1659" s="38"/>
      <c r="AB1659" s="38"/>
      <c r="AC1659" s="38"/>
      <c r="AD1659" s="38"/>
      <c r="AE1659" s="38"/>
    </row>
    <row r="1660" spans="1:31" ht="13.2">
      <c r="A1660" s="39">
        <v>167</v>
      </c>
      <c r="B1660" t="s">
        <v>677</v>
      </c>
      <c r="C1660" s="39">
        <v>4</v>
      </c>
      <c r="D1660" s="39">
        <v>10</v>
      </c>
      <c r="E1660" s="63" t="s">
        <v>4207</v>
      </c>
      <c r="F1660" s="64">
        <v>34222130</v>
      </c>
      <c r="G1660" s="63" t="s">
        <v>4208</v>
      </c>
      <c r="H1660">
        <f>VLOOKUP(G1660,'Journals '!A:C,3)</f>
        <v>0</v>
      </c>
      <c r="I1660" t="str">
        <f t="shared" si="6"/>
        <v xml:space="preserve"> </v>
      </c>
      <c r="J1660" s="64">
        <v>2021</v>
      </c>
      <c r="K1660" s="38" t="s">
        <v>4209</v>
      </c>
      <c r="L1660" s="38"/>
      <c r="M1660" s="38"/>
      <c r="N1660" s="38"/>
      <c r="O1660" s="38"/>
      <c r="P1660" s="38"/>
      <c r="Q1660" s="38"/>
      <c r="R1660" s="38"/>
      <c r="S1660" s="38"/>
      <c r="T1660" s="38"/>
      <c r="U1660" s="38"/>
      <c r="V1660" s="38"/>
      <c r="W1660" s="38"/>
      <c r="X1660" s="38"/>
      <c r="Y1660" s="38"/>
      <c r="Z1660" s="38"/>
      <c r="AA1660" s="38"/>
      <c r="AB1660" s="38"/>
      <c r="AC1660" s="38"/>
      <c r="AD1660" s="38"/>
      <c r="AE1660" s="38"/>
    </row>
    <row r="1661" spans="1:31" ht="13.2">
      <c r="A1661" s="39">
        <v>167</v>
      </c>
      <c r="B1661" t="s">
        <v>677</v>
      </c>
      <c r="C1661" s="39">
        <v>1</v>
      </c>
      <c r="D1661" s="39">
        <v>15</v>
      </c>
      <c r="E1661" s="63" t="s">
        <v>4210</v>
      </c>
      <c r="F1661" s="64">
        <v>35604202</v>
      </c>
      <c r="G1661" s="63" t="s">
        <v>4211</v>
      </c>
      <c r="H1661">
        <f>VLOOKUP(G1661,'Journals '!A:C,3)</f>
        <v>0</v>
      </c>
      <c r="I1661" t="str">
        <f t="shared" si="6"/>
        <v xml:space="preserve"> </v>
      </c>
      <c r="J1661" s="64">
        <v>2022</v>
      </c>
      <c r="K1661" s="38" t="s">
        <v>4212</v>
      </c>
      <c r="L1661" s="38"/>
      <c r="M1661" s="38"/>
      <c r="N1661" s="38"/>
      <c r="O1661" s="38"/>
      <c r="P1661" s="38"/>
      <c r="Q1661" s="38"/>
      <c r="R1661" s="38"/>
      <c r="S1661" s="38"/>
      <c r="T1661" s="38"/>
      <c r="U1661" s="38"/>
      <c r="V1661" s="38"/>
      <c r="W1661" s="38"/>
      <c r="X1661" s="38"/>
      <c r="Y1661" s="38"/>
      <c r="Z1661" s="38"/>
      <c r="AA1661" s="38"/>
      <c r="AB1661" s="38"/>
      <c r="AC1661" s="38"/>
      <c r="AD1661" s="38"/>
      <c r="AE1661" s="38"/>
    </row>
    <row r="1662" spans="1:31" ht="13.2">
      <c r="A1662" s="39">
        <v>167</v>
      </c>
      <c r="B1662" t="s">
        <v>677</v>
      </c>
      <c r="C1662" s="39">
        <v>1</v>
      </c>
      <c r="D1662" s="39">
        <v>6</v>
      </c>
      <c r="E1662" s="63" t="s">
        <v>4213</v>
      </c>
      <c r="F1662" s="64">
        <v>30688113</v>
      </c>
      <c r="G1662" s="63" t="s">
        <v>4214</v>
      </c>
      <c r="H1662">
        <f>VLOOKUP(G1662,'Journals '!A:C,3)</f>
        <v>1</v>
      </c>
      <c r="I1662">
        <f t="shared" si="6"/>
        <v>1</v>
      </c>
      <c r="J1662" s="64">
        <v>2023</v>
      </c>
      <c r="K1662" s="38" t="s">
        <v>4215</v>
      </c>
      <c r="L1662" s="38"/>
      <c r="M1662" s="38"/>
      <c r="N1662" s="38"/>
      <c r="O1662" s="38"/>
      <c r="P1662" s="38"/>
      <c r="Q1662" s="38"/>
      <c r="R1662" s="38"/>
      <c r="S1662" s="38"/>
      <c r="T1662" s="38"/>
      <c r="U1662" s="38"/>
      <c r="V1662" s="38"/>
      <c r="W1662" s="38"/>
      <c r="X1662" s="38"/>
      <c r="Y1662" s="38"/>
      <c r="Z1662" s="38"/>
      <c r="AA1662" s="38"/>
      <c r="AB1662" s="38"/>
      <c r="AC1662" s="38"/>
      <c r="AD1662" s="38"/>
      <c r="AE1662" s="38"/>
    </row>
    <row r="1663" spans="1:31" ht="13.2">
      <c r="A1663" s="39">
        <v>167</v>
      </c>
      <c r="B1663" s="66" t="s">
        <v>677</v>
      </c>
      <c r="C1663" s="67">
        <v>14</v>
      </c>
      <c r="D1663" s="67">
        <v>20</v>
      </c>
      <c r="E1663" s="68" t="s">
        <v>4216</v>
      </c>
      <c r="F1663" s="69">
        <v>37018313</v>
      </c>
      <c r="G1663" s="68" t="s">
        <v>4217</v>
      </c>
      <c r="H1663">
        <f>VLOOKUP(G1663,'Journals '!A:C,3)</f>
        <v>0</v>
      </c>
      <c r="I1663" t="str">
        <f t="shared" si="6"/>
        <v xml:space="preserve"> </v>
      </c>
      <c r="J1663" s="69">
        <v>2023</v>
      </c>
      <c r="K1663" s="70" t="s">
        <v>4196</v>
      </c>
      <c r="L1663" s="38"/>
      <c r="M1663" s="38"/>
      <c r="N1663" s="38"/>
      <c r="O1663" s="38"/>
      <c r="P1663" s="38"/>
      <c r="Q1663" s="38"/>
      <c r="R1663" s="38"/>
      <c r="S1663" s="38"/>
      <c r="T1663" s="38"/>
      <c r="U1663" s="38"/>
      <c r="V1663" s="38"/>
      <c r="W1663" s="38"/>
      <c r="X1663" s="38"/>
      <c r="Y1663" s="38"/>
      <c r="Z1663" s="38"/>
      <c r="AA1663" s="38"/>
      <c r="AB1663" s="38"/>
      <c r="AC1663" s="38"/>
      <c r="AD1663" s="38"/>
      <c r="AE1663" s="38"/>
    </row>
    <row r="1664" spans="1:31" ht="13.2">
      <c r="A1664" s="39">
        <v>167</v>
      </c>
      <c r="B1664" t="s">
        <v>677</v>
      </c>
      <c r="C1664" s="39">
        <v>2</v>
      </c>
      <c r="D1664" s="39">
        <v>10</v>
      </c>
      <c r="E1664" s="63" t="s">
        <v>4218</v>
      </c>
      <c r="F1664" s="64">
        <v>35525378</v>
      </c>
      <c r="G1664" s="63" t="s">
        <v>4145</v>
      </c>
      <c r="H1664">
        <f>VLOOKUP(G1664,'Journals '!A:C,3)</f>
        <v>1</v>
      </c>
      <c r="I1664">
        <f t="shared" si="6"/>
        <v>1</v>
      </c>
      <c r="J1664" s="64">
        <v>2022</v>
      </c>
      <c r="K1664" s="38" t="s">
        <v>4219</v>
      </c>
      <c r="L1664" s="38"/>
      <c r="M1664" s="38"/>
      <c r="N1664" s="38"/>
      <c r="O1664" s="38"/>
      <c r="P1664" s="38"/>
      <c r="Q1664" s="38"/>
      <c r="R1664" s="38"/>
      <c r="S1664" s="38"/>
      <c r="T1664" s="38"/>
      <c r="U1664" s="38"/>
      <c r="V1664" s="38"/>
      <c r="W1664" s="38"/>
      <c r="X1664" s="38"/>
      <c r="Y1664" s="38"/>
      <c r="Z1664" s="38"/>
      <c r="AA1664" s="38"/>
      <c r="AB1664" s="38"/>
      <c r="AC1664" s="38"/>
      <c r="AD1664" s="38"/>
      <c r="AE1664" s="38"/>
    </row>
    <row r="1665" spans="1:31" ht="13.2">
      <c r="A1665" s="39">
        <v>167</v>
      </c>
      <c r="B1665" t="s">
        <v>677</v>
      </c>
      <c r="C1665" s="39">
        <v>8</v>
      </c>
      <c r="D1665" s="39">
        <v>12</v>
      </c>
      <c r="E1665" s="63" t="s">
        <v>4220</v>
      </c>
      <c r="F1665" s="64">
        <v>37578266</v>
      </c>
      <c r="G1665" s="63" t="s">
        <v>4221</v>
      </c>
      <c r="H1665">
        <f>VLOOKUP(G1665,'Journals '!A:C,3)</f>
        <v>1</v>
      </c>
      <c r="I1665">
        <f t="shared" si="6"/>
        <v>1</v>
      </c>
      <c r="J1665" s="64">
        <v>2023</v>
      </c>
      <c r="K1665" s="70" t="s">
        <v>4196</v>
      </c>
      <c r="X1665" s="38"/>
      <c r="Y1665" s="38"/>
      <c r="Z1665" s="38"/>
      <c r="AA1665" s="38"/>
      <c r="AB1665" s="38"/>
      <c r="AC1665" s="38"/>
      <c r="AD1665" s="38"/>
      <c r="AE1665" s="38"/>
    </row>
    <row r="1666" spans="1:31" ht="13.2">
      <c r="A1666" s="39">
        <v>167</v>
      </c>
      <c r="B1666" t="s">
        <v>677</v>
      </c>
      <c r="C1666" s="39">
        <v>5</v>
      </c>
      <c r="D1666" s="39">
        <v>8</v>
      </c>
      <c r="E1666" s="63" t="s">
        <v>4222</v>
      </c>
      <c r="F1666" s="64">
        <v>36656065</v>
      </c>
      <c r="G1666" s="63" t="s">
        <v>4221</v>
      </c>
      <c r="H1666">
        <f>VLOOKUP(G1666,'Journals '!A:C,3)</f>
        <v>1</v>
      </c>
      <c r="I1666">
        <f t="shared" si="6"/>
        <v>1</v>
      </c>
      <c r="J1666" s="64">
        <v>2023</v>
      </c>
      <c r="K1666" s="38" t="s">
        <v>4201</v>
      </c>
      <c r="X1666" s="38"/>
      <c r="Y1666" s="38"/>
      <c r="Z1666" s="38"/>
      <c r="AA1666" s="38"/>
      <c r="AB1666" s="38"/>
      <c r="AC1666" s="38"/>
      <c r="AD1666" s="38"/>
      <c r="AE1666" s="38"/>
    </row>
    <row r="1667" spans="1:31" ht="13.2">
      <c r="A1667" s="39">
        <v>167</v>
      </c>
      <c r="B1667" t="s">
        <v>677</v>
      </c>
      <c r="C1667" s="39">
        <v>5</v>
      </c>
      <c r="D1667" s="39">
        <v>6</v>
      </c>
      <c r="E1667" s="63" t="s">
        <v>4223</v>
      </c>
      <c r="F1667" s="64">
        <v>36101813</v>
      </c>
      <c r="G1667" s="63" t="s">
        <v>4224</v>
      </c>
      <c r="H1667">
        <f>VLOOKUP(G1667,'Journals '!A:C,3)</f>
        <v>0</v>
      </c>
      <c r="I1667" t="str">
        <f t="shared" si="6"/>
        <v xml:space="preserve"> </v>
      </c>
      <c r="J1667" s="64">
        <v>2022</v>
      </c>
      <c r="K1667" s="38" t="s">
        <v>4225</v>
      </c>
      <c r="X1667" s="38"/>
      <c r="Y1667" s="38"/>
      <c r="Z1667" s="38"/>
      <c r="AA1667" s="38"/>
      <c r="AB1667" s="38"/>
      <c r="AC1667" s="38"/>
      <c r="AD1667" s="38"/>
      <c r="AE1667" s="38"/>
    </row>
    <row r="1668" spans="1:31" ht="13.2">
      <c r="A1668" s="39">
        <v>167</v>
      </c>
      <c r="B1668" t="s">
        <v>677</v>
      </c>
      <c r="C1668" s="39">
        <v>1</v>
      </c>
      <c r="D1668" s="39">
        <v>6</v>
      </c>
      <c r="E1668" s="63" t="s">
        <v>4226</v>
      </c>
      <c r="F1668" s="64">
        <v>34656256</v>
      </c>
      <c r="G1668" s="63" t="s">
        <v>2470</v>
      </c>
      <c r="H1668">
        <f>VLOOKUP(G1668,'Journals '!A:C,3)</f>
        <v>0</v>
      </c>
      <c r="I1668" t="str">
        <f t="shared" si="6"/>
        <v xml:space="preserve"> </v>
      </c>
      <c r="J1668" s="64">
        <v>2021</v>
      </c>
      <c r="K1668" s="38" t="s">
        <v>4227</v>
      </c>
      <c r="AB1668" s="38"/>
      <c r="AC1668" s="38"/>
      <c r="AD1668" s="38"/>
      <c r="AE1668" s="38"/>
    </row>
    <row r="1669" spans="1:31" ht="13.2">
      <c r="A1669" s="39">
        <v>167</v>
      </c>
      <c r="B1669" t="s">
        <v>677</v>
      </c>
      <c r="C1669" s="39">
        <v>1</v>
      </c>
      <c r="D1669" s="39">
        <v>2</v>
      </c>
      <c r="E1669" s="63" t="s">
        <v>4228</v>
      </c>
      <c r="F1669" s="64">
        <v>33550408</v>
      </c>
      <c r="G1669" s="63" t="s">
        <v>4221</v>
      </c>
      <c r="H1669">
        <f>VLOOKUP(G1669,'Journals '!A:C,3)</f>
        <v>1</v>
      </c>
      <c r="I1669">
        <f t="shared" si="6"/>
        <v>1</v>
      </c>
      <c r="J1669" s="64">
        <v>2021</v>
      </c>
      <c r="K1669" s="38" t="s">
        <v>4229</v>
      </c>
      <c r="AB1669" s="38"/>
      <c r="AC1669" s="38"/>
      <c r="AD1669" s="38"/>
      <c r="AE1669" s="38"/>
    </row>
    <row r="1670" spans="1:31" ht="13.2">
      <c r="A1670" s="39">
        <v>167</v>
      </c>
      <c r="B1670" t="s">
        <v>677</v>
      </c>
      <c r="C1670" s="39">
        <v>1</v>
      </c>
      <c r="D1670" s="39">
        <v>6</v>
      </c>
      <c r="E1670" s="63" t="s">
        <v>4230</v>
      </c>
      <c r="F1670" s="64">
        <v>33722719</v>
      </c>
      <c r="G1670" s="63" t="s">
        <v>4188</v>
      </c>
      <c r="H1670">
        <f>VLOOKUP(G1670,'Journals '!A:C,3)</f>
        <v>1</v>
      </c>
      <c r="I1670">
        <f t="shared" si="6"/>
        <v>1</v>
      </c>
      <c r="J1670" s="64">
        <v>2021</v>
      </c>
      <c r="K1670" s="38" t="s">
        <v>4231</v>
      </c>
      <c r="AB1670" s="38"/>
      <c r="AC1670" s="38"/>
      <c r="AD1670" s="38"/>
      <c r="AE1670" s="38"/>
    </row>
    <row r="1671" spans="1:31" ht="13.2">
      <c r="A1671" s="39">
        <v>167</v>
      </c>
      <c r="B1671" t="s">
        <v>677</v>
      </c>
      <c r="C1671" s="39">
        <v>2</v>
      </c>
      <c r="D1671" s="39">
        <v>8</v>
      </c>
      <c r="E1671" s="63" t="s">
        <v>4232</v>
      </c>
      <c r="F1671" s="64">
        <v>34800733</v>
      </c>
      <c r="G1671" s="63" t="s">
        <v>4188</v>
      </c>
      <c r="H1671">
        <f>VLOOKUP(G1671,'Journals '!A:C,3)</f>
        <v>1</v>
      </c>
      <c r="I1671">
        <f t="shared" si="6"/>
        <v>1</v>
      </c>
      <c r="J1671" s="64">
        <v>2022</v>
      </c>
      <c r="K1671" s="38" t="s">
        <v>4196</v>
      </c>
      <c r="AB1671" s="38"/>
      <c r="AC1671" s="38"/>
      <c r="AD1671" s="38"/>
      <c r="AE1671" s="38"/>
    </row>
    <row r="1672" spans="1:31" ht="13.2">
      <c r="A1672" s="39">
        <v>167</v>
      </c>
      <c r="B1672" t="s">
        <v>677</v>
      </c>
      <c r="C1672" s="39">
        <v>1</v>
      </c>
      <c r="D1672" s="39">
        <v>8</v>
      </c>
      <c r="E1672" s="63" t="s">
        <v>4233</v>
      </c>
      <c r="F1672" s="64">
        <v>34982876</v>
      </c>
      <c r="G1672" s="63" t="s">
        <v>544</v>
      </c>
      <c r="H1672">
        <f>VLOOKUP(G1672,'Journals '!A:C,3)</f>
        <v>1</v>
      </c>
      <c r="I1672">
        <f t="shared" si="6"/>
        <v>1</v>
      </c>
      <c r="J1672" s="64">
        <v>2022</v>
      </c>
      <c r="K1672" s="38" t="s">
        <v>4234</v>
      </c>
      <c r="AB1672" s="38"/>
      <c r="AC1672" s="38"/>
      <c r="AD1672" s="38"/>
      <c r="AE1672" s="38"/>
    </row>
    <row r="1673" spans="1:31" ht="13.2">
      <c r="A1673" s="39">
        <v>167</v>
      </c>
      <c r="B1673" t="s">
        <v>677</v>
      </c>
      <c r="C1673" s="39">
        <v>1</v>
      </c>
      <c r="D1673" s="39">
        <v>7</v>
      </c>
      <c r="E1673" s="63" t="s">
        <v>4235</v>
      </c>
      <c r="F1673" s="64">
        <v>35597892</v>
      </c>
      <c r="G1673" s="63" t="s">
        <v>4236</v>
      </c>
      <c r="H1673">
        <f>VLOOKUP(G1673,'Journals '!A:C,3)</f>
        <v>1</v>
      </c>
      <c r="I1673">
        <f t="shared" si="6"/>
        <v>1</v>
      </c>
      <c r="J1673" s="64">
        <v>2022</v>
      </c>
      <c r="K1673" s="38" t="s">
        <v>4237</v>
      </c>
    </row>
    <row r="1674" spans="1:31" ht="13.2">
      <c r="A1674" s="39">
        <v>167</v>
      </c>
      <c r="B1674" t="s">
        <v>677</v>
      </c>
      <c r="C1674" s="39">
        <v>1</v>
      </c>
      <c r="D1674" s="39">
        <v>13</v>
      </c>
      <c r="E1674" s="63" t="s">
        <v>4238</v>
      </c>
      <c r="F1674" s="64">
        <v>36190990</v>
      </c>
      <c r="G1674" s="63" t="s">
        <v>600</v>
      </c>
      <c r="H1674">
        <f>VLOOKUP(G1674,'Journals '!A:C,3)</f>
        <v>1</v>
      </c>
      <c r="I1674">
        <f t="shared" si="6"/>
        <v>1</v>
      </c>
      <c r="J1674" s="64">
        <v>2023</v>
      </c>
      <c r="K1674" s="38" t="s">
        <v>4239</v>
      </c>
    </row>
    <row r="1675" spans="1:31" ht="13.2">
      <c r="A1675" s="39">
        <v>167</v>
      </c>
      <c r="B1675" t="s">
        <v>677</v>
      </c>
      <c r="C1675" s="39">
        <v>3</v>
      </c>
      <c r="D1675" s="39">
        <v>6</v>
      </c>
      <c r="E1675" s="63" t="s">
        <v>4240</v>
      </c>
      <c r="F1675" s="64">
        <v>32523874</v>
      </c>
      <c r="G1675" s="63" t="s">
        <v>4241</v>
      </c>
      <c r="H1675">
        <f>VLOOKUP(G1675,'Journals '!A:C,3)</f>
        <v>0</v>
      </c>
      <c r="I1675" t="str">
        <f t="shared" si="6"/>
        <v xml:space="preserve"> </v>
      </c>
      <c r="J1675" s="64">
        <v>2020</v>
      </c>
      <c r="K1675" s="38" t="s">
        <v>4242</v>
      </c>
    </row>
    <row r="1676" spans="1:31" ht="13.2">
      <c r="A1676" s="39">
        <v>167</v>
      </c>
      <c r="B1676" t="s">
        <v>677</v>
      </c>
      <c r="C1676" s="39">
        <v>1</v>
      </c>
      <c r="D1676" s="39">
        <v>4</v>
      </c>
      <c r="E1676" s="63" t="s">
        <v>4243</v>
      </c>
      <c r="F1676" s="64">
        <v>32972924</v>
      </c>
      <c r="G1676" s="63" t="s">
        <v>4244</v>
      </c>
      <c r="H1676">
        <f>VLOOKUP(G1676,'Journals '!A:C,3)</f>
        <v>0</v>
      </c>
      <c r="I1676" t="str">
        <f t="shared" si="6"/>
        <v xml:space="preserve"> </v>
      </c>
      <c r="J1676" s="64">
        <v>2020</v>
      </c>
      <c r="K1676" s="38" t="s">
        <v>4169</v>
      </c>
    </row>
    <row r="1677" spans="1:31" ht="13.2">
      <c r="A1677" s="39">
        <v>167</v>
      </c>
      <c r="B1677" t="s">
        <v>677</v>
      </c>
      <c r="C1677" s="39">
        <v>5</v>
      </c>
      <c r="D1677" s="39">
        <v>13</v>
      </c>
      <c r="E1677" s="63" t="s">
        <v>4245</v>
      </c>
      <c r="F1677" s="64">
        <v>37458340</v>
      </c>
      <c r="G1677" s="63" t="s">
        <v>4246</v>
      </c>
      <c r="H1677">
        <f>VLOOKUP(G1677,'Journals '!A:C,3)</f>
        <v>1</v>
      </c>
      <c r="I1677">
        <f t="shared" si="6"/>
        <v>1</v>
      </c>
      <c r="J1677" s="64">
        <v>2023</v>
      </c>
      <c r="K1677" s="38" t="s">
        <v>4169</v>
      </c>
    </row>
    <row r="1678" spans="1:31" ht="13.2">
      <c r="A1678" s="39">
        <v>167</v>
      </c>
      <c r="B1678" t="s">
        <v>677</v>
      </c>
      <c r="C1678" s="39">
        <v>1</v>
      </c>
      <c r="D1678" s="39">
        <v>5</v>
      </c>
      <c r="E1678" s="63" t="s">
        <v>4247</v>
      </c>
      <c r="F1678" s="64">
        <v>33684580</v>
      </c>
      <c r="G1678" s="63" t="s">
        <v>4188</v>
      </c>
      <c r="H1678">
        <f>VLOOKUP(G1678,'Journals '!A:C,3)</f>
        <v>1</v>
      </c>
      <c r="I1678">
        <f t="shared" si="6"/>
        <v>1</v>
      </c>
      <c r="J1678" s="64">
        <v>2021</v>
      </c>
      <c r="K1678" s="38" t="s">
        <v>4169</v>
      </c>
    </row>
    <row r="1679" spans="1:31" ht="13.2">
      <c r="A1679" s="39">
        <v>167</v>
      </c>
      <c r="B1679" t="s">
        <v>677</v>
      </c>
      <c r="C1679" s="39">
        <v>1</v>
      </c>
      <c r="D1679" s="39">
        <v>7</v>
      </c>
      <c r="E1679" s="63" t="s">
        <v>4248</v>
      </c>
      <c r="F1679" s="64">
        <v>34390873</v>
      </c>
      <c r="G1679" s="63" t="s">
        <v>4188</v>
      </c>
      <c r="H1679">
        <f>VLOOKUP(G1679,'Journals '!A:C,3)</f>
        <v>1</v>
      </c>
      <c r="I1679">
        <f t="shared" si="6"/>
        <v>1</v>
      </c>
      <c r="J1679" s="64">
        <v>2021</v>
      </c>
      <c r="K1679" s="38" t="s">
        <v>4169</v>
      </c>
    </row>
    <row r="1680" spans="1:31" ht="13.2">
      <c r="A1680" s="39">
        <v>167</v>
      </c>
      <c r="B1680" t="s">
        <v>677</v>
      </c>
      <c r="C1680" s="39">
        <v>1</v>
      </c>
      <c r="D1680" s="39">
        <v>5</v>
      </c>
      <c r="E1680" s="63" t="s">
        <v>4249</v>
      </c>
      <c r="F1680" s="64">
        <v>33826725</v>
      </c>
      <c r="G1680" s="63" t="s">
        <v>544</v>
      </c>
      <c r="H1680">
        <f>VLOOKUP(G1680,'Journals '!A:C,3)</f>
        <v>1</v>
      </c>
      <c r="I1680">
        <f t="shared" si="6"/>
        <v>1</v>
      </c>
      <c r="J1680" s="64">
        <v>2021</v>
      </c>
      <c r="K1680" s="38" t="s">
        <v>4169</v>
      </c>
    </row>
    <row r="1681" spans="1:11" ht="13.2">
      <c r="A1681" s="39">
        <v>167</v>
      </c>
      <c r="B1681" t="s">
        <v>677</v>
      </c>
      <c r="C1681" s="39">
        <v>4</v>
      </c>
      <c r="D1681" s="39">
        <v>8</v>
      </c>
      <c r="E1681" s="63" t="s">
        <v>4250</v>
      </c>
      <c r="F1681" s="64">
        <v>34139354</v>
      </c>
      <c r="G1681" s="63" t="s">
        <v>4188</v>
      </c>
      <c r="H1681">
        <f>VLOOKUP(G1681,'Journals '!A:C,3)</f>
        <v>1</v>
      </c>
      <c r="I1681">
        <f t="shared" si="6"/>
        <v>1</v>
      </c>
      <c r="J1681" s="64">
        <v>2021</v>
      </c>
      <c r="K1681" s="38" t="s">
        <v>4251</v>
      </c>
    </row>
    <row r="1682" spans="1:11" ht="13.2">
      <c r="A1682" s="39">
        <v>167</v>
      </c>
      <c r="B1682" t="s">
        <v>677</v>
      </c>
      <c r="C1682" s="39">
        <v>2</v>
      </c>
      <c r="D1682" s="39">
        <v>5</v>
      </c>
      <c r="E1682" s="63" t="s">
        <v>4252</v>
      </c>
      <c r="F1682" s="64">
        <v>33863527</v>
      </c>
      <c r="G1682" s="63" t="s">
        <v>2470</v>
      </c>
      <c r="H1682">
        <f>VLOOKUP(G1682,'Journals '!A:C,3)</f>
        <v>0</v>
      </c>
      <c r="I1682" t="str">
        <f t="shared" si="6"/>
        <v xml:space="preserve"> </v>
      </c>
      <c r="J1682" s="64">
        <v>2021</v>
      </c>
      <c r="K1682" s="38" t="s">
        <v>4175</v>
      </c>
    </row>
    <row r="1683" spans="1:11" ht="13.2">
      <c r="A1683" s="39">
        <v>167</v>
      </c>
      <c r="B1683" t="s">
        <v>677</v>
      </c>
      <c r="C1683" s="39">
        <v>5</v>
      </c>
      <c r="D1683" s="39">
        <v>8</v>
      </c>
      <c r="E1683" s="63" t="s">
        <v>4253</v>
      </c>
      <c r="F1683" s="64">
        <v>32741229</v>
      </c>
      <c r="G1683" s="63" t="s">
        <v>4254</v>
      </c>
      <c r="H1683">
        <f>VLOOKUP(G1683,'Journals '!A:C,3)</f>
        <v>1</v>
      </c>
      <c r="I1683">
        <f t="shared" si="6"/>
        <v>1</v>
      </c>
      <c r="J1683" s="64">
        <v>2020</v>
      </c>
      <c r="K1683" s="38" t="s">
        <v>4169</v>
      </c>
    </row>
    <row r="1684" spans="1:11" ht="13.2">
      <c r="A1684" s="39">
        <v>167</v>
      </c>
      <c r="B1684" t="s">
        <v>677</v>
      </c>
      <c r="C1684" s="39">
        <v>5</v>
      </c>
      <c r="D1684" s="39">
        <v>5</v>
      </c>
      <c r="E1684" s="63" t="s">
        <v>4255</v>
      </c>
      <c r="F1684" s="64">
        <v>32655379</v>
      </c>
      <c r="G1684" s="63" t="s">
        <v>4256</v>
      </c>
      <c r="H1684">
        <f>VLOOKUP(G1684,'Journals '!A:C,3)</f>
        <v>0</v>
      </c>
      <c r="I1684" t="str">
        <f t="shared" si="6"/>
        <v xml:space="preserve"> </v>
      </c>
      <c r="J1684" s="64">
        <v>2020</v>
      </c>
      <c r="K1684" s="38" t="s">
        <v>4169</v>
      </c>
    </row>
    <row r="1685" spans="1:11" ht="13.2">
      <c r="A1685" s="39">
        <v>168</v>
      </c>
      <c r="B1685" s="38" t="s">
        <v>811</v>
      </c>
      <c r="C1685" s="39">
        <v>2</v>
      </c>
      <c r="D1685" s="39">
        <v>7</v>
      </c>
      <c r="E1685" s="71" t="s">
        <v>4257</v>
      </c>
      <c r="F1685" s="39">
        <v>35733845</v>
      </c>
      <c r="G1685" s="40" t="s">
        <v>547</v>
      </c>
      <c r="H1685">
        <f>VLOOKUP(G1685,'Journals '!A:C,3)</f>
        <v>1</v>
      </c>
      <c r="I1685">
        <f t="shared" si="6"/>
        <v>1</v>
      </c>
      <c r="J1685" s="39">
        <v>2022</v>
      </c>
      <c r="K1685" s="38" t="s">
        <v>4258</v>
      </c>
    </row>
    <row r="1686" spans="1:11" ht="13.2">
      <c r="A1686" s="39">
        <v>168</v>
      </c>
      <c r="B1686" s="38" t="s">
        <v>811</v>
      </c>
      <c r="C1686" s="39">
        <v>2</v>
      </c>
      <c r="D1686" s="39">
        <v>11</v>
      </c>
      <c r="E1686" s="38" t="s">
        <v>4259</v>
      </c>
      <c r="F1686" s="39">
        <v>35831274</v>
      </c>
      <c r="G1686" s="40" t="s">
        <v>598</v>
      </c>
      <c r="H1686">
        <f>VLOOKUP(G1686,'Journals '!A:C,3)</f>
        <v>0</v>
      </c>
      <c r="I1686" t="str">
        <f t="shared" si="6"/>
        <v xml:space="preserve"> </v>
      </c>
      <c r="J1686" s="39">
        <v>2022</v>
      </c>
      <c r="K1686" s="38" t="s">
        <v>4260</v>
      </c>
    </row>
    <row r="1687" spans="1:11" ht="13.2">
      <c r="A1687" s="39">
        <v>168</v>
      </c>
      <c r="B1687" s="38" t="s">
        <v>811</v>
      </c>
      <c r="C1687" s="39">
        <v>5</v>
      </c>
      <c r="D1687" s="39">
        <v>14</v>
      </c>
      <c r="E1687" s="38" t="s">
        <v>4261</v>
      </c>
      <c r="F1687" s="39">
        <v>36334717</v>
      </c>
      <c r="G1687" s="40" t="s">
        <v>634</v>
      </c>
      <c r="H1687">
        <f>VLOOKUP(G1687,'Journals '!A:C,3)</f>
        <v>1</v>
      </c>
      <c r="I1687">
        <f t="shared" si="6"/>
        <v>1</v>
      </c>
      <c r="J1687" s="39">
        <v>2023</v>
      </c>
      <c r="K1687" s="38" t="s">
        <v>4260</v>
      </c>
    </row>
    <row r="1688" spans="1:11" ht="13.2">
      <c r="A1688" s="39">
        <v>168</v>
      </c>
      <c r="B1688" s="38" t="s">
        <v>811</v>
      </c>
      <c r="C1688" s="39">
        <v>4</v>
      </c>
      <c r="D1688" s="39">
        <v>17</v>
      </c>
      <c r="E1688" s="38" t="s">
        <v>4262</v>
      </c>
      <c r="F1688" s="39">
        <v>36441093</v>
      </c>
      <c r="G1688" s="40" t="s">
        <v>634</v>
      </c>
      <c r="H1688">
        <f>VLOOKUP(G1688,'Journals '!A:C,3)</f>
        <v>1</v>
      </c>
      <c r="I1688">
        <f t="shared" si="6"/>
        <v>1</v>
      </c>
      <c r="J1688" s="39">
        <v>2023</v>
      </c>
      <c r="K1688" s="38" t="s">
        <v>4263</v>
      </c>
    </row>
    <row r="1689" spans="1:11" ht="13.2">
      <c r="A1689" s="39">
        <v>168</v>
      </c>
      <c r="B1689" s="38" t="s">
        <v>811</v>
      </c>
      <c r="C1689" s="39">
        <v>2</v>
      </c>
      <c r="D1689" s="39">
        <v>10</v>
      </c>
      <c r="E1689" s="38" t="s">
        <v>4264</v>
      </c>
      <c r="F1689" s="39">
        <v>37119103</v>
      </c>
      <c r="G1689" s="40" t="s">
        <v>476</v>
      </c>
      <c r="H1689">
        <f>VLOOKUP(G1689,'Journals '!A:C,3)</f>
        <v>1</v>
      </c>
      <c r="I1689">
        <f t="shared" si="6"/>
        <v>1</v>
      </c>
      <c r="J1689" s="39">
        <v>2023</v>
      </c>
      <c r="K1689" s="38" t="s">
        <v>4263</v>
      </c>
    </row>
    <row r="1690" spans="1:11" ht="13.2">
      <c r="A1690" s="39">
        <v>168</v>
      </c>
      <c r="B1690" s="38" t="s">
        <v>811</v>
      </c>
      <c r="C1690" s="39">
        <v>1</v>
      </c>
      <c r="D1690" s="39">
        <v>5</v>
      </c>
      <c r="E1690" s="38" t="s">
        <v>4265</v>
      </c>
      <c r="F1690" s="39">
        <v>31899874</v>
      </c>
      <c r="G1690" s="40" t="s">
        <v>473</v>
      </c>
      <c r="H1690">
        <f>VLOOKUP(G1690,'Journals '!A:C,3)</f>
        <v>1</v>
      </c>
      <c r="I1690">
        <f t="shared" si="6"/>
        <v>1</v>
      </c>
      <c r="J1690" s="39">
        <v>2020</v>
      </c>
      <c r="K1690" s="38" t="s">
        <v>4263</v>
      </c>
    </row>
    <row r="1691" spans="1:11" ht="13.2">
      <c r="A1691" s="39">
        <v>168</v>
      </c>
      <c r="B1691" s="38" t="s">
        <v>811</v>
      </c>
      <c r="C1691" s="39">
        <v>2</v>
      </c>
      <c r="D1691" s="39">
        <v>12</v>
      </c>
      <c r="E1691" s="38" t="s">
        <v>4266</v>
      </c>
      <c r="F1691" s="39">
        <v>35523261</v>
      </c>
      <c r="G1691" s="40" t="s">
        <v>473</v>
      </c>
      <c r="H1691">
        <f>VLOOKUP(G1691,'Journals '!A:C,3)</f>
        <v>1</v>
      </c>
      <c r="I1691">
        <f t="shared" si="6"/>
        <v>1</v>
      </c>
      <c r="J1691" s="39">
        <v>2022</v>
      </c>
      <c r="K1691" s="38" t="s">
        <v>4263</v>
      </c>
    </row>
    <row r="1692" spans="1:11" ht="13.2">
      <c r="A1692" s="39">
        <v>168</v>
      </c>
      <c r="B1692" s="38" t="s">
        <v>811</v>
      </c>
      <c r="C1692" s="39">
        <v>5</v>
      </c>
      <c r="D1692" s="39">
        <v>12</v>
      </c>
      <c r="E1692" s="38" t="s">
        <v>4267</v>
      </c>
      <c r="F1692" s="39">
        <v>36399684</v>
      </c>
      <c r="G1692" s="40" t="s">
        <v>473</v>
      </c>
      <c r="H1692">
        <f>VLOOKUP(G1692,'Journals '!A:C,3)</f>
        <v>1</v>
      </c>
      <c r="I1692">
        <f t="shared" si="6"/>
        <v>1</v>
      </c>
      <c r="J1692" s="39">
        <v>2023</v>
      </c>
      <c r="K1692" s="38" t="s">
        <v>4263</v>
      </c>
    </row>
    <row r="1693" spans="1:11" ht="13.2">
      <c r="A1693" s="39">
        <v>168</v>
      </c>
      <c r="B1693" s="38" t="s">
        <v>811</v>
      </c>
      <c r="C1693" s="39">
        <v>4</v>
      </c>
      <c r="D1693" s="39">
        <v>9</v>
      </c>
      <c r="E1693" s="38" t="s">
        <v>4268</v>
      </c>
      <c r="F1693" s="39">
        <v>36656030</v>
      </c>
      <c r="G1693" s="40" t="s">
        <v>544</v>
      </c>
      <c r="H1693">
        <f>VLOOKUP(G1693,'Journals '!A:C,3)</f>
        <v>1</v>
      </c>
      <c r="I1693">
        <f t="shared" si="6"/>
        <v>1</v>
      </c>
      <c r="J1693" s="39">
        <v>2023</v>
      </c>
      <c r="K1693" s="38" t="s">
        <v>4263</v>
      </c>
    </row>
    <row r="1694" spans="1:11" ht="13.2">
      <c r="A1694" s="39">
        <v>168</v>
      </c>
      <c r="B1694" s="38" t="s">
        <v>811</v>
      </c>
      <c r="C1694" s="39">
        <v>5</v>
      </c>
      <c r="D1694" s="39">
        <v>8</v>
      </c>
      <c r="E1694" s="38" t="s">
        <v>4269</v>
      </c>
      <c r="F1694" s="39">
        <v>36700751</v>
      </c>
      <c r="G1694" s="40" t="s">
        <v>544</v>
      </c>
      <c r="H1694">
        <f>VLOOKUP(G1694,'Journals '!A:C,3)</f>
        <v>1</v>
      </c>
      <c r="I1694">
        <f t="shared" si="6"/>
        <v>1</v>
      </c>
      <c r="J1694" s="39">
        <v>2023</v>
      </c>
      <c r="K1694" s="38" t="s">
        <v>4263</v>
      </c>
    </row>
    <row r="1695" spans="1:11" ht="13.2">
      <c r="A1695" s="39">
        <v>168</v>
      </c>
      <c r="B1695" s="38" t="s">
        <v>811</v>
      </c>
      <c r="C1695" s="39">
        <v>5</v>
      </c>
      <c r="D1695" s="39">
        <v>12</v>
      </c>
      <c r="E1695" s="38" t="s">
        <v>4270</v>
      </c>
      <c r="F1695" s="39">
        <v>36113711</v>
      </c>
      <c r="G1695" s="40" t="s">
        <v>634</v>
      </c>
      <c r="H1695">
        <f>VLOOKUP(G1695,'Journals '!A:C,3)</f>
        <v>1</v>
      </c>
      <c r="I1695">
        <f t="shared" si="6"/>
        <v>1</v>
      </c>
      <c r="J1695" s="39">
        <v>2022</v>
      </c>
      <c r="K1695" s="38" t="s">
        <v>4063</v>
      </c>
    </row>
    <row r="1696" spans="1:11" ht="13.2">
      <c r="A1696" s="39">
        <v>168</v>
      </c>
      <c r="B1696" s="38" t="s">
        <v>811</v>
      </c>
      <c r="C1696" s="39">
        <v>4</v>
      </c>
      <c r="D1696" s="39">
        <v>11</v>
      </c>
      <c r="E1696" s="38" t="s">
        <v>4271</v>
      </c>
      <c r="F1696" s="39">
        <v>36167303</v>
      </c>
      <c r="G1696" s="40" t="s">
        <v>634</v>
      </c>
      <c r="H1696">
        <f>VLOOKUP(G1696,'Journals '!A:C,3)</f>
        <v>1</v>
      </c>
      <c r="I1696">
        <f t="shared" si="6"/>
        <v>1</v>
      </c>
      <c r="J1696" s="39">
        <v>2022</v>
      </c>
      <c r="K1696" s="38" t="s">
        <v>4063</v>
      </c>
    </row>
    <row r="1697" spans="1:29" ht="13.2">
      <c r="A1697" s="39">
        <v>168</v>
      </c>
      <c r="B1697" s="38" t="s">
        <v>811</v>
      </c>
      <c r="C1697" s="39">
        <v>3</v>
      </c>
      <c r="D1697" s="39">
        <v>14</v>
      </c>
      <c r="E1697" s="38" t="s">
        <v>4272</v>
      </c>
      <c r="F1697" s="39">
        <v>35315836</v>
      </c>
      <c r="G1697" s="40" t="s">
        <v>557</v>
      </c>
      <c r="H1697">
        <f>VLOOKUP(G1697,'Journals '!A:C,3)</f>
        <v>1</v>
      </c>
      <c r="I1697">
        <f t="shared" si="6"/>
        <v>1</v>
      </c>
      <c r="J1697" s="39">
        <v>2022</v>
      </c>
      <c r="K1697" s="38" t="s">
        <v>4063</v>
      </c>
    </row>
    <row r="1698" spans="1:29" ht="13.2">
      <c r="A1698" s="39">
        <v>168</v>
      </c>
      <c r="B1698" s="38" t="s">
        <v>811</v>
      </c>
      <c r="C1698" s="39">
        <v>3</v>
      </c>
      <c r="D1698" s="39">
        <v>8</v>
      </c>
      <c r="E1698" s="38" t="s">
        <v>4273</v>
      </c>
      <c r="F1698" s="39">
        <v>36661381</v>
      </c>
      <c r="G1698" s="40" t="s">
        <v>557</v>
      </c>
      <c r="H1698">
        <f>VLOOKUP(G1698,'Journals '!A:C,3)</f>
        <v>1</v>
      </c>
      <c r="I1698">
        <f t="shared" si="6"/>
        <v>1</v>
      </c>
      <c r="J1698" s="39">
        <v>2023</v>
      </c>
      <c r="K1698" s="38" t="s">
        <v>4063</v>
      </c>
    </row>
    <row r="1699" spans="1:29" ht="13.2">
      <c r="A1699" s="39">
        <v>168</v>
      </c>
      <c r="B1699" s="38" t="s">
        <v>811</v>
      </c>
      <c r="C1699" s="39">
        <v>5</v>
      </c>
      <c r="D1699" s="39">
        <v>9</v>
      </c>
      <c r="E1699" s="38" t="s">
        <v>4274</v>
      </c>
      <c r="F1699" s="39">
        <v>37146369</v>
      </c>
      <c r="G1699" s="40" t="s">
        <v>345</v>
      </c>
      <c r="H1699">
        <f>VLOOKUP(G1699,'Journals '!A:C,3)</f>
        <v>1</v>
      </c>
      <c r="I1699">
        <f t="shared" si="6"/>
        <v>1</v>
      </c>
      <c r="J1699" s="39">
        <v>2023</v>
      </c>
      <c r="K1699" s="38" t="s">
        <v>4063</v>
      </c>
    </row>
    <row r="1700" spans="1:29" ht="13.2">
      <c r="A1700" s="39">
        <v>168</v>
      </c>
      <c r="B1700" s="38" t="s">
        <v>811</v>
      </c>
      <c r="C1700" s="39">
        <v>4</v>
      </c>
      <c r="D1700" s="39">
        <v>11</v>
      </c>
      <c r="E1700" s="38" t="s">
        <v>4275</v>
      </c>
      <c r="F1700" s="39">
        <v>37703615</v>
      </c>
      <c r="G1700" s="40" t="s">
        <v>345</v>
      </c>
      <c r="H1700">
        <f>VLOOKUP(G1700,'Journals '!A:C,3)</f>
        <v>1</v>
      </c>
      <c r="I1700">
        <f t="shared" si="6"/>
        <v>1</v>
      </c>
      <c r="J1700" s="39">
        <v>2023</v>
      </c>
      <c r="K1700" s="38" t="s">
        <v>4063</v>
      </c>
    </row>
    <row r="1701" spans="1:29" ht="13.2">
      <c r="A1701" s="39">
        <v>168</v>
      </c>
      <c r="B1701" s="38" t="s">
        <v>811</v>
      </c>
      <c r="C1701" s="39">
        <v>3</v>
      </c>
      <c r="D1701" s="39">
        <v>12</v>
      </c>
      <c r="E1701" s="38" t="s">
        <v>4276</v>
      </c>
      <c r="F1701" s="39">
        <v>35842175</v>
      </c>
      <c r="G1701" s="40" t="s">
        <v>634</v>
      </c>
      <c r="H1701">
        <f>VLOOKUP(G1701,'Journals '!A:C,3)</f>
        <v>1</v>
      </c>
      <c r="I1701">
        <f t="shared" si="6"/>
        <v>1</v>
      </c>
      <c r="J1701" s="39">
        <v>2022</v>
      </c>
      <c r="K1701" s="38" t="s">
        <v>4063</v>
      </c>
    </row>
    <row r="1702" spans="1:29" ht="13.2">
      <c r="A1702" s="39">
        <v>168</v>
      </c>
      <c r="B1702" s="38" t="s">
        <v>811</v>
      </c>
      <c r="C1702" s="39">
        <v>3</v>
      </c>
      <c r="D1702" s="39">
        <v>8</v>
      </c>
      <c r="E1702" s="38" t="s">
        <v>4277</v>
      </c>
      <c r="F1702" s="39">
        <v>36656065</v>
      </c>
      <c r="G1702" s="40" t="s">
        <v>557</v>
      </c>
      <c r="H1702">
        <f>VLOOKUP(G1702,'Journals '!A:C,3)</f>
        <v>1</v>
      </c>
      <c r="I1702">
        <f t="shared" si="6"/>
        <v>1</v>
      </c>
      <c r="J1702" s="39">
        <v>2023</v>
      </c>
      <c r="K1702" s="38" t="s">
        <v>4063</v>
      </c>
      <c r="L1702" s="38"/>
      <c r="M1702" s="38"/>
      <c r="N1702" s="38"/>
      <c r="O1702" s="38"/>
      <c r="P1702" s="38"/>
      <c r="Q1702" s="38"/>
      <c r="R1702" s="38"/>
      <c r="S1702" s="38"/>
      <c r="T1702" s="38"/>
      <c r="U1702" s="38"/>
      <c r="V1702" s="38"/>
      <c r="W1702" s="38"/>
    </row>
    <row r="1703" spans="1:29" ht="13.2">
      <c r="A1703" s="39">
        <v>168</v>
      </c>
      <c r="B1703" s="38" t="s">
        <v>811</v>
      </c>
      <c r="C1703" s="39">
        <v>3</v>
      </c>
      <c r="D1703" s="39">
        <v>12</v>
      </c>
      <c r="E1703" s="38" t="s">
        <v>4278</v>
      </c>
      <c r="F1703" s="39">
        <v>37686092</v>
      </c>
      <c r="G1703" s="40" t="s">
        <v>411</v>
      </c>
      <c r="H1703">
        <f>VLOOKUP(G1703,'Journals '!A:C,3)</f>
        <v>0</v>
      </c>
      <c r="I1703" t="str">
        <f t="shared" si="6"/>
        <v xml:space="preserve"> </v>
      </c>
      <c r="J1703" s="39">
        <v>2023</v>
      </c>
      <c r="K1703" s="38" t="s">
        <v>4063</v>
      </c>
      <c r="L1703" s="38"/>
      <c r="M1703" s="38"/>
      <c r="N1703" s="38"/>
      <c r="O1703" s="38"/>
      <c r="P1703" s="38"/>
      <c r="Q1703" s="38"/>
      <c r="R1703" s="38"/>
      <c r="S1703" s="38"/>
      <c r="T1703" s="38"/>
      <c r="U1703" s="38"/>
      <c r="V1703" s="38"/>
      <c r="W1703" s="38"/>
    </row>
    <row r="1704" spans="1:29" ht="13.2">
      <c r="A1704" s="39">
        <v>168</v>
      </c>
      <c r="B1704" s="38" t="s">
        <v>811</v>
      </c>
      <c r="C1704" s="39">
        <v>8</v>
      </c>
      <c r="D1704" s="39">
        <v>16</v>
      </c>
      <c r="E1704" s="38" t="s">
        <v>4279</v>
      </c>
      <c r="F1704" s="39">
        <v>35686911</v>
      </c>
      <c r="G1704" s="40" t="s">
        <v>353</v>
      </c>
      <c r="H1704">
        <f>VLOOKUP(G1704,'Journals '!A:C,3)</f>
        <v>0</v>
      </c>
      <c r="I1704" t="str">
        <f t="shared" si="6"/>
        <v xml:space="preserve"> </v>
      </c>
      <c r="J1704" s="39">
        <v>2022</v>
      </c>
      <c r="K1704" s="38" t="s">
        <v>4063</v>
      </c>
      <c r="L1704" s="38"/>
      <c r="M1704" s="38"/>
      <c r="N1704" s="38"/>
      <c r="O1704" s="38"/>
      <c r="P1704" s="38"/>
      <c r="Q1704" s="38"/>
      <c r="R1704" s="38"/>
      <c r="S1704" s="38"/>
      <c r="T1704" s="38"/>
      <c r="U1704" s="38"/>
      <c r="V1704" s="38"/>
      <c r="W1704" s="38"/>
    </row>
    <row r="1705" spans="1:29" ht="13.2">
      <c r="A1705" s="39">
        <v>168</v>
      </c>
      <c r="B1705" s="38" t="s">
        <v>811</v>
      </c>
      <c r="C1705" s="39">
        <v>3</v>
      </c>
      <c r="D1705" s="39">
        <v>5</v>
      </c>
      <c r="E1705" s="38" t="s">
        <v>4280</v>
      </c>
      <c r="F1705" s="39">
        <v>35012424</v>
      </c>
      <c r="G1705" s="40" t="s">
        <v>510</v>
      </c>
      <c r="H1705">
        <f>VLOOKUP(G1705,'Journals '!A:C,3)</f>
        <v>0</v>
      </c>
      <c r="I1705" t="str">
        <f t="shared" si="6"/>
        <v xml:space="preserve"> </v>
      </c>
      <c r="J1705" s="39">
        <v>2022</v>
      </c>
      <c r="K1705" s="38" t="s">
        <v>4281</v>
      </c>
      <c r="L1705" s="38"/>
      <c r="M1705" s="38"/>
      <c r="N1705" s="38"/>
      <c r="O1705" s="38"/>
      <c r="P1705" s="38"/>
      <c r="Q1705" s="38"/>
      <c r="R1705" s="38"/>
      <c r="S1705" s="38"/>
      <c r="T1705" s="38"/>
      <c r="U1705" s="38"/>
      <c r="V1705" s="38"/>
      <c r="W1705" s="38"/>
      <c r="X1705" s="38"/>
      <c r="Y1705" s="38"/>
      <c r="Z1705" s="38"/>
      <c r="AA1705" s="38"/>
    </row>
    <row r="1706" spans="1:29" ht="13.2">
      <c r="A1706" s="39">
        <v>168</v>
      </c>
      <c r="B1706" s="38" t="s">
        <v>811</v>
      </c>
      <c r="C1706" s="39">
        <v>2</v>
      </c>
      <c r="D1706" s="39">
        <v>4</v>
      </c>
      <c r="E1706" s="38" t="s">
        <v>4282</v>
      </c>
      <c r="F1706" s="39">
        <v>32628534</v>
      </c>
      <c r="G1706" s="40" t="s">
        <v>296</v>
      </c>
      <c r="H1706">
        <f>VLOOKUP(G1706,'Journals '!A:C,3)</f>
        <v>0</v>
      </c>
      <c r="I1706" t="str">
        <f t="shared" si="6"/>
        <v xml:space="preserve"> </v>
      </c>
      <c r="J1706" s="39">
        <v>2020</v>
      </c>
      <c r="K1706" s="38" t="s">
        <v>4281</v>
      </c>
      <c r="L1706" s="38"/>
      <c r="M1706" s="38"/>
      <c r="N1706" s="38"/>
      <c r="O1706" s="38"/>
      <c r="P1706" s="38"/>
      <c r="Q1706" s="38"/>
      <c r="R1706" s="38"/>
      <c r="S1706" s="38"/>
      <c r="T1706" s="38"/>
      <c r="U1706" s="38"/>
      <c r="V1706" s="38"/>
      <c r="W1706" s="38"/>
      <c r="X1706" s="38"/>
      <c r="Y1706" s="38"/>
      <c r="Z1706" s="38"/>
      <c r="AA1706" s="38"/>
    </row>
    <row r="1707" spans="1:29" ht="13.2">
      <c r="A1707" s="39">
        <v>168</v>
      </c>
      <c r="B1707" s="38" t="s">
        <v>811</v>
      </c>
      <c r="C1707" s="39">
        <v>3</v>
      </c>
      <c r="D1707" s="39">
        <v>11</v>
      </c>
      <c r="E1707" s="38" t="s">
        <v>4283</v>
      </c>
      <c r="F1707" s="39">
        <v>35957904</v>
      </c>
      <c r="G1707" s="40" t="s">
        <v>387</v>
      </c>
      <c r="H1707">
        <f>VLOOKUP(G1707,'Journals '!A:C,3)</f>
        <v>0</v>
      </c>
      <c r="I1707" t="str">
        <f t="shared" si="6"/>
        <v xml:space="preserve"> </v>
      </c>
      <c r="J1707" s="39">
        <v>2022</v>
      </c>
      <c r="K1707" s="38" t="s">
        <v>4284</v>
      </c>
      <c r="L1707" s="38"/>
      <c r="M1707" s="38"/>
      <c r="N1707" s="38"/>
      <c r="O1707" s="38"/>
      <c r="P1707" s="38"/>
      <c r="Q1707" s="38"/>
      <c r="R1707" s="38"/>
      <c r="S1707" s="38"/>
      <c r="T1707" s="38"/>
      <c r="U1707" s="38"/>
      <c r="V1707" s="38"/>
      <c r="W1707" s="38"/>
      <c r="X1707" s="38"/>
      <c r="Y1707" s="38"/>
      <c r="Z1707" s="38"/>
      <c r="AA1707" s="38"/>
    </row>
    <row r="1708" spans="1:29" ht="13.2">
      <c r="A1708" s="39">
        <v>168</v>
      </c>
      <c r="B1708" s="38" t="s">
        <v>811</v>
      </c>
      <c r="C1708" s="39">
        <v>4</v>
      </c>
      <c r="D1708" s="39">
        <v>8</v>
      </c>
      <c r="E1708" s="38" t="s">
        <v>4285</v>
      </c>
      <c r="F1708" s="39">
        <v>36968289</v>
      </c>
      <c r="G1708" s="40" t="s">
        <v>522</v>
      </c>
      <c r="H1708">
        <f>VLOOKUP(G1708,'Journals '!A:C,3)</f>
        <v>0</v>
      </c>
      <c r="I1708" t="str">
        <f t="shared" si="6"/>
        <v xml:space="preserve"> </v>
      </c>
      <c r="J1708" s="39">
        <v>2023</v>
      </c>
      <c r="K1708" s="38" t="s">
        <v>4284</v>
      </c>
      <c r="L1708" s="38"/>
      <c r="M1708" s="38"/>
      <c r="N1708" s="38"/>
      <c r="O1708" s="38"/>
      <c r="P1708" s="38"/>
      <c r="Q1708" s="38"/>
      <c r="R1708" s="38"/>
      <c r="S1708" s="38"/>
      <c r="T1708" s="38"/>
      <c r="U1708" s="38"/>
      <c r="V1708" s="38"/>
      <c r="W1708" s="38"/>
      <c r="X1708" s="38"/>
      <c r="Y1708" s="38"/>
      <c r="Z1708" s="38"/>
      <c r="AA1708" s="38"/>
    </row>
    <row r="1709" spans="1:29" ht="13.2">
      <c r="A1709" s="39">
        <v>168</v>
      </c>
      <c r="B1709" s="38" t="s">
        <v>811</v>
      </c>
      <c r="C1709" s="39">
        <v>3</v>
      </c>
      <c r="D1709" s="39">
        <v>9</v>
      </c>
      <c r="E1709" s="38" t="s">
        <v>4286</v>
      </c>
      <c r="F1709" s="39">
        <v>37527669</v>
      </c>
      <c r="G1709" s="40" t="s">
        <v>548</v>
      </c>
      <c r="H1709">
        <f>VLOOKUP(G1709,'Journals '!A:C,3)</f>
        <v>1</v>
      </c>
      <c r="I1709">
        <f t="shared" si="6"/>
        <v>1</v>
      </c>
      <c r="J1709" s="39">
        <v>2023</v>
      </c>
      <c r="K1709" s="38" t="s">
        <v>4284</v>
      </c>
      <c r="L1709" s="38"/>
      <c r="M1709" s="38"/>
      <c r="N1709" s="38"/>
      <c r="O1709" s="38"/>
      <c r="P1709" s="38"/>
      <c r="Q1709" s="38"/>
      <c r="R1709" s="38"/>
      <c r="S1709" s="38"/>
      <c r="T1709" s="38"/>
      <c r="U1709" s="38"/>
      <c r="V1709" s="38"/>
      <c r="W1709" s="38"/>
      <c r="X1709" s="38"/>
      <c r="Y1709" s="38"/>
      <c r="Z1709" s="38"/>
      <c r="AA1709" s="38"/>
    </row>
    <row r="1710" spans="1:29" ht="13.2">
      <c r="A1710" s="39">
        <v>168</v>
      </c>
      <c r="B1710" s="38" t="s">
        <v>811</v>
      </c>
      <c r="C1710" s="39">
        <v>10</v>
      </c>
      <c r="D1710" s="39">
        <v>40</v>
      </c>
      <c r="E1710" s="38" t="s">
        <v>4287</v>
      </c>
      <c r="F1710" s="39">
        <v>37552989</v>
      </c>
      <c r="G1710" s="40" t="s">
        <v>333</v>
      </c>
      <c r="H1710">
        <f>VLOOKUP(G1710,'Journals '!A:C,3)</f>
        <v>0</v>
      </c>
      <c r="I1710" t="str">
        <f t="shared" si="6"/>
        <v xml:space="preserve"> </v>
      </c>
      <c r="J1710" s="39">
        <v>2023</v>
      </c>
      <c r="K1710" s="38" t="s">
        <v>4063</v>
      </c>
      <c r="L1710" s="38"/>
      <c r="M1710" s="38"/>
      <c r="N1710" s="38"/>
      <c r="O1710" s="38"/>
      <c r="P1710" s="38"/>
      <c r="Q1710" s="38"/>
      <c r="R1710" s="38"/>
      <c r="S1710" s="38"/>
      <c r="T1710" s="38"/>
      <c r="U1710" s="38"/>
      <c r="V1710" s="38"/>
      <c r="W1710" s="38"/>
      <c r="X1710" s="38"/>
      <c r="Y1710" s="38"/>
      <c r="Z1710" s="38"/>
      <c r="AA1710" s="38"/>
      <c r="AB1710" s="38"/>
      <c r="AC1710" s="38"/>
    </row>
    <row r="1711" spans="1:29" ht="13.2">
      <c r="A1711" s="39">
        <v>168</v>
      </c>
      <c r="B1711" s="38" t="s">
        <v>811</v>
      </c>
      <c r="C1711" s="39">
        <v>2</v>
      </c>
      <c r="D1711" s="39">
        <v>10</v>
      </c>
      <c r="E1711" s="38" t="s">
        <v>4288</v>
      </c>
      <c r="F1711" s="39">
        <v>37757855</v>
      </c>
      <c r="G1711" s="40" t="s">
        <v>448</v>
      </c>
      <c r="H1711">
        <f>VLOOKUP(G1711,'Journals '!A:C,3)</f>
        <v>0</v>
      </c>
      <c r="I1711" t="str">
        <f t="shared" si="6"/>
        <v xml:space="preserve"> </v>
      </c>
      <c r="J1711" s="39">
        <v>2023</v>
      </c>
      <c r="K1711" s="38" t="s">
        <v>4289</v>
      </c>
      <c r="L1711" s="38"/>
      <c r="M1711" s="38"/>
      <c r="N1711" s="38"/>
      <c r="O1711" s="38"/>
      <c r="P1711" s="38"/>
      <c r="Q1711" s="38"/>
      <c r="R1711" s="38"/>
      <c r="S1711" s="38"/>
      <c r="T1711" s="38"/>
      <c r="U1711" s="38"/>
      <c r="V1711" s="38"/>
      <c r="W1711" s="38"/>
      <c r="X1711" s="38"/>
      <c r="Y1711" s="38"/>
      <c r="Z1711" s="38"/>
      <c r="AA1711" s="38"/>
      <c r="AB1711" s="38"/>
      <c r="AC1711" s="38"/>
    </row>
    <row r="1712" spans="1:29" ht="13.2">
      <c r="A1712" s="39">
        <v>168</v>
      </c>
      <c r="B1712" s="38" t="s">
        <v>811</v>
      </c>
      <c r="C1712" s="39">
        <v>2</v>
      </c>
      <c r="D1712" s="39">
        <v>9</v>
      </c>
      <c r="E1712" s="38" t="s">
        <v>4290</v>
      </c>
      <c r="F1712" s="39">
        <v>33134126</v>
      </c>
      <c r="G1712" s="40" t="s">
        <v>580</v>
      </c>
      <c r="H1712">
        <f>VLOOKUP(G1712,'Journals '!A:C,3)</f>
        <v>0</v>
      </c>
      <c r="I1712" t="str">
        <f t="shared" si="6"/>
        <v xml:space="preserve"> </v>
      </c>
      <c r="J1712" s="39">
        <v>2020</v>
      </c>
      <c r="K1712" s="38" t="s">
        <v>4291</v>
      </c>
      <c r="L1712" s="38"/>
      <c r="M1712" s="38"/>
      <c r="N1712" s="38"/>
      <c r="O1712" s="38"/>
      <c r="P1712" s="38"/>
      <c r="Q1712" s="38"/>
      <c r="R1712" s="38"/>
      <c r="S1712" s="38"/>
      <c r="T1712" s="38"/>
      <c r="U1712" s="38"/>
      <c r="V1712" s="38"/>
      <c r="W1712" s="38"/>
      <c r="X1712" s="38"/>
      <c r="Y1712" s="38"/>
      <c r="Z1712" s="38"/>
      <c r="AA1712" s="38"/>
      <c r="AB1712" s="38"/>
      <c r="AC1712" s="38"/>
    </row>
    <row r="1713" spans="1:29" ht="13.2">
      <c r="A1713" s="39">
        <v>168</v>
      </c>
      <c r="B1713" s="38" t="s">
        <v>811</v>
      </c>
      <c r="C1713" s="39">
        <v>11</v>
      </c>
      <c r="D1713" s="39">
        <v>19</v>
      </c>
      <c r="E1713" s="38" t="s">
        <v>4292</v>
      </c>
      <c r="F1713" s="39">
        <v>34873919</v>
      </c>
      <c r="G1713" s="40" t="s">
        <v>493</v>
      </c>
      <c r="H1713">
        <f>VLOOKUP(G1713,'Journals '!A:C,3)</f>
        <v>0</v>
      </c>
      <c r="I1713" t="str">
        <f t="shared" si="6"/>
        <v xml:space="preserve"> </v>
      </c>
      <c r="J1713" s="39">
        <v>2021</v>
      </c>
      <c r="K1713" s="38" t="s">
        <v>4289</v>
      </c>
      <c r="L1713" s="38"/>
      <c r="M1713" s="38"/>
      <c r="N1713" s="38"/>
      <c r="O1713" s="38"/>
      <c r="P1713" s="38"/>
      <c r="Q1713" s="38"/>
      <c r="R1713" s="38"/>
      <c r="S1713" s="38"/>
      <c r="T1713" s="38"/>
      <c r="U1713" s="38"/>
      <c r="V1713" s="38"/>
      <c r="W1713" s="38"/>
      <c r="X1713" s="38"/>
      <c r="Y1713" s="38"/>
      <c r="Z1713" s="38"/>
      <c r="AA1713" s="38"/>
      <c r="AB1713" s="38"/>
      <c r="AC1713" s="38"/>
    </row>
    <row r="1714" spans="1:29" ht="13.2">
      <c r="A1714" s="39">
        <v>168</v>
      </c>
      <c r="B1714" s="38" t="s">
        <v>811</v>
      </c>
      <c r="C1714" s="39">
        <v>9</v>
      </c>
      <c r="D1714" s="39">
        <v>11</v>
      </c>
      <c r="E1714" s="38" t="s">
        <v>4293</v>
      </c>
      <c r="F1714" s="39">
        <v>32733814</v>
      </c>
      <c r="G1714" s="40" t="s">
        <v>383</v>
      </c>
      <c r="H1714">
        <f>VLOOKUP(G1714,'Journals '!A:C,3)</f>
        <v>0</v>
      </c>
      <c r="I1714" t="str">
        <f t="shared" si="6"/>
        <v xml:space="preserve"> </v>
      </c>
      <c r="J1714" s="39">
        <v>2020</v>
      </c>
      <c r="K1714" s="38" t="s">
        <v>4294</v>
      </c>
      <c r="L1714" s="38"/>
      <c r="M1714" s="38"/>
      <c r="N1714" s="38"/>
      <c r="O1714" s="38"/>
      <c r="P1714" s="38"/>
      <c r="Q1714" s="38"/>
      <c r="R1714" s="38"/>
      <c r="S1714" s="38"/>
      <c r="T1714" s="38"/>
      <c r="U1714" s="38"/>
      <c r="V1714" s="38"/>
      <c r="W1714" s="38"/>
      <c r="X1714" s="38"/>
      <c r="Y1714" s="38"/>
      <c r="Z1714" s="38"/>
      <c r="AA1714" s="38"/>
      <c r="AB1714" s="38"/>
      <c r="AC1714" s="38"/>
    </row>
    <row r="1715" spans="1:29" ht="13.2">
      <c r="A1715" s="39">
        <v>168</v>
      </c>
      <c r="B1715" s="38" t="s">
        <v>811</v>
      </c>
      <c r="C1715" s="39">
        <v>2</v>
      </c>
      <c r="D1715" s="39">
        <v>2</v>
      </c>
      <c r="E1715" s="38" t="s">
        <v>4295</v>
      </c>
      <c r="F1715" s="39">
        <v>17182221</v>
      </c>
      <c r="G1715" s="40" t="s">
        <v>372</v>
      </c>
      <c r="H1715">
        <f>VLOOKUP(G1715,'Journals '!A:C,3)</f>
        <v>0</v>
      </c>
      <c r="I1715" t="str">
        <f t="shared" si="6"/>
        <v xml:space="preserve"> </v>
      </c>
      <c r="J1715" s="39">
        <v>2007</v>
      </c>
      <c r="K1715" s="38" t="s">
        <v>4296</v>
      </c>
      <c r="L1715" s="38"/>
      <c r="M1715" s="38"/>
      <c r="N1715" s="38"/>
      <c r="O1715" s="38"/>
      <c r="P1715" s="38"/>
      <c r="Q1715" s="38"/>
      <c r="R1715" s="38"/>
      <c r="S1715" s="38"/>
      <c r="T1715" s="38"/>
      <c r="U1715" s="38"/>
      <c r="V1715" s="38"/>
      <c r="W1715" s="38"/>
      <c r="X1715" s="38"/>
      <c r="Y1715" s="38"/>
      <c r="Z1715" s="38"/>
      <c r="AA1715" s="38"/>
      <c r="AB1715" s="38"/>
      <c r="AC1715" s="38"/>
    </row>
    <row r="1716" spans="1:29" ht="13.2">
      <c r="A1716" s="39">
        <v>168</v>
      </c>
      <c r="B1716" s="38" t="s">
        <v>811</v>
      </c>
      <c r="C1716" s="39">
        <v>2</v>
      </c>
      <c r="D1716" s="39">
        <v>2</v>
      </c>
      <c r="E1716" s="38" t="s">
        <v>4295</v>
      </c>
      <c r="F1716" s="39">
        <v>16777387</v>
      </c>
      <c r="G1716" s="40" t="s">
        <v>372</v>
      </c>
      <c r="H1716">
        <f>VLOOKUP(G1716,'Journals '!A:C,3)</f>
        <v>0</v>
      </c>
      <c r="I1716" t="str">
        <f t="shared" si="6"/>
        <v xml:space="preserve"> </v>
      </c>
      <c r="J1716" s="39">
        <v>2006</v>
      </c>
      <c r="K1716" s="38" t="s">
        <v>4296</v>
      </c>
      <c r="L1716" s="38"/>
      <c r="M1716" s="38"/>
      <c r="N1716" s="38"/>
      <c r="O1716" s="38"/>
      <c r="P1716" s="38"/>
      <c r="Q1716" s="38"/>
      <c r="R1716" s="38"/>
      <c r="S1716" s="38"/>
      <c r="T1716" s="38"/>
      <c r="U1716" s="38"/>
      <c r="V1716" s="38"/>
      <c r="W1716" s="38"/>
      <c r="X1716" s="38"/>
      <c r="Y1716" s="38"/>
      <c r="Z1716" s="38"/>
      <c r="AA1716" s="38"/>
      <c r="AB1716" s="38"/>
      <c r="AC1716" s="38"/>
    </row>
    <row r="1717" spans="1:29" ht="13.2">
      <c r="A1717">
        <v>169</v>
      </c>
      <c r="B1717" t="s">
        <v>893</v>
      </c>
      <c r="C1717">
        <v>5</v>
      </c>
      <c r="D1717">
        <v>11</v>
      </c>
      <c r="E1717" t="s">
        <v>4297</v>
      </c>
      <c r="F1717">
        <v>35411483</v>
      </c>
      <c r="G1717" s="33" t="s">
        <v>551</v>
      </c>
      <c r="H1717">
        <f>VLOOKUP(G1717,'Journals '!A:C,3)</f>
        <v>0</v>
      </c>
      <c r="I1717" t="str">
        <f t="shared" si="6"/>
        <v xml:space="preserve"> </v>
      </c>
      <c r="J1717">
        <v>2022</v>
      </c>
      <c r="K1717" t="s">
        <v>4298</v>
      </c>
      <c r="L1717" s="38"/>
      <c r="M1717" s="38"/>
      <c r="N1717" s="38"/>
      <c r="O1717" s="38"/>
      <c r="P1717" s="38"/>
      <c r="Q1717" s="38"/>
      <c r="R1717" s="38"/>
      <c r="S1717" s="38"/>
      <c r="T1717" s="38"/>
      <c r="U1717" s="38"/>
      <c r="V1717" s="38"/>
      <c r="W1717" s="38"/>
      <c r="X1717" s="38"/>
      <c r="Y1717" s="38"/>
      <c r="Z1717" s="38"/>
      <c r="AA1717" s="38"/>
      <c r="AB1717" s="38"/>
      <c r="AC1717" s="38"/>
    </row>
    <row r="1718" spans="1:29" ht="13.2">
      <c r="A1718">
        <v>169</v>
      </c>
      <c r="B1718" t="s">
        <v>893</v>
      </c>
      <c r="C1718">
        <v>2</v>
      </c>
      <c r="D1718">
        <v>10</v>
      </c>
      <c r="E1718" t="s">
        <v>4299</v>
      </c>
      <c r="F1718">
        <v>35125135</v>
      </c>
      <c r="G1718" s="33" t="s">
        <v>531</v>
      </c>
      <c r="H1718">
        <f>VLOOKUP(G1718,'Journals '!A:C,3)</f>
        <v>0</v>
      </c>
      <c r="I1718" t="str">
        <f t="shared" si="6"/>
        <v xml:space="preserve"> </v>
      </c>
      <c r="J1718">
        <v>2022</v>
      </c>
      <c r="K1718" t="s">
        <v>4300</v>
      </c>
      <c r="L1718" s="38"/>
      <c r="M1718" s="38"/>
      <c r="N1718" s="38"/>
      <c r="O1718" s="38"/>
      <c r="P1718" s="38"/>
      <c r="Q1718" s="38"/>
      <c r="R1718" s="38"/>
      <c r="S1718" s="38"/>
      <c r="T1718" s="38"/>
      <c r="U1718" s="38"/>
      <c r="V1718" s="38"/>
      <c r="W1718" s="38"/>
      <c r="X1718" s="38"/>
      <c r="Y1718" s="38"/>
      <c r="Z1718" s="38"/>
      <c r="AA1718" s="38"/>
      <c r="AB1718" s="38"/>
      <c r="AC1718" s="38"/>
    </row>
    <row r="1719" spans="1:29" ht="13.2">
      <c r="A1719">
        <v>169</v>
      </c>
      <c r="B1719" t="s">
        <v>893</v>
      </c>
      <c r="C1719">
        <v>3</v>
      </c>
      <c r="D1719">
        <v>5</v>
      </c>
      <c r="E1719" t="s">
        <v>4301</v>
      </c>
      <c r="F1719">
        <v>34220429</v>
      </c>
      <c r="G1719" s="33" t="s">
        <v>386</v>
      </c>
      <c r="H1719">
        <f>VLOOKUP(G1719,'Journals '!A:C,3)</f>
        <v>0</v>
      </c>
      <c r="I1719" t="str">
        <f t="shared" si="6"/>
        <v xml:space="preserve"> </v>
      </c>
      <c r="J1719">
        <v>2021</v>
      </c>
      <c r="K1719" t="s">
        <v>4302</v>
      </c>
      <c r="L1719" s="38"/>
      <c r="M1719" s="38"/>
      <c r="N1719" s="38"/>
      <c r="O1719" s="38"/>
      <c r="P1719" s="38"/>
      <c r="Q1719" s="38"/>
      <c r="R1719" s="38"/>
      <c r="S1719" s="38"/>
      <c r="T1719" s="38"/>
      <c r="U1719" s="38"/>
      <c r="V1719" s="38"/>
      <c r="W1719" s="38"/>
      <c r="X1719" s="38"/>
      <c r="Y1719" s="38"/>
      <c r="Z1719" s="38"/>
      <c r="AA1719" s="38"/>
      <c r="AB1719" s="38"/>
      <c r="AC1719" s="38"/>
    </row>
    <row r="1720" spans="1:29" ht="13.2">
      <c r="A1720">
        <v>169</v>
      </c>
      <c r="B1720" t="s">
        <v>893</v>
      </c>
      <c r="C1720">
        <v>4</v>
      </c>
      <c r="D1720">
        <v>9</v>
      </c>
      <c r="E1720" t="s">
        <v>4303</v>
      </c>
      <c r="F1720">
        <v>30611138</v>
      </c>
      <c r="G1720" s="33" t="s">
        <v>473</v>
      </c>
      <c r="H1720">
        <f>VLOOKUP(G1720,'Journals '!A:C,3)</f>
        <v>1</v>
      </c>
      <c r="I1720">
        <f t="shared" si="6"/>
        <v>1</v>
      </c>
      <c r="J1720">
        <v>2019</v>
      </c>
      <c r="K1720" t="s">
        <v>4304</v>
      </c>
      <c r="L1720" s="38"/>
      <c r="M1720" s="38"/>
      <c r="N1720" s="38"/>
      <c r="O1720" s="38"/>
      <c r="P1720" s="38"/>
      <c r="Q1720" s="38"/>
      <c r="R1720" s="38"/>
      <c r="S1720" s="38"/>
      <c r="T1720" s="38"/>
      <c r="U1720" s="38"/>
      <c r="V1720" s="38"/>
      <c r="W1720" s="38"/>
      <c r="X1720" s="38"/>
      <c r="Y1720" s="38"/>
      <c r="Z1720" s="38"/>
      <c r="AA1720" s="38"/>
      <c r="AB1720" s="38"/>
      <c r="AC1720" s="38"/>
    </row>
    <row r="1721" spans="1:29" ht="13.2">
      <c r="A1721">
        <v>169</v>
      </c>
      <c r="B1721" t="s">
        <v>893</v>
      </c>
      <c r="C1721">
        <v>4</v>
      </c>
      <c r="D1721">
        <v>10</v>
      </c>
      <c r="E1721" t="s">
        <v>4305</v>
      </c>
      <c r="F1721">
        <v>31569398</v>
      </c>
      <c r="G1721" s="33" t="s">
        <v>506</v>
      </c>
      <c r="H1721">
        <f>VLOOKUP(G1721,'Journals '!A:C,3)</f>
        <v>0</v>
      </c>
      <c r="I1721" t="str">
        <f t="shared" si="6"/>
        <v xml:space="preserve"> </v>
      </c>
      <c r="J1721">
        <v>2019</v>
      </c>
      <c r="K1721" t="s">
        <v>4298</v>
      </c>
      <c r="L1721" s="38"/>
      <c r="M1721" s="38"/>
      <c r="N1721" s="38"/>
      <c r="O1721" s="38"/>
      <c r="P1721" s="38"/>
      <c r="Q1721" s="38"/>
      <c r="R1721" s="38"/>
      <c r="S1721" s="38"/>
      <c r="T1721" s="38"/>
      <c r="U1721" s="38"/>
      <c r="V1721" s="38"/>
      <c r="W1721" s="38"/>
      <c r="X1721" s="38"/>
      <c r="Y1721" s="38"/>
      <c r="Z1721" s="38"/>
      <c r="AA1721" s="38"/>
      <c r="AB1721" s="38"/>
      <c r="AC1721" s="38"/>
    </row>
    <row r="1722" spans="1:29" ht="13.2">
      <c r="A1722">
        <v>169</v>
      </c>
      <c r="B1722" t="s">
        <v>893</v>
      </c>
      <c r="C1722">
        <v>3</v>
      </c>
      <c r="D1722">
        <v>12</v>
      </c>
      <c r="E1722" t="s">
        <v>4306</v>
      </c>
      <c r="F1722">
        <v>34986049</v>
      </c>
      <c r="G1722" s="33" t="s">
        <v>471</v>
      </c>
      <c r="H1722">
        <f>VLOOKUP(G1722,'Journals '!A:C,3)</f>
        <v>0</v>
      </c>
      <c r="I1722" t="str">
        <f t="shared" si="6"/>
        <v xml:space="preserve"> </v>
      </c>
      <c r="J1722">
        <v>2022</v>
      </c>
      <c r="K1722" t="s">
        <v>4300</v>
      </c>
      <c r="L1722" s="38"/>
      <c r="M1722" s="38"/>
      <c r="N1722" s="38"/>
      <c r="O1722" s="38"/>
      <c r="P1722" s="38"/>
      <c r="Q1722" s="38"/>
      <c r="R1722" s="38"/>
      <c r="S1722" s="38"/>
      <c r="T1722" s="38"/>
      <c r="U1722" s="38"/>
      <c r="V1722" s="38"/>
      <c r="W1722" s="38"/>
      <c r="X1722" s="38"/>
      <c r="Y1722" s="38"/>
      <c r="Z1722" s="38"/>
      <c r="AA1722" s="38"/>
      <c r="AB1722" s="38"/>
      <c r="AC1722" s="38"/>
    </row>
    <row r="1723" spans="1:29" ht="13.2">
      <c r="A1723">
        <v>169</v>
      </c>
      <c r="B1723" t="s">
        <v>893</v>
      </c>
      <c r="C1723">
        <v>3</v>
      </c>
      <c r="D1723">
        <v>7</v>
      </c>
      <c r="E1723" t="s">
        <v>4307</v>
      </c>
      <c r="F1723">
        <v>32062294</v>
      </c>
      <c r="G1723" s="33" t="s">
        <v>405</v>
      </c>
      <c r="H1723">
        <f>VLOOKUP(G1723,'Journals '!A:C,3)</f>
        <v>0</v>
      </c>
      <c r="I1723" t="str">
        <f t="shared" si="6"/>
        <v xml:space="preserve"> </v>
      </c>
      <c r="J1723">
        <v>2020</v>
      </c>
      <c r="K1723" t="s">
        <v>4308</v>
      </c>
      <c r="L1723" s="38"/>
      <c r="M1723" s="38"/>
      <c r="N1723" s="38"/>
      <c r="O1723" s="38"/>
      <c r="P1723" s="38"/>
      <c r="Q1723" s="38"/>
      <c r="R1723" s="38"/>
      <c r="S1723" s="38"/>
      <c r="T1723" s="38"/>
      <c r="U1723" s="38"/>
      <c r="V1723" s="38"/>
      <c r="W1723" s="38"/>
      <c r="X1723" s="38"/>
      <c r="Y1723" s="38"/>
      <c r="Z1723" s="38"/>
      <c r="AA1723" s="38"/>
      <c r="AB1723" s="38"/>
      <c r="AC1723" s="38"/>
    </row>
    <row r="1724" spans="1:29" ht="13.2">
      <c r="A1724">
        <v>169</v>
      </c>
      <c r="B1724" t="s">
        <v>893</v>
      </c>
      <c r="C1724">
        <v>1</v>
      </c>
      <c r="D1724">
        <v>13</v>
      </c>
      <c r="E1724" t="s">
        <v>4309</v>
      </c>
      <c r="F1724">
        <v>35334465</v>
      </c>
      <c r="G1724" s="33" t="s">
        <v>473</v>
      </c>
      <c r="H1724">
        <f>VLOOKUP(G1724,'Journals '!A:C,3)</f>
        <v>1</v>
      </c>
      <c r="I1724">
        <f t="shared" si="6"/>
        <v>1</v>
      </c>
      <c r="J1724">
        <v>2022</v>
      </c>
      <c r="K1724" t="s">
        <v>4300</v>
      </c>
      <c r="L1724" s="37"/>
      <c r="M1724" s="37"/>
      <c r="N1724" s="37"/>
      <c r="O1724" s="37"/>
      <c r="P1724" s="37"/>
      <c r="Q1724" s="37"/>
      <c r="R1724" s="37"/>
      <c r="S1724" s="37"/>
      <c r="T1724" s="37"/>
      <c r="U1724" s="37"/>
      <c r="V1724" s="37"/>
      <c r="W1724" s="37"/>
      <c r="X1724" s="38"/>
      <c r="Y1724" s="38"/>
      <c r="Z1724" s="38"/>
      <c r="AA1724" s="38"/>
      <c r="AB1724" s="38"/>
      <c r="AC1724" s="38"/>
    </row>
    <row r="1725" spans="1:29" ht="13.2">
      <c r="A1725">
        <v>169</v>
      </c>
      <c r="B1725" t="s">
        <v>893</v>
      </c>
      <c r="C1725">
        <v>1</v>
      </c>
      <c r="D1725">
        <v>10</v>
      </c>
      <c r="E1725" t="s">
        <v>4310</v>
      </c>
      <c r="F1725">
        <v>33142275</v>
      </c>
      <c r="G1725" s="33" t="s">
        <v>463</v>
      </c>
      <c r="H1725">
        <f>VLOOKUP(G1725,'Journals '!A:C,3)</f>
        <v>0</v>
      </c>
      <c r="I1725" t="str">
        <f t="shared" si="6"/>
        <v xml:space="preserve"> </v>
      </c>
      <c r="J1725">
        <v>2020</v>
      </c>
      <c r="K1725" t="s">
        <v>4311</v>
      </c>
      <c r="L1725" s="37"/>
      <c r="M1725" s="37"/>
      <c r="N1725" s="37"/>
      <c r="O1725" s="37"/>
      <c r="P1725" s="37"/>
      <c r="Q1725" s="37"/>
      <c r="R1725" s="37"/>
      <c r="S1725" s="37"/>
      <c r="T1725" s="37"/>
      <c r="U1725" s="37"/>
      <c r="V1725" s="37"/>
      <c r="W1725" s="37"/>
      <c r="X1725" s="38"/>
      <c r="Y1725" s="38"/>
      <c r="Z1725" s="38"/>
      <c r="AA1725" s="38"/>
      <c r="AB1725" s="38"/>
      <c r="AC1725" s="38"/>
    </row>
    <row r="1726" spans="1:29" ht="13.2">
      <c r="A1726">
        <v>169</v>
      </c>
      <c r="B1726" t="s">
        <v>893</v>
      </c>
      <c r="C1726">
        <v>3</v>
      </c>
      <c r="D1726">
        <v>9</v>
      </c>
      <c r="E1726" t="s">
        <v>4312</v>
      </c>
      <c r="F1726">
        <v>36213749</v>
      </c>
      <c r="G1726" s="33" t="s">
        <v>386</v>
      </c>
      <c r="H1726">
        <f>VLOOKUP(G1726,'Journals '!A:C,3)</f>
        <v>0</v>
      </c>
      <c r="I1726" t="str">
        <f t="shared" si="6"/>
        <v xml:space="preserve"> </v>
      </c>
      <c r="J1726">
        <v>2022</v>
      </c>
      <c r="K1726" t="s">
        <v>4313</v>
      </c>
      <c r="L1726" s="38"/>
      <c r="M1726" s="38"/>
      <c r="N1726" s="38"/>
      <c r="O1726" s="38"/>
      <c r="P1726" s="38"/>
      <c r="Q1726" s="38"/>
      <c r="R1726" s="38"/>
      <c r="S1726" s="38"/>
      <c r="T1726" s="38"/>
      <c r="U1726" s="38"/>
      <c r="V1726" s="38"/>
      <c r="W1726" s="38"/>
      <c r="X1726" s="38"/>
      <c r="Y1726" s="38"/>
      <c r="Z1726" s="38"/>
      <c r="AA1726" s="38"/>
      <c r="AB1726" s="38"/>
      <c r="AC1726" s="38"/>
    </row>
    <row r="1727" spans="1:29" ht="13.2">
      <c r="A1727">
        <v>169</v>
      </c>
      <c r="B1727" t="s">
        <v>893</v>
      </c>
      <c r="C1727">
        <v>1</v>
      </c>
      <c r="D1727">
        <v>8</v>
      </c>
      <c r="E1727" t="s">
        <v>4314</v>
      </c>
      <c r="F1727">
        <v>33597790</v>
      </c>
      <c r="G1727" s="33" t="s">
        <v>627</v>
      </c>
      <c r="H1727">
        <f>VLOOKUP(G1727,'Journals '!A:C,3)</f>
        <v>0</v>
      </c>
      <c r="I1727" t="str">
        <f t="shared" si="6"/>
        <v xml:space="preserve"> </v>
      </c>
      <c r="J1727">
        <v>2020</v>
      </c>
      <c r="K1727" t="s">
        <v>4300</v>
      </c>
      <c r="L1727" s="38"/>
      <c r="M1727" s="38"/>
      <c r="N1727" s="38"/>
      <c r="O1727" s="38"/>
      <c r="P1727" s="38"/>
      <c r="Q1727" s="38"/>
      <c r="R1727" s="38"/>
      <c r="S1727" s="38"/>
      <c r="T1727" s="38"/>
      <c r="U1727" s="38"/>
      <c r="V1727" s="38"/>
      <c r="W1727" s="38"/>
      <c r="X1727" s="37"/>
      <c r="Y1727" s="37"/>
      <c r="Z1727" s="37"/>
      <c r="AA1727" s="37"/>
      <c r="AB1727" s="38"/>
      <c r="AC1727" s="38"/>
    </row>
    <row r="1728" spans="1:29" ht="13.2">
      <c r="A1728">
        <v>169</v>
      </c>
      <c r="B1728" t="s">
        <v>893</v>
      </c>
      <c r="C1728">
        <v>2</v>
      </c>
      <c r="D1728">
        <v>9</v>
      </c>
      <c r="E1728" t="s">
        <v>4315</v>
      </c>
      <c r="F1728">
        <v>29162831</v>
      </c>
      <c r="G1728" s="33" t="s">
        <v>520</v>
      </c>
      <c r="H1728">
        <f>VLOOKUP(G1728,'Journals '!A:C,3)</f>
        <v>0</v>
      </c>
      <c r="I1728" t="str">
        <f t="shared" si="6"/>
        <v xml:space="preserve"> </v>
      </c>
      <c r="J1728">
        <v>2017</v>
      </c>
      <c r="K1728" t="s">
        <v>4316</v>
      </c>
      <c r="L1728" s="38"/>
      <c r="M1728" s="38"/>
      <c r="N1728" s="38"/>
      <c r="O1728" s="38"/>
      <c r="P1728" s="38"/>
      <c r="Q1728" s="38"/>
      <c r="R1728" s="38"/>
      <c r="S1728" s="38"/>
      <c r="T1728" s="38"/>
      <c r="U1728" s="38"/>
      <c r="V1728" s="38"/>
      <c r="W1728" s="38"/>
      <c r="X1728" s="37"/>
      <c r="Y1728" s="37"/>
      <c r="Z1728" s="37"/>
      <c r="AA1728" s="37"/>
      <c r="AB1728" s="38"/>
      <c r="AC1728" s="38"/>
    </row>
    <row r="1729" spans="1:31" ht="13.2">
      <c r="A1729">
        <v>169</v>
      </c>
      <c r="B1729" t="s">
        <v>893</v>
      </c>
      <c r="C1729">
        <v>3</v>
      </c>
      <c r="D1729">
        <v>14</v>
      </c>
      <c r="E1729" t="s">
        <v>4317</v>
      </c>
      <c r="F1729">
        <v>37408764</v>
      </c>
      <c r="G1729" s="33" t="s">
        <v>389</v>
      </c>
      <c r="H1729">
        <f>VLOOKUP(G1729,'Journals '!A:C,3)</f>
        <v>0</v>
      </c>
      <c r="I1729" t="str">
        <f t="shared" si="6"/>
        <v xml:space="preserve"> </v>
      </c>
      <c r="J1729">
        <v>2023</v>
      </c>
      <c r="K1729" t="s">
        <v>4300</v>
      </c>
      <c r="L1729" s="38"/>
      <c r="M1729" s="38"/>
      <c r="N1729" s="38"/>
      <c r="O1729" s="38"/>
      <c r="P1729" s="38"/>
      <c r="Q1729" s="38"/>
      <c r="R1729" s="38"/>
      <c r="S1729" s="38"/>
      <c r="T1729" s="38"/>
      <c r="U1729" s="38"/>
      <c r="V1729" s="38"/>
      <c r="W1729" s="38"/>
      <c r="X1729" s="38"/>
      <c r="Y1729" s="38"/>
      <c r="Z1729" s="38"/>
      <c r="AA1729" s="38"/>
      <c r="AB1729" s="38"/>
      <c r="AC1729" s="38"/>
    </row>
    <row r="1730" spans="1:31" ht="13.2">
      <c r="A1730">
        <v>169</v>
      </c>
      <c r="B1730" t="s">
        <v>893</v>
      </c>
      <c r="C1730">
        <v>1</v>
      </c>
      <c r="D1730">
        <v>10</v>
      </c>
      <c r="E1730" t="s">
        <v>4318</v>
      </c>
      <c r="F1730">
        <v>37141283</v>
      </c>
      <c r="G1730" s="33" t="s">
        <v>321</v>
      </c>
      <c r="H1730">
        <f>VLOOKUP(G1730,'Journals '!A:C,3)</f>
        <v>0</v>
      </c>
      <c r="I1730" t="str">
        <f t="shared" si="6"/>
        <v xml:space="preserve"> </v>
      </c>
      <c r="J1730">
        <v>2023</v>
      </c>
      <c r="K1730" t="s">
        <v>4319</v>
      </c>
      <c r="L1730" s="38"/>
      <c r="M1730" s="38"/>
      <c r="N1730" s="38"/>
      <c r="O1730" s="38"/>
      <c r="P1730" s="38"/>
      <c r="Q1730" s="38"/>
      <c r="R1730" s="38"/>
      <c r="S1730" s="38"/>
      <c r="T1730" s="38"/>
      <c r="U1730" s="38"/>
      <c r="V1730" s="38"/>
      <c r="W1730" s="38"/>
      <c r="X1730" s="38"/>
      <c r="Y1730" s="38"/>
      <c r="Z1730" s="38"/>
      <c r="AA1730" s="38"/>
      <c r="AB1730" s="38"/>
      <c r="AC1730" s="38"/>
    </row>
    <row r="1731" spans="1:31" ht="13.2">
      <c r="A1731">
        <v>169</v>
      </c>
      <c r="B1731" t="s">
        <v>893</v>
      </c>
      <c r="C1731">
        <v>4</v>
      </c>
      <c r="D1731">
        <v>16</v>
      </c>
      <c r="E1731" t="s">
        <v>4320</v>
      </c>
      <c r="F1731">
        <v>34855368</v>
      </c>
      <c r="G1731" s="33" t="s">
        <v>289</v>
      </c>
      <c r="H1731">
        <f>VLOOKUP(G1731,'Journals '!A:C,3)</f>
        <v>0</v>
      </c>
      <c r="I1731" t="str">
        <f t="shared" si="6"/>
        <v xml:space="preserve"> </v>
      </c>
      <c r="J1731">
        <v>2021</v>
      </c>
      <c r="K1731" t="s">
        <v>4300</v>
      </c>
      <c r="L1731" s="38"/>
      <c r="M1731" s="38"/>
      <c r="N1731" s="38"/>
      <c r="O1731" s="38"/>
      <c r="P1731" s="38"/>
      <c r="Q1731" s="38"/>
      <c r="R1731" s="38"/>
      <c r="S1731" s="38"/>
      <c r="T1731" s="38"/>
      <c r="U1731" s="38"/>
      <c r="V1731" s="38"/>
      <c r="W1731" s="38"/>
      <c r="X1731" s="38"/>
      <c r="Y1731" s="38"/>
      <c r="Z1731" s="38"/>
      <c r="AA1731" s="38"/>
      <c r="AB1731" s="38"/>
      <c r="AC1731" s="38"/>
    </row>
    <row r="1732" spans="1:31" ht="13.2">
      <c r="A1732">
        <v>169</v>
      </c>
      <c r="B1732" t="s">
        <v>893</v>
      </c>
      <c r="C1732">
        <v>1</v>
      </c>
      <c r="D1732">
        <v>8</v>
      </c>
      <c r="E1732" t="s">
        <v>4321</v>
      </c>
      <c r="F1732">
        <v>37454656</v>
      </c>
      <c r="G1732" s="33" t="s">
        <v>608</v>
      </c>
      <c r="H1732">
        <f>VLOOKUP(G1732,'Journals '!A:C,3)</f>
        <v>1</v>
      </c>
      <c r="I1732">
        <f t="shared" si="6"/>
        <v>1</v>
      </c>
      <c r="J1732">
        <v>2023</v>
      </c>
      <c r="K1732" t="s">
        <v>4322</v>
      </c>
      <c r="X1732" s="38"/>
      <c r="Y1732" s="38"/>
      <c r="Z1732" s="38"/>
      <c r="AA1732" s="38"/>
      <c r="AB1732" s="37"/>
      <c r="AC1732" s="37"/>
    </row>
    <row r="1733" spans="1:31" ht="13.2">
      <c r="A1733">
        <v>169</v>
      </c>
      <c r="B1733" t="s">
        <v>893</v>
      </c>
      <c r="C1733">
        <v>2</v>
      </c>
      <c r="D1733">
        <v>11</v>
      </c>
      <c r="E1733" t="s">
        <v>4323</v>
      </c>
      <c r="F1733">
        <v>32610297</v>
      </c>
      <c r="G1733" s="33" t="s">
        <v>548</v>
      </c>
      <c r="H1733">
        <f>VLOOKUP(G1733,'Journals '!A:C,3)</f>
        <v>1</v>
      </c>
      <c r="I1733">
        <f t="shared" si="6"/>
        <v>1</v>
      </c>
      <c r="J1733">
        <v>2020</v>
      </c>
      <c r="K1733" t="s">
        <v>4300</v>
      </c>
      <c r="X1733" s="38"/>
      <c r="Y1733" s="38"/>
      <c r="Z1733" s="38"/>
      <c r="AA1733" s="38"/>
      <c r="AB1733" s="37"/>
      <c r="AC1733" s="37"/>
    </row>
    <row r="1734" spans="1:31" ht="13.2">
      <c r="A1734">
        <v>169</v>
      </c>
      <c r="B1734" t="s">
        <v>893</v>
      </c>
      <c r="C1734">
        <v>2</v>
      </c>
      <c r="D1734">
        <v>11</v>
      </c>
      <c r="E1734" t="s">
        <v>4324</v>
      </c>
      <c r="F1734">
        <v>33990083</v>
      </c>
      <c r="G1734" s="33" t="s">
        <v>473</v>
      </c>
      <c r="H1734">
        <f>VLOOKUP(G1734,'Journals '!A:C,3)</f>
        <v>1</v>
      </c>
      <c r="I1734">
        <f t="shared" si="6"/>
        <v>1</v>
      </c>
      <c r="J1734">
        <v>2021</v>
      </c>
      <c r="K1734" t="s">
        <v>4325</v>
      </c>
      <c r="X1734" s="38"/>
      <c r="Y1734" s="38"/>
      <c r="Z1734" s="38"/>
      <c r="AA1734" s="38"/>
      <c r="AB1734" s="38"/>
      <c r="AC1734" s="38"/>
      <c r="AD1734" s="38"/>
      <c r="AE1734" s="38"/>
    </row>
    <row r="1735" spans="1:31" ht="13.2">
      <c r="A1735">
        <v>169</v>
      </c>
      <c r="B1735" t="s">
        <v>893</v>
      </c>
      <c r="C1735">
        <v>4</v>
      </c>
      <c r="D1735">
        <v>8</v>
      </c>
      <c r="E1735" t="s">
        <v>4326</v>
      </c>
      <c r="F1735">
        <v>24468035</v>
      </c>
      <c r="G1735" s="33" t="s">
        <v>614</v>
      </c>
      <c r="H1735">
        <f>VLOOKUP(G1735,'Journals '!A:C,3)</f>
        <v>0</v>
      </c>
      <c r="I1735" t="str">
        <f t="shared" si="6"/>
        <v xml:space="preserve"> </v>
      </c>
      <c r="J1735">
        <v>2014</v>
      </c>
      <c r="K1735" t="s">
        <v>4327</v>
      </c>
      <c r="AB1735" s="38"/>
      <c r="AC1735" s="38"/>
      <c r="AD1735" s="38"/>
      <c r="AE1735" s="38"/>
    </row>
    <row r="1736" spans="1:31" ht="13.2">
      <c r="A1736">
        <v>169</v>
      </c>
      <c r="B1736" t="s">
        <v>893</v>
      </c>
      <c r="C1736">
        <v>2</v>
      </c>
      <c r="D1736">
        <v>9</v>
      </c>
      <c r="E1736" t="s">
        <v>4328</v>
      </c>
      <c r="F1736">
        <v>34471205</v>
      </c>
      <c r="G1736" s="33" t="s">
        <v>595</v>
      </c>
      <c r="H1736">
        <f>VLOOKUP(G1736,'Journals '!A:C,3)</f>
        <v>0</v>
      </c>
      <c r="I1736" t="str">
        <f t="shared" si="6"/>
        <v xml:space="preserve"> </v>
      </c>
      <c r="J1736">
        <v>2021</v>
      </c>
      <c r="K1736" t="s">
        <v>4300</v>
      </c>
      <c r="AB1736" s="38"/>
      <c r="AC1736" s="38"/>
      <c r="AD1736" s="38"/>
      <c r="AE1736" s="38"/>
    </row>
    <row r="1737" spans="1:31" ht="13.2">
      <c r="A1737">
        <v>169</v>
      </c>
      <c r="B1737" t="s">
        <v>893</v>
      </c>
      <c r="C1737">
        <v>2</v>
      </c>
      <c r="D1737">
        <v>11</v>
      </c>
      <c r="E1737" t="s">
        <v>4329</v>
      </c>
      <c r="F1737">
        <v>33362946</v>
      </c>
      <c r="G1737" s="33" t="s">
        <v>626</v>
      </c>
      <c r="H1737">
        <f>VLOOKUP(G1737,'Journals '!A:C,3)</f>
        <v>0</v>
      </c>
      <c r="I1737" t="str">
        <f t="shared" si="6"/>
        <v xml:space="preserve"> </v>
      </c>
      <c r="J1737">
        <v>2020</v>
      </c>
      <c r="K1737" t="s">
        <v>4330</v>
      </c>
      <c r="AB1737" s="38"/>
      <c r="AC1737" s="38"/>
      <c r="AD1737" s="38"/>
      <c r="AE1737" s="38"/>
    </row>
    <row r="1738" spans="1:31" ht="13.2">
      <c r="A1738">
        <v>169</v>
      </c>
      <c r="B1738" t="s">
        <v>893</v>
      </c>
      <c r="C1738">
        <v>3</v>
      </c>
      <c r="D1738">
        <v>13</v>
      </c>
      <c r="E1738" t="s">
        <v>4331</v>
      </c>
      <c r="F1738">
        <v>34295252</v>
      </c>
      <c r="G1738" s="33" t="s">
        <v>389</v>
      </c>
      <c r="H1738">
        <f>VLOOKUP(G1738,'Journals '!A:C,3)</f>
        <v>0</v>
      </c>
      <c r="I1738" t="str">
        <f t="shared" si="6"/>
        <v xml:space="preserve"> </v>
      </c>
      <c r="J1738">
        <v>2021</v>
      </c>
      <c r="K1738" t="s">
        <v>4300</v>
      </c>
      <c r="AB1738" s="38"/>
      <c r="AC1738" s="38"/>
      <c r="AD1738" s="38"/>
      <c r="AE1738" s="38"/>
    </row>
    <row r="1739" spans="1:31" ht="13.2">
      <c r="A1739">
        <v>169</v>
      </c>
      <c r="B1739" t="s">
        <v>893</v>
      </c>
      <c r="C1739">
        <v>3</v>
      </c>
      <c r="D1739">
        <v>12</v>
      </c>
      <c r="E1739" t="s">
        <v>4332</v>
      </c>
      <c r="F1739">
        <v>36793536</v>
      </c>
      <c r="G1739" s="33" t="s">
        <v>386</v>
      </c>
      <c r="H1739">
        <f>VLOOKUP(G1739,'Journals '!A:C,3)</f>
        <v>0</v>
      </c>
      <c r="I1739" t="str">
        <f t="shared" si="6"/>
        <v xml:space="preserve"> </v>
      </c>
      <c r="J1739">
        <v>2023</v>
      </c>
      <c r="K1739" t="s">
        <v>4300</v>
      </c>
      <c r="AB1739" s="38"/>
      <c r="AC1739" s="38"/>
      <c r="AD1739" s="38"/>
      <c r="AE1739" s="38"/>
    </row>
    <row r="1740" spans="1:31" ht="13.2">
      <c r="A1740">
        <v>169</v>
      </c>
      <c r="B1740" t="s">
        <v>893</v>
      </c>
      <c r="C1740">
        <v>3</v>
      </c>
      <c r="D1740">
        <v>13</v>
      </c>
      <c r="E1740" t="s">
        <v>4333</v>
      </c>
      <c r="F1740">
        <v>33748573</v>
      </c>
      <c r="G1740" s="33" t="s">
        <v>271</v>
      </c>
      <c r="H1740">
        <f>VLOOKUP(G1740,'Journals '!A:C,3)</f>
        <v>0</v>
      </c>
      <c r="I1740" t="str">
        <f t="shared" si="6"/>
        <v xml:space="preserve"> </v>
      </c>
      <c r="J1740">
        <v>2021</v>
      </c>
      <c r="K1740" t="s">
        <v>4334</v>
      </c>
    </row>
    <row r="1741" spans="1:31" ht="13.2">
      <c r="A1741">
        <v>169</v>
      </c>
      <c r="B1741" t="s">
        <v>893</v>
      </c>
      <c r="C1741">
        <v>2</v>
      </c>
      <c r="D1741">
        <v>10</v>
      </c>
      <c r="E1741" t="s">
        <v>4335</v>
      </c>
      <c r="F1741">
        <v>32973432</v>
      </c>
      <c r="G1741" s="33" t="s">
        <v>386</v>
      </c>
      <c r="H1741">
        <f>VLOOKUP(G1741,'Journals '!A:C,3)</f>
        <v>0</v>
      </c>
      <c r="I1741" t="str">
        <f t="shared" si="6"/>
        <v xml:space="preserve"> </v>
      </c>
      <c r="J1741">
        <v>2020</v>
      </c>
      <c r="K1741" t="s">
        <v>4300</v>
      </c>
    </row>
    <row r="1742" spans="1:31" ht="13.2">
      <c r="A1742">
        <v>169</v>
      </c>
      <c r="B1742" t="s">
        <v>893</v>
      </c>
      <c r="C1742">
        <v>5</v>
      </c>
      <c r="D1742">
        <v>10</v>
      </c>
      <c r="E1742" t="s">
        <v>4336</v>
      </c>
      <c r="F1742">
        <v>33395569</v>
      </c>
      <c r="G1742" s="33" t="s">
        <v>314</v>
      </c>
      <c r="H1742">
        <f>VLOOKUP(G1742,'Journals '!A:C,3)</f>
        <v>0</v>
      </c>
      <c r="I1742" t="str">
        <f t="shared" si="6"/>
        <v xml:space="preserve"> </v>
      </c>
      <c r="J1742">
        <v>2021</v>
      </c>
      <c r="K1742" t="s">
        <v>4337</v>
      </c>
    </row>
    <row r="1743" spans="1:31" ht="13.2">
      <c r="A1743">
        <v>169</v>
      </c>
      <c r="B1743" t="s">
        <v>893</v>
      </c>
      <c r="C1743">
        <v>2</v>
      </c>
      <c r="D1743">
        <v>11</v>
      </c>
      <c r="E1743" t="s">
        <v>4338</v>
      </c>
      <c r="F1743">
        <v>30124202</v>
      </c>
      <c r="G1743" s="33" t="s">
        <v>463</v>
      </c>
      <c r="H1743">
        <f>VLOOKUP(G1743,'Journals '!A:C,3)</f>
        <v>0</v>
      </c>
      <c r="I1743" t="str">
        <f t="shared" si="6"/>
        <v xml:space="preserve"> </v>
      </c>
      <c r="J1743">
        <v>2018</v>
      </c>
      <c r="K1743" t="s">
        <v>3213</v>
      </c>
    </row>
    <row r="1744" spans="1:31" ht="13.2">
      <c r="A1744">
        <v>169</v>
      </c>
      <c r="B1744" t="s">
        <v>893</v>
      </c>
      <c r="C1744">
        <v>3</v>
      </c>
      <c r="D1744">
        <v>12</v>
      </c>
      <c r="E1744" t="s">
        <v>4339</v>
      </c>
      <c r="F1744">
        <v>33883813</v>
      </c>
      <c r="G1744" s="33" t="s">
        <v>587</v>
      </c>
      <c r="H1744">
        <f>VLOOKUP(G1744,'Journals '!A:C,3)</f>
        <v>0</v>
      </c>
      <c r="I1744" t="str">
        <f t="shared" si="6"/>
        <v xml:space="preserve"> </v>
      </c>
      <c r="J1744">
        <v>2020</v>
      </c>
      <c r="K1744" t="s">
        <v>4340</v>
      </c>
    </row>
    <row r="1745" spans="1:11" ht="13.2">
      <c r="A1745">
        <v>169</v>
      </c>
      <c r="B1745" t="s">
        <v>893</v>
      </c>
      <c r="C1745">
        <v>1</v>
      </c>
      <c r="D1745">
        <v>7</v>
      </c>
      <c r="E1745" t="s">
        <v>4341</v>
      </c>
      <c r="F1745">
        <v>30733895</v>
      </c>
      <c r="G1745" s="33" t="s">
        <v>467</v>
      </c>
      <c r="H1745">
        <f>VLOOKUP(G1745,'Journals '!A:C,3)</f>
        <v>1</v>
      </c>
      <c r="I1745">
        <f t="shared" si="6"/>
        <v>1</v>
      </c>
      <c r="J1745">
        <v>2019</v>
      </c>
      <c r="K1745" t="s">
        <v>4342</v>
      </c>
    </row>
    <row r="1746" spans="1:11" ht="13.2">
      <c r="A1746" s="39">
        <v>170</v>
      </c>
      <c r="B1746" s="38" t="s">
        <v>894</v>
      </c>
      <c r="C1746" s="38">
        <v>1</v>
      </c>
      <c r="D1746" s="39">
        <v>7</v>
      </c>
      <c r="E1746" s="38" t="s">
        <v>4343</v>
      </c>
      <c r="F1746" s="39">
        <v>36313633</v>
      </c>
      <c r="G1746" s="38" t="s">
        <v>380</v>
      </c>
      <c r="H1746">
        <f>VLOOKUP(G1746,'Journals '!A:C,3)</f>
        <v>0</v>
      </c>
      <c r="I1746" t="str">
        <f t="shared" si="6"/>
        <v xml:space="preserve"> </v>
      </c>
      <c r="J1746" s="39">
        <v>2022</v>
      </c>
      <c r="K1746" s="38" t="s">
        <v>4344</v>
      </c>
    </row>
    <row r="1747" spans="1:11" ht="13.2">
      <c r="A1747" s="39">
        <v>170</v>
      </c>
      <c r="B1747" s="38" t="s">
        <v>894</v>
      </c>
      <c r="C1747" s="38">
        <v>3</v>
      </c>
      <c r="D1747" s="39">
        <v>11</v>
      </c>
      <c r="E1747" s="38" t="s">
        <v>4345</v>
      </c>
      <c r="F1747" s="39">
        <v>34716691</v>
      </c>
      <c r="G1747" s="38" t="s">
        <v>4346</v>
      </c>
      <c r="H1747">
        <f>VLOOKUP(G1747,'Journals '!A:C,3)</f>
        <v>0</v>
      </c>
      <c r="I1747" t="str">
        <f t="shared" si="6"/>
        <v xml:space="preserve"> </v>
      </c>
      <c r="J1747" s="39">
        <v>2021</v>
      </c>
      <c r="K1747" s="38" t="s">
        <v>4347</v>
      </c>
    </row>
    <row r="1748" spans="1:11" ht="13.2">
      <c r="A1748" s="39">
        <v>170</v>
      </c>
      <c r="B1748" s="38" t="s">
        <v>894</v>
      </c>
      <c r="C1748" s="38">
        <v>1</v>
      </c>
      <c r="D1748" s="39">
        <v>2</v>
      </c>
      <c r="E1748" s="38" t="s">
        <v>4348</v>
      </c>
      <c r="F1748" s="39">
        <v>33998010</v>
      </c>
      <c r="G1748" s="38" t="s">
        <v>4349</v>
      </c>
      <c r="H1748">
        <f>VLOOKUP(G1748,'Journals '!A:C,3)</f>
        <v>0</v>
      </c>
      <c r="I1748" t="str">
        <f t="shared" si="6"/>
        <v xml:space="preserve"> </v>
      </c>
      <c r="J1748" s="39">
        <v>2021</v>
      </c>
      <c r="K1748" s="38" t="s">
        <v>4350</v>
      </c>
    </row>
    <row r="1749" spans="1:11" ht="13.2">
      <c r="A1749" s="39">
        <v>170</v>
      </c>
      <c r="B1749" s="38" t="s">
        <v>894</v>
      </c>
      <c r="C1749" s="38">
        <v>1</v>
      </c>
      <c r="D1749" s="39">
        <v>17</v>
      </c>
      <c r="E1749" s="38" t="s">
        <v>4351</v>
      </c>
      <c r="F1749" s="39">
        <v>33110073</v>
      </c>
      <c r="G1749" s="38" t="s">
        <v>1262</v>
      </c>
      <c r="H1749">
        <f>VLOOKUP(G1749,'Journals '!A:C,3)</f>
        <v>0</v>
      </c>
      <c r="I1749" t="str">
        <f t="shared" si="6"/>
        <v xml:space="preserve"> </v>
      </c>
      <c r="J1749" s="39">
        <v>2020</v>
      </c>
      <c r="K1749" s="38" t="s">
        <v>4352</v>
      </c>
    </row>
    <row r="1750" spans="1:11" ht="13.2">
      <c r="A1750" s="39">
        <v>170</v>
      </c>
      <c r="B1750" s="38" t="s">
        <v>894</v>
      </c>
      <c r="C1750" s="38">
        <v>2</v>
      </c>
      <c r="D1750" s="39">
        <v>9</v>
      </c>
      <c r="E1750" s="38" t="s">
        <v>4353</v>
      </c>
      <c r="F1750" s="39">
        <v>33058421</v>
      </c>
      <c r="G1750" s="38" t="s">
        <v>4354</v>
      </c>
      <c r="H1750">
        <f>VLOOKUP(G1750,'Journals '!A:C,3)</f>
        <v>0</v>
      </c>
      <c r="I1750" t="str">
        <f t="shared" si="6"/>
        <v xml:space="preserve"> </v>
      </c>
      <c r="J1750" s="39">
        <v>2020</v>
      </c>
      <c r="K1750" s="38" t="s">
        <v>4355</v>
      </c>
    </row>
    <row r="1751" spans="1:11" ht="13.2">
      <c r="A1751" s="39">
        <v>170</v>
      </c>
      <c r="B1751" s="38" t="s">
        <v>894</v>
      </c>
      <c r="C1751" s="38">
        <v>2</v>
      </c>
      <c r="D1751" s="39">
        <v>6</v>
      </c>
      <c r="E1751" s="38" t="s">
        <v>4356</v>
      </c>
      <c r="F1751" s="39">
        <v>30665893</v>
      </c>
      <c r="G1751" s="38" t="s">
        <v>1289</v>
      </c>
      <c r="H1751">
        <f>VLOOKUP(G1751,'Journals '!A:C,3)</f>
        <v>0</v>
      </c>
      <c r="I1751" t="str">
        <f t="shared" si="6"/>
        <v xml:space="preserve"> </v>
      </c>
      <c r="J1751" s="39">
        <v>2019</v>
      </c>
      <c r="K1751" s="38" t="s">
        <v>4357</v>
      </c>
    </row>
    <row r="1752" spans="1:11" ht="13.2">
      <c r="A1752" s="39">
        <v>170</v>
      </c>
      <c r="B1752" s="38" t="s">
        <v>894</v>
      </c>
      <c r="C1752" s="38">
        <v>4</v>
      </c>
      <c r="D1752" s="39">
        <v>11</v>
      </c>
      <c r="E1752" s="38" t="s">
        <v>4358</v>
      </c>
      <c r="F1752" s="39">
        <v>30082911</v>
      </c>
      <c r="G1752" s="38" t="s">
        <v>4359</v>
      </c>
      <c r="H1752">
        <f>VLOOKUP(G1752,'Journals '!A:C,3)</f>
        <v>1</v>
      </c>
      <c r="I1752">
        <f t="shared" si="6"/>
        <v>1</v>
      </c>
      <c r="J1752" s="39">
        <v>2019</v>
      </c>
      <c r="K1752" s="38" t="s">
        <v>4357</v>
      </c>
    </row>
    <row r="1753" spans="1:11" ht="13.2">
      <c r="A1753" s="39">
        <v>170</v>
      </c>
      <c r="B1753" s="38" t="s">
        <v>894</v>
      </c>
      <c r="C1753" s="38">
        <v>4</v>
      </c>
      <c r="D1753" s="39">
        <v>6</v>
      </c>
      <c r="E1753" s="38" t="s">
        <v>4360</v>
      </c>
      <c r="F1753" s="39">
        <v>28529315</v>
      </c>
      <c r="G1753" s="38" t="s">
        <v>4361</v>
      </c>
      <c r="H1753">
        <f>VLOOKUP(G1753,'Journals '!A:C,3)</f>
        <v>0</v>
      </c>
      <c r="I1753" t="str">
        <f t="shared" si="6"/>
        <v xml:space="preserve"> </v>
      </c>
      <c r="J1753" s="39">
        <v>2017</v>
      </c>
      <c r="K1753" s="38" t="s">
        <v>4362</v>
      </c>
    </row>
    <row r="1754" spans="1:11" ht="13.2">
      <c r="A1754" s="39">
        <v>170</v>
      </c>
      <c r="B1754" s="38" t="s">
        <v>894</v>
      </c>
      <c r="C1754" s="38">
        <v>3</v>
      </c>
      <c r="D1754" s="39">
        <v>7</v>
      </c>
      <c r="E1754" s="38" t="s">
        <v>4363</v>
      </c>
      <c r="F1754" s="39">
        <v>25723120</v>
      </c>
      <c r="G1754" s="38" t="s">
        <v>435</v>
      </c>
      <c r="H1754">
        <f>VLOOKUP(G1754,'Journals '!A:C,3)</f>
        <v>1</v>
      </c>
      <c r="I1754">
        <f t="shared" si="6"/>
        <v>1</v>
      </c>
      <c r="J1754" s="39">
        <v>2015</v>
      </c>
      <c r="K1754" s="38" t="s">
        <v>4364</v>
      </c>
    </row>
    <row r="1755" spans="1:11" ht="13.2">
      <c r="A1755" s="39">
        <v>171</v>
      </c>
      <c r="B1755" s="38" t="s">
        <v>812</v>
      </c>
      <c r="C1755" s="38">
        <v>1</v>
      </c>
      <c r="D1755" s="39">
        <v>11</v>
      </c>
      <c r="E1755" s="38" t="s">
        <v>4365</v>
      </c>
      <c r="F1755" s="39">
        <v>37321019</v>
      </c>
      <c r="G1755" s="38" t="s">
        <v>419</v>
      </c>
      <c r="H1755">
        <f>VLOOKUP(G1755,'Journals '!A:C,3)</f>
        <v>0</v>
      </c>
      <c r="I1755" t="str">
        <f t="shared" si="6"/>
        <v xml:space="preserve"> </v>
      </c>
      <c r="J1755" s="39">
        <v>2023</v>
      </c>
      <c r="K1755" s="38" t="s">
        <v>4122</v>
      </c>
    </row>
    <row r="1756" spans="1:11" ht="13.2">
      <c r="A1756" s="39">
        <v>171</v>
      </c>
      <c r="B1756" s="38" t="s">
        <v>812</v>
      </c>
      <c r="C1756" s="38">
        <v>1</v>
      </c>
      <c r="D1756" s="39">
        <v>11</v>
      </c>
      <c r="E1756" s="38" t="s">
        <v>4366</v>
      </c>
      <c r="F1756" s="39">
        <v>36227510</v>
      </c>
      <c r="G1756" s="38" t="s">
        <v>2247</v>
      </c>
      <c r="H1756">
        <f>VLOOKUP(G1756,'Journals '!A:C,3)</f>
        <v>0</v>
      </c>
      <c r="I1756" t="str">
        <f t="shared" si="6"/>
        <v xml:space="preserve"> </v>
      </c>
      <c r="J1756" s="39">
        <v>2023</v>
      </c>
      <c r="K1756" s="38" t="s">
        <v>4367</v>
      </c>
    </row>
    <row r="1757" spans="1:11" ht="13.2">
      <c r="A1757" s="39">
        <v>171</v>
      </c>
      <c r="B1757" s="38" t="s">
        <v>812</v>
      </c>
      <c r="C1757" s="38">
        <v>1</v>
      </c>
      <c r="D1757" s="39">
        <v>7</v>
      </c>
      <c r="E1757" s="38" t="s">
        <v>4368</v>
      </c>
      <c r="F1757" s="39">
        <v>35913556</v>
      </c>
      <c r="G1757" s="38" t="s">
        <v>427</v>
      </c>
      <c r="H1757">
        <f>VLOOKUP(G1757,'Journals '!A:C,3)</f>
        <v>0</v>
      </c>
      <c r="I1757" t="str">
        <f t="shared" si="6"/>
        <v xml:space="preserve"> </v>
      </c>
      <c r="J1757" s="39">
        <v>2022</v>
      </c>
      <c r="K1757" s="38" t="s">
        <v>4369</v>
      </c>
    </row>
    <row r="1758" spans="1:11" ht="13.2">
      <c r="A1758" s="39">
        <v>171</v>
      </c>
      <c r="B1758" s="38" t="s">
        <v>812</v>
      </c>
      <c r="C1758" s="38">
        <v>2</v>
      </c>
      <c r="D1758" s="39">
        <v>11</v>
      </c>
      <c r="E1758" s="38" t="s">
        <v>4283</v>
      </c>
      <c r="F1758" s="39">
        <v>35957904</v>
      </c>
      <c r="G1758" s="38" t="s">
        <v>380</v>
      </c>
      <c r="H1758">
        <f>VLOOKUP(G1758,'Journals '!A:C,3)</f>
        <v>0</v>
      </c>
      <c r="I1758" t="str">
        <f t="shared" si="6"/>
        <v xml:space="preserve"> </v>
      </c>
      <c r="J1758" s="39">
        <v>2022</v>
      </c>
      <c r="K1758" s="38" t="s">
        <v>4284</v>
      </c>
    </row>
    <row r="1759" spans="1:11" ht="13.2">
      <c r="A1759" s="39">
        <v>171</v>
      </c>
      <c r="B1759" s="38" t="s">
        <v>812</v>
      </c>
      <c r="C1759" s="38">
        <v>2</v>
      </c>
      <c r="D1759" s="39">
        <v>15</v>
      </c>
      <c r="E1759" s="38" t="s">
        <v>4370</v>
      </c>
      <c r="F1759" s="39">
        <v>35148513</v>
      </c>
      <c r="G1759" s="38" t="s">
        <v>430</v>
      </c>
      <c r="H1759">
        <f>VLOOKUP(G1759,'Journals '!A:C,3)</f>
        <v>1</v>
      </c>
      <c r="I1759">
        <f t="shared" si="6"/>
        <v>1</v>
      </c>
      <c r="J1759" s="39">
        <v>2022</v>
      </c>
      <c r="K1759" s="38" t="s">
        <v>4067</v>
      </c>
    </row>
    <row r="1760" spans="1:11" ht="13.2">
      <c r="A1760" s="39">
        <v>171</v>
      </c>
      <c r="B1760" s="38" t="s">
        <v>812</v>
      </c>
      <c r="C1760" s="38">
        <v>1</v>
      </c>
      <c r="D1760" s="39">
        <v>3</v>
      </c>
      <c r="E1760" s="38" t="s">
        <v>4371</v>
      </c>
      <c r="F1760" s="39">
        <v>35007235</v>
      </c>
      <c r="G1760" s="38" t="s">
        <v>544</v>
      </c>
      <c r="H1760">
        <f>VLOOKUP(G1760,'Journals '!A:C,3)</f>
        <v>1</v>
      </c>
      <c r="I1760">
        <f t="shared" si="6"/>
        <v>1</v>
      </c>
      <c r="J1760" s="39">
        <v>2022</v>
      </c>
      <c r="K1760" s="38" t="s">
        <v>4067</v>
      </c>
    </row>
    <row r="1761" spans="1:11" ht="13.2">
      <c r="A1761" s="39">
        <v>171</v>
      </c>
      <c r="B1761" s="38" t="s">
        <v>812</v>
      </c>
      <c r="C1761" s="38">
        <v>1</v>
      </c>
      <c r="D1761" s="39">
        <v>7</v>
      </c>
      <c r="E1761" s="38" t="s">
        <v>4372</v>
      </c>
      <c r="F1761" s="39">
        <v>35913556</v>
      </c>
      <c r="G1761" s="38" t="s">
        <v>427</v>
      </c>
      <c r="H1761">
        <f>VLOOKUP(G1761,'Journals '!A:C,3)</f>
        <v>0</v>
      </c>
      <c r="I1761" t="str">
        <f t="shared" si="6"/>
        <v xml:space="preserve"> </v>
      </c>
      <c r="J1761" s="39">
        <v>2022</v>
      </c>
      <c r="K1761" s="38" t="s">
        <v>4067</v>
      </c>
    </row>
    <row r="1762" spans="1:11" ht="13.2">
      <c r="A1762" s="39">
        <v>171</v>
      </c>
      <c r="B1762" s="38" t="s">
        <v>812</v>
      </c>
      <c r="C1762" s="38">
        <v>2</v>
      </c>
      <c r="D1762" s="39">
        <v>29</v>
      </c>
      <c r="E1762" s="38" t="s">
        <v>4373</v>
      </c>
      <c r="F1762" s="39">
        <v>34874673</v>
      </c>
      <c r="G1762" s="38" t="s">
        <v>430</v>
      </c>
      <c r="H1762">
        <f>VLOOKUP(G1762,'Journals '!A:C,3)</f>
        <v>1</v>
      </c>
      <c r="I1762">
        <f t="shared" si="6"/>
        <v>1</v>
      </c>
      <c r="J1762" s="39">
        <v>2021</v>
      </c>
      <c r="K1762" s="38" t="s">
        <v>4067</v>
      </c>
    </row>
    <row r="1763" spans="1:11" ht="13.2">
      <c r="A1763" s="39">
        <v>171</v>
      </c>
      <c r="B1763" s="38" t="s">
        <v>812</v>
      </c>
      <c r="C1763" s="38">
        <v>2</v>
      </c>
      <c r="D1763" s="39">
        <v>23</v>
      </c>
      <c r="E1763" s="38" t="s">
        <v>4374</v>
      </c>
      <c r="F1763" s="39">
        <v>34320218</v>
      </c>
      <c r="G1763" s="38" t="s">
        <v>544</v>
      </c>
      <c r="H1763">
        <f>VLOOKUP(G1763,'Journals '!A:C,3)</f>
        <v>1</v>
      </c>
      <c r="I1763">
        <f t="shared" si="6"/>
        <v>1</v>
      </c>
      <c r="J1763" s="39">
        <v>2021</v>
      </c>
      <c r="K1763" s="38" t="s">
        <v>4067</v>
      </c>
    </row>
    <row r="1764" spans="1:11" ht="13.2">
      <c r="A1764" s="39">
        <v>171</v>
      </c>
      <c r="B1764" s="38" t="s">
        <v>812</v>
      </c>
      <c r="C1764" s="38">
        <v>2</v>
      </c>
      <c r="D1764" s="39">
        <v>3</v>
      </c>
      <c r="E1764" s="38" t="s">
        <v>4375</v>
      </c>
      <c r="F1764" s="39">
        <v>32599422</v>
      </c>
      <c r="G1764" s="38" t="s">
        <v>340</v>
      </c>
      <c r="H1764">
        <f>VLOOKUP(G1764,'Journals '!A:C,3)</f>
        <v>1</v>
      </c>
      <c r="I1764">
        <f t="shared" si="6"/>
        <v>1</v>
      </c>
      <c r="J1764" s="39">
        <v>2020</v>
      </c>
      <c r="K1764" s="38" t="s">
        <v>4067</v>
      </c>
    </row>
    <row r="1765" spans="1:11" ht="13.2">
      <c r="A1765" s="39">
        <v>172</v>
      </c>
      <c r="B1765" s="38" t="s">
        <v>813</v>
      </c>
      <c r="C1765" s="38">
        <v>3</v>
      </c>
      <c r="D1765" s="39">
        <v>16</v>
      </c>
      <c r="E1765" s="38" t="s">
        <v>4376</v>
      </c>
      <c r="F1765" s="39">
        <v>37331473</v>
      </c>
      <c r="G1765" s="38" t="s">
        <v>634</v>
      </c>
      <c r="H1765">
        <f>VLOOKUP(G1765,'Journals '!A:C,3)</f>
        <v>1</v>
      </c>
      <c r="I1765">
        <f t="shared" si="6"/>
        <v>1</v>
      </c>
      <c r="J1765" s="39">
        <v>2023</v>
      </c>
      <c r="K1765" s="38" t="s">
        <v>4377</v>
      </c>
    </row>
    <row r="1766" spans="1:11" ht="13.2">
      <c r="A1766" s="39">
        <v>172</v>
      </c>
      <c r="B1766" s="38" t="s">
        <v>813</v>
      </c>
      <c r="C1766" s="38">
        <v>2</v>
      </c>
      <c r="D1766" s="39">
        <v>10</v>
      </c>
      <c r="E1766" s="38" t="s">
        <v>3470</v>
      </c>
      <c r="F1766" s="39">
        <v>37329521</v>
      </c>
      <c r="G1766" s="38" t="s">
        <v>430</v>
      </c>
      <c r="H1766">
        <f>VLOOKUP(G1766,'Journals '!A:C,3)</f>
        <v>1</v>
      </c>
      <c r="I1766">
        <f t="shared" si="6"/>
        <v>1</v>
      </c>
      <c r="J1766" s="39">
        <v>2023</v>
      </c>
      <c r="K1766" s="38" t="s">
        <v>4377</v>
      </c>
    </row>
    <row r="1767" spans="1:11" ht="13.2">
      <c r="A1767" s="39">
        <v>172</v>
      </c>
      <c r="B1767" s="38" t="s">
        <v>813</v>
      </c>
      <c r="C1767" s="38">
        <v>3</v>
      </c>
      <c r="D1767" s="39">
        <v>12</v>
      </c>
      <c r="E1767" s="38" t="s">
        <v>4378</v>
      </c>
      <c r="F1767" s="39">
        <v>37213564</v>
      </c>
      <c r="G1767" s="38" t="s">
        <v>4379</v>
      </c>
      <c r="H1767">
        <f>VLOOKUP(G1767,'Journals '!A:C,3)</f>
        <v>1</v>
      </c>
      <c r="I1767">
        <f t="shared" si="6"/>
        <v>1</v>
      </c>
      <c r="J1767" s="39">
        <v>2023</v>
      </c>
      <c r="K1767" s="38" t="s">
        <v>4380</v>
      </c>
    </row>
    <row r="1768" spans="1:11" ht="13.2">
      <c r="A1768" s="39">
        <v>172</v>
      </c>
      <c r="B1768" s="38" t="s">
        <v>813</v>
      </c>
      <c r="C1768" s="38">
        <v>1</v>
      </c>
      <c r="D1768" s="39">
        <v>10</v>
      </c>
      <c r="E1768" s="38" t="s">
        <v>4381</v>
      </c>
      <c r="F1768" s="39">
        <v>36897921</v>
      </c>
      <c r="G1768" s="38" t="s">
        <v>575</v>
      </c>
      <c r="H1768">
        <f>VLOOKUP(G1768,'Journals '!A:C,3)</f>
        <v>0</v>
      </c>
      <c r="I1768" t="str">
        <f t="shared" si="6"/>
        <v xml:space="preserve"> </v>
      </c>
      <c r="J1768" s="39">
        <v>2023</v>
      </c>
      <c r="K1768" s="38" t="s">
        <v>4380</v>
      </c>
    </row>
    <row r="1769" spans="1:11" ht="13.2">
      <c r="A1769" s="39">
        <v>172</v>
      </c>
      <c r="B1769" s="38" t="s">
        <v>813</v>
      </c>
      <c r="C1769" s="38">
        <v>8</v>
      </c>
      <c r="D1769" s="39">
        <v>14</v>
      </c>
      <c r="E1769" s="38" t="s">
        <v>4382</v>
      </c>
      <c r="F1769" s="39">
        <v>35716998</v>
      </c>
      <c r="G1769" s="38" t="s">
        <v>4383</v>
      </c>
      <c r="H1769">
        <f>VLOOKUP(G1769,'Journals '!A:C,3)</f>
        <v>0</v>
      </c>
      <c r="I1769" t="str">
        <f t="shared" si="6"/>
        <v xml:space="preserve"> </v>
      </c>
      <c r="J1769" s="39">
        <v>2022</v>
      </c>
      <c r="K1769" s="38" t="s">
        <v>4384</v>
      </c>
    </row>
    <row r="1770" spans="1:11" ht="13.2">
      <c r="A1770" s="39">
        <v>172</v>
      </c>
      <c r="B1770" s="38" t="s">
        <v>813</v>
      </c>
      <c r="C1770" s="38">
        <v>2</v>
      </c>
      <c r="D1770" s="39">
        <v>6</v>
      </c>
      <c r="E1770" s="38" t="s">
        <v>4385</v>
      </c>
      <c r="F1770" s="39">
        <v>35381214</v>
      </c>
      <c r="G1770" s="38" t="s">
        <v>4386</v>
      </c>
      <c r="H1770">
        <f>VLOOKUP(G1770,'Journals '!A:C,3)</f>
        <v>0</v>
      </c>
      <c r="I1770" t="str">
        <f t="shared" si="6"/>
        <v xml:space="preserve"> </v>
      </c>
      <c r="J1770" s="39">
        <v>2022</v>
      </c>
      <c r="K1770" s="38" t="s">
        <v>4384</v>
      </c>
    </row>
    <row r="1771" spans="1:11" ht="13.2">
      <c r="A1771" s="39">
        <v>172</v>
      </c>
      <c r="B1771" s="38" t="s">
        <v>813</v>
      </c>
      <c r="C1771" s="38">
        <v>2</v>
      </c>
      <c r="D1771" s="39">
        <v>11</v>
      </c>
      <c r="E1771" s="38" t="s">
        <v>4387</v>
      </c>
      <c r="F1771" s="39">
        <v>35250829</v>
      </c>
      <c r="G1771" s="38" t="s">
        <v>1313</v>
      </c>
      <c r="H1771">
        <f>VLOOKUP(G1771,'Journals '!A:C,3)</f>
        <v>0</v>
      </c>
      <c r="I1771" t="str">
        <f t="shared" si="6"/>
        <v xml:space="preserve"> </v>
      </c>
      <c r="J1771" s="39">
        <v>2022</v>
      </c>
      <c r="K1771" s="38" t="s">
        <v>4384</v>
      </c>
    </row>
    <row r="1772" spans="1:11" ht="13.2">
      <c r="A1772" s="39">
        <v>172</v>
      </c>
      <c r="B1772" s="38" t="s">
        <v>813</v>
      </c>
      <c r="C1772" s="38">
        <v>9</v>
      </c>
      <c r="D1772" s="39">
        <v>16</v>
      </c>
      <c r="E1772" s="38" t="s">
        <v>4388</v>
      </c>
      <c r="F1772" s="39">
        <v>34816357</v>
      </c>
      <c r="G1772" s="38" t="s">
        <v>4389</v>
      </c>
      <c r="H1772">
        <f>VLOOKUP(G1772,'Journals '!A:C,3)</f>
        <v>1</v>
      </c>
      <c r="I1772">
        <f t="shared" si="6"/>
        <v>1</v>
      </c>
      <c r="J1772" s="39">
        <v>2022</v>
      </c>
      <c r="K1772" s="38" t="s">
        <v>4390</v>
      </c>
    </row>
    <row r="1773" spans="1:11" ht="13.2">
      <c r="A1773" s="39">
        <v>172</v>
      </c>
      <c r="B1773" s="38" t="s">
        <v>813</v>
      </c>
      <c r="C1773" s="38">
        <v>4</v>
      </c>
      <c r="D1773" s="39">
        <v>11</v>
      </c>
      <c r="E1773" s="38" t="s">
        <v>4391</v>
      </c>
      <c r="F1773" s="39">
        <v>34995694</v>
      </c>
      <c r="G1773" s="38" t="s">
        <v>4392</v>
      </c>
      <c r="H1773">
        <f>VLOOKUP(G1773,'Journals '!A:C,3)</f>
        <v>0</v>
      </c>
      <c r="I1773" t="str">
        <f t="shared" si="6"/>
        <v xml:space="preserve"> </v>
      </c>
      <c r="J1773" s="39">
        <v>2022</v>
      </c>
      <c r="K1773" s="38" t="s">
        <v>4390</v>
      </c>
    </row>
    <row r="1774" spans="1:11" ht="13.2">
      <c r="A1774" s="39">
        <v>172</v>
      </c>
      <c r="B1774" s="38" t="s">
        <v>813</v>
      </c>
      <c r="C1774" s="38">
        <v>6</v>
      </c>
      <c r="D1774" s="39">
        <v>11</v>
      </c>
      <c r="E1774" s="38" t="s">
        <v>4393</v>
      </c>
      <c r="F1774" s="39">
        <v>34675341</v>
      </c>
      <c r="G1774" s="38" t="s">
        <v>4394</v>
      </c>
      <c r="H1774">
        <f>VLOOKUP(G1774,'Journals '!A:C,3)</f>
        <v>1</v>
      </c>
      <c r="I1774">
        <f t="shared" si="6"/>
        <v>1</v>
      </c>
      <c r="J1774" s="39">
        <v>2021</v>
      </c>
      <c r="K1774" s="38" t="s">
        <v>4390</v>
      </c>
    </row>
    <row r="1775" spans="1:11" ht="13.2">
      <c r="A1775" s="39">
        <v>172</v>
      </c>
      <c r="B1775" s="38" t="s">
        <v>813</v>
      </c>
      <c r="C1775" s="38">
        <v>6</v>
      </c>
      <c r="D1775" s="39">
        <v>11</v>
      </c>
      <c r="E1775" s="38" t="s">
        <v>4395</v>
      </c>
      <c r="F1775" s="39">
        <v>33968974</v>
      </c>
      <c r="G1775" s="38" t="s">
        <v>3897</v>
      </c>
      <c r="H1775">
        <f>VLOOKUP(G1775,'Journals '!A:C,3)</f>
        <v>0</v>
      </c>
      <c r="I1775" t="str">
        <f t="shared" si="6"/>
        <v xml:space="preserve"> </v>
      </c>
      <c r="J1775" s="39">
        <v>2021</v>
      </c>
      <c r="K1775" s="38" t="s">
        <v>4390</v>
      </c>
    </row>
    <row r="1776" spans="1:11" ht="13.2">
      <c r="A1776" s="39">
        <v>172</v>
      </c>
      <c r="B1776" s="38" t="s">
        <v>813</v>
      </c>
      <c r="C1776" s="38">
        <v>2</v>
      </c>
      <c r="D1776" s="39">
        <v>3</v>
      </c>
      <c r="E1776" s="38" t="s">
        <v>4396</v>
      </c>
      <c r="F1776" s="39">
        <v>33500803</v>
      </c>
      <c r="G1776" s="38" t="s">
        <v>612</v>
      </c>
      <c r="H1776">
        <f>VLOOKUP(G1776,'Journals '!A:C,3)</f>
        <v>1</v>
      </c>
      <c r="I1776">
        <f t="shared" si="6"/>
        <v>1</v>
      </c>
      <c r="J1776" s="39">
        <v>2020</v>
      </c>
      <c r="K1776" s="38" t="s">
        <v>4390</v>
      </c>
    </row>
    <row r="1777" spans="1:11" ht="13.2">
      <c r="A1777" s="39">
        <v>173</v>
      </c>
      <c r="B1777" s="38" t="s">
        <v>870</v>
      </c>
      <c r="C1777" s="38">
        <v>9</v>
      </c>
      <c r="D1777" s="39">
        <v>33</v>
      </c>
      <c r="E1777" s="38" t="s">
        <v>4397</v>
      </c>
      <c r="F1777" s="39">
        <v>35985993</v>
      </c>
      <c r="G1777" s="38" t="s">
        <v>1262</v>
      </c>
      <c r="H1777">
        <f>VLOOKUP(G1777,'Journals '!A:C,3)</f>
        <v>0</v>
      </c>
      <c r="I1777" t="str">
        <f t="shared" si="6"/>
        <v xml:space="preserve"> </v>
      </c>
      <c r="J1777" s="39">
        <v>2022</v>
      </c>
      <c r="K1777" s="38" t="s">
        <v>4398</v>
      </c>
    </row>
    <row r="1778" spans="1:11" ht="15">
      <c r="A1778">
        <v>174</v>
      </c>
      <c r="B1778" t="s">
        <v>245</v>
      </c>
      <c r="C1778">
        <v>18</v>
      </c>
      <c r="D1778">
        <v>36</v>
      </c>
      <c r="E1778" s="37" t="s">
        <v>4399</v>
      </c>
      <c r="F1778" s="72">
        <v>36879130</v>
      </c>
      <c r="G1778" s="43" t="s">
        <v>4400</v>
      </c>
      <c r="H1778">
        <v>1</v>
      </c>
      <c r="I1778">
        <v>1</v>
      </c>
      <c r="J1778" s="39">
        <v>2023</v>
      </c>
      <c r="K1778" s="5" t="s">
        <v>3242</v>
      </c>
    </row>
    <row r="1779" spans="1:11" ht="13.2">
      <c r="A1779">
        <v>174</v>
      </c>
      <c r="B1779" t="s">
        <v>245</v>
      </c>
      <c r="C1779">
        <v>1</v>
      </c>
      <c r="D1779">
        <v>16</v>
      </c>
      <c r="E1779" s="37" t="s">
        <v>4401</v>
      </c>
      <c r="F1779" s="5">
        <v>37624530</v>
      </c>
      <c r="G1779" s="43" t="s">
        <v>427</v>
      </c>
      <c r="H1779">
        <f>VLOOKUP(G1779,'Journals '!A:C,3)</f>
        <v>0</v>
      </c>
      <c r="I1779" t="str">
        <f t="shared" ref="I1779:I2033" si="7">IF(H1779=1,1," ")</f>
        <v xml:space="preserve"> </v>
      </c>
      <c r="J1779">
        <v>2023</v>
      </c>
      <c r="K1779" s="5" t="s">
        <v>4402</v>
      </c>
    </row>
    <row r="1780" spans="1:11" ht="13.2">
      <c r="A1780">
        <v>174</v>
      </c>
      <c r="B1780" t="s">
        <v>245</v>
      </c>
      <c r="C1780">
        <v>1</v>
      </c>
      <c r="D1780">
        <v>8</v>
      </c>
      <c r="E1780" s="37" t="s">
        <v>4403</v>
      </c>
      <c r="F1780" s="5">
        <v>35851401</v>
      </c>
      <c r="G1780" s="43" t="s">
        <v>4404</v>
      </c>
      <c r="H1780">
        <f>VLOOKUP(G1780,'Journals '!A:C,3)</f>
        <v>0</v>
      </c>
      <c r="I1780" t="str">
        <f t="shared" si="7"/>
        <v xml:space="preserve"> </v>
      </c>
      <c r="J1780">
        <v>2023</v>
      </c>
      <c r="K1780" s="5" t="s">
        <v>4405</v>
      </c>
    </row>
    <row r="1781" spans="1:11" ht="13.2">
      <c r="A1781">
        <v>174</v>
      </c>
      <c r="B1781" t="s">
        <v>245</v>
      </c>
      <c r="C1781">
        <v>3</v>
      </c>
      <c r="D1781">
        <v>6</v>
      </c>
      <c r="E1781" s="37" t="s">
        <v>4406</v>
      </c>
      <c r="F1781" s="5">
        <v>34271543</v>
      </c>
      <c r="G1781" s="43" t="s">
        <v>433</v>
      </c>
      <c r="H1781">
        <f>VLOOKUP(G1781,'Journals '!A:C,3)</f>
        <v>1</v>
      </c>
      <c r="I1781">
        <f t="shared" si="7"/>
        <v>1</v>
      </c>
      <c r="J1781">
        <v>2021</v>
      </c>
      <c r="K1781" s="5" t="s">
        <v>4407</v>
      </c>
    </row>
    <row r="1782" spans="1:11" ht="13.2">
      <c r="A1782">
        <v>174</v>
      </c>
      <c r="B1782" t="s">
        <v>245</v>
      </c>
      <c r="C1782">
        <v>4</v>
      </c>
      <c r="D1782">
        <v>15</v>
      </c>
      <c r="E1782" s="37" t="s">
        <v>4408</v>
      </c>
      <c r="F1782" s="5">
        <v>36136345</v>
      </c>
      <c r="G1782" s="43" t="s">
        <v>4409</v>
      </c>
      <c r="H1782">
        <f>VLOOKUP(G1782,'Journals '!A:C,3)</f>
        <v>0</v>
      </c>
      <c r="I1782" t="str">
        <f t="shared" si="7"/>
        <v xml:space="preserve"> </v>
      </c>
      <c r="J1782">
        <v>2022</v>
      </c>
      <c r="K1782" t="s">
        <v>4410</v>
      </c>
    </row>
    <row r="1783" spans="1:11" ht="13.2">
      <c r="A1783">
        <v>174</v>
      </c>
      <c r="B1783" t="s">
        <v>245</v>
      </c>
      <c r="C1783">
        <v>2</v>
      </c>
      <c r="D1783">
        <v>8</v>
      </c>
      <c r="E1783" t="s">
        <v>4411</v>
      </c>
      <c r="F1783">
        <v>35618432</v>
      </c>
      <c r="G1783" s="43" t="s">
        <v>530</v>
      </c>
      <c r="H1783">
        <f>VLOOKUP(G1783,'Journals '!A:C,3)</f>
        <v>0</v>
      </c>
      <c r="I1783" t="str">
        <f t="shared" si="7"/>
        <v xml:space="preserve"> </v>
      </c>
      <c r="J1783">
        <v>2022</v>
      </c>
      <c r="K1783" t="s">
        <v>3242</v>
      </c>
    </row>
    <row r="1784" spans="1:11" ht="13.2">
      <c r="A1784">
        <v>174</v>
      </c>
      <c r="B1784" t="s">
        <v>245</v>
      </c>
      <c r="C1784">
        <v>3</v>
      </c>
      <c r="D1784">
        <v>4</v>
      </c>
      <c r="E1784" t="s">
        <v>4412</v>
      </c>
      <c r="F1784">
        <v>34559055</v>
      </c>
      <c r="G1784" s="43" t="s">
        <v>4413</v>
      </c>
      <c r="H1784">
        <f>VLOOKUP(G1784,'Journals '!A:C,3)</f>
        <v>0</v>
      </c>
      <c r="I1784" t="str">
        <f t="shared" si="7"/>
        <v xml:space="preserve"> </v>
      </c>
      <c r="J1784">
        <v>2021</v>
      </c>
      <c r="K1784" t="s">
        <v>4410</v>
      </c>
    </row>
    <row r="1785" spans="1:11" ht="13.2">
      <c r="A1785">
        <v>174</v>
      </c>
      <c r="B1785" t="s">
        <v>245</v>
      </c>
      <c r="C1785">
        <v>4</v>
      </c>
      <c r="D1785">
        <v>6</v>
      </c>
      <c r="E1785" t="s">
        <v>4414</v>
      </c>
      <c r="F1785">
        <v>31770515</v>
      </c>
      <c r="G1785" s="33" t="s">
        <v>282</v>
      </c>
      <c r="H1785">
        <f>VLOOKUP(G1785,'Journals '!A:C,3)</f>
        <v>0</v>
      </c>
      <c r="I1785" t="str">
        <f t="shared" si="7"/>
        <v xml:space="preserve"> </v>
      </c>
      <c r="J1785">
        <v>2020</v>
      </c>
      <c r="K1785" t="s">
        <v>4415</v>
      </c>
    </row>
    <row r="1786" spans="1:11" ht="13.2">
      <c r="A1786">
        <v>174</v>
      </c>
      <c r="B1786" t="s">
        <v>245</v>
      </c>
      <c r="C1786">
        <v>2</v>
      </c>
      <c r="D1786">
        <v>6</v>
      </c>
      <c r="E1786" t="s">
        <v>4416</v>
      </c>
      <c r="F1786">
        <v>30783257</v>
      </c>
      <c r="G1786" s="43" t="s">
        <v>4417</v>
      </c>
      <c r="H1786">
        <f>VLOOKUP(G1786,'Journals '!A:C,3)</f>
        <v>0</v>
      </c>
      <c r="I1786" t="str">
        <f t="shared" si="7"/>
        <v xml:space="preserve"> </v>
      </c>
      <c r="J1786">
        <v>2019</v>
      </c>
      <c r="K1786" t="s">
        <v>4418</v>
      </c>
    </row>
    <row r="1787" spans="1:11" ht="13.2">
      <c r="A1787">
        <v>174</v>
      </c>
      <c r="B1787" t="s">
        <v>245</v>
      </c>
      <c r="C1787">
        <v>2</v>
      </c>
      <c r="D1787">
        <v>3</v>
      </c>
      <c r="E1787" t="s">
        <v>4419</v>
      </c>
      <c r="F1787">
        <v>26225383</v>
      </c>
      <c r="G1787" s="5" t="s">
        <v>438</v>
      </c>
      <c r="H1787">
        <f>VLOOKUP(G1787,'Journals '!A:C,3)</f>
        <v>0</v>
      </c>
      <c r="I1787" t="str">
        <f t="shared" si="7"/>
        <v xml:space="preserve"> </v>
      </c>
      <c r="J1787">
        <v>2015</v>
      </c>
      <c r="K1787" t="s">
        <v>4420</v>
      </c>
    </row>
    <row r="1788" spans="1:11" ht="13.2">
      <c r="A1788">
        <v>174</v>
      </c>
      <c r="B1788" t="s">
        <v>245</v>
      </c>
      <c r="C1788">
        <v>3</v>
      </c>
      <c r="D1788">
        <v>5</v>
      </c>
      <c r="E1788" t="s">
        <v>4421</v>
      </c>
      <c r="F1788">
        <v>31923623</v>
      </c>
      <c r="G1788" s="5" t="s">
        <v>4422</v>
      </c>
      <c r="H1788">
        <f>VLOOKUP(G1788,'Journals '!A:C,3)</f>
        <v>0</v>
      </c>
      <c r="I1788" t="str">
        <f t="shared" si="7"/>
        <v xml:space="preserve"> </v>
      </c>
      <c r="J1788">
        <v>2020</v>
      </c>
      <c r="K1788" t="s">
        <v>4423</v>
      </c>
    </row>
    <row r="1789" spans="1:11" ht="13.2">
      <c r="A1789">
        <v>174</v>
      </c>
      <c r="B1789" t="s">
        <v>245</v>
      </c>
      <c r="C1789">
        <v>2</v>
      </c>
      <c r="D1789">
        <v>3</v>
      </c>
      <c r="E1789" t="s">
        <v>4424</v>
      </c>
      <c r="F1789">
        <v>30121244</v>
      </c>
      <c r="G1789" s="33" t="s">
        <v>282</v>
      </c>
      <c r="H1789">
        <f>VLOOKUP(G1789,'Journals '!A:C,3)</f>
        <v>0</v>
      </c>
      <c r="I1789" t="str">
        <f t="shared" si="7"/>
        <v xml:space="preserve"> </v>
      </c>
      <c r="J1789">
        <v>2018</v>
      </c>
      <c r="K1789" s="5" t="s">
        <v>4423</v>
      </c>
    </row>
    <row r="1790" spans="1:11" ht="13.2">
      <c r="A1790">
        <v>174</v>
      </c>
      <c r="B1790" t="s">
        <v>245</v>
      </c>
      <c r="C1790">
        <v>2</v>
      </c>
      <c r="D1790">
        <v>5</v>
      </c>
      <c r="E1790" s="5" t="s">
        <v>4425</v>
      </c>
      <c r="F1790">
        <v>30371910</v>
      </c>
      <c r="G1790" s="33" t="s">
        <v>438</v>
      </c>
      <c r="H1790">
        <f>VLOOKUP(G1790,'Journals '!A:C,3)</f>
        <v>0</v>
      </c>
      <c r="I1790" t="str">
        <f t="shared" si="7"/>
        <v xml:space="preserve"> </v>
      </c>
      <c r="J1790">
        <v>2019</v>
      </c>
      <c r="K1790" s="5" t="s">
        <v>4420</v>
      </c>
    </row>
    <row r="1791" spans="1:11" ht="13.2">
      <c r="A1791">
        <v>174</v>
      </c>
      <c r="B1791" t="s">
        <v>245</v>
      </c>
      <c r="C1791">
        <v>7</v>
      </c>
      <c r="D1791">
        <v>10</v>
      </c>
      <c r="E1791" t="s">
        <v>4426</v>
      </c>
      <c r="F1791">
        <v>34472574</v>
      </c>
      <c r="G1791" s="33" t="s">
        <v>339</v>
      </c>
      <c r="H1791">
        <f>VLOOKUP(G1791,'Journals '!A:C,3)</f>
        <v>0</v>
      </c>
      <c r="I1791" t="str">
        <f t="shared" si="7"/>
        <v xml:space="preserve"> </v>
      </c>
      <c r="J1791">
        <v>2021</v>
      </c>
      <c r="K1791" t="s">
        <v>3248</v>
      </c>
    </row>
    <row r="1792" spans="1:11" ht="13.2">
      <c r="A1792">
        <v>174</v>
      </c>
      <c r="B1792" t="s">
        <v>245</v>
      </c>
      <c r="C1792">
        <v>2</v>
      </c>
      <c r="D1792">
        <v>45</v>
      </c>
      <c r="E1792" t="s">
        <v>4427</v>
      </c>
      <c r="F1792">
        <v>29103964</v>
      </c>
      <c r="G1792" s="33" t="s">
        <v>282</v>
      </c>
      <c r="H1792">
        <f>VLOOKUP(G1792,'Journals '!A:C,3)</f>
        <v>0</v>
      </c>
      <c r="I1792" t="str">
        <f t="shared" si="7"/>
        <v xml:space="preserve"> </v>
      </c>
      <c r="J1792">
        <v>2018</v>
      </c>
      <c r="K1792" t="s">
        <v>4423</v>
      </c>
    </row>
    <row r="1793" spans="1:11" ht="13.2">
      <c r="A1793">
        <v>174</v>
      </c>
      <c r="B1793" t="s">
        <v>245</v>
      </c>
      <c r="C1793">
        <v>4</v>
      </c>
      <c r="D1793">
        <v>7</v>
      </c>
      <c r="E1793" s="5" t="s">
        <v>4428</v>
      </c>
      <c r="F1793">
        <v>25498465</v>
      </c>
      <c r="G1793" s="33" t="s">
        <v>416</v>
      </c>
      <c r="H1793">
        <f>VLOOKUP(G1793,'Journals '!A:C,3)</f>
        <v>0</v>
      </c>
      <c r="I1793" t="str">
        <f t="shared" si="7"/>
        <v xml:space="preserve"> </v>
      </c>
      <c r="J1793">
        <v>2014</v>
      </c>
      <c r="K1793" t="s">
        <v>4429</v>
      </c>
    </row>
    <row r="1794" spans="1:11" ht="13.2">
      <c r="A1794">
        <v>174</v>
      </c>
      <c r="B1794" t="s">
        <v>245</v>
      </c>
      <c r="C1794">
        <v>2</v>
      </c>
      <c r="D1794">
        <v>7</v>
      </c>
      <c r="E1794" t="s">
        <v>4430</v>
      </c>
      <c r="F1794">
        <v>36046706</v>
      </c>
      <c r="G1794" s="33" t="s">
        <v>432</v>
      </c>
      <c r="H1794">
        <f>VLOOKUP(G1794,'Journals '!A:C,3)</f>
        <v>1</v>
      </c>
      <c r="I1794">
        <f t="shared" si="7"/>
        <v>1</v>
      </c>
      <c r="J1794">
        <v>2022</v>
      </c>
      <c r="K1794" t="s">
        <v>3242</v>
      </c>
    </row>
    <row r="1795" spans="1:11" ht="13.2">
      <c r="A1795">
        <v>174</v>
      </c>
      <c r="B1795" t="s">
        <v>245</v>
      </c>
      <c r="C1795">
        <v>3</v>
      </c>
      <c r="D1795">
        <v>4</v>
      </c>
      <c r="E1795" t="s">
        <v>4431</v>
      </c>
      <c r="F1795">
        <v>34609948</v>
      </c>
      <c r="G1795" s="33" t="s">
        <v>445</v>
      </c>
      <c r="H1795">
        <f>VLOOKUP(G1795,'Journals '!A:C,3)</f>
        <v>0</v>
      </c>
      <c r="I1795" t="str">
        <f t="shared" si="7"/>
        <v xml:space="preserve"> </v>
      </c>
      <c r="J1795">
        <v>2021</v>
      </c>
      <c r="K1795" t="s">
        <v>4410</v>
      </c>
    </row>
    <row r="1796" spans="1:11" ht="13.2">
      <c r="A1796" s="39">
        <v>175</v>
      </c>
      <c r="B1796" s="38" t="s">
        <v>814</v>
      </c>
      <c r="C1796" s="38">
        <v>1</v>
      </c>
      <c r="D1796" s="39">
        <v>3</v>
      </c>
      <c r="E1796" s="38" t="s">
        <v>4432</v>
      </c>
      <c r="F1796" s="39">
        <v>35171824</v>
      </c>
      <c r="G1796" s="38" t="s">
        <v>430</v>
      </c>
      <c r="H1796">
        <f>VLOOKUP(G1796,'Journals '!A:C,3)</f>
        <v>1</v>
      </c>
      <c r="I1796">
        <f t="shared" si="7"/>
        <v>1</v>
      </c>
      <c r="J1796" s="39">
        <v>2022</v>
      </c>
      <c r="K1796" s="38" t="s">
        <v>4433</v>
      </c>
    </row>
    <row r="1797" spans="1:11" ht="13.2">
      <c r="A1797" s="39">
        <v>175</v>
      </c>
      <c r="B1797" s="38" t="s">
        <v>814</v>
      </c>
      <c r="C1797" s="38">
        <v>1</v>
      </c>
      <c r="D1797" s="39">
        <v>7</v>
      </c>
      <c r="E1797" s="38" t="s">
        <v>4434</v>
      </c>
      <c r="F1797" s="39">
        <v>35311743</v>
      </c>
      <c r="G1797" s="38" t="s">
        <v>544</v>
      </c>
      <c r="H1797">
        <f>VLOOKUP(G1797,'Journals '!A:C,3)</f>
        <v>1</v>
      </c>
      <c r="I1797">
        <f t="shared" si="7"/>
        <v>1</v>
      </c>
      <c r="J1797" s="39">
        <v>2022</v>
      </c>
      <c r="K1797" s="38" t="s">
        <v>4435</v>
      </c>
    </row>
    <row r="1798" spans="1:11" ht="13.2">
      <c r="A1798" s="39">
        <v>175</v>
      </c>
      <c r="B1798" s="38" t="s">
        <v>814</v>
      </c>
      <c r="C1798" s="38">
        <v>1</v>
      </c>
      <c r="D1798" s="39">
        <v>6</v>
      </c>
      <c r="E1798" s="38" t="s">
        <v>4436</v>
      </c>
      <c r="F1798" s="39">
        <v>36637275</v>
      </c>
      <c r="G1798" s="38" t="s">
        <v>544</v>
      </c>
      <c r="H1798">
        <f>VLOOKUP(G1798,'Journals '!A:C,3)</f>
        <v>1</v>
      </c>
      <c r="I1798">
        <f t="shared" si="7"/>
        <v>1</v>
      </c>
      <c r="J1798" s="39">
        <v>2023</v>
      </c>
      <c r="K1798" s="38" t="s">
        <v>4437</v>
      </c>
    </row>
    <row r="1799" spans="1:11" ht="13.2">
      <c r="A1799" s="39">
        <v>175</v>
      </c>
      <c r="B1799" s="38" t="s">
        <v>814</v>
      </c>
      <c r="C1799" s="38">
        <v>11</v>
      </c>
      <c r="D1799" s="39">
        <v>24</v>
      </c>
      <c r="E1799" s="38" t="s">
        <v>4438</v>
      </c>
      <c r="F1799" s="39">
        <v>36856115</v>
      </c>
      <c r="G1799" s="38" t="s">
        <v>4439</v>
      </c>
      <c r="H1799">
        <f>VLOOKUP(G1799,'Journals '!A:C,3)</f>
        <v>0</v>
      </c>
      <c r="I1799" t="str">
        <f t="shared" si="7"/>
        <v xml:space="preserve"> </v>
      </c>
      <c r="J1799" s="39">
        <v>2023</v>
      </c>
      <c r="K1799" s="38" t="s">
        <v>4440</v>
      </c>
    </row>
    <row r="1800" spans="1:11" ht="13.2">
      <c r="A1800" s="39">
        <v>175</v>
      </c>
      <c r="B1800" s="38" t="s">
        <v>814</v>
      </c>
      <c r="C1800" s="38">
        <v>1</v>
      </c>
      <c r="D1800" s="39">
        <v>6</v>
      </c>
      <c r="E1800" s="38" t="s">
        <v>4441</v>
      </c>
      <c r="F1800" s="39">
        <v>37410629</v>
      </c>
      <c r="G1800" s="38" t="s">
        <v>430</v>
      </c>
      <c r="H1800">
        <f>VLOOKUP(G1800,'Journals '!A:C,3)</f>
        <v>1</v>
      </c>
      <c r="I1800">
        <f t="shared" si="7"/>
        <v>1</v>
      </c>
      <c r="J1800" s="39">
        <v>2023</v>
      </c>
      <c r="K1800" s="38" t="s">
        <v>4442</v>
      </c>
    </row>
    <row r="1801" spans="1:11" ht="13.2">
      <c r="A1801" s="39">
        <v>175</v>
      </c>
      <c r="B1801" s="38" t="s">
        <v>814</v>
      </c>
      <c r="C1801" s="38">
        <v>7</v>
      </c>
      <c r="D1801" s="39">
        <v>12</v>
      </c>
      <c r="E1801" s="38" t="s">
        <v>4443</v>
      </c>
      <c r="F1801" s="39">
        <v>37382331</v>
      </c>
      <c r="G1801" s="38" t="s">
        <v>430</v>
      </c>
      <c r="H1801">
        <f>VLOOKUP(G1801,'Journals '!A:C,3)</f>
        <v>1</v>
      </c>
      <c r="I1801">
        <f t="shared" si="7"/>
        <v>1</v>
      </c>
      <c r="J1801" s="39">
        <v>2023</v>
      </c>
      <c r="K1801" s="38" t="s">
        <v>4437</v>
      </c>
    </row>
    <row r="1802" spans="1:11" ht="13.2">
      <c r="A1802" s="39">
        <v>175</v>
      </c>
      <c r="B1802" s="38" t="s">
        <v>814</v>
      </c>
      <c r="C1802" s="38">
        <v>3</v>
      </c>
      <c r="D1802" s="39">
        <v>7</v>
      </c>
      <c r="E1802" s="38" t="s">
        <v>4444</v>
      </c>
      <c r="F1802" s="39">
        <v>37207725</v>
      </c>
      <c r="G1802" s="38" t="s">
        <v>634</v>
      </c>
      <c r="H1802">
        <f>VLOOKUP(G1802,'Journals '!A:C,3)</f>
        <v>1</v>
      </c>
      <c r="I1802">
        <f t="shared" si="7"/>
        <v>1</v>
      </c>
      <c r="J1802" s="39">
        <v>2023</v>
      </c>
      <c r="K1802" s="38" t="s">
        <v>4445</v>
      </c>
    </row>
    <row r="1803" spans="1:11" ht="13.2">
      <c r="A1803" s="39">
        <v>175</v>
      </c>
      <c r="B1803" s="38" t="s">
        <v>814</v>
      </c>
      <c r="C1803" s="38">
        <v>1</v>
      </c>
      <c r="D1803" s="39">
        <v>6</v>
      </c>
      <c r="E1803" s="38" t="s">
        <v>4446</v>
      </c>
      <c r="F1803" s="39">
        <v>37074049</v>
      </c>
      <c r="G1803" s="38" t="s">
        <v>544</v>
      </c>
      <c r="H1803">
        <f>VLOOKUP(G1803,'Journals '!A:C,3)</f>
        <v>1</v>
      </c>
      <c r="I1803">
        <f t="shared" si="7"/>
        <v>1</v>
      </c>
      <c r="J1803" s="39">
        <v>2023</v>
      </c>
      <c r="K1803" s="38" t="s">
        <v>4447</v>
      </c>
    </row>
    <row r="1804" spans="1:11" ht="13.2">
      <c r="A1804" s="39">
        <v>175</v>
      </c>
      <c r="B1804" s="38" t="s">
        <v>814</v>
      </c>
      <c r="C1804" s="38">
        <v>5</v>
      </c>
      <c r="D1804" s="39">
        <v>9</v>
      </c>
      <c r="E1804" s="38" t="s">
        <v>4448</v>
      </c>
      <c r="F1804" s="39">
        <v>36794944</v>
      </c>
      <c r="G1804" s="38" t="s">
        <v>544</v>
      </c>
      <c r="H1804">
        <f>VLOOKUP(G1804,'Journals '!A:C,3)</f>
        <v>1</v>
      </c>
      <c r="I1804">
        <f t="shared" si="7"/>
        <v>1</v>
      </c>
      <c r="J1804" s="39">
        <v>2023</v>
      </c>
      <c r="K1804" s="38" t="s">
        <v>4449</v>
      </c>
    </row>
    <row r="1805" spans="1:11" ht="13.2">
      <c r="A1805" s="39">
        <v>175</v>
      </c>
      <c r="B1805" s="38" t="s">
        <v>814</v>
      </c>
      <c r="C1805" s="38">
        <v>1</v>
      </c>
      <c r="D1805" s="39">
        <v>1</v>
      </c>
      <c r="E1805" s="38" t="s">
        <v>4450</v>
      </c>
      <c r="F1805" s="39">
        <v>36724519</v>
      </c>
      <c r="G1805" s="38" t="s">
        <v>540</v>
      </c>
      <c r="H1805">
        <f>VLOOKUP(G1805,'Journals '!A:C,3)</f>
        <v>1</v>
      </c>
      <c r="I1805">
        <f t="shared" si="7"/>
        <v>1</v>
      </c>
      <c r="J1805" s="39">
        <v>2023</v>
      </c>
      <c r="K1805" s="38" t="s">
        <v>4449</v>
      </c>
    </row>
    <row r="1806" spans="1:11" ht="13.2">
      <c r="A1806" s="39">
        <v>175</v>
      </c>
      <c r="B1806" s="38" t="s">
        <v>814</v>
      </c>
      <c r="C1806" s="38">
        <v>1</v>
      </c>
      <c r="D1806" s="39">
        <v>6</v>
      </c>
      <c r="E1806" s="38" t="s">
        <v>4451</v>
      </c>
      <c r="F1806" s="39">
        <v>36804437</v>
      </c>
      <c r="G1806" s="38" t="s">
        <v>603</v>
      </c>
      <c r="H1806">
        <f>VLOOKUP(G1806,'Journals '!A:C,3)</f>
        <v>1</v>
      </c>
      <c r="I1806">
        <f t="shared" si="7"/>
        <v>1</v>
      </c>
      <c r="J1806" s="39">
        <v>2023</v>
      </c>
      <c r="K1806" s="38" t="s">
        <v>4452</v>
      </c>
    </row>
    <row r="1807" spans="1:11" ht="13.2">
      <c r="A1807" s="39">
        <v>175</v>
      </c>
      <c r="B1807" s="38" t="s">
        <v>814</v>
      </c>
      <c r="C1807" s="38">
        <v>1</v>
      </c>
      <c r="D1807" s="39">
        <v>2</v>
      </c>
      <c r="E1807" s="38" t="s">
        <v>4453</v>
      </c>
      <c r="F1807" s="39">
        <v>36373338</v>
      </c>
      <c r="G1807" s="38" t="s">
        <v>4454</v>
      </c>
      <c r="H1807">
        <f>VLOOKUP(G1807,'Journals '!A:C,3)</f>
        <v>0</v>
      </c>
      <c r="I1807" t="str">
        <f t="shared" si="7"/>
        <v xml:space="preserve"> </v>
      </c>
      <c r="J1807" s="39">
        <v>2023</v>
      </c>
      <c r="K1807" s="38" t="s">
        <v>4437</v>
      </c>
    </row>
    <row r="1808" spans="1:11" ht="13.2">
      <c r="A1808" s="39">
        <v>175</v>
      </c>
      <c r="B1808" s="38" t="s">
        <v>814</v>
      </c>
      <c r="C1808" s="38">
        <v>4</v>
      </c>
      <c r="D1808" s="39">
        <v>7</v>
      </c>
      <c r="E1808" s="38" t="s">
        <v>4455</v>
      </c>
      <c r="F1808" s="39">
        <v>36348878</v>
      </c>
      <c r="G1808" s="38" t="s">
        <v>354</v>
      </c>
      <c r="H1808">
        <f>VLOOKUP(G1808,'Journals '!A:C,3)</f>
        <v>0</v>
      </c>
      <c r="I1808" t="str">
        <f t="shared" si="7"/>
        <v xml:space="preserve"> </v>
      </c>
      <c r="J1808" s="39">
        <v>2022</v>
      </c>
      <c r="K1808" s="38" t="s">
        <v>4456</v>
      </c>
    </row>
    <row r="1809" spans="1:11" ht="13.2">
      <c r="A1809" s="39">
        <v>175</v>
      </c>
      <c r="B1809" s="38" t="s">
        <v>814</v>
      </c>
      <c r="C1809" s="38">
        <v>3</v>
      </c>
      <c r="D1809" s="39">
        <v>4</v>
      </c>
      <c r="E1809" s="38" t="s">
        <v>4457</v>
      </c>
      <c r="F1809" s="39">
        <v>36307035</v>
      </c>
      <c r="G1809" s="38" t="s">
        <v>634</v>
      </c>
      <c r="H1809">
        <f>VLOOKUP(G1809,'Journals '!A:C,3)</f>
        <v>1</v>
      </c>
      <c r="I1809">
        <f t="shared" si="7"/>
        <v>1</v>
      </c>
      <c r="J1809" s="39">
        <v>2022</v>
      </c>
      <c r="K1809" s="38" t="s">
        <v>4458</v>
      </c>
    </row>
    <row r="1810" spans="1:11" ht="13.2">
      <c r="A1810" s="39">
        <v>175</v>
      </c>
      <c r="B1810" s="38" t="s">
        <v>814</v>
      </c>
      <c r="C1810" s="38">
        <v>1</v>
      </c>
      <c r="D1810" s="39">
        <v>6</v>
      </c>
      <c r="E1810" s="38" t="s">
        <v>4459</v>
      </c>
      <c r="F1810" s="39">
        <v>35535847</v>
      </c>
      <c r="G1810" s="38" t="s">
        <v>430</v>
      </c>
      <c r="H1810">
        <f>VLOOKUP(G1810,'Journals '!A:C,3)</f>
        <v>1</v>
      </c>
      <c r="I1810">
        <f t="shared" si="7"/>
        <v>1</v>
      </c>
      <c r="J1810" s="39">
        <v>2022</v>
      </c>
      <c r="K1810" s="38" t="s">
        <v>4458</v>
      </c>
    </row>
    <row r="1811" spans="1:11" ht="13.2">
      <c r="A1811" s="39">
        <v>175</v>
      </c>
      <c r="B1811" s="38" t="s">
        <v>814</v>
      </c>
      <c r="C1811" s="38">
        <v>2</v>
      </c>
      <c r="D1811" s="39">
        <v>7</v>
      </c>
      <c r="E1811" s="38" t="s">
        <v>4460</v>
      </c>
      <c r="F1811" s="39">
        <v>35652179</v>
      </c>
      <c r="G1811" s="38" t="s">
        <v>4461</v>
      </c>
      <c r="H1811">
        <f>VLOOKUP(G1811,'Journals '!A:C,3)</f>
        <v>0</v>
      </c>
      <c r="I1811" t="str">
        <f t="shared" si="7"/>
        <v xml:space="preserve"> </v>
      </c>
      <c r="J1811" s="39">
        <v>2022</v>
      </c>
      <c r="K1811" s="38" t="s">
        <v>4462</v>
      </c>
    </row>
    <row r="1812" spans="1:11" ht="13.2">
      <c r="A1812" s="39">
        <v>175</v>
      </c>
      <c r="B1812" s="38" t="s">
        <v>814</v>
      </c>
      <c r="C1812" s="38">
        <v>1</v>
      </c>
      <c r="D1812" s="39">
        <v>5</v>
      </c>
      <c r="E1812" s="38" t="s">
        <v>4463</v>
      </c>
      <c r="F1812" s="39">
        <v>35260274</v>
      </c>
      <c r="G1812" s="38" t="s">
        <v>4464</v>
      </c>
      <c r="H1812">
        <f>VLOOKUP(G1812,'Journals '!A:C,3)</f>
        <v>0</v>
      </c>
      <c r="I1812" t="str">
        <f t="shared" si="7"/>
        <v xml:space="preserve"> </v>
      </c>
      <c r="J1812" s="39">
        <v>2022</v>
      </c>
      <c r="K1812" s="38" t="s">
        <v>4465</v>
      </c>
    </row>
    <row r="1813" spans="1:11" ht="13.2">
      <c r="A1813" s="39">
        <v>175</v>
      </c>
      <c r="B1813" s="38" t="s">
        <v>814</v>
      </c>
      <c r="C1813" s="38">
        <v>2</v>
      </c>
      <c r="D1813" s="39">
        <v>3</v>
      </c>
      <c r="E1813" s="38" t="s">
        <v>4466</v>
      </c>
      <c r="F1813" s="39">
        <v>35096619</v>
      </c>
      <c r="G1813" s="38" t="s">
        <v>380</v>
      </c>
      <c r="H1813">
        <f>VLOOKUP(G1813,'Journals '!A:C,3)</f>
        <v>0</v>
      </c>
      <c r="I1813" t="str">
        <f t="shared" si="7"/>
        <v xml:space="preserve"> </v>
      </c>
      <c r="J1813" s="39">
        <v>2022</v>
      </c>
      <c r="K1813" s="38" t="s">
        <v>4467</v>
      </c>
    </row>
    <row r="1814" spans="1:11" ht="13.2">
      <c r="A1814" s="39">
        <v>175</v>
      </c>
      <c r="B1814" s="38" t="s">
        <v>814</v>
      </c>
      <c r="C1814" s="38">
        <v>5</v>
      </c>
      <c r="D1814" s="39">
        <v>8</v>
      </c>
      <c r="E1814" s="38" t="s">
        <v>4468</v>
      </c>
      <c r="F1814" s="39">
        <v>34505727</v>
      </c>
      <c r="G1814" s="38" t="s">
        <v>4469</v>
      </c>
      <c r="H1814">
        <f>VLOOKUP(G1814,'Journals '!A:C,3)</f>
        <v>1</v>
      </c>
      <c r="I1814">
        <f t="shared" si="7"/>
        <v>1</v>
      </c>
      <c r="J1814" s="39">
        <v>2021</v>
      </c>
      <c r="K1814" s="38" t="s">
        <v>4470</v>
      </c>
    </row>
    <row r="1815" spans="1:11" ht="13.2">
      <c r="A1815" s="39">
        <v>175</v>
      </c>
      <c r="B1815" s="38" t="s">
        <v>814</v>
      </c>
      <c r="C1815" s="38">
        <v>3</v>
      </c>
      <c r="D1815" s="39">
        <v>8</v>
      </c>
      <c r="E1815" s="38" t="s">
        <v>4471</v>
      </c>
      <c r="F1815" s="39">
        <v>34232379</v>
      </c>
      <c r="G1815" s="38" t="s">
        <v>1330</v>
      </c>
      <c r="H1815">
        <f>VLOOKUP(G1815,'Journals '!A:C,3)</f>
        <v>0</v>
      </c>
      <c r="I1815" t="str">
        <f t="shared" si="7"/>
        <v xml:space="preserve"> </v>
      </c>
      <c r="J1815" s="39">
        <v>2021</v>
      </c>
      <c r="K1815" s="38" t="s">
        <v>4472</v>
      </c>
    </row>
    <row r="1816" spans="1:11" ht="13.2">
      <c r="A1816" s="39">
        <v>175</v>
      </c>
      <c r="B1816" s="38" t="s">
        <v>814</v>
      </c>
      <c r="C1816" s="38">
        <v>4</v>
      </c>
      <c r="D1816" s="39">
        <v>8</v>
      </c>
      <c r="E1816" s="38" t="s">
        <v>4473</v>
      </c>
      <c r="F1816" s="39">
        <v>34272901</v>
      </c>
      <c r="G1816" s="38" t="s">
        <v>4469</v>
      </c>
      <c r="H1816">
        <f>VLOOKUP(G1816,'Journals '!A:C,3)</f>
        <v>1</v>
      </c>
      <c r="I1816">
        <f t="shared" si="7"/>
        <v>1</v>
      </c>
      <c r="J1816" s="39">
        <v>2021</v>
      </c>
      <c r="K1816" s="38" t="s">
        <v>4470</v>
      </c>
    </row>
    <row r="1817" spans="1:11" ht="13.2">
      <c r="A1817" s="39">
        <v>176</v>
      </c>
      <c r="B1817" s="38" t="s">
        <v>815</v>
      </c>
      <c r="C1817" s="38">
        <v>2</v>
      </c>
      <c r="D1817" s="39">
        <v>6</v>
      </c>
      <c r="E1817" s="38" t="s">
        <v>4474</v>
      </c>
      <c r="F1817" s="39">
        <v>37878414</v>
      </c>
      <c r="G1817" s="38" t="s">
        <v>544</v>
      </c>
      <c r="H1817">
        <f>VLOOKUP(G1817,'Journals '!A:C,3)</f>
        <v>1</v>
      </c>
      <c r="I1817">
        <f t="shared" si="7"/>
        <v>1</v>
      </c>
      <c r="J1817" s="39">
        <v>2023</v>
      </c>
      <c r="K1817" s="38" t="s">
        <v>4475</v>
      </c>
    </row>
    <row r="1818" spans="1:11" ht="13.2">
      <c r="A1818" s="39">
        <v>176</v>
      </c>
      <c r="B1818" s="38" t="s">
        <v>815</v>
      </c>
      <c r="C1818" s="38">
        <v>6</v>
      </c>
      <c r="D1818" s="39">
        <v>12</v>
      </c>
      <c r="E1818" s="38" t="s">
        <v>4476</v>
      </c>
      <c r="F1818" s="39">
        <v>37318677</v>
      </c>
      <c r="G1818" s="38" t="s">
        <v>427</v>
      </c>
      <c r="H1818">
        <f>VLOOKUP(G1818,'Journals '!A:C,3)</f>
        <v>0</v>
      </c>
      <c r="I1818" t="str">
        <f t="shared" si="7"/>
        <v xml:space="preserve"> </v>
      </c>
      <c r="J1818" s="39">
        <v>2023</v>
      </c>
      <c r="K1818" s="38" t="s">
        <v>4477</v>
      </c>
    </row>
    <row r="1819" spans="1:11" ht="13.2">
      <c r="A1819" s="39">
        <v>176</v>
      </c>
      <c r="B1819" s="38" t="s">
        <v>815</v>
      </c>
      <c r="C1819" s="38">
        <v>1</v>
      </c>
      <c r="D1819" s="39">
        <v>2</v>
      </c>
      <c r="E1819" s="38" t="s">
        <v>4478</v>
      </c>
      <c r="F1819" s="39">
        <v>37167632</v>
      </c>
      <c r="G1819" s="38" t="s">
        <v>4479</v>
      </c>
      <c r="H1819">
        <f>VLOOKUP(G1819,'Journals '!A:C,3)</f>
        <v>0</v>
      </c>
      <c r="I1819" t="str">
        <f t="shared" si="7"/>
        <v xml:space="preserve"> </v>
      </c>
      <c r="J1819" s="39">
        <v>2023</v>
      </c>
      <c r="K1819" s="38" t="s">
        <v>4477</v>
      </c>
    </row>
    <row r="1820" spans="1:11" ht="13.2">
      <c r="A1820" s="39">
        <v>176</v>
      </c>
      <c r="B1820" s="38" t="s">
        <v>815</v>
      </c>
      <c r="C1820" s="38">
        <v>1</v>
      </c>
      <c r="D1820" s="39">
        <v>13</v>
      </c>
      <c r="E1820" s="38" t="s">
        <v>4480</v>
      </c>
      <c r="F1820" s="39">
        <v>36948900</v>
      </c>
      <c r="G1820" s="38" t="s">
        <v>4481</v>
      </c>
      <c r="H1820">
        <f>VLOOKUP(G1820,'Journals '!A:C,3)</f>
        <v>0</v>
      </c>
      <c r="I1820" t="str">
        <f t="shared" si="7"/>
        <v xml:space="preserve"> </v>
      </c>
      <c r="J1820" s="39">
        <v>2023</v>
      </c>
      <c r="K1820" s="38" t="s">
        <v>4482</v>
      </c>
    </row>
    <row r="1821" spans="1:11" ht="13.2">
      <c r="A1821" s="39">
        <v>176</v>
      </c>
      <c r="B1821" s="38" t="s">
        <v>815</v>
      </c>
      <c r="C1821" s="38">
        <v>2</v>
      </c>
      <c r="D1821" s="39">
        <v>6</v>
      </c>
      <c r="E1821" s="38" t="s">
        <v>4483</v>
      </c>
      <c r="F1821" s="39">
        <v>36740348</v>
      </c>
      <c r="G1821" s="38" t="s">
        <v>4484</v>
      </c>
      <c r="H1821">
        <f>VLOOKUP(G1821,'Journals '!A:C,3)</f>
        <v>0</v>
      </c>
      <c r="I1821" t="str">
        <f t="shared" si="7"/>
        <v xml:space="preserve"> </v>
      </c>
      <c r="J1821" s="39">
        <v>2023</v>
      </c>
      <c r="K1821" s="38" t="s">
        <v>4482</v>
      </c>
    </row>
    <row r="1822" spans="1:11" ht="13.2">
      <c r="A1822" s="39">
        <v>176</v>
      </c>
      <c r="B1822" s="38" t="s">
        <v>815</v>
      </c>
      <c r="C1822" s="38">
        <v>2</v>
      </c>
      <c r="D1822" s="39">
        <v>11</v>
      </c>
      <c r="E1822" s="38" t="s">
        <v>4485</v>
      </c>
      <c r="F1822" s="39">
        <v>36681982</v>
      </c>
      <c r="G1822" s="38" t="s">
        <v>430</v>
      </c>
      <c r="H1822">
        <f>VLOOKUP(G1822,'Journals '!A:C,3)</f>
        <v>1</v>
      </c>
      <c r="I1822">
        <f t="shared" si="7"/>
        <v>1</v>
      </c>
      <c r="J1822" s="39">
        <v>2022</v>
      </c>
      <c r="K1822" s="38" t="s">
        <v>4482</v>
      </c>
    </row>
    <row r="1823" spans="1:11" ht="13.2">
      <c r="A1823" s="39">
        <v>176</v>
      </c>
      <c r="B1823" s="38" t="s">
        <v>815</v>
      </c>
      <c r="C1823" s="38">
        <v>4</v>
      </c>
      <c r="D1823" s="39">
        <v>6</v>
      </c>
      <c r="E1823" s="38" t="s">
        <v>4486</v>
      </c>
      <c r="F1823" s="39">
        <v>36681945</v>
      </c>
      <c r="G1823" s="38" t="s">
        <v>435</v>
      </c>
      <c r="H1823">
        <f>VLOOKUP(G1823,'Journals '!A:C,3)</f>
        <v>1</v>
      </c>
      <c r="I1823">
        <f t="shared" si="7"/>
        <v>1</v>
      </c>
      <c r="J1823" s="39">
        <v>2022</v>
      </c>
      <c r="K1823" s="38" t="s">
        <v>4482</v>
      </c>
    </row>
    <row r="1824" spans="1:11" ht="13.2">
      <c r="A1824" s="39">
        <v>176</v>
      </c>
      <c r="B1824" s="38" t="s">
        <v>815</v>
      </c>
      <c r="C1824" s="38">
        <v>1</v>
      </c>
      <c r="D1824" s="39">
        <v>7</v>
      </c>
      <c r="E1824" s="38" t="s">
        <v>4487</v>
      </c>
      <c r="F1824" s="39">
        <v>36509447</v>
      </c>
      <c r="G1824" s="38" t="s">
        <v>4479</v>
      </c>
      <c r="H1824">
        <f>VLOOKUP(G1824,'Journals '!A:C,3)</f>
        <v>0</v>
      </c>
      <c r="I1824" t="str">
        <f t="shared" si="7"/>
        <v xml:space="preserve"> </v>
      </c>
      <c r="J1824" s="39">
        <v>2023</v>
      </c>
      <c r="K1824" s="38" t="s">
        <v>4482</v>
      </c>
    </row>
    <row r="1825" spans="1:11" ht="13.2">
      <c r="A1825" s="39">
        <v>176</v>
      </c>
      <c r="B1825" s="38" t="s">
        <v>815</v>
      </c>
      <c r="C1825" s="38">
        <v>2</v>
      </c>
      <c r="D1825" s="39">
        <v>9</v>
      </c>
      <c r="E1825" s="38" t="s">
        <v>4488</v>
      </c>
      <c r="F1825" s="39">
        <v>36433877</v>
      </c>
      <c r="G1825" s="38" t="s">
        <v>430</v>
      </c>
      <c r="H1825">
        <f>VLOOKUP(G1825,'Journals '!A:C,3)</f>
        <v>1</v>
      </c>
      <c r="I1825">
        <f t="shared" si="7"/>
        <v>1</v>
      </c>
      <c r="J1825" s="39">
        <v>2022</v>
      </c>
      <c r="K1825" s="38" t="s">
        <v>4489</v>
      </c>
    </row>
    <row r="1826" spans="1:11" ht="13.2">
      <c r="A1826" s="39">
        <v>176</v>
      </c>
      <c r="B1826" s="38" t="s">
        <v>815</v>
      </c>
      <c r="C1826" s="38">
        <v>2</v>
      </c>
      <c r="D1826" s="39">
        <v>8</v>
      </c>
      <c r="E1826" s="38" t="s">
        <v>4490</v>
      </c>
      <c r="F1826" s="39">
        <v>36519877</v>
      </c>
      <c r="G1826" s="38" t="s">
        <v>554</v>
      </c>
      <c r="H1826">
        <f>VLOOKUP(G1826,'Journals '!A:C,3)</f>
        <v>1</v>
      </c>
      <c r="I1826">
        <f t="shared" si="7"/>
        <v>1</v>
      </c>
      <c r="J1826" s="39">
        <v>2023</v>
      </c>
      <c r="K1826" s="38" t="s">
        <v>4491</v>
      </c>
    </row>
    <row r="1827" spans="1:11" ht="13.2">
      <c r="A1827" s="39">
        <v>176</v>
      </c>
      <c r="B1827" s="38" t="s">
        <v>815</v>
      </c>
      <c r="C1827" s="38">
        <v>1</v>
      </c>
      <c r="D1827" s="39">
        <v>8</v>
      </c>
      <c r="E1827" s="38" t="s">
        <v>4492</v>
      </c>
      <c r="F1827" s="39">
        <v>36127157</v>
      </c>
      <c r="G1827" s="38" t="s">
        <v>425</v>
      </c>
      <c r="H1827">
        <f>VLOOKUP(G1827,'Journals '!A:C,3)</f>
        <v>1</v>
      </c>
      <c r="I1827">
        <f t="shared" si="7"/>
        <v>1</v>
      </c>
      <c r="J1827" s="39">
        <v>2022</v>
      </c>
      <c r="K1827" s="38" t="s">
        <v>4491</v>
      </c>
    </row>
    <row r="1828" spans="1:11" ht="13.2">
      <c r="A1828" s="39">
        <v>176</v>
      </c>
      <c r="B1828" s="38" t="s">
        <v>815</v>
      </c>
      <c r="C1828" s="38">
        <v>4</v>
      </c>
      <c r="D1828" s="39">
        <v>12</v>
      </c>
      <c r="E1828" s="38" t="s">
        <v>4493</v>
      </c>
      <c r="F1828" s="39">
        <v>35972090</v>
      </c>
      <c r="G1828" s="38" t="s">
        <v>554</v>
      </c>
      <c r="H1828">
        <f>VLOOKUP(G1828,'Journals '!A:C,3)</f>
        <v>1</v>
      </c>
      <c r="I1828">
        <f t="shared" si="7"/>
        <v>1</v>
      </c>
      <c r="J1828" s="39">
        <v>2022</v>
      </c>
      <c r="K1828" s="38" t="s">
        <v>4491</v>
      </c>
    </row>
    <row r="1829" spans="1:11" ht="13.2">
      <c r="A1829" s="39">
        <v>176</v>
      </c>
      <c r="B1829" s="38" t="s">
        <v>815</v>
      </c>
      <c r="C1829" s="38">
        <v>1</v>
      </c>
      <c r="D1829" s="39">
        <v>13</v>
      </c>
      <c r="E1829" s="38" t="s">
        <v>4494</v>
      </c>
      <c r="F1829" s="39">
        <v>35932263</v>
      </c>
      <c r="G1829" s="38" t="s">
        <v>430</v>
      </c>
      <c r="H1829">
        <f>VLOOKUP(G1829,'Journals '!A:C,3)</f>
        <v>1</v>
      </c>
      <c r="I1829">
        <f t="shared" si="7"/>
        <v>1</v>
      </c>
      <c r="J1829" s="39">
        <v>2022</v>
      </c>
      <c r="K1829" s="38" t="s">
        <v>4491</v>
      </c>
    </row>
    <row r="1830" spans="1:11" ht="13.2">
      <c r="A1830" s="39">
        <v>176</v>
      </c>
      <c r="B1830" s="38" t="s">
        <v>815</v>
      </c>
      <c r="C1830" s="38">
        <v>5</v>
      </c>
      <c r="D1830" s="39">
        <v>9</v>
      </c>
      <c r="E1830" s="38" t="s">
        <v>4495</v>
      </c>
      <c r="F1830" s="39">
        <v>35907186</v>
      </c>
      <c r="G1830" s="38" t="s">
        <v>430</v>
      </c>
      <c r="H1830">
        <f>VLOOKUP(G1830,'Journals '!A:C,3)</f>
        <v>1</v>
      </c>
      <c r="I1830">
        <f t="shared" si="7"/>
        <v>1</v>
      </c>
      <c r="J1830" s="39">
        <v>2022</v>
      </c>
      <c r="K1830" s="38" t="s">
        <v>4491</v>
      </c>
    </row>
    <row r="1831" spans="1:11" ht="13.2">
      <c r="A1831" s="39">
        <v>176</v>
      </c>
      <c r="B1831" s="38" t="s">
        <v>815</v>
      </c>
      <c r="C1831" s="38">
        <v>3</v>
      </c>
      <c r="D1831" s="39">
        <v>5</v>
      </c>
      <c r="E1831" s="38" t="s">
        <v>4496</v>
      </c>
      <c r="F1831" s="39">
        <v>35928321</v>
      </c>
      <c r="G1831" s="38" t="s">
        <v>612</v>
      </c>
      <c r="H1831">
        <f>VLOOKUP(G1831,'Journals '!A:C,3)</f>
        <v>1</v>
      </c>
      <c r="I1831">
        <f t="shared" si="7"/>
        <v>1</v>
      </c>
      <c r="J1831" s="39">
        <v>2022</v>
      </c>
      <c r="K1831" s="38" t="s">
        <v>4491</v>
      </c>
    </row>
    <row r="1832" spans="1:11" ht="13.2">
      <c r="A1832" s="39">
        <v>176</v>
      </c>
      <c r="B1832" s="38" t="s">
        <v>815</v>
      </c>
      <c r="C1832" s="38">
        <v>1</v>
      </c>
      <c r="D1832" s="39">
        <v>6</v>
      </c>
      <c r="E1832" s="38" t="s">
        <v>4497</v>
      </c>
      <c r="F1832" s="39">
        <v>35793931</v>
      </c>
      <c r="G1832" s="38" t="s">
        <v>537</v>
      </c>
      <c r="H1832">
        <f>VLOOKUP(G1832,'Journals '!A:C,3)</f>
        <v>1</v>
      </c>
      <c r="I1832">
        <f t="shared" si="7"/>
        <v>1</v>
      </c>
      <c r="J1832" s="39">
        <v>2022</v>
      </c>
      <c r="K1832" s="38" t="s">
        <v>4491</v>
      </c>
    </row>
    <row r="1833" spans="1:11" ht="13.2">
      <c r="A1833" s="39">
        <v>176</v>
      </c>
      <c r="B1833" s="38" t="s">
        <v>815</v>
      </c>
      <c r="C1833" s="38">
        <v>3</v>
      </c>
      <c r="D1833" s="39">
        <v>11</v>
      </c>
      <c r="E1833" s="38" t="s">
        <v>4498</v>
      </c>
      <c r="F1833" s="39">
        <v>35673665</v>
      </c>
      <c r="G1833" s="38" t="s">
        <v>612</v>
      </c>
      <c r="H1833">
        <f>VLOOKUP(G1833,'Journals '!A:C,3)</f>
        <v>1</v>
      </c>
      <c r="I1833">
        <f t="shared" si="7"/>
        <v>1</v>
      </c>
      <c r="J1833" s="39">
        <v>2022</v>
      </c>
      <c r="K1833" s="38" t="s">
        <v>4491</v>
      </c>
    </row>
    <row r="1834" spans="1:11" ht="13.2">
      <c r="A1834" s="39">
        <v>176</v>
      </c>
      <c r="B1834" s="38" t="s">
        <v>815</v>
      </c>
      <c r="C1834" s="38">
        <v>5</v>
      </c>
      <c r="D1834" s="39">
        <v>7</v>
      </c>
      <c r="E1834" s="38" t="s">
        <v>4499</v>
      </c>
      <c r="F1834" s="39">
        <v>35509526</v>
      </c>
      <c r="G1834" s="38" t="s">
        <v>612</v>
      </c>
      <c r="H1834">
        <f>VLOOKUP(G1834,'Journals '!A:C,3)</f>
        <v>1</v>
      </c>
      <c r="I1834">
        <f t="shared" si="7"/>
        <v>1</v>
      </c>
      <c r="J1834" s="39">
        <v>2022</v>
      </c>
      <c r="K1834" s="38" t="s">
        <v>4491</v>
      </c>
    </row>
    <row r="1835" spans="1:11" ht="13.2">
      <c r="A1835" s="39">
        <v>176</v>
      </c>
      <c r="B1835" s="38" t="s">
        <v>815</v>
      </c>
      <c r="C1835" s="38">
        <v>1</v>
      </c>
      <c r="D1835" s="39">
        <v>5</v>
      </c>
      <c r="E1835" s="38" t="s">
        <v>4500</v>
      </c>
      <c r="F1835" s="39">
        <v>35364585</v>
      </c>
      <c r="G1835" s="38" t="s">
        <v>540</v>
      </c>
      <c r="H1835">
        <f>VLOOKUP(G1835,'Journals '!A:C,3)</f>
        <v>1</v>
      </c>
      <c r="I1835">
        <f t="shared" si="7"/>
        <v>1</v>
      </c>
      <c r="J1835" s="39">
        <v>2022</v>
      </c>
      <c r="K1835" s="38" t="s">
        <v>4491</v>
      </c>
    </row>
    <row r="1836" spans="1:11" ht="13.2">
      <c r="A1836" s="39">
        <v>176</v>
      </c>
      <c r="B1836" s="38" t="s">
        <v>815</v>
      </c>
      <c r="C1836" s="38">
        <v>1</v>
      </c>
      <c r="D1836" s="39">
        <v>7</v>
      </c>
      <c r="E1836" s="38" t="s">
        <v>4501</v>
      </c>
      <c r="F1836" s="39">
        <v>35331948</v>
      </c>
      <c r="G1836" s="38" t="s">
        <v>634</v>
      </c>
      <c r="H1836">
        <f>VLOOKUP(G1836,'Journals '!A:C,3)</f>
        <v>1</v>
      </c>
      <c r="I1836">
        <f t="shared" si="7"/>
        <v>1</v>
      </c>
      <c r="J1836" s="39">
        <v>2022</v>
      </c>
      <c r="K1836" s="38" t="s">
        <v>4491</v>
      </c>
    </row>
    <row r="1837" spans="1:11" ht="13.2">
      <c r="A1837" s="39">
        <v>176</v>
      </c>
      <c r="B1837" s="38" t="s">
        <v>815</v>
      </c>
      <c r="C1837" s="38">
        <v>4</v>
      </c>
      <c r="D1837" s="39">
        <v>9</v>
      </c>
      <c r="E1837" s="38" t="s">
        <v>4502</v>
      </c>
      <c r="F1837" s="39">
        <v>35303696</v>
      </c>
      <c r="G1837" s="38" t="s">
        <v>430</v>
      </c>
      <c r="H1837">
        <f>VLOOKUP(G1837,'Journals '!A:C,3)</f>
        <v>1</v>
      </c>
      <c r="I1837">
        <f t="shared" si="7"/>
        <v>1</v>
      </c>
      <c r="J1837" s="39">
        <v>2022</v>
      </c>
      <c r="K1837" s="38" t="s">
        <v>4491</v>
      </c>
    </row>
    <row r="1838" spans="1:11" ht="13.2">
      <c r="A1838" s="39">
        <v>176</v>
      </c>
      <c r="B1838" s="38" t="s">
        <v>815</v>
      </c>
      <c r="C1838" s="38">
        <v>1</v>
      </c>
      <c r="D1838" s="39">
        <v>5</v>
      </c>
      <c r="E1838" s="38" t="s">
        <v>4503</v>
      </c>
      <c r="F1838" s="39">
        <v>35276641</v>
      </c>
      <c r="G1838" s="38" t="s">
        <v>430</v>
      </c>
      <c r="H1838">
        <f>VLOOKUP(G1838,'Journals '!A:C,3)</f>
        <v>1</v>
      </c>
      <c r="I1838">
        <f t="shared" si="7"/>
        <v>1</v>
      </c>
      <c r="J1838" s="39">
        <v>2022</v>
      </c>
      <c r="K1838" s="38" t="s">
        <v>4491</v>
      </c>
    </row>
    <row r="1839" spans="1:11" ht="13.2">
      <c r="A1839" s="39">
        <v>176</v>
      </c>
      <c r="B1839" s="38" t="s">
        <v>815</v>
      </c>
      <c r="C1839" s="38">
        <v>2</v>
      </c>
      <c r="D1839" s="39">
        <v>8</v>
      </c>
      <c r="E1839" s="38" t="s">
        <v>4490</v>
      </c>
      <c r="F1839" s="39">
        <v>36519877</v>
      </c>
      <c r="G1839" s="38" t="s">
        <v>554</v>
      </c>
      <c r="H1839">
        <f>VLOOKUP(G1839,'Journals '!A:C,3)</f>
        <v>1</v>
      </c>
      <c r="I1839">
        <f t="shared" si="7"/>
        <v>1</v>
      </c>
      <c r="J1839" s="39">
        <v>2023</v>
      </c>
      <c r="K1839" s="38" t="s">
        <v>4491</v>
      </c>
    </row>
    <row r="1840" spans="1:11" ht="13.2">
      <c r="A1840" s="39">
        <v>176</v>
      </c>
      <c r="B1840" s="38" t="s">
        <v>815</v>
      </c>
      <c r="C1840" s="38">
        <v>6</v>
      </c>
      <c r="D1840" s="39">
        <v>10</v>
      </c>
      <c r="E1840" s="38" t="s">
        <v>4504</v>
      </c>
      <c r="F1840" s="39">
        <v>35053503</v>
      </c>
      <c r="G1840" s="38" t="s">
        <v>330</v>
      </c>
      <c r="H1840">
        <f>VLOOKUP(G1840,'Journals '!A:C,3)</f>
        <v>0</v>
      </c>
      <c r="I1840" t="str">
        <f t="shared" si="7"/>
        <v xml:space="preserve"> </v>
      </c>
      <c r="J1840" s="39">
        <v>2022</v>
      </c>
      <c r="K1840" s="38" t="s">
        <v>4491</v>
      </c>
    </row>
    <row r="1841" spans="1:23" ht="13.2">
      <c r="A1841" s="39">
        <v>176</v>
      </c>
      <c r="B1841" s="38" t="s">
        <v>815</v>
      </c>
      <c r="C1841" s="38">
        <v>1</v>
      </c>
      <c r="D1841" s="39">
        <v>12</v>
      </c>
      <c r="E1841" s="38" t="s">
        <v>4505</v>
      </c>
      <c r="F1841" s="39">
        <v>35099915</v>
      </c>
      <c r="G1841" s="38" t="s">
        <v>430</v>
      </c>
      <c r="H1841">
        <f>VLOOKUP(G1841,'Journals '!A:C,3)</f>
        <v>1</v>
      </c>
      <c r="I1841">
        <f t="shared" si="7"/>
        <v>1</v>
      </c>
      <c r="J1841" s="39">
        <v>2021</v>
      </c>
      <c r="K1841" s="38" t="s">
        <v>4491</v>
      </c>
    </row>
    <row r="1842" spans="1:23" ht="13.2">
      <c r="A1842" s="39">
        <v>176</v>
      </c>
      <c r="B1842" s="38" t="s">
        <v>815</v>
      </c>
      <c r="C1842" s="38">
        <v>4</v>
      </c>
      <c r="D1842" s="39">
        <v>17</v>
      </c>
      <c r="E1842" s="38" t="s">
        <v>4506</v>
      </c>
      <c r="F1842" s="39">
        <v>34982878</v>
      </c>
      <c r="G1842" s="38" t="s">
        <v>544</v>
      </c>
      <c r="H1842">
        <f>VLOOKUP(G1842,'Journals '!A:C,3)</f>
        <v>1</v>
      </c>
      <c r="I1842">
        <f t="shared" si="7"/>
        <v>1</v>
      </c>
      <c r="J1842" s="39">
        <v>2022</v>
      </c>
      <c r="K1842" s="38" t="s">
        <v>4491</v>
      </c>
    </row>
    <row r="1843" spans="1:23" ht="13.2">
      <c r="A1843" s="39">
        <v>176</v>
      </c>
      <c r="B1843" s="38" t="s">
        <v>815</v>
      </c>
      <c r="C1843" s="38">
        <v>1</v>
      </c>
      <c r="D1843" s="39">
        <v>9</v>
      </c>
      <c r="E1843" s="38" t="s">
        <v>4507</v>
      </c>
      <c r="F1843" s="39">
        <v>34819837</v>
      </c>
      <c r="G1843" s="38" t="s">
        <v>1200</v>
      </c>
      <c r="H1843">
        <f>VLOOKUP(G1843,'Journals '!A:C,3)</f>
        <v>0</v>
      </c>
      <c r="I1843" t="str">
        <f t="shared" si="7"/>
        <v xml:space="preserve"> </v>
      </c>
      <c r="J1843" s="39">
        <v>2021</v>
      </c>
      <c r="K1843" s="38" t="s">
        <v>4491</v>
      </c>
    </row>
    <row r="1844" spans="1:23" ht="13.2">
      <c r="A1844" s="39">
        <v>176</v>
      </c>
      <c r="B1844" s="38" t="s">
        <v>815</v>
      </c>
      <c r="C1844" s="38">
        <v>2</v>
      </c>
      <c r="D1844" s="39">
        <v>10</v>
      </c>
      <c r="E1844" s="38" t="s">
        <v>4508</v>
      </c>
      <c r="F1844" s="39">
        <v>34345456</v>
      </c>
      <c r="G1844" s="38" t="s">
        <v>612</v>
      </c>
      <c r="H1844">
        <f>VLOOKUP(G1844,'Journals '!A:C,3)</f>
        <v>1</v>
      </c>
      <c r="I1844">
        <f t="shared" si="7"/>
        <v>1</v>
      </c>
      <c r="J1844" s="39">
        <v>2021</v>
      </c>
      <c r="K1844" s="38" t="s">
        <v>4491</v>
      </c>
    </row>
    <row r="1845" spans="1:23" ht="13.2">
      <c r="A1845" s="39">
        <v>176</v>
      </c>
      <c r="B1845" s="38" t="s">
        <v>815</v>
      </c>
      <c r="C1845" s="38">
        <v>1</v>
      </c>
      <c r="D1845" s="39">
        <v>7</v>
      </c>
      <c r="E1845" s="38" t="s">
        <v>4509</v>
      </c>
      <c r="F1845" s="39">
        <v>33825904</v>
      </c>
      <c r="G1845" s="38" t="s">
        <v>554</v>
      </c>
      <c r="H1845">
        <f>VLOOKUP(G1845,'Journals '!A:C,3)</f>
        <v>1</v>
      </c>
      <c r="I1845">
        <f t="shared" si="7"/>
        <v>1</v>
      </c>
      <c r="J1845" s="39">
        <v>2021</v>
      </c>
      <c r="K1845" s="38" t="s">
        <v>4491</v>
      </c>
    </row>
    <row r="1846" spans="1:23" ht="13.2">
      <c r="A1846" s="39">
        <v>176</v>
      </c>
      <c r="B1846" s="38" t="s">
        <v>815</v>
      </c>
      <c r="C1846" s="38">
        <v>2</v>
      </c>
      <c r="D1846" s="39">
        <v>12</v>
      </c>
      <c r="E1846" s="38" t="s">
        <v>4510</v>
      </c>
      <c r="F1846" s="39">
        <v>32949309</v>
      </c>
      <c r="G1846" s="38" t="s">
        <v>427</v>
      </c>
      <c r="H1846">
        <f>VLOOKUP(G1846,'Journals '!A:C,3)</f>
        <v>0</v>
      </c>
      <c r="I1846" t="str">
        <f t="shared" si="7"/>
        <v xml:space="preserve"> </v>
      </c>
      <c r="J1846" s="39">
        <v>2020</v>
      </c>
      <c r="K1846" s="38" t="s">
        <v>4511</v>
      </c>
    </row>
    <row r="1847" spans="1:23" ht="13.2">
      <c r="A1847" s="39">
        <v>176</v>
      </c>
      <c r="B1847" s="38" t="s">
        <v>815</v>
      </c>
      <c r="C1847" s="38">
        <v>3</v>
      </c>
      <c r="D1847" s="39">
        <v>5</v>
      </c>
      <c r="E1847" s="38" t="s">
        <v>4512</v>
      </c>
      <c r="F1847" s="39">
        <v>32890844</v>
      </c>
      <c r="G1847" s="38" t="s">
        <v>634</v>
      </c>
      <c r="H1847">
        <f>VLOOKUP(G1847,'Journals '!A:C,3)</f>
        <v>1</v>
      </c>
      <c r="I1847">
        <f t="shared" si="7"/>
        <v>1</v>
      </c>
      <c r="J1847" s="39">
        <v>2020</v>
      </c>
      <c r="K1847" s="38" t="s">
        <v>4513</v>
      </c>
    </row>
    <row r="1848" spans="1:23" ht="13.2">
      <c r="A1848" s="39">
        <v>176</v>
      </c>
      <c r="B1848" s="38" t="s">
        <v>815</v>
      </c>
      <c r="C1848" s="38">
        <v>3</v>
      </c>
      <c r="D1848" s="39">
        <v>5</v>
      </c>
      <c r="E1848" s="38" t="s">
        <v>4514</v>
      </c>
      <c r="F1848" s="39">
        <v>32754367</v>
      </c>
      <c r="G1848" s="38" t="s">
        <v>612</v>
      </c>
      <c r="H1848">
        <f>VLOOKUP(G1848,'Journals '!A:C,3)</f>
        <v>1</v>
      </c>
      <c r="I1848">
        <f t="shared" si="7"/>
        <v>1</v>
      </c>
      <c r="J1848" s="39">
        <v>2020</v>
      </c>
      <c r="K1848" s="38" t="s">
        <v>4515</v>
      </c>
    </row>
    <row r="1849" spans="1:23" ht="13.2">
      <c r="A1849" s="39">
        <v>176</v>
      </c>
      <c r="B1849" s="38" t="s">
        <v>815</v>
      </c>
      <c r="C1849" s="38">
        <v>4</v>
      </c>
      <c r="D1849" s="39">
        <v>5</v>
      </c>
      <c r="E1849" s="38" t="s">
        <v>4516</v>
      </c>
      <c r="F1849" s="39">
        <v>32699709</v>
      </c>
      <c r="G1849" s="38" t="s">
        <v>354</v>
      </c>
      <c r="H1849">
        <f>VLOOKUP(G1849,'Journals '!A:C,3)</f>
        <v>0</v>
      </c>
      <c r="I1849" t="str">
        <f t="shared" si="7"/>
        <v xml:space="preserve"> </v>
      </c>
      <c r="J1849" s="39">
        <v>2020</v>
      </c>
      <c r="K1849" s="38" t="s">
        <v>4515</v>
      </c>
    </row>
    <row r="1850" spans="1:23" ht="13.2">
      <c r="A1850" s="39">
        <v>176</v>
      </c>
      <c r="B1850" s="38" t="s">
        <v>815</v>
      </c>
      <c r="C1850" s="38">
        <v>1</v>
      </c>
      <c r="D1850" s="39">
        <v>4</v>
      </c>
      <c r="E1850" s="38" t="s">
        <v>4517</v>
      </c>
      <c r="F1850" s="39">
        <v>32284358</v>
      </c>
      <c r="G1850" s="38" t="s">
        <v>530</v>
      </c>
      <c r="H1850">
        <f>VLOOKUP(G1850,'Journals '!A:C,3)</f>
        <v>0</v>
      </c>
      <c r="I1850" t="str">
        <f t="shared" si="7"/>
        <v xml:space="preserve"> </v>
      </c>
      <c r="J1850" s="39">
        <v>2020</v>
      </c>
      <c r="K1850" s="38" t="s">
        <v>4518</v>
      </c>
    </row>
    <row r="1851" spans="1:23" ht="13.2">
      <c r="A1851" s="39">
        <v>176</v>
      </c>
      <c r="B1851" s="38" t="s">
        <v>815</v>
      </c>
      <c r="C1851" s="38">
        <v>5</v>
      </c>
      <c r="D1851" s="39">
        <v>9</v>
      </c>
      <c r="E1851" s="38" t="s">
        <v>4519</v>
      </c>
      <c r="F1851" s="39">
        <v>31313060</v>
      </c>
      <c r="G1851" s="38" t="s">
        <v>427</v>
      </c>
      <c r="H1851">
        <f>VLOOKUP(G1851,'Journals '!A:C,3)</f>
        <v>0</v>
      </c>
      <c r="I1851" t="str">
        <f t="shared" si="7"/>
        <v xml:space="preserve"> </v>
      </c>
      <c r="J1851" s="39">
        <v>2019</v>
      </c>
      <c r="K1851" s="38" t="s">
        <v>4491</v>
      </c>
    </row>
    <row r="1852" spans="1:23" ht="13.2">
      <c r="A1852">
        <v>177</v>
      </c>
      <c r="B1852" t="s">
        <v>816</v>
      </c>
      <c r="C1852">
        <v>4</v>
      </c>
      <c r="D1852">
        <v>5</v>
      </c>
      <c r="E1852" t="s">
        <v>4520</v>
      </c>
      <c r="F1852">
        <v>33684574</v>
      </c>
      <c r="G1852" s="33" t="s">
        <v>634</v>
      </c>
      <c r="H1852">
        <f>VLOOKUP(G1852,'Journals '!A:C,3)</f>
        <v>1</v>
      </c>
      <c r="I1852">
        <f t="shared" si="7"/>
        <v>1</v>
      </c>
      <c r="J1852">
        <v>2021</v>
      </c>
      <c r="K1852" t="s">
        <v>4521</v>
      </c>
    </row>
    <row r="1853" spans="1:23" ht="13.2">
      <c r="A1853">
        <v>177</v>
      </c>
      <c r="B1853" t="s">
        <v>816</v>
      </c>
      <c r="C1853">
        <v>4</v>
      </c>
      <c r="D1853">
        <v>11</v>
      </c>
      <c r="E1853" t="s">
        <v>4522</v>
      </c>
      <c r="F1853">
        <v>34885071</v>
      </c>
      <c r="G1853" s="33" t="s">
        <v>505</v>
      </c>
      <c r="H1853">
        <f>VLOOKUP(G1853,'Journals '!A:C,3)</f>
        <v>0</v>
      </c>
      <c r="I1853" t="str">
        <f t="shared" si="7"/>
        <v xml:space="preserve"> </v>
      </c>
      <c r="J1853">
        <v>2021</v>
      </c>
      <c r="K1853" t="s">
        <v>4523</v>
      </c>
    </row>
    <row r="1854" spans="1:23" ht="13.2">
      <c r="A1854">
        <v>177</v>
      </c>
      <c r="B1854" t="s">
        <v>816</v>
      </c>
      <c r="C1854">
        <v>1</v>
      </c>
      <c r="D1854">
        <v>6</v>
      </c>
      <c r="E1854" t="s">
        <v>4524</v>
      </c>
      <c r="F1854">
        <v>33921157</v>
      </c>
      <c r="G1854" s="33" t="s">
        <v>507</v>
      </c>
      <c r="H1854">
        <f>VLOOKUP(G1854,'Journals '!A:C,3)</f>
        <v>0</v>
      </c>
      <c r="I1854" t="str">
        <f t="shared" si="7"/>
        <v xml:space="preserve"> </v>
      </c>
      <c r="J1854">
        <v>2021</v>
      </c>
      <c r="K1854" t="s">
        <v>4523</v>
      </c>
    </row>
    <row r="1855" spans="1:23" ht="13.2">
      <c r="A1855">
        <v>177</v>
      </c>
      <c r="B1855" t="s">
        <v>816</v>
      </c>
      <c r="C1855">
        <v>1</v>
      </c>
      <c r="D1855">
        <v>2</v>
      </c>
      <c r="E1855" t="s">
        <v>4525</v>
      </c>
      <c r="F1855">
        <v>34219576</v>
      </c>
      <c r="G1855" s="33" t="s">
        <v>375</v>
      </c>
      <c r="H1855">
        <f>VLOOKUP(G1855,'Journals '!A:C,3)</f>
        <v>0</v>
      </c>
      <c r="I1855" t="str">
        <f t="shared" si="7"/>
        <v xml:space="preserve"> </v>
      </c>
      <c r="J1855">
        <v>2021</v>
      </c>
      <c r="K1855" t="s">
        <v>4526</v>
      </c>
      <c r="L1855" s="38"/>
      <c r="M1855" s="38"/>
      <c r="N1855" s="38"/>
      <c r="O1855" s="38"/>
      <c r="P1855" s="38"/>
      <c r="Q1855" s="38"/>
      <c r="R1855" s="38"/>
      <c r="S1855" s="38"/>
      <c r="T1855" s="38"/>
      <c r="U1855" s="38"/>
      <c r="V1855" s="38"/>
      <c r="W1855" s="38"/>
    </row>
    <row r="1856" spans="1:23" ht="13.2">
      <c r="A1856">
        <v>177</v>
      </c>
      <c r="B1856" t="s">
        <v>816</v>
      </c>
      <c r="C1856">
        <v>2</v>
      </c>
      <c r="D1856">
        <v>5</v>
      </c>
      <c r="E1856" t="s">
        <v>4527</v>
      </c>
      <c r="F1856">
        <v>33535555</v>
      </c>
      <c r="G1856" s="33" t="s">
        <v>504</v>
      </c>
      <c r="H1856">
        <f>VLOOKUP(G1856,'Journals '!A:C,3)</f>
        <v>0</v>
      </c>
      <c r="I1856" t="str">
        <f t="shared" si="7"/>
        <v xml:space="preserve"> </v>
      </c>
      <c r="J1856">
        <v>2021</v>
      </c>
      <c r="K1856" t="s">
        <v>4523</v>
      </c>
      <c r="L1856" s="38"/>
      <c r="M1856" s="38"/>
      <c r="N1856" s="38"/>
      <c r="O1856" s="38"/>
      <c r="P1856" s="38"/>
      <c r="Q1856" s="38"/>
      <c r="R1856" s="38"/>
      <c r="S1856" s="38"/>
      <c r="T1856" s="38"/>
      <c r="U1856" s="38"/>
      <c r="V1856" s="38"/>
      <c r="W1856" s="38"/>
    </row>
    <row r="1857" spans="1:31" ht="13.2">
      <c r="A1857">
        <v>177</v>
      </c>
      <c r="B1857" t="s">
        <v>816</v>
      </c>
      <c r="C1857">
        <v>3</v>
      </c>
      <c r="D1857">
        <v>12</v>
      </c>
      <c r="E1857" t="s">
        <v>4528</v>
      </c>
      <c r="F1857">
        <v>34999267</v>
      </c>
      <c r="G1857" s="33" t="s">
        <v>634</v>
      </c>
      <c r="H1857">
        <f>VLOOKUP(G1857,'Journals '!A:C,3)</f>
        <v>1</v>
      </c>
      <c r="I1857">
        <f t="shared" si="7"/>
        <v>1</v>
      </c>
      <c r="J1857">
        <v>2022</v>
      </c>
      <c r="K1857" t="s">
        <v>4523</v>
      </c>
      <c r="L1857" s="38"/>
      <c r="M1857" s="38"/>
      <c r="N1857" s="38"/>
      <c r="O1857" s="38"/>
      <c r="P1857" s="38"/>
      <c r="Q1857" s="38"/>
      <c r="R1857" s="38"/>
      <c r="S1857" s="38"/>
      <c r="T1857" s="38"/>
      <c r="U1857" s="38"/>
      <c r="V1857" s="38"/>
      <c r="W1857" s="38"/>
    </row>
    <row r="1858" spans="1:31" ht="13.2">
      <c r="A1858">
        <v>177</v>
      </c>
      <c r="B1858" t="s">
        <v>816</v>
      </c>
      <c r="C1858">
        <v>3</v>
      </c>
      <c r="D1858">
        <v>10</v>
      </c>
      <c r="E1858" t="s">
        <v>4529</v>
      </c>
      <c r="F1858">
        <v>34732403</v>
      </c>
      <c r="G1858" s="33" t="s">
        <v>300</v>
      </c>
      <c r="H1858">
        <f>VLOOKUP(G1858,'Journals '!A:C,3)</f>
        <v>0</v>
      </c>
      <c r="I1858" t="str">
        <f t="shared" si="7"/>
        <v xml:space="preserve"> </v>
      </c>
      <c r="J1858">
        <v>2021</v>
      </c>
      <c r="K1858" t="s">
        <v>4523</v>
      </c>
      <c r="L1858" s="38"/>
      <c r="M1858" s="38"/>
      <c r="N1858" s="38"/>
      <c r="O1858" s="38"/>
      <c r="P1858" s="38"/>
      <c r="Q1858" s="38"/>
      <c r="R1858" s="38"/>
      <c r="S1858" s="38"/>
      <c r="T1858" s="38"/>
      <c r="U1858" s="38"/>
      <c r="V1858" s="38"/>
      <c r="W1858" s="38"/>
      <c r="X1858" s="38"/>
      <c r="Y1858" s="38"/>
      <c r="Z1858" s="38"/>
      <c r="AA1858" s="38"/>
    </row>
    <row r="1859" spans="1:31" ht="13.2">
      <c r="A1859">
        <v>177</v>
      </c>
      <c r="B1859" t="s">
        <v>816</v>
      </c>
      <c r="C1859">
        <v>1</v>
      </c>
      <c r="D1859">
        <v>6</v>
      </c>
      <c r="E1859" t="s">
        <v>4530</v>
      </c>
      <c r="F1859">
        <v>32690932</v>
      </c>
      <c r="G1859" s="33" t="s">
        <v>521</v>
      </c>
      <c r="H1859">
        <f>VLOOKUP(G1859,'Journals '!A:C,3)</f>
        <v>0</v>
      </c>
      <c r="I1859" t="str">
        <f t="shared" si="7"/>
        <v xml:space="preserve"> </v>
      </c>
      <c r="J1859">
        <v>2020</v>
      </c>
      <c r="K1859" t="s">
        <v>4531</v>
      </c>
      <c r="L1859" s="38"/>
      <c r="M1859" s="38"/>
      <c r="N1859" s="38"/>
      <c r="O1859" s="38"/>
      <c r="P1859" s="38"/>
      <c r="Q1859" s="38"/>
      <c r="R1859" s="38"/>
      <c r="S1859" s="38"/>
      <c r="T1859" s="38"/>
      <c r="U1859" s="38"/>
      <c r="V1859" s="38"/>
      <c r="W1859" s="38"/>
      <c r="X1859" s="38"/>
      <c r="Y1859" s="38"/>
      <c r="Z1859" s="38"/>
      <c r="AA1859" s="38"/>
    </row>
    <row r="1860" spans="1:31" ht="13.2">
      <c r="A1860">
        <v>177</v>
      </c>
      <c r="B1860" t="s">
        <v>816</v>
      </c>
      <c r="C1860">
        <v>4</v>
      </c>
      <c r="D1860">
        <v>8</v>
      </c>
      <c r="E1860" t="s">
        <v>4532</v>
      </c>
      <c r="F1860">
        <v>33839336</v>
      </c>
      <c r="G1860" s="33" t="s">
        <v>634</v>
      </c>
      <c r="H1860">
        <f>VLOOKUP(G1860,'Journals '!A:C,3)</f>
        <v>1</v>
      </c>
      <c r="I1860">
        <f t="shared" si="7"/>
        <v>1</v>
      </c>
      <c r="J1860">
        <v>2021</v>
      </c>
      <c r="K1860" t="s">
        <v>4533</v>
      </c>
      <c r="L1860" s="38"/>
      <c r="M1860" s="38"/>
      <c r="N1860" s="38"/>
      <c r="O1860" s="38"/>
      <c r="P1860" s="38"/>
      <c r="Q1860" s="38"/>
      <c r="R1860" s="38"/>
      <c r="S1860" s="38"/>
      <c r="T1860" s="38"/>
      <c r="U1860" s="38"/>
      <c r="V1860" s="38"/>
      <c r="W1860" s="38"/>
      <c r="X1860" s="38"/>
      <c r="Y1860" s="38"/>
      <c r="Z1860" s="38"/>
      <c r="AA1860" s="38"/>
    </row>
    <row r="1861" spans="1:31" ht="13.2">
      <c r="A1861">
        <v>177</v>
      </c>
      <c r="B1861" t="s">
        <v>816</v>
      </c>
      <c r="C1861">
        <v>5</v>
      </c>
      <c r="D1861">
        <v>9</v>
      </c>
      <c r="E1861" t="s">
        <v>4534</v>
      </c>
      <c r="F1861">
        <v>37126504</v>
      </c>
      <c r="G1861" s="33" t="s">
        <v>576</v>
      </c>
      <c r="H1861">
        <f>VLOOKUP(G1861,'Journals '!A:C,3)</f>
        <v>0</v>
      </c>
      <c r="I1861" t="str">
        <f t="shared" si="7"/>
        <v xml:space="preserve"> </v>
      </c>
      <c r="J1861">
        <v>2023</v>
      </c>
      <c r="K1861" t="s">
        <v>4523</v>
      </c>
      <c r="L1861" s="38"/>
      <c r="M1861" s="38"/>
      <c r="N1861" s="38"/>
      <c r="O1861" s="38"/>
      <c r="P1861" s="38"/>
      <c r="Q1861" s="38"/>
      <c r="R1861" s="38"/>
      <c r="S1861" s="38"/>
      <c r="T1861" s="38"/>
      <c r="U1861" s="38"/>
      <c r="V1861" s="38"/>
      <c r="W1861" s="38"/>
      <c r="X1861" s="38"/>
      <c r="Y1861" s="38"/>
      <c r="Z1861" s="38"/>
      <c r="AA1861" s="38"/>
    </row>
    <row r="1862" spans="1:31" ht="13.2">
      <c r="A1862">
        <v>177</v>
      </c>
      <c r="B1862" t="s">
        <v>816</v>
      </c>
      <c r="C1862">
        <v>1</v>
      </c>
      <c r="D1862">
        <v>4</v>
      </c>
      <c r="E1862" t="s">
        <v>4535</v>
      </c>
      <c r="F1862">
        <v>28480314</v>
      </c>
      <c r="G1862" s="33" t="s">
        <v>624</v>
      </c>
      <c r="H1862">
        <f>VLOOKUP(G1862,'Journals '!A:C,3)</f>
        <v>0</v>
      </c>
      <c r="I1862" t="str">
        <f t="shared" si="7"/>
        <v xml:space="preserve"> </v>
      </c>
      <c r="J1862">
        <v>2016</v>
      </c>
      <c r="K1862" t="s">
        <v>4536</v>
      </c>
      <c r="L1862" s="38"/>
      <c r="M1862" s="38"/>
      <c r="N1862" s="38"/>
      <c r="O1862" s="38"/>
      <c r="P1862" s="38"/>
      <c r="Q1862" s="38"/>
      <c r="R1862" s="38"/>
      <c r="S1862" s="38"/>
      <c r="T1862" s="38"/>
      <c r="U1862" s="38"/>
      <c r="V1862" s="38"/>
      <c r="W1862" s="38"/>
      <c r="X1862" s="38"/>
      <c r="Y1862" s="38"/>
      <c r="Z1862" s="38"/>
      <c r="AA1862" s="38"/>
    </row>
    <row r="1863" spans="1:31" ht="13.2">
      <c r="A1863">
        <v>177</v>
      </c>
      <c r="B1863" t="s">
        <v>816</v>
      </c>
      <c r="C1863">
        <v>3</v>
      </c>
      <c r="D1863">
        <v>7</v>
      </c>
      <c r="E1863" t="s">
        <v>4537</v>
      </c>
      <c r="F1863">
        <v>34218396</v>
      </c>
      <c r="G1863" s="33" t="s">
        <v>464</v>
      </c>
      <c r="H1863">
        <f>VLOOKUP(G1863,'Journals '!A:C,3)</f>
        <v>0</v>
      </c>
      <c r="I1863" t="str">
        <f t="shared" si="7"/>
        <v xml:space="preserve"> </v>
      </c>
      <c r="J1863">
        <v>2021</v>
      </c>
      <c r="K1863" t="s">
        <v>4523</v>
      </c>
      <c r="L1863" s="38"/>
      <c r="M1863" s="38"/>
      <c r="N1863" s="38"/>
      <c r="O1863" s="38"/>
      <c r="P1863" s="38"/>
      <c r="Q1863" s="38"/>
      <c r="R1863" s="38"/>
      <c r="S1863" s="38"/>
      <c r="T1863" s="38"/>
      <c r="U1863" s="38"/>
      <c r="V1863" s="38"/>
      <c r="W1863" s="38"/>
      <c r="X1863" s="38"/>
      <c r="Y1863" s="38"/>
      <c r="Z1863" s="38"/>
      <c r="AA1863" s="38"/>
      <c r="AB1863" s="38"/>
      <c r="AC1863" s="38"/>
      <c r="AD1863" s="38"/>
      <c r="AE1863" s="38"/>
    </row>
    <row r="1864" spans="1:31" ht="13.2">
      <c r="A1864">
        <v>177</v>
      </c>
      <c r="B1864" t="s">
        <v>816</v>
      </c>
      <c r="C1864">
        <v>2</v>
      </c>
      <c r="D1864">
        <v>5</v>
      </c>
      <c r="E1864" t="s">
        <v>4538</v>
      </c>
      <c r="F1864">
        <v>37368539</v>
      </c>
      <c r="G1864" s="33" t="s">
        <v>509</v>
      </c>
      <c r="H1864">
        <f>VLOOKUP(G1864,'Journals '!A:C,3)</f>
        <v>0</v>
      </c>
      <c r="I1864" t="str">
        <f t="shared" si="7"/>
        <v xml:space="preserve"> </v>
      </c>
      <c r="J1864">
        <v>2023</v>
      </c>
      <c r="K1864" t="s">
        <v>4539</v>
      </c>
      <c r="L1864" s="38"/>
      <c r="M1864" s="38"/>
      <c r="N1864" s="38"/>
      <c r="O1864" s="38"/>
      <c r="P1864" s="38"/>
      <c r="Q1864" s="38"/>
      <c r="R1864" s="38"/>
      <c r="S1864" s="38"/>
      <c r="T1864" s="38"/>
      <c r="U1864" s="38"/>
      <c r="V1864" s="38"/>
      <c r="W1864" s="38"/>
      <c r="X1864" s="38"/>
      <c r="Y1864" s="38"/>
      <c r="Z1864" s="38"/>
      <c r="AA1864" s="38"/>
      <c r="AB1864" s="38"/>
      <c r="AC1864" s="38"/>
      <c r="AD1864" s="38"/>
      <c r="AE1864" s="38"/>
    </row>
    <row r="1865" spans="1:31" ht="13.2">
      <c r="A1865">
        <v>177</v>
      </c>
      <c r="B1865" t="s">
        <v>816</v>
      </c>
      <c r="C1865">
        <v>1</v>
      </c>
      <c r="D1865">
        <v>5</v>
      </c>
      <c r="E1865" t="s">
        <v>4540</v>
      </c>
      <c r="F1865">
        <v>33396712</v>
      </c>
      <c r="G1865" s="33" t="s">
        <v>507</v>
      </c>
      <c r="H1865">
        <f>VLOOKUP(G1865,'Journals '!A:C,3)</f>
        <v>0</v>
      </c>
      <c r="I1865" t="str">
        <f t="shared" si="7"/>
        <v xml:space="preserve"> </v>
      </c>
      <c r="J1865">
        <v>2020</v>
      </c>
      <c r="K1865" t="s">
        <v>4523</v>
      </c>
      <c r="L1865" s="38"/>
      <c r="M1865" s="38"/>
      <c r="N1865" s="38"/>
      <c r="O1865" s="38"/>
      <c r="P1865" s="38"/>
      <c r="Q1865" s="38"/>
      <c r="R1865" s="38"/>
      <c r="S1865" s="38"/>
      <c r="T1865" s="38"/>
      <c r="U1865" s="38"/>
      <c r="V1865" s="38"/>
      <c r="W1865" s="38"/>
      <c r="X1865" s="38"/>
      <c r="Y1865" s="38"/>
      <c r="Z1865" s="38"/>
      <c r="AA1865" s="38"/>
      <c r="AB1865" s="38"/>
      <c r="AC1865" s="38"/>
      <c r="AD1865" s="38"/>
      <c r="AE1865" s="38"/>
    </row>
    <row r="1866" spans="1:31" ht="13.2">
      <c r="A1866">
        <v>178</v>
      </c>
      <c r="B1866" t="s">
        <v>817</v>
      </c>
      <c r="C1866">
        <v>1</v>
      </c>
      <c r="D1866">
        <v>4</v>
      </c>
      <c r="E1866" t="s">
        <v>4541</v>
      </c>
      <c r="F1866">
        <v>33513737</v>
      </c>
      <c r="G1866" s="33" t="s">
        <v>570</v>
      </c>
      <c r="H1866">
        <f>VLOOKUP(G1866,'Journals '!A:C,3)</f>
        <v>0</v>
      </c>
      <c r="I1866" t="str">
        <f t="shared" si="7"/>
        <v xml:space="preserve"> </v>
      </c>
      <c r="J1866">
        <v>2021</v>
      </c>
      <c r="K1866" t="s">
        <v>4542</v>
      </c>
      <c r="L1866" s="38"/>
      <c r="M1866" s="38"/>
      <c r="N1866" s="38"/>
      <c r="O1866" s="38"/>
      <c r="P1866" s="38"/>
      <c r="Q1866" s="38"/>
      <c r="R1866" s="38"/>
      <c r="S1866" s="38"/>
      <c r="T1866" s="38"/>
      <c r="U1866" s="38"/>
      <c r="V1866" s="38"/>
      <c r="W1866" s="38"/>
      <c r="X1866" s="38"/>
      <c r="Y1866" s="38"/>
      <c r="Z1866" s="38"/>
      <c r="AA1866" s="38"/>
      <c r="AB1866" s="38"/>
      <c r="AC1866" s="38"/>
      <c r="AD1866" s="38"/>
      <c r="AE1866" s="38"/>
    </row>
    <row r="1867" spans="1:31" ht="13.2">
      <c r="A1867">
        <v>178</v>
      </c>
      <c r="B1867" t="s">
        <v>817</v>
      </c>
      <c r="C1867">
        <v>1</v>
      </c>
      <c r="D1867">
        <v>1</v>
      </c>
      <c r="E1867" t="s">
        <v>4543</v>
      </c>
      <c r="F1867">
        <v>34108560</v>
      </c>
      <c r="G1867" s="33" t="s">
        <v>595</v>
      </c>
      <c r="H1867">
        <f>VLOOKUP(G1867,'Journals '!A:C,3)</f>
        <v>0</v>
      </c>
      <c r="I1867" t="str">
        <f t="shared" si="7"/>
        <v xml:space="preserve"> </v>
      </c>
      <c r="J1867">
        <v>2021</v>
      </c>
      <c r="K1867" t="s">
        <v>4544</v>
      </c>
      <c r="L1867" s="38"/>
      <c r="M1867" s="38"/>
      <c r="N1867" s="38"/>
      <c r="O1867" s="38"/>
      <c r="P1867" s="38"/>
      <c r="Q1867" s="38"/>
      <c r="R1867" s="38"/>
      <c r="S1867" s="38"/>
      <c r="T1867" s="38"/>
      <c r="U1867" s="38"/>
      <c r="V1867" s="38"/>
      <c r="W1867" s="38"/>
      <c r="X1867" s="38"/>
      <c r="Y1867" s="38"/>
      <c r="Z1867" s="38"/>
      <c r="AA1867" s="38"/>
      <c r="AB1867" s="38"/>
      <c r="AC1867" s="38"/>
      <c r="AD1867" s="38"/>
      <c r="AE1867" s="38"/>
    </row>
    <row r="1868" spans="1:31" ht="13.2">
      <c r="A1868">
        <v>178</v>
      </c>
      <c r="B1868" t="s">
        <v>817</v>
      </c>
      <c r="C1868">
        <v>2</v>
      </c>
      <c r="D1868">
        <v>7</v>
      </c>
      <c r="E1868" t="s">
        <v>4545</v>
      </c>
      <c r="F1868">
        <v>37133259</v>
      </c>
      <c r="G1868" s="33" t="s">
        <v>544</v>
      </c>
      <c r="H1868">
        <f>VLOOKUP(G1868,'Journals '!A:C,3)</f>
        <v>1</v>
      </c>
      <c r="I1868">
        <f t="shared" si="7"/>
        <v>1</v>
      </c>
      <c r="J1868">
        <v>2023</v>
      </c>
      <c r="K1868" t="s">
        <v>4546</v>
      </c>
      <c r="L1868" s="38"/>
      <c r="M1868" s="38"/>
      <c r="N1868" s="38"/>
      <c r="O1868" s="38"/>
      <c r="P1868" s="38"/>
      <c r="Q1868" s="38"/>
      <c r="R1868" s="38"/>
      <c r="S1868" s="38"/>
      <c r="T1868" s="38"/>
      <c r="U1868" s="38"/>
      <c r="V1868" s="38"/>
      <c r="W1868" s="38"/>
      <c r="X1868" s="38"/>
      <c r="Y1868" s="38"/>
      <c r="Z1868" s="38"/>
      <c r="AA1868" s="38"/>
      <c r="AB1868" s="38"/>
      <c r="AC1868" s="38"/>
      <c r="AD1868" s="38"/>
      <c r="AE1868" s="38"/>
    </row>
    <row r="1869" spans="1:31" ht="13.2">
      <c r="A1869">
        <v>178</v>
      </c>
      <c r="B1869" t="s">
        <v>817</v>
      </c>
      <c r="C1869">
        <v>1</v>
      </c>
      <c r="D1869">
        <v>6</v>
      </c>
      <c r="E1869" t="s">
        <v>4547</v>
      </c>
      <c r="F1869">
        <v>31573798</v>
      </c>
      <c r="G1869" s="33" t="s">
        <v>270</v>
      </c>
      <c r="H1869">
        <f>VLOOKUP(G1869,'Journals '!A:C,3)</f>
        <v>0</v>
      </c>
      <c r="I1869" t="str">
        <f t="shared" si="7"/>
        <v xml:space="preserve"> </v>
      </c>
      <c r="J1869">
        <v>2019</v>
      </c>
      <c r="K1869" t="s">
        <v>4548</v>
      </c>
      <c r="L1869" s="38"/>
      <c r="M1869" s="38"/>
      <c r="N1869" s="38"/>
      <c r="O1869" s="38"/>
      <c r="P1869" s="38"/>
      <c r="Q1869" s="38"/>
      <c r="R1869" s="38"/>
      <c r="S1869" s="38"/>
      <c r="T1869" s="38"/>
      <c r="U1869" s="38"/>
      <c r="V1869" s="38"/>
      <c r="W1869" s="38"/>
      <c r="X1869" s="38"/>
      <c r="Y1869" s="38"/>
      <c r="Z1869" s="38"/>
      <c r="AA1869" s="38"/>
      <c r="AB1869" s="38"/>
      <c r="AC1869" s="38"/>
      <c r="AD1869" s="38"/>
      <c r="AE1869" s="38"/>
    </row>
    <row r="1870" spans="1:31" ht="13.2">
      <c r="A1870">
        <v>178</v>
      </c>
      <c r="B1870" t="s">
        <v>817</v>
      </c>
      <c r="C1870">
        <v>2</v>
      </c>
      <c r="D1870">
        <v>11</v>
      </c>
      <c r="E1870" t="s">
        <v>4549</v>
      </c>
      <c r="F1870">
        <v>36261697</v>
      </c>
      <c r="G1870" s="33" t="s">
        <v>572</v>
      </c>
      <c r="H1870">
        <f>VLOOKUP(G1870,'Journals '!A:C,3)</f>
        <v>0</v>
      </c>
      <c r="I1870" t="str">
        <f t="shared" si="7"/>
        <v xml:space="preserve"> </v>
      </c>
      <c r="J1870">
        <v>2022</v>
      </c>
      <c r="K1870" t="s">
        <v>4550</v>
      </c>
      <c r="L1870" s="38"/>
      <c r="M1870" s="38"/>
      <c r="N1870" s="38"/>
      <c r="O1870" s="38"/>
      <c r="P1870" s="38"/>
      <c r="Q1870" s="38"/>
      <c r="R1870" s="38"/>
      <c r="S1870" s="38"/>
      <c r="T1870" s="38"/>
      <c r="U1870" s="38"/>
      <c r="V1870" s="38"/>
      <c r="W1870" s="38"/>
      <c r="X1870" s="38"/>
      <c r="Y1870" s="38"/>
      <c r="Z1870" s="38"/>
      <c r="AA1870" s="38"/>
      <c r="AB1870" s="38"/>
      <c r="AC1870" s="38"/>
      <c r="AD1870" s="38"/>
      <c r="AE1870" s="38"/>
    </row>
    <row r="1871" spans="1:31" ht="13.2">
      <c r="A1871">
        <v>178</v>
      </c>
      <c r="B1871" t="s">
        <v>817</v>
      </c>
      <c r="C1871">
        <v>7</v>
      </c>
      <c r="D1871">
        <v>11</v>
      </c>
      <c r="E1871" t="s">
        <v>4551</v>
      </c>
      <c r="F1871">
        <v>31629033</v>
      </c>
      <c r="G1871" s="33" t="s">
        <v>536</v>
      </c>
      <c r="H1871">
        <f>VLOOKUP(G1871,'Journals '!A:C,3)</f>
        <v>0</v>
      </c>
      <c r="I1871" t="str">
        <f t="shared" si="7"/>
        <v xml:space="preserve"> </v>
      </c>
      <c r="J1871">
        <v>2020</v>
      </c>
      <c r="K1871" t="s">
        <v>4552</v>
      </c>
      <c r="L1871" s="38"/>
      <c r="M1871" s="38"/>
      <c r="N1871" s="38"/>
      <c r="O1871" s="38"/>
      <c r="P1871" s="38"/>
      <c r="Q1871" s="38"/>
      <c r="R1871" s="38"/>
      <c r="S1871" s="38"/>
      <c r="T1871" s="38"/>
      <c r="U1871" s="38"/>
      <c r="V1871" s="38"/>
      <c r="W1871" s="38"/>
      <c r="X1871" s="38"/>
      <c r="Y1871" s="38"/>
      <c r="Z1871" s="38"/>
      <c r="AA1871" s="38"/>
      <c r="AB1871" s="38"/>
      <c r="AC1871" s="38"/>
      <c r="AD1871" s="38"/>
      <c r="AE1871" s="38"/>
    </row>
    <row r="1872" spans="1:31" ht="13.2">
      <c r="A1872">
        <v>178</v>
      </c>
      <c r="B1872" t="s">
        <v>817</v>
      </c>
      <c r="C1872">
        <v>2</v>
      </c>
      <c r="D1872">
        <v>9</v>
      </c>
      <c r="E1872" t="s">
        <v>4553</v>
      </c>
      <c r="F1872">
        <v>31960628</v>
      </c>
      <c r="G1872" s="33" t="s">
        <v>322</v>
      </c>
      <c r="H1872">
        <f>VLOOKUP(G1872,'Journals '!A:C,3)</f>
        <v>0</v>
      </c>
      <c r="I1872" t="str">
        <f t="shared" si="7"/>
        <v xml:space="preserve"> </v>
      </c>
      <c r="J1872">
        <v>2020</v>
      </c>
      <c r="K1872" t="s">
        <v>4554</v>
      </c>
      <c r="L1872" s="38"/>
      <c r="M1872" s="38"/>
      <c r="N1872" s="38"/>
      <c r="O1872" s="38"/>
      <c r="P1872" s="38"/>
      <c r="Q1872" s="38"/>
      <c r="R1872" s="38"/>
      <c r="S1872" s="38"/>
      <c r="T1872" s="38"/>
      <c r="U1872" s="38"/>
      <c r="V1872" s="38"/>
      <c r="W1872" s="38"/>
      <c r="X1872" s="38"/>
      <c r="Y1872" s="38"/>
      <c r="Z1872" s="38"/>
      <c r="AA1872" s="38"/>
      <c r="AB1872" s="38"/>
      <c r="AC1872" s="38"/>
      <c r="AD1872" s="38"/>
      <c r="AE1872" s="38"/>
    </row>
    <row r="1873" spans="1:31" ht="13.2">
      <c r="A1873" s="39">
        <v>129</v>
      </c>
      <c r="B1873" s="38" t="s">
        <v>818</v>
      </c>
      <c r="C1873" s="38">
        <v>1</v>
      </c>
      <c r="D1873" s="39">
        <v>10</v>
      </c>
      <c r="E1873" s="38" t="s">
        <v>4555</v>
      </c>
      <c r="F1873" s="39">
        <v>36907269</v>
      </c>
      <c r="G1873" s="38" t="s">
        <v>634</v>
      </c>
      <c r="H1873">
        <f>VLOOKUP(G1873,'Journals '!A:C,3)</f>
        <v>1</v>
      </c>
      <c r="I1873">
        <f t="shared" si="7"/>
        <v>1</v>
      </c>
      <c r="J1873" s="39">
        <v>2023</v>
      </c>
      <c r="K1873" s="38" t="s">
        <v>2363</v>
      </c>
      <c r="L1873" s="38"/>
      <c r="M1873" s="38"/>
      <c r="N1873" s="38"/>
      <c r="O1873" s="38"/>
      <c r="P1873" s="38"/>
      <c r="Q1873" s="38"/>
      <c r="R1873" s="38"/>
      <c r="S1873" s="38"/>
      <c r="T1873" s="38"/>
      <c r="U1873" s="38"/>
      <c r="V1873" s="38"/>
      <c r="W1873" s="38"/>
      <c r="X1873" s="38"/>
      <c r="Y1873" s="38"/>
      <c r="Z1873" s="38"/>
      <c r="AA1873" s="38"/>
      <c r="AB1873" s="38"/>
      <c r="AC1873" s="38"/>
      <c r="AD1873" s="38"/>
      <c r="AE1873" s="38"/>
    </row>
    <row r="1874" spans="1:31" ht="13.2">
      <c r="A1874" s="39">
        <v>179</v>
      </c>
      <c r="B1874" s="38" t="s">
        <v>818</v>
      </c>
      <c r="C1874" s="38">
        <v>3</v>
      </c>
      <c r="D1874" s="39">
        <v>4</v>
      </c>
      <c r="E1874" s="38" t="s">
        <v>4556</v>
      </c>
      <c r="F1874" s="39">
        <v>29493709</v>
      </c>
      <c r="G1874" s="38" t="s">
        <v>4557</v>
      </c>
      <c r="H1874">
        <f>VLOOKUP(G1874,'Journals '!A:C,3)</f>
        <v>0</v>
      </c>
      <c r="I1874" t="str">
        <f t="shared" si="7"/>
        <v xml:space="preserve"> </v>
      </c>
      <c r="J1874" s="39">
        <v>2018</v>
      </c>
      <c r="K1874" s="38" t="s">
        <v>4558</v>
      </c>
      <c r="L1874" s="38"/>
      <c r="M1874" s="38"/>
      <c r="N1874" s="38"/>
      <c r="O1874" s="38"/>
      <c r="P1874" s="38"/>
      <c r="Q1874" s="38"/>
      <c r="R1874" s="38"/>
      <c r="S1874" s="38"/>
      <c r="T1874" s="38"/>
      <c r="U1874" s="38"/>
      <c r="V1874" s="38"/>
      <c r="W1874" s="38"/>
      <c r="X1874" s="38"/>
      <c r="Y1874" s="38"/>
      <c r="Z1874" s="38"/>
      <c r="AA1874" s="38"/>
      <c r="AB1874" s="38"/>
      <c r="AC1874" s="38"/>
      <c r="AD1874" s="38"/>
      <c r="AE1874" s="38"/>
    </row>
    <row r="1875" spans="1:31" ht="13.2">
      <c r="A1875" s="39">
        <v>180</v>
      </c>
      <c r="B1875" s="38" t="s">
        <v>819</v>
      </c>
      <c r="C1875" s="38">
        <v>1</v>
      </c>
      <c r="D1875" s="39">
        <v>6</v>
      </c>
      <c r="E1875" s="38" t="s">
        <v>4559</v>
      </c>
      <c r="F1875" s="39">
        <v>37226385</v>
      </c>
      <c r="G1875" s="38" t="s">
        <v>4560</v>
      </c>
      <c r="H1875">
        <f>VLOOKUP(G1875,'Journals '!A:C,3)</f>
        <v>1</v>
      </c>
      <c r="I1875">
        <f t="shared" si="7"/>
        <v>1</v>
      </c>
      <c r="J1875" s="39">
        <v>2023</v>
      </c>
      <c r="K1875" s="38" t="s">
        <v>4561</v>
      </c>
      <c r="L1875" s="38"/>
      <c r="M1875" s="38"/>
      <c r="N1875" s="38"/>
      <c r="O1875" s="38"/>
      <c r="P1875" s="38"/>
      <c r="Q1875" s="38"/>
      <c r="R1875" s="38"/>
      <c r="S1875" s="38"/>
      <c r="T1875" s="38"/>
      <c r="U1875" s="38"/>
      <c r="V1875" s="38"/>
      <c r="W1875" s="38"/>
      <c r="X1875" s="38"/>
      <c r="Y1875" s="38"/>
      <c r="Z1875" s="38"/>
      <c r="AA1875" s="38"/>
      <c r="AB1875" s="38"/>
      <c r="AC1875" s="38"/>
      <c r="AD1875" s="38"/>
      <c r="AE1875" s="38"/>
    </row>
    <row r="1876" spans="1:31" ht="13.2">
      <c r="A1876" s="39">
        <v>180</v>
      </c>
      <c r="B1876" s="38" t="s">
        <v>819</v>
      </c>
      <c r="C1876" s="38">
        <v>1</v>
      </c>
      <c r="D1876" s="39">
        <v>5</v>
      </c>
      <c r="E1876" s="38" t="s">
        <v>4562</v>
      </c>
      <c r="F1876" s="39">
        <v>37226379</v>
      </c>
      <c r="G1876" s="38" t="s">
        <v>4560</v>
      </c>
      <c r="H1876">
        <f>VLOOKUP(G1876,'Journals '!A:C,3)</f>
        <v>1</v>
      </c>
      <c r="I1876">
        <f t="shared" si="7"/>
        <v>1</v>
      </c>
      <c r="J1876" s="39">
        <v>2023</v>
      </c>
      <c r="K1876" s="38" t="s">
        <v>4561</v>
      </c>
      <c r="L1876" s="38"/>
      <c r="M1876" s="38"/>
      <c r="N1876" s="38"/>
      <c r="O1876" s="38"/>
      <c r="P1876" s="38"/>
      <c r="Q1876" s="38"/>
      <c r="R1876" s="38"/>
      <c r="S1876" s="38"/>
      <c r="T1876" s="38"/>
      <c r="U1876" s="38"/>
      <c r="V1876" s="38"/>
      <c r="W1876" s="38"/>
      <c r="X1876" s="38"/>
      <c r="Y1876" s="38"/>
      <c r="Z1876" s="38"/>
      <c r="AA1876" s="38"/>
      <c r="AB1876" s="38"/>
      <c r="AC1876" s="38"/>
      <c r="AD1876" s="38"/>
      <c r="AE1876" s="38"/>
    </row>
    <row r="1877" spans="1:31" ht="13.2">
      <c r="A1877" s="39">
        <v>180</v>
      </c>
      <c r="B1877" s="38" t="s">
        <v>819</v>
      </c>
      <c r="C1877" s="38">
        <v>3</v>
      </c>
      <c r="D1877" s="39">
        <v>10</v>
      </c>
      <c r="E1877" s="38" t="s">
        <v>4563</v>
      </c>
      <c r="F1877" s="39">
        <v>37119095</v>
      </c>
      <c r="G1877" s="38" t="s">
        <v>430</v>
      </c>
      <c r="H1877">
        <f>VLOOKUP(G1877,'Journals '!A:C,3)</f>
        <v>1</v>
      </c>
      <c r="I1877">
        <f t="shared" si="7"/>
        <v>1</v>
      </c>
      <c r="J1877" s="39">
        <v>2023</v>
      </c>
      <c r="K1877" s="38" t="s">
        <v>4564</v>
      </c>
      <c r="L1877" s="38"/>
      <c r="M1877" s="38"/>
      <c r="N1877" s="38"/>
      <c r="O1877" s="38"/>
      <c r="P1877" s="38"/>
      <c r="Q1877" s="38"/>
      <c r="R1877" s="38"/>
      <c r="S1877" s="38"/>
      <c r="T1877" s="38"/>
      <c r="U1877" s="38"/>
      <c r="V1877" s="38"/>
      <c r="W1877" s="38"/>
      <c r="X1877" s="38"/>
      <c r="Y1877" s="38"/>
      <c r="Z1877" s="38"/>
      <c r="AA1877" s="38"/>
      <c r="AB1877" s="38"/>
      <c r="AC1877" s="38"/>
      <c r="AD1877" s="38"/>
      <c r="AE1877" s="38"/>
    </row>
    <row r="1878" spans="1:31" ht="13.2">
      <c r="A1878" s="39">
        <v>180</v>
      </c>
      <c r="B1878" s="38" t="s">
        <v>819</v>
      </c>
      <c r="C1878" s="38">
        <v>2</v>
      </c>
      <c r="D1878" s="39">
        <v>8</v>
      </c>
      <c r="E1878" s="38" t="s">
        <v>4565</v>
      </c>
      <c r="F1878" s="39">
        <v>36871653</v>
      </c>
      <c r="G1878" s="38" t="s">
        <v>634</v>
      </c>
      <c r="H1878">
        <f>VLOOKUP(G1878,'Journals '!A:C,3)</f>
        <v>1</v>
      </c>
      <c r="I1878">
        <f t="shared" si="7"/>
        <v>1</v>
      </c>
      <c r="J1878" s="39">
        <v>2023</v>
      </c>
      <c r="K1878" s="38" t="s">
        <v>4566</v>
      </c>
      <c r="L1878" s="38"/>
      <c r="M1878" s="38"/>
      <c r="N1878" s="38"/>
      <c r="O1878" s="38"/>
      <c r="P1878" s="38"/>
      <c r="Q1878" s="38"/>
      <c r="R1878" s="38"/>
      <c r="S1878" s="38"/>
      <c r="T1878" s="38"/>
      <c r="U1878" s="38"/>
      <c r="V1878" s="38"/>
      <c r="W1878" s="38"/>
      <c r="X1878" s="38"/>
      <c r="Y1878" s="38"/>
      <c r="Z1878" s="38"/>
      <c r="AA1878" s="38"/>
      <c r="AB1878" s="38"/>
      <c r="AC1878" s="38"/>
      <c r="AD1878" s="38"/>
      <c r="AE1878" s="38"/>
    </row>
    <row r="1879" spans="1:31" ht="13.2">
      <c r="A1879" s="39">
        <v>180</v>
      </c>
      <c r="B1879" s="38" t="s">
        <v>819</v>
      </c>
      <c r="C1879" s="38">
        <v>1</v>
      </c>
      <c r="D1879" s="39">
        <v>8</v>
      </c>
      <c r="E1879" s="38" t="s">
        <v>4567</v>
      </c>
      <c r="F1879" s="39">
        <v>36266365</v>
      </c>
      <c r="G1879" s="38" t="s">
        <v>1330</v>
      </c>
      <c r="H1879">
        <f>VLOOKUP(G1879,'Journals '!A:C,3)</f>
        <v>0</v>
      </c>
      <c r="I1879" t="str">
        <f t="shared" si="7"/>
        <v xml:space="preserve"> </v>
      </c>
      <c r="J1879" s="39">
        <v>2023</v>
      </c>
      <c r="K1879" s="38" t="s">
        <v>4568</v>
      </c>
      <c r="L1879" s="38"/>
      <c r="M1879" s="38"/>
      <c r="N1879" s="38"/>
      <c r="O1879" s="38"/>
      <c r="P1879" s="38"/>
      <c r="Q1879" s="38"/>
      <c r="R1879" s="38"/>
      <c r="S1879" s="38"/>
      <c r="T1879" s="38"/>
      <c r="U1879" s="38"/>
      <c r="V1879" s="38"/>
      <c r="W1879" s="38"/>
      <c r="X1879" s="38"/>
      <c r="Y1879" s="38"/>
      <c r="Z1879" s="38"/>
      <c r="AA1879" s="38"/>
      <c r="AB1879" s="38"/>
      <c r="AC1879" s="38"/>
      <c r="AD1879" s="38"/>
      <c r="AE1879" s="38"/>
    </row>
    <row r="1880" spans="1:31" ht="13.2">
      <c r="A1880" s="39">
        <v>180</v>
      </c>
      <c r="B1880" s="38" t="s">
        <v>819</v>
      </c>
      <c r="C1880" s="38">
        <v>1</v>
      </c>
      <c r="D1880" s="39">
        <v>7</v>
      </c>
      <c r="E1880" s="38" t="s">
        <v>4569</v>
      </c>
      <c r="F1880" s="39">
        <v>36149852</v>
      </c>
      <c r="G1880" s="38" t="s">
        <v>601</v>
      </c>
      <c r="H1880">
        <f>VLOOKUP(G1880,'Journals '!A:C,3)</f>
        <v>1</v>
      </c>
      <c r="I1880">
        <f t="shared" si="7"/>
        <v>1</v>
      </c>
      <c r="J1880" s="39">
        <v>2022</v>
      </c>
      <c r="K1880" s="38" t="s">
        <v>4570</v>
      </c>
      <c r="L1880" s="38"/>
      <c r="M1880" s="38"/>
      <c r="N1880" s="38"/>
      <c r="O1880" s="38"/>
      <c r="P1880" s="38"/>
      <c r="Q1880" s="38"/>
      <c r="R1880" s="38"/>
      <c r="S1880" s="38"/>
      <c r="T1880" s="38"/>
      <c r="U1880" s="38"/>
      <c r="V1880" s="38"/>
      <c r="W1880" s="38"/>
      <c r="X1880" s="38"/>
      <c r="Y1880" s="38"/>
      <c r="Z1880" s="38"/>
      <c r="AA1880" s="38"/>
      <c r="AB1880" s="38"/>
      <c r="AC1880" s="38"/>
      <c r="AD1880" s="38"/>
      <c r="AE1880" s="38"/>
    </row>
    <row r="1881" spans="1:31" ht="13.2">
      <c r="A1881" s="39">
        <v>180</v>
      </c>
      <c r="B1881" s="38" t="s">
        <v>819</v>
      </c>
      <c r="C1881" s="38">
        <v>3</v>
      </c>
      <c r="D1881" s="39">
        <v>8</v>
      </c>
      <c r="E1881" s="38" t="s">
        <v>4571</v>
      </c>
      <c r="F1881" s="39">
        <v>35919071</v>
      </c>
      <c r="G1881" s="38" t="s">
        <v>1548</v>
      </c>
      <c r="H1881">
        <f>VLOOKUP(G1881,'Journals '!A:C,3)</f>
        <v>0</v>
      </c>
      <c r="I1881" t="str">
        <f t="shared" si="7"/>
        <v xml:space="preserve"> </v>
      </c>
      <c r="J1881" s="39">
        <v>2022</v>
      </c>
      <c r="K1881" s="38" t="s">
        <v>1537</v>
      </c>
      <c r="L1881" s="38"/>
      <c r="M1881" s="38"/>
      <c r="N1881" s="38"/>
      <c r="O1881" s="38"/>
      <c r="P1881" s="38"/>
      <c r="Q1881" s="38"/>
      <c r="R1881" s="38"/>
      <c r="S1881" s="38"/>
      <c r="T1881" s="38"/>
      <c r="U1881" s="38"/>
      <c r="V1881" s="38"/>
      <c r="W1881" s="38"/>
      <c r="X1881" s="38"/>
      <c r="Y1881" s="38"/>
      <c r="Z1881" s="38"/>
      <c r="AA1881" s="38"/>
      <c r="AB1881" s="38"/>
      <c r="AC1881" s="38"/>
      <c r="AD1881" s="38"/>
      <c r="AE1881" s="38"/>
    </row>
    <row r="1882" spans="1:31" ht="13.2">
      <c r="A1882" s="39">
        <v>180</v>
      </c>
      <c r="B1882" s="38" t="s">
        <v>819</v>
      </c>
      <c r="C1882" s="38">
        <v>1</v>
      </c>
      <c r="D1882" s="39">
        <v>6</v>
      </c>
      <c r="E1882" s="38" t="s">
        <v>4572</v>
      </c>
      <c r="F1882" s="39">
        <v>35809840</v>
      </c>
      <c r="G1882" s="38" t="s">
        <v>634</v>
      </c>
      <c r="H1882">
        <f>VLOOKUP(G1882,'Journals '!A:C,3)</f>
        <v>1</v>
      </c>
      <c r="I1882">
        <f t="shared" si="7"/>
        <v>1</v>
      </c>
      <c r="J1882" s="39">
        <v>2022</v>
      </c>
      <c r="K1882" s="38" t="s">
        <v>1537</v>
      </c>
      <c r="L1882" s="38"/>
      <c r="M1882" s="38"/>
      <c r="N1882" s="38"/>
      <c r="O1882" s="38"/>
      <c r="P1882" s="38"/>
      <c r="Q1882" s="38"/>
      <c r="R1882" s="38"/>
      <c r="S1882" s="38"/>
      <c r="T1882" s="38"/>
      <c r="U1882" s="38"/>
      <c r="V1882" s="38"/>
      <c r="W1882" s="38"/>
      <c r="X1882" s="38"/>
      <c r="Y1882" s="38"/>
      <c r="Z1882" s="38"/>
      <c r="AA1882" s="38"/>
      <c r="AB1882" s="38"/>
      <c r="AC1882" s="38"/>
      <c r="AD1882" s="38"/>
      <c r="AE1882" s="38"/>
    </row>
    <row r="1883" spans="1:31" ht="13.2">
      <c r="A1883" s="39">
        <v>180</v>
      </c>
      <c r="B1883" s="38" t="s">
        <v>819</v>
      </c>
      <c r="C1883" s="38">
        <v>2</v>
      </c>
      <c r="D1883" s="39">
        <v>4</v>
      </c>
      <c r="E1883" s="38" t="s">
        <v>4573</v>
      </c>
      <c r="F1883" s="39">
        <v>35965807</v>
      </c>
      <c r="G1883" s="38" t="s">
        <v>4574</v>
      </c>
      <c r="H1883">
        <f>VLOOKUP(G1883,'Journals '!A:C,3)</f>
        <v>0</v>
      </c>
      <c r="I1883" t="str">
        <f t="shared" si="7"/>
        <v xml:space="preserve"> </v>
      </c>
      <c r="J1883" s="39">
        <v>2022</v>
      </c>
      <c r="K1883" s="38" t="s">
        <v>4575</v>
      </c>
      <c r="L1883" s="38"/>
      <c r="M1883" s="38"/>
      <c r="N1883" s="38"/>
      <c r="O1883" s="38"/>
      <c r="P1883" s="38"/>
      <c r="Q1883" s="38"/>
      <c r="R1883" s="38"/>
      <c r="S1883" s="38"/>
      <c r="T1883" s="38"/>
      <c r="U1883" s="38"/>
      <c r="V1883" s="38"/>
      <c r="W1883" s="38"/>
      <c r="X1883" s="38"/>
      <c r="Y1883" s="38"/>
      <c r="Z1883" s="38"/>
      <c r="AA1883" s="38"/>
      <c r="AB1883" s="38"/>
      <c r="AC1883" s="38"/>
      <c r="AD1883" s="38"/>
      <c r="AE1883" s="38"/>
    </row>
    <row r="1884" spans="1:31" ht="13.2">
      <c r="A1884" s="39">
        <v>180</v>
      </c>
      <c r="B1884" s="38" t="s">
        <v>819</v>
      </c>
      <c r="C1884" s="38">
        <v>2</v>
      </c>
      <c r="D1884" s="39">
        <v>6</v>
      </c>
      <c r="E1884" s="38" t="s">
        <v>4576</v>
      </c>
      <c r="F1884" s="39">
        <v>35596873</v>
      </c>
      <c r="G1884" s="38" t="s">
        <v>4577</v>
      </c>
      <c r="H1884">
        <f>VLOOKUP(G1884,'Journals '!A:C,3)</f>
        <v>0</v>
      </c>
      <c r="I1884" t="str">
        <f t="shared" si="7"/>
        <v xml:space="preserve"> </v>
      </c>
      <c r="J1884" s="39">
        <v>2022</v>
      </c>
      <c r="K1884" s="38" t="s">
        <v>4578</v>
      </c>
      <c r="L1884" s="38"/>
      <c r="M1884" s="38"/>
      <c r="N1884" s="38"/>
      <c r="O1884" s="38"/>
      <c r="P1884" s="38"/>
      <c r="Q1884" s="38"/>
      <c r="R1884" s="38"/>
      <c r="S1884" s="38"/>
      <c r="T1884" s="38"/>
      <c r="U1884" s="38"/>
      <c r="V1884" s="38"/>
      <c r="W1884" s="38"/>
      <c r="X1884" s="38"/>
      <c r="Y1884" s="38"/>
      <c r="Z1884" s="38"/>
      <c r="AA1884" s="38"/>
      <c r="AB1884" s="38"/>
      <c r="AC1884" s="38"/>
      <c r="AD1884" s="38"/>
      <c r="AE1884" s="38"/>
    </row>
    <row r="1885" spans="1:31" ht="13.2">
      <c r="A1885" s="39">
        <v>180</v>
      </c>
      <c r="B1885" s="38" t="s">
        <v>819</v>
      </c>
      <c r="C1885" s="38">
        <v>1</v>
      </c>
      <c r="D1885" s="39">
        <v>5</v>
      </c>
      <c r="E1885" s="38" t="s">
        <v>4579</v>
      </c>
      <c r="F1885" s="39">
        <v>35385403</v>
      </c>
      <c r="G1885" s="38" t="s">
        <v>3881</v>
      </c>
      <c r="H1885">
        <f>VLOOKUP(G1885,'Journals '!A:C,3)</f>
        <v>1</v>
      </c>
      <c r="I1885">
        <f t="shared" si="7"/>
        <v>1</v>
      </c>
      <c r="J1885" s="39">
        <v>2022</v>
      </c>
      <c r="K1885" s="38" t="s">
        <v>4580</v>
      </c>
      <c r="L1885" s="38"/>
      <c r="M1885" s="38"/>
      <c r="N1885" s="38"/>
      <c r="O1885" s="38"/>
      <c r="P1885" s="38"/>
      <c r="Q1885" s="38"/>
      <c r="R1885" s="38"/>
      <c r="S1885" s="38"/>
      <c r="T1885" s="38"/>
      <c r="U1885" s="38"/>
      <c r="V1885" s="38"/>
      <c r="W1885" s="38"/>
      <c r="X1885" s="38"/>
      <c r="Y1885" s="38"/>
      <c r="Z1885" s="38"/>
      <c r="AA1885" s="38"/>
      <c r="AB1885" s="38"/>
      <c r="AC1885" s="38"/>
      <c r="AD1885" s="38"/>
      <c r="AE1885" s="38"/>
    </row>
    <row r="1886" spans="1:31" ht="13.2">
      <c r="A1886" s="39">
        <v>180</v>
      </c>
      <c r="B1886" s="38" t="s">
        <v>819</v>
      </c>
      <c r="C1886" s="38">
        <v>2</v>
      </c>
      <c r="D1886" s="39">
        <v>5</v>
      </c>
      <c r="E1886" s="38" t="s">
        <v>4581</v>
      </c>
      <c r="F1886" s="39">
        <v>35422367</v>
      </c>
      <c r="G1886" s="38" t="s">
        <v>531</v>
      </c>
      <c r="H1886">
        <f>VLOOKUP(G1886,'Journals '!A:C,3)</f>
        <v>0</v>
      </c>
      <c r="I1886" t="str">
        <f t="shared" si="7"/>
        <v xml:space="preserve"> </v>
      </c>
      <c r="J1886" s="39">
        <v>2023</v>
      </c>
      <c r="K1886" s="38" t="s">
        <v>4582</v>
      </c>
      <c r="L1886" s="38"/>
      <c r="M1886" s="38"/>
      <c r="N1886" s="38"/>
      <c r="O1886" s="38"/>
      <c r="P1886" s="38"/>
      <c r="Q1886" s="38"/>
      <c r="R1886" s="38"/>
      <c r="S1886" s="38"/>
      <c r="T1886" s="38"/>
      <c r="U1886" s="38"/>
      <c r="V1886" s="38"/>
      <c r="W1886" s="38"/>
      <c r="X1886" s="38"/>
      <c r="Y1886" s="38"/>
      <c r="Z1886" s="38"/>
      <c r="AA1886" s="38"/>
      <c r="AB1886" s="38"/>
      <c r="AC1886" s="38"/>
      <c r="AD1886" s="38"/>
      <c r="AE1886" s="38"/>
    </row>
    <row r="1887" spans="1:31" ht="13.2">
      <c r="A1887" s="39">
        <v>180</v>
      </c>
      <c r="B1887" s="38" t="s">
        <v>819</v>
      </c>
      <c r="C1887" s="38">
        <v>3</v>
      </c>
      <c r="D1887" s="39">
        <v>8</v>
      </c>
      <c r="E1887" s="38" t="s">
        <v>4583</v>
      </c>
      <c r="F1887" s="39">
        <v>35090135</v>
      </c>
      <c r="G1887" s="38" t="s">
        <v>433</v>
      </c>
      <c r="H1887">
        <f>VLOOKUP(G1887,'Journals '!A:C,3)</f>
        <v>1</v>
      </c>
      <c r="I1887">
        <f t="shared" si="7"/>
        <v>1</v>
      </c>
      <c r="J1887" s="39">
        <v>2022</v>
      </c>
      <c r="K1887" s="38" t="s">
        <v>4584</v>
      </c>
      <c r="L1887" s="38"/>
      <c r="M1887" s="38"/>
      <c r="N1887" s="38"/>
      <c r="O1887" s="38"/>
      <c r="P1887" s="38"/>
      <c r="Q1887" s="38"/>
      <c r="R1887" s="38"/>
      <c r="S1887" s="38"/>
      <c r="T1887" s="38"/>
      <c r="U1887" s="38"/>
      <c r="V1887" s="38"/>
      <c r="W1887" s="38"/>
      <c r="X1887" s="38"/>
      <c r="Y1887" s="38"/>
      <c r="Z1887" s="38"/>
      <c r="AA1887" s="38"/>
      <c r="AB1887" s="38"/>
      <c r="AC1887" s="38"/>
      <c r="AD1887" s="38"/>
      <c r="AE1887" s="38"/>
    </row>
    <row r="1888" spans="1:31" ht="13.2">
      <c r="A1888" s="39">
        <v>180</v>
      </c>
      <c r="B1888" s="38" t="s">
        <v>819</v>
      </c>
      <c r="C1888" s="38">
        <v>2</v>
      </c>
      <c r="D1888" s="39">
        <v>4</v>
      </c>
      <c r="E1888" s="38" t="s">
        <v>4585</v>
      </c>
      <c r="F1888" s="39">
        <v>34862529</v>
      </c>
      <c r="G1888" s="38" t="s">
        <v>4586</v>
      </c>
      <c r="H1888">
        <f>VLOOKUP(G1888,'Journals '!A:C,3)</f>
        <v>1</v>
      </c>
      <c r="I1888">
        <f t="shared" si="7"/>
        <v>1</v>
      </c>
      <c r="J1888" s="39">
        <v>2022</v>
      </c>
      <c r="K1888" s="38" t="s">
        <v>4582</v>
      </c>
      <c r="L1888" s="38"/>
      <c r="M1888" s="38"/>
      <c r="N1888" s="38"/>
      <c r="O1888" s="38"/>
      <c r="P1888" s="38"/>
      <c r="Q1888" s="38"/>
      <c r="R1888" s="38"/>
      <c r="S1888" s="38"/>
      <c r="T1888" s="38"/>
      <c r="U1888" s="38"/>
      <c r="V1888" s="38"/>
      <c r="W1888" s="38"/>
      <c r="X1888" s="38"/>
      <c r="Y1888" s="38"/>
      <c r="Z1888" s="38"/>
      <c r="AA1888" s="38"/>
      <c r="AB1888" s="38"/>
      <c r="AC1888" s="38"/>
      <c r="AD1888" s="38"/>
      <c r="AE1888" s="38"/>
    </row>
    <row r="1889" spans="1:31" ht="13.2">
      <c r="A1889" s="39">
        <v>181</v>
      </c>
      <c r="B1889" s="38" t="s">
        <v>852</v>
      </c>
      <c r="C1889" s="38">
        <v>5</v>
      </c>
      <c r="D1889" s="39">
        <v>6</v>
      </c>
      <c r="E1889" s="38" t="s">
        <v>4587</v>
      </c>
      <c r="F1889" s="39">
        <v>35854678</v>
      </c>
      <c r="G1889" s="38" t="s">
        <v>431</v>
      </c>
      <c r="H1889">
        <f>VLOOKUP(G1889,'Journals '!A:C,3)</f>
        <v>1</v>
      </c>
      <c r="I1889">
        <f t="shared" si="7"/>
        <v>1</v>
      </c>
      <c r="J1889" s="39">
        <v>2021</v>
      </c>
      <c r="K1889" s="38" t="s">
        <v>4588</v>
      </c>
      <c r="L1889" s="38"/>
      <c r="M1889" s="38"/>
      <c r="N1889" s="38"/>
      <c r="O1889" s="38"/>
      <c r="P1889" s="38"/>
      <c r="Q1889" s="38"/>
      <c r="R1889" s="38"/>
      <c r="S1889" s="38"/>
      <c r="T1889" s="38"/>
      <c r="U1889" s="38"/>
      <c r="V1889" s="38"/>
      <c r="W1889" s="38"/>
      <c r="X1889" s="38"/>
      <c r="Y1889" s="38"/>
      <c r="Z1889" s="38"/>
      <c r="AA1889" s="38"/>
      <c r="AB1889" s="38"/>
      <c r="AC1889" s="38"/>
      <c r="AD1889" s="38"/>
      <c r="AE1889" s="38"/>
    </row>
    <row r="1890" spans="1:31" ht="13.2">
      <c r="A1890" s="39">
        <v>181</v>
      </c>
      <c r="B1890" s="38" t="s">
        <v>852</v>
      </c>
      <c r="C1890" s="38">
        <v>4</v>
      </c>
      <c r="D1890" s="39">
        <v>7</v>
      </c>
      <c r="E1890" s="38" t="s">
        <v>4589</v>
      </c>
      <c r="F1890" s="39">
        <v>33364098</v>
      </c>
      <c r="G1890" s="38" t="s">
        <v>354</v>
      </c>
      <c r="H1890">
        <f>VLOOKUP(G1890,'Journals '!A:C,3)</f>
        <v>0</v>
      </c>
      <c r="I1890" t="str">
        <f t="shared" si="7"/>
        <v xml:space="preserve"> </v>
      </c>
      <c r="J1890" s="39">
        <v>2020</v>
      </c>
      <c r="K1890" s="38" t="s">
        <v>4590</v>
      </c>
      <c r="L1890" s="38"/>
      <c r="M1890" s="38"/>
      <c r="N1890" s="38"/>
      <c r="O1890" s="38"/>
      <c r="P1890" s="38"/>
      <c r="Q1890" s="38"/>
      <c r="R1890" s="38"/>
      <c r="S1890" s="38"/>
      <c r="T1890" s="38"/>
      <c r="U1890" s="38"/>
      <c r="V1890" s="38"/>
      <c r="W1890" s="38"/>
      <c r="X1890" s="38"/>
      <c r="Y1890" s="38"/>
      <c r="Z1890" s="38"/>
      <c r="AA1890" s="38"/>
      <c r="AB1890" s="38"/>
      <c r="AC1890" s="38"/>
      <c r="AD1890" s="38"/>
      <c r="AE1890" s="38"/>
    </row>
    <row r="1891" spans="1:31" ht="13.2">
      <c r="A1891" s="39">
        <v>181</v>
      </c>
      <c r="B1891" s="38" t="s">
        <v>852</v>
      </c>
      <c r="C1891" s="38">
        <v>1</v>
      </c>
      <c r="D1891" s="39">
        <v>3</v>
      </c>
      <c r="E1891" s="38" t="s">
        <v>4591</v>
      </c>
      <c r="F1891" s="39">
        <v>37718114</v>
      </c>
      <c r="G1891" s="38" t="s">
        <v>538</v>
      </c>
      <c r="H1891">
        <f>VLOOKUP(G1891,'Journals '!A:C,3)</f>
        <v>1</v>
      </c>
      <c r="I1891">
        <f t="shared" si="7"/>
        <v>1</v>
      </c>
      <c r="J1891" s="39">
        <v>2023</v>
      </c>
      <c r="K1891" s="38" t="s">
        <v>4592</v>
      </c>
      <c r="L1891" s="38"/>
      <c r="M1891" s="38"/>
      <c r="N1891" s="38"/>
      <c r="O1891" s="38"/>
      <c r="P1891" s="38"/>
      <c r="Q1891" s="38"/>
      <c r="R1891" s="38"/>
      <c r="S1891" s="38"/>
      <c r="T1891" s="38"/>
      <c r="U1891" s="38"/>
      <c r="V1891" s="38"/>
      <c r="W1891" s="38"/>
      <c r="X1891" s="38"/>
      <c r="Y1891" s="38"/>
      <c r="Z1891" s="38"/>
      <c r="AA1891" s="38"/>
      <c r="AB1891" s="38"/>
      <c r="AC1891" s="38"/>
      <c r="AD1891" s="38"/>
      <c r="AE1891" s="38"/>
    </row>
    <row r="1892" spans="1:31" ht="13.2">
      <c r="A1892" s="39">
        <v>181</v>
      </c>
      <c r="B1892" s="38" t="s">
        <v>852</v>
      </c>
      <c r="C1892" s="38">
        <v>2</v>
      </c>
      <c r="D1892" s="39">
        <v>8</v>
      </c>
      <c r="E1892" s="38" t="s">
        <v>4593</v>
      </c>
      <c r="F1892" s="39">
        <v>36715969</v>
      </c>
      <c r="G1892" s="38" t="s">
        <v>554</v>
      </c>
      <c r="H1892">
        <f>VLOOKUP(G1892,'Journals '!A:C,3)</f>
        <v>1</v>
      </c>
      <c r="I1892">
        <f t="shared" si="7"/>
        <v>1</v>
      </c>
      <c r="J1892" s="39">
        <v>2023</v>
      </c>
      <c r="K1892" s="38" t="s">
        <v>4594</v>
      </c>
      <c r="L1892" s="38"/>
      <c r="M1892" s="38"/>
      <c r="N1892" s="38"/>
      <c r="O1892" s="38"/>
      <c r="P1892" s="38"/>
      <c r="Q1892" s="38"/>
      <c r="R1892" s="38"/>
      <c r="S1892" s="38"/>
      <c r="T1892" s="38"/>
      <c r="U1892" s="38"/>
      <c r="V1892" s="38"/>
      <c r="W1892" s="38"/>
      <c r="X1892" s="38"/>
      <c r="Y1892" s="38"/>
      <c r="Z1892" s="38"/>
      <c r="AA1892" s="38"/>
      <c r="AB1892" s="38"/>
      <c r="AC1892" s="38"/>
      <c r="AD1892" s="38"/>
      <c r="AE1892" s="38"/>
    </row>
    <row r="1893" spans="1:31" ht="13.2">
      <c r="A1893" s="39">
        <v>181</v>
      </c>
      <c r="B1893" s="38" t="s">
        <v>852</v>
      </c>
      <c r="C1893" s="38">
        <v>6</v>
      </c>
      <c r="D1893" s="39">
        <v>13</v>
      </c>
      <c r="E1893" s="38" t="s">
        <v>4595</v>
      </c>
      <c r="F1893" s="39">
        <v>36729755</v>
      </c>
      <c r="G1893" s="38" t="s">
        <v>544</v>
      </c>
      <c r="H1893">
        <f>VLOOKUP(G1893,'Journals '!A:C,3)</f>
        <v>1</v>
      </c>
      <c r="I1893">
        <f t="shared" si="7"/>
        <v>1</v>
      </c>
      <c r="J1893" s="39">
        <v>2023</v>
      </c>
      <c r="K1893" s="38" t="s">
        <v>4596</v>
      </c>
      <c r="L1893" s="38"/>
      <c r="M1893" s="38"/>
      <c r="N1893" s="38"/>
      <c r="O1893" s="38"/>
      <c r="P1893" s="38"/>
      <c r="Q1893" s="38"/>
      <c r="R1893" s="38"/>
      <c r="S1893" s="38"/>
      <c r="T1893" s="38"/>
      <c r="U1893" s="38"/>
      <c r="V1893" s="38"/>
      <c r="W1893" s="38"/>
      <c r="X1893" s="38"/>
      <c r="Y1893" s="38"/>
      <c r="Z1893" s="38"/>
      <c r="AA1893" s="38"/>
      <c r="AB1893" s="38"/>
      <c r="AC1893" s="38"/>
      <c r="AD1893" s="38"/>
      <c r="AE1893" s="38"/>
    </row>
    <row r="1894" spans="1:31" ht="13.2">
      <c r="A1894" s="39">
        <v>181</v>
      </c>
      <c r="B1894" s="38" t="s">
        <v>852</v>
      </c>
      <c r="C1894" s="38">
        <v>2</v>
      </c>
      <c r="D1894" s="39">
        <v>5</v>
      </c>
      <c r="E1894" s="38" t="s">
        <v>4597</v>
      </c>
      <c r="F1894" s="39">
        <v>30958332</v>
      </c>
      <c r="G1894" s="38" t="s">
        <v>4598</v>
      </c>
      <c r="H1894">
        <f>VLOOKUP(G1894,'Journals '!A:C,3)</f>
        <v>0</v>
      </c>
      <c r="I1894" t="str">
        <f t="shared" si="7"/>
        <v xml:space="preserve"> </v>
      </c>
      <c r="J1894" s="39">
        <v>2019</v>
      </c>
      <c r="K1894" s="38" t="s">
        <v>4596</v>
      </c>
      <c r="L1894" s="38"/>
      <c r="M1894" s="38"/>
      <c r="N1894" s="38"/>
      <c r="O1894" s="38"/>
      <c r="P1894" s="38"/>
      <c r="Q1894" s="38"/>
      <c r="R1894" s="38"/>
      <c r="S1894" s="38"/>
      <c r="T1894" s="38"/>
      <c r="U1894" s="38"/>
      <c r="V1894" s="38"/>
      <c r="W1894" s="38"/>
      <c r="X1894" s="38"/>
      <c r="Y1894" s="38"/>
      <c r="Z1894" s="38"/>
      <c r="AA1894" s="38"/>
      <c r="AB1894" s="38"/>
      <c r="AC1894" s="38"/>
      <c r="AD1894" s="38"/>
      <c r="AE1894" s="38"/>
    </row>
    <row r="1895" spans="1:31" ht="13.2">
      <c r="A1895" s="39">
        <v>182</v>
      </c>
      <c r="B1895" s="38" t="s">
        <v>820</v>
      </c>
      <c r="C1895" s="38">
        <v>1</v>
      </c>
      <c r="D1895" s="39">
        <v>4</v>
      </c>
      <c r="E1895" s="38" t="s">
        <v>4599</v>
      </c>
      <c r="F1895" s="39">
        <v>34861449</v>
      </c>
      <c r="G1895" s="38" t="s">
        <v>634</v>
      </c>
      <c r="H1895">
        <f>VLOOKUP(G1895,'Journals '!A:C,3)</f>
        <v>1</v>
      </c>
      <c r="I1895">
        <f t="shared" si="7"/>
        <v>1</v>
      </c>
      <c r="J1895" s="39">
        <v>2022</v>
      </c>
      <c r="K1895" s="38" t="s">
        <v>4600</v>
      </c>
      <c r="L1895" s="38"/>
      <c r="M1895" s="38"/>
      <c r="N1895" s="38"/>
      <c r="O1895" s="38"/>
      <c r="P1895" s="38"/>
      <c r="Q1895" s="38"/>
      <c r="R1895" s="38"/>
      <c r="S1895" s="38"/>
      <c r="T1895" s="38"/>
      <c r="U1895" s="38"/>
      <c r="V1895" s="38"/>
      <c r="W1895" s="38"/>
      <c r="X1895" s="38"/>
      <c r="Y1895" s="38"/>
      <c r="Z1895" s="38"/>
      <c r="AA1895" s="38"/>
      <c r="AB1895" s="38"/>
      <c r="AC1895" s="38"/>
      <c r="AD1895" s="38"/>
      <c r="AE1895" s="38"/>
    </row>
    <row r="1896" spans="1:31" ht="13.2">
      <c r="A1896" s="39">
        <v>183</v>
      </c>
      <c r="B1896" s="38" t="s">
        <v>871</v>
      </c>
      <c r="C1896" s="38">
        <v>1</v>
      </c>
      <c r="D1896" s="39">
        <v>12</v>
      </c>
      <c r="E1896" s="38" t="s">
        <v>4601</v>
      </c>
      <c r="F1896" s="39">
        <v>36106377</v>
      </c>
      <c r="G1896" s="38" t="s">
        <v>1454</v>
      </c>
      <c r="H1896">
        <f>VLOOKUP(G1896,'Journals '!A:C,3)</f>
        <v>0</v>
      </c>
      <c r="I1896" t="str">
        <f t="shared" si="7"/>
        <v xml:space="preserve"> </v>
      </c>
      <c r="J1896" s="39">
        <v>2022</v>
      </c>
      <c r="K1896" s="38" t="s">
        <v>4602</v>
      </c>
      <c r="L1896" s="38"/>
      <c r="M1896" s="38"/>
      <c r="N1896" s="38"/>
      <c r="O1896" s="38"/>
      <c r="P1896" s="38"/>
      <c r="Q1896" s="38"/>
      <c r="R1896" s="38"/>
      <c r="S1896" s="38"/>
      <c r="T1896" s="38"/>
      <c r="U1896" s="38"/>
      <c r="V1896" s="38"/>
      <c r="W1896" s="38"/>
      <c r="X1896" s="38"/>
      <c r="Y1896" s="38"/>
      <c r="Z1896" s="38"/>
      <c r="AA1896" s="38"/>
      <c r="AB1896" s="38"/>
      <c r="AC1896" s="38"/>
      <c r="AD1896" s="38"/>
      <c r="AE1896" s="38"/>
    </row>
    <row r="1897" spans="1:31" ht="13.2">
      <c r="A1897" s="39">
        <v>183</v>
      </c>
      <c r="B1897" s="38" t="s">
        <v>871</v>
      </c>
      <c r="C1897" s="38">
        <v>3</v>
      </c>
      <c r="D1897" s="39">
        <v>10</v>
      </c>
      <c r="E1897" s="38" t="s">
        <v>4603</v>
      </c>
      <c r="F1897" s="39">
        <v>35276502</v>
      </c>
      <c r="G1897" s="38" t="s">
        <v>369</v>
      </c>
      <c r="H1897">
        <f>VLOOKUP(G1897,'Journals '!A:C,3)</f>
        <v>0</v>
      </c>
      <c r="I1897" t="str">
        <f t="shared" si="7"/>
        <v xml:space="preserve"> </v>
      </c>
      <c r="J1897" s="39">
        <v>2022</v>
      </c>
      <c r="K1897" s="38" t="s">
        <v>4604</v>
      </c>
      <c r="L1897" s="38"/>
      <c r="M1897" s="38"/>
      <c r="N1897" s="38"/>
      <c r="O1897" s="38"/>
      <c r="P1897" s="38"/>
      <c r="Q1897" s="38"/>
      <c r="R1897" s="38"/>
      <c r="S1897" s="38"/>
      <c r="T1897" s="38"/>
      <c r="U1897" s="38"/>
      <c r="V1897" s="38"/>
      <c r="W1897" s="38"/>
      <c r="X1897" s="38"/>
      <c r="Y1897" s="38"/>
      <c r="Z1897" s="38"/>
      <c r="AA1897" s="38"/>
      <c r="AB1897" s="38"/>
      <c r="AC1897" s="38"/>
      <c r="AD1897" s="38"/>
      <c r="AE1897" s="38"/>
    </row>
    <row r="1898" spans="1:31" ht="13.2">
      <c r="A1898" s="39">
        <v>183</v>
      </c>
      <c r="B1898" s="38" t="s">
        <v>871</v>
      </c>
      <c r="C1898" s="38">
        <v>10</v>
      </c>
      <c r="D1898" s="39">
        <v>13</v>
      </c>
      <c r="E1898" s="38" t="s">
        <v>4605</v>
      </c>
      <c r="F1898" s="39">
        <v>34077733</v>
      </c>
      <c r="G1898" s="38" t="s">
        <v>1379</v>
      </c>
      <c r="H1898">
        <f>VLOOKUP(G1898,'Journals '!A:C,3)</f>
        <v>0</v>
      </c>
      <c r="I1898" t="str">
        <f t="shared" si="7"/>
        <v xml:space="preserve"> </v>
      </c>
      <c r="J1898" s="39">
        <v>2021</v>
      </c>
      <c r="K1898" s="38" t="s">
        <v>4606</v>
      </c>
      <c r="L1898" s="38"/>
      <c r="M1898" s="38"/>
      <c r="N1898" s="38"/>
      <c r="O1898" s="38"/>
      <c r="P1898" s="38"/>
      <c r="Q1898" s="38"/>
      <c r="R1898" s="38"/>
      <c r="S1898" s="38"/>
      <c r="T1898" s="38"/>
      <c r="U1898" s="38"/>
      <c r="V1898" s="38"/>
      <c r="W1898" s="38"/>
      <c r="X1898" s="38"/>
      <c r="Y1898" s="38"/>
      <c r="Z1898" s="38"/>
      <c r="AA1898" s="38"/>
      <c r="AB1898" s="38"/>
      <c r="AC1898" s="38"/>
      <c r="AD1898" s="38"/>
      <c r="AE1898" s="38"/>
    </row>
    <row r="1899" spans="1:31" ht="13.2">
      <c r="A1899" s="39">
        <v>183</v>
      </c>
      <c r="B1899" s="38" t="s">
        <v>871</v>
      </c>
      <c r="C1899" s="38">
        <v>7</v>
      </c>
      <c r="D1899" s="39">
        <v>14</v>
      </c>
      <c r="E1899" s="38" t="s">
        <v>4607</v>
      </c>
      <c r="F1899" s="39">
        <v>30146127</v>
      </c>
      <c r="G1899" s="38" t="s">
        <v>4608</v>
      </c>
      <c r="H1899">
        <f>VLOOKUP(G1899,'Journals '!A:C,3)</f>
        <v>0</v>
      </c>
      <c r="I1899" t="str">
        <f t="shared" si="7"/>
        <v xml:space="preserve"> </v>
      </c>
      <c r="J1899" s="39">
        <v>2018</v>
      </c>
      <c r="K1899" s="38" t="s">
        <v>4609</v>
      </c>
      <c r="L1899" s="38"/>
      <c r="M1899" s="38"/>
      <c r="N1899" s="38"/>
      <c r="O1899" s="38"/>
      <c r="P1899" s="38"/>
      <c r="Q1899" s="38"/>
      <c r="R1899" s="38"/>
      <c r="S1899" s="38"/>
      <c r="T1899" s="38"/>
      <c r="U1899" s="38"/>
      <c r="V1899" s="38"/>
      <c r="W1899" s="38"/>
      <c r="X1899" s="38"/>
      <c r="Y1899" s="38"/>
      <c r="Z1899" s="38"/>
      <c r="AA1899" s="38"/>
      <c r="AB1899" s="38"/>
      <c r="AC1899" s="38"/>
      <c r="AD1899" s="38"/>
      <c r="AE1899" s="38"/>
    </row>
    <row r="1900" spans="1:31" ht="13.2">
      <c r="A1900" s="39">
        <v>183</v>
      </c>
      <c r="B1900" s="38" t="s">
        <v>871</v>
      </c>
      <c r="C1900" s="38">
        <v>6</v>
      </c>
      <c r="D1900" s="39">
        <v>13</v>
      </c>
      <c r="E1900" s="38" t="s">
        <v>4610</v>
      </c>
      <c r="F1900" s="39">
        <v>26020271</v>
      </c>
      <c r="G1900" s="38" t="s">
        <v>2659</v>
      </c>
      <c r="H1900">
        <f>VLOOKUP(G1900,'Journals '!A:C,3)</f>
        <v>0</v>
      </c>
      <c r="I1900" t="str">
        <f t="shared" si="7"/>
        <v xml:space="preserve"> </v>
      </c>
      <c r="J1900" s="39">
        <v>2015</v>
      </c>
      <c r="K1900" s="38" t="s">
        <v>4611</v>
      </c>
      <c r="L1900" s="38"/>
      <c r="M1900" s="38"/>
      <c r="N1900" s="38"/>
      <c r="O1900" s="38"/>
      <c r="P1900" s="38"/>
      <c r="Q1900" s="38"/>
      <c r="R1900" s="38"/>
      <c r="S1900" s="38"/>
      <c r="T1900" s="38"/>
      <c r="U1900" s="38"/>
      <c r="V1900" s="38"/>
      <c r="W1900" s="38"/>
      <c r="X1900" s="38"/>
      <c r="Y1900" s="38"/>
      <c r="Z1900" s="38"/>
      <c r="AA1900" s="38"/>
      <c r="AB1900" s="38"/>
      <c r="AC1900" s="38"/>
      <c r="AD1900" s="38"/>
      <c r="AE1900" s="38"/>
    </row>
    <row r="1901" spans="1:31" ht="13.2">
      <c r="A1901" s="39">
        <v>184</v>
      </c>
      <c r="B1901" s="38" t="s">
        <v>821</v>
      </c>
      <c r="C1901" s="39">
        <v>3</v>
      </c>
      <c r="D1901" s="39">
        <v>7</v>
      </c>
      <c r="E1901" s="38" t="s">
        <v>4612</v>
      </c>
      <c r="F1901" s="39">
        <v>37509641</v>
      </c>
      <c r="G1901" s="40" t="s">
        <v>311</v>
      </c>
      <c r="H1901">
        <f>VLOOKUP(G1901,'Journals '!A:C,3)</f>
        <v>0</v>
      </c>
      <c r="I1901" t="str">
        <f t="shared" si="7"/>
        <v xml:space="preserve"> </v>
      </c>
      <c r="J1901" s="39">
        <v>2023</v>
      </c>
      <c r="K1901" s="38" t="s">
        <v>4613</v>
      </c>
      <c r="L1901" s="38"/>
      <c r="M1901" s="38"/>
      <c r="N1901" s="38"/>
      <c r="O1901" s="38"/>
      <c r="P1901" s="38"/>
      <c r="Q1901" s="38"/>
      <c r="R1901" s="38"/>
      <c r="S1901" s="38"/>
      <c r="T1901" s="38"/>
      <c r="U1901" s="38"/>
      <c r="V1901" s="38"/>
      <c r="W1901" s="38"/>
      <c r="X1901" s="38"/>
      <c r="Y1901" s="38"/>
      <c r="Z1901" s="38"/>
      <c r="AA1901" s="38"/>
      <c r="AB1901" s="38"/>
      <c r="AC1901" s="38"/>
      <c r="AD1901" s="38"/>
      <c r="AE1901" s="38"/>
    </row>
    <row r="1902" spans="1:31" ht="13.2">
      <c r="A1902" s="39">
        <v>184</v>
      </c>
      <c r="B1902" s="38" t="s">
        <v>821</v>
      </c>
      <c r="C1902" s="39">
        <v>1</v>
      </c>
      <c r="D1902" s="39">
        <v>15</v>
      </c>
      <c r="E1902" s="38" t="s">
        <v>4614</v>
      </c>
      <c r="F1902" s="39">
        <v>36529432</v>
      </c>
      <c r="G1902" s="40" t="s">
        <v>631</v>
      </c>
      <c r="H1902">
        <f>VLOOKUP(G1902,'Journals '!A:C,3)</f>
        <v>1</v>
      </c>
      <c r="I1902">
        <f t="shared" si="7"/>
        <v>1</v>
      </c>
      <c r="J1902" s="39">
        <v>2023</v>
      </c>
      <c r="K1902" s="38" t="s">
        <v>4615</v>
      </c>
      <c r="L1902" s="38"/>
      <c r="M1902" s="38"/>
      <c r="N1902" s="38"/>
      <c r="O1902" s="38"/>
      <c r="P1902" s="38"/>
      <c r="Q1902" s="38"/>
      <c r="R1902" s="38"/>
      <c r="S1902" s="38"/>
      <c r="T1902" s="38"/>
      <c r="U1902" s="38"/>
      <c r="V1902" s="38"/>
      <c r="W1902" s="38"/>
      <c r="X1902" s="38"/>
      <c r="Y1902" s="38"/>
      <c r="Z1902" s="38"/>
      <c r="AA1902" s="38"/>
      <c r="AB1902" s="38"/>
      <c r="AC1902" s="38"/>
      <c r="AD1902" s="38"/>
      <c r="AE1902" s="38"/>
    </row>
    <row r="1903" spans="1:31" ht="13.2">
      <c r="A1903" s="39">
        <v>185</v>
      </c>
      <c r="B1903" s="38" t="s">
        <v>4616</v>
      </c>
      <c r="C1903" s="39">
        <v>3</v>
      </c>
      <c r="D1903" s="39">
        <v>6</v>
      </c>
      <c r="E1903" s="38" t="s">
        <v>4617</v>
      </c>
      <c r="F1903" s="39">
        <v>33232897</v>
      </c>
      <c r="G1903" s="40" t="s">
        <v>369</v>
      </c>
      <c r="H1903">
        <f>VLOOKUP(G1903,'Journals '!A:C,3)</f>
        <v>0</v>
      </c>
      <c r="I1903" t="str">
        <f t="shared" si="7"/>
        <v xml:space="preserve"> </v>
      </c>
      <c r="J1903" s="39">
        <v>2020</v>
      </c>
      <c r="K1903" s="38" t="s">
        <v>4618</v>
      </c>
      <c r="L1903" s="38"/>
      <c r="M1903" s="38"/>
      <c r="N1903" s="38"/>
      <c r="O1903" s="38"/>
      <c r="P1903" s="38"/>
      <c r="Q1903" s="38"/>
      <c r="R1903" s="38"/>
      <c r="S1903" s="38"/>
      <c r="T1903" s="38"/>
      <c r="U1903" s="38"/>
      <c r="V1903" s="38"/>
      <c r="W1903" s="38"/>
      <c r="X1903" s="38"/>
      <c r="Y1903" s="38"/>
      <c r="Z1903" s="38"/>
      <c r="AA1903" s="38"/>
      <c r="AB1903" s="38"/>
      <c r="AC1903" s="38"/>
      <c r="AD1903" s="38"/>
      <c r="AE1903" s="38"/>
    </row>
    <row r="1904" spans="1:31" ht="13.2">
      <c r="A1904" s="39">
        <v>185</v>
      </c>
      <c r="B1904" s="38" t="s">
        <v>4616</v>
      </c>
      <c r="C1904" s="39">
        <v>2</v>
      </c>
      <c r="D1904" s="39">
        <v>3</v>
      </c>
      <c r="E1904" s="38" t="s">
        <v>4619</v>
      </c>
      <c r="F1904" s="39">
        <v>35319718</v>
      </c>
      <c r="G1904" s="40" t="s">
        <v>441</v>
      </c>
      <c r="H1904">
        <f>VLOOKUP(G1904,'Journals '!A:C,3)</f>
        <v>0</v>
      </c>
      <c r="I1904" t="str">
        <f t="shared" si="7"/>
        <v xml:space="preserve"> </v>
      </c>
      <c r="J1904" s="39">
        <v>2022</v>
      </c>
      <c r="K1904" s="73" t="s">
        <v>4620</v>
      </c>
      <c r="L1904" s="38"/>
      <c r="M1904" s="38"/>
      <c r="N1904" s="38"/>
      <c r="O1904" s="38"/>
      <c r="P1904" s="38"/>
      <c r="Q1904" s="38"/>
      <c r="R1904" s="38"/>
      <c r="S1904" s="38"/>
      <c r="T1904" s="38"/>
      <c r="U1904" s="38"/>
      <c r="V1904" s="38"/>
      <c r="W1904" s="38"/>
      <c r="X1904" s="38"/>
      <c r="Y1904" s="38"/>
      <c r="Z1904" s="38"/>
      <c r="AA1904" s="38"/>
      <c r="AB1904" s="38"/>
      <c r="AC1904" s="38"/>
      <c r="AD1904" s="38"/>
      <c r="AE1904" s="38"/>
    </row>
    <row r="1905" spans="1:31" ht="13.2">
      <c r="A1905" s="39">
        <v>185</v>
      </c>
      <c r="B1905" s="38" t="s">
        <v>4616</v>
      </c>
      <c r="C1905" s="39">
        <v>31</v>
      </c>
      <c r="D1905" s="39">
        <v>38</v>
      </c>
      <c r="E1905" s="38" t="s">
        <v>2566</v>
      </c>
      <c r="F1905" s="39">
        <v>33789227</v>
      </c>
      <c r="G1905" s="40" t="s">
        <v>540</v>
      </c>
      <c r="H1905">
        <f>VLOOKUP(G1905,'Journals '!A:C,3)</f>
        <v>1</v>
      </c>
      <c r="I1905">
        <f t="shared" si="7"/>
        <v>1</v>
      </c>
      <c r="J1905" s="39">
        <v>2021</v>
      </c>
      <c r="K1905" s="38" t="s">
        <v>4621</v>
      </c>
      <c r="L1905" s="38"/>
      <c r="M1905" s="38"/>
      <c r="N1905" s="38"/>
      <c r="O1905" s="38"/>
      <c r="P1905" s="38"/>
      <c r="Q1905" s="38"/>
      <c r="R1905" s="38"/>
      <c r="S1905" s="38"/>
      <c r="T1905" s="38"/>
      <c r="U1905" s="38"/>
      <c r="V1905" s="38"/>
      <c r="W1905" s="38"/>
      <c r="X1905" s="38"/>
      <c r="Y1905" s="38"/>
      <c r="Z1905" s="38"/>
      <c r="AA1905" s="38"/>
      <c r="AB1905" s="38"/>
      <c r="AC1905" s="38"/>
      <c r="AD1905" s="38"/>
      <c r="AE1905" s="38"/>
    </row>
    <row r="1906" spans="1:31" ht="13.2">
      <c r="A1906" s="74">
        <v>186</v>
      </c>
      <c r="B1906" s="37" t="s">
        <v>895</v>
      </c>
      <c r="C1906" s="74">
        <v>1</v>
      </c>
      <c r="D1906" s="74">
        <v>5</v>
      </c>
      <c r="E1906" s="37" t="s">
        <v>4622</v>
      </c>
      <c r="F1906" s="74">
        <v>32983100</v>
      </c>
      <c r="G1906" s="75" t="s">
        <v>384</v>
      </c>
      <c r="H1906">
        <f>VLOOKUP(G1906,'Journals '!A:C,3)</f>
        <v>0</v>
      </c>
      <c r="I1906" t="str">
        <f t="shared" si="7"/>
        <v xml:space="preserve"> </v>
      </c>
      <c r="J1906" s="74">
        <v>2020</v>
      </c>
      <c r="K1906" s="37" t="s">
        <v>4623</v>
      </c>
      <c r="L1906" s="38"/>
      <c r="M1906" s="38"/>
      <c r="N1906" s="38"/>
      <c r="O1906" s="38"/>
      <c r="P1906" s="38"/>
      <c r="Q1906" s="38"/>
      <c r="R1906" s="38"/>
      <c r="S1906" s="38"/>
      <c r="T1906" s="38"/>
      <c r="U1906" s="38"/>
      <c r="V1906" s="38"/>
      <c r="W1906" s="38"/>
      <c r="X1906" s="38"/>
      <c r="Y1906" s="38"/>
      <c r="Z1906" s="38"/>
      <c r="AA1906" s="38"/>
      <c r="AB1906" s="38"/>
      <c r="AC1906" s="38"/>
      <c r="AD1906" s="38"/>
      <c r="AE1906" s="38"/>
    </row>
    <row r="1907" spans="1:31" ht="13.2">
      <c r="A1907" s="74">
        <v>186</v>
      </c>
      <c r="B1907" s="37" t="s">
        <v>895</v>
      </c>
      <c r="C1907" s="74">
        <v>2</v>
      </c>
      <c r="D1907" s="74">
        <v>9</v>
      </c>
      <c r="E1907" s="37" t="s">
        <v>4624</v>
      </c>
      <c r="F1907" s="74">
        <v>33872839</v>
      </c>
      <c r="G1907" s="75" t="s">
        <v>634</v>
      </c>
      <c r="H1907">
        <f>VLOOKUP(G1907,'Journals '!A:C,3)</f>
        <v>1</v>
      </c>
      <c r="I1907">
        <f t="shared" si="7"/>
        <v>1</v>
      </c>
      <c r="J1907" s="74">
        <v>2021</v>
      </c>
      <c r="K1907" s="37" t="s">
        <v>4625</v>
      </c>
      <c r="L1907" s="38"/>
      <c r="M1907" s="38"/>
      <c r="N1907" s="38"/>
      <c r="O1907" s="38"/>
      <c r="P1907" s="38"/>
      <c r="Q1907" s="38"/>
      <c r="R1907" s="38"/>
      <c r="S1907" s="38"/>
      <c r="T1907" s="38"/>
      <c r="U1907" s="38"/>
      <c r="V1907" s="38"/>
      <c r="W1907" s="38"/>
      <c r="X1907" s="38"/>
      <c r="Y1907" s="38"/>
      <c r="Z1907" s="38"/>
      <c r="AA1907" s="38"/>
      <c r="AB1907" s="38"/>
      <c r="AC1907" s="38"/>
      <c r="AD1907" s="38"/>
      <c r="AE1907" s="38"/>
    </row>
    <row r="1908" spans="1:31" ht="13.2">
      <c r="A1908" s="74">
        <v>186</v>
      </c>
      <c r="B1908" s="37" t="s">
        <v>895</v>
      </c>
      <c r="C1908" s="74">
        <v>1</v>
      </c>
      <c r="D1908" s="74">
        <v>11</v>
      </c>
      <c r="E1908" s="37" t="s">
        <v>4626</v>
      </c>
      <c r="F1908" s="74">
        <v>34515001</v>
      </c>
      <c r="G1908" s="75" t="s">
        <v>357</v>
      </c>
      <c r="H1908">
        <f>VLOOKUP(G1908,'Journals '!A:C,3)</f>
        <v>0</v>
      </c>
      <c r="I1908" t="str">
        <f t="shared" si="7"/>
        <v xml:space="preserve"> </v>
      </c>
      <c r="J1908" s="74">
        <v>2021</v>
      </c>
      <c r="K1908" s="37" t="s">
        <v>4627</v>
      </c>
      <c r="L1908" s="38"/>
      <c r="M1908" s="38"/>
      <c r="N1908" s="38"/>
      <c r="O1908" s="38"/>
      <c r="P1908" s="38"/>
      <c r="Q1908" s="38"/>
      <c r="R1908" s="38"/>
      <c r="S1908" s="38"/>
      <c r="T1908" s="38"/>
      <c r="U1908" s="38"/>
      <c r="V1908" s="38"/>
      <c r="W1908" s="38"/>
      <c r="X1908" s="38"/>
      <c r="Y1908" s="38"/>
      <c r="Z1908" s="38"/>
      <c r="AA1908" s="38"/>
      <c r="AB1908" s="38"/>
      <c r="AC1908" s="38"/>
      <c r="AD1908" s="38"/>
      <c r="AE1908" s="38"/>
    </row>
    <row r="1909" spans="1:31" ht="13.2">
      <c r="A1909" s="74">
        <v>186</v>
      </c>
      <c r="B1909" s="37" t="s">
        <v>895</v>
      </c>
      <c r="C1909" s="74">
        <v>1</v>
      </c>
      <c r="D1909" s="74">
        <v>5</v>
      </c>
      <c r="E1909" s="37" t="s">
        <v>4628</v>
      </c>
      <c r="F1909" s="74">
        <v>33597955</v>
      </c>
      <c r="G1909" s="75" t="s">
        <v>384</v>
      </c>
      <c r="H1909">
        <f>VLOOKUP(G1909,'Journals '!A:C,3)</f>
        <v>0</v>
      </c>
      <c r="I1909" t="str">
        <f t="shared" si="7"/>
        <v xml:space="preserve"> </v>
      </c>
      <c r="J1909" s="74">
        <v>2021</v>
      </c>
      <c r="K1909" s="37" t="s">
        <v>4623</v>
      </c>
      <c r="L1909" s="38"/>
      <c r="M1909" s="38"/>
      <c r="N1909" s="38"/>
      <c r="O1909" s="38"/>
      <c r="P1909" s="38"/>
      <c r="Q1909" s="38"/>
      <c r="R1909" s="38"/>
      <c r="S1909" s="38"/>
      <c r="T1909" s="38"/>
      <c r="U1909" s="38"/>
      <c r="V1909" s="38"/>
      <c r="W1909" s="38"/>
      <c r="X1909" s="38"/>
      <c r="Y1909" s="38"/>
      <c r="Z1909" s="38"/>
      <c r="AA1909" s="38"/>
      <c r="AB1909" s="38"/>
      <c r="AC1909" s="38"/>
      <c r="AD1909" s="38"/>
      <c r="AE1909" s="38"/>
    </row>
    <row r="1910" spans="1:31" ht="13.2">
      <c r="A1910" s="74">
        <v>186</v>
      </c>
      <c r="B1910" s="37" t="s">
        <v>895</v>
      </c>
      <c r="C1910" s="74">
        <v>2</v>
      </c>
      <c r="D1910" s="74">
        <v>13</v>
      </c>
      <c r="E1910" s="37" t="s">
        <v>4629</v>
      </c>
      <c r="F1910" s="74">
        <v>33102893</v>
      </c>
      <c r="G1910" s="75" t="s">
        <v>487</v>
      </c>
      <c r="H1910">
        <f>VLOOKUP(G1910,'Journals '!A:C,3)</f>
        <v>1</v>
      </c>
      <c r="I1910">
        <f t="shared" si="7"/>
        <v>1</v>
      </c>
      <c r="J1910" s="74">
        <v>2020</v>
      </c>
      <c r="K1910" s="37" t="s">
        <v>4630</v>
      </c>
      <c r="L1910" s="38"/>
      <c r="M1910" s="38"/>
      <c r="N1910" s="38"/>
      <c r="O1910" s="38"/>
      <c r="P1910" s="38"/>
      <c r="Q1910" s="38"/>
      <c r="R1910" s="38"/>
      <c r="S1910" s="38"/>
      <c r="T1910" s="38"/>
      <c r="U1910" s="38"/>
      <c r="V1910" s="38"/>
      <c r="W1910" s="38"/>
      <c r="X1910" s="38"/>
      <c r="Y1910" s="38"/>
      <c r="Z1910" s="38"/>
      <c r="AA1910" s="38"/>
      <c r="AB1910" s="38"/>
      <c r="AC1910" s="38"/>
      <c r="AD1910" s="38"/>
      <c r="AE1910" s="38"/>
    </row>
    <row r="1911" spans="1:31" ht="13.2">
      <c r="A1911" s="74">
        <v>186</v>
      </c>
      <c r="B1911" s="37" t="s">
        <v>895</v>
      </c>
      <c r="C1911" s="74">
        <v>2</v>
      </c>
      <c r="D1911" s="74">
        <v>7</v>
      </c>
      <c r="E1911" s="37" t="s">
        <v>4631</v>
      </c>
      <c r="F1911" s="74">
        <v>33998357</v>
      </c>
      <c r="G1911" s="75" t="s">
        <v>323</v>
      </c>
      <c r="H1911">
        <f>VLOOKUP(G1911,'Journals '!A:C,3)</f>
        <v>0</v>
      </c>
      <c r="I1911" t="str">
        <f t="shared" si="7"/>
        <v xml:space="preserve"> </v>
      </c>
      <c r="J1911" s="74">
        <v>2021</v>
      </c>
      <c r="K1911" s="37" t="s">
        <v>4632</v>
      </c>
      <c r="L1911" s="38"/>
      <c r="M1911" s="38"/>
      <c r="N1911" s="38"/>
      <c r="O1911" s="38"/>
      <c r="P1911" s="38"/>
      <c r="Q1911" s="38"/>
      <c r="R1911" s="38"/>
      <c r="S1911" s="38"/>
      <c r="T1911" s="38"/>
      <c r="U1911" s="38"/>
      <c r="V1911" s="38"/>
      <c r="W1911" s="38"/>
      <c r="X1911" s="38"/>
      <c r="Y1911" s="38"/>
      <c r="Z1911" s="38"/>
      <c r="AA1911" s="38"/>
      <c r="AB1911" s="38"/>
      <c r="AC1911" s="38"/>
      <c r="AD1911" s="38"/>
      <c r="AE1911" s="38"/>
    </row>
    <row r="1912" spans="1:31" ht="13.2">
      <c r="A1912" s="39">
        <v>187</v>
      </c>
      <c r="B1912" s="38" t="s">
        <v>823</v>
      </c>
      <c r="C1912" s="39">
        <v>3</v>
      </c>
      <c r="D1912" s="39">
        <v>7</v>
      </c>
      <c r="E1912" s="38" t="s">
        <v>4633</v>
      </c>
      <c r="F1912" s="39">
        <v>28426722</v>
      </c>
      <c r="G1912" s="40" t="s">
        <v>4071</v>
      </c>
      <c r="H1912">
        <f>VLOOKUP(G1912,'Journals '!A:C,3)</f>
        <v>0</v>
      </c>
      <c r="I1912" t="str">
        <f t="shared" si="7"/>
        <v xml:space="preserve"> </v>
      </c>
      <c r="J1912" s="39">
        <v>2017</v>
      </c>
      <c r="K1912" s="38" t="s">
        <v>4634</v>
      </c>
      <c r="L1912" s="38"/>
      <c r="M1912" s="38"/>
      <c r="N1912" s="38"/>
      <c r="O1912" s="38"/>
      <c r="P1912" s="38"/>
      <c r="Q1912" s="38"/>
      <c r="R1912" s="38"/>
      <c r="S1912" s="38"/>
      <c r="T1912" s="38"/>
      <c r="U1912" s="38"/>
      <c r="V1912" s="38"/>
      <c r="W1912" s="38"/>
      <c r="X1912" s="38"/>
      <c r="Y1912" s="38"/>
      <c r="Z1912" s="38"/>
      <c r="AA1912" s="38"/>
      <c r="AB1912" s="38"/>
      <c r="AC1912" s="38"/>
      <c r="AD1912" s="38"/>
      <c r="AE1912" s="38"/>
    </row>
    <row r="1913" spans="1:31" ht="13.2">
      <c r="A1913" s="39">
        <v>187</v>
      </c>
      <c r="B1913" s="38" t="s">
        <v>823</v>
      </c>
      <c r="C1913" s="39">
        <v>2</v>
      </c>
      <c r="D1913" s="39">
        <v>4</v>
      </c>
      <c r="E1913" s="38" t="s">
        <v>4635</v>
      </c>
      <c r="F1913" s="39">
        <v>36251419</v>
      </c>
      <c r="G1913" s="40" t="s">
        <v>557</v>
      </c>
      <c r="H1913">
        <f>VLOOKUP(G1913,'Journals '!A:C,3)</f>
        <v>1</v>
      </c>
      <c r="I1913">
        <f t="shared" si="7"/>
        <v>1</v>
      </c>
      <c r="J1913" s="39">
        <v>2023</v>
      </c>
      <c r="K1913" s="38" t="s">
        <v>4636</v>
      </c>
      <c r="L1913" s="38"/>
      <c r="M1913" s="38"/>
      <c r="N1913" s="38"/>
      <c r="O1913" s="38"/>
      <c r="P1913" s="38"/>
      <c r="Q1913" s="38"/>
      <c r="R1913" s="38"/>
      <c r="S1913" s="38"/>
      <c r="T1913" s="38"/>
      <c r="U1913" s="38"/>
      <c r="V1913" s="38"/>
      <c r="W1913" s="38"/>
      <c r="X1913" s="38"/>
      <c r="Y1913" s="38"/>
      <c r="Z1913" s="38"/>
      <c r="AA1913" s="38"/>
      <c r="AB1913" s="38"/>
      <c r="AC1913" s="38"/>
      <c r="AD1913" s="38"/>
      <c r="AE1913" s="38"/>
    </row>
    <row r="1914" spans="1:31" ht="13.2">
      <c r="A1914" s="39">
        <v>187</v>
      </c>
      <c r="B1914" s="38" t="s">
        <v>823</v>
      </c>
      <c r="C1914" s="39">
        <v>1</v>
      </c>
      <c r="D1914" s="39">
        <v>4</v>
      </c>
      <c r="E1914" s="38" t="s">
        <v>4637</v>
      </c>
      <c r="F1914" s="39">
        <v>35881022</v>
      </c>
      <c r="G1914" s="40" t="s">
        <v>544</v>
      </c>
      <c r="H1914">
        <f>VLOOKUP(G1914,'Journals '!A:C,3)</f>
        <v>1</v>
      </c>
      <c r="I1914">
        <f t="shared" si="7"/>
        <v>1</v>
      </c>
      <c r="J1914" s="39">
        <v>2022</v>
      </c>
      <c r="K1914" s="38" t="s">
        <v>4636</v>
      </c>
      <c r="L1914" s="38"/>
      <c r="M1914" s="38"/>
      <c r="N1914" s="38"/>
      <c r="O1914" s="38"/>
      <c r="P1914" s="38"/>
      <c r="Q1914" s="38"/>
      <c r="R1914" s="38"/>
      <c r="S1914" s="38"/>
      <c r="T1914" s="38"/>
      <c r="U1914" s="38"/>
      <c r="V1914" s="38"/>
      <c r="W1914" s="38"/>
      <c r="X1914" s="38"/>
      <c r="Y1914" s="38"/>
      <c r="Z1914" s="38"/>
      <c r="AA1914" s="38"/>
      <c r="AB1914" s="38"/>
      <c r="AC1914" s="38"/>
      <c r="AD1914" s="38"/>
      <c r="AE1914" s="38"/>
    </row>
    <row r="1915" spans="1:31" ht="13.2">
      <c r="A1915" s="39">
        <v>187</v>
      </c>
      <c r="B1915" s="38" t="s">
        <v>823</v>
      </c>
      <c r="C1915" s="39">
        <v>10</v>
      </c>
      <c r="D1915" s="39">
        <v>19</v>
      </c>
      <c r="E1915" s="38" t="s">
        <v>4638</v>
      </c>
      <c r="F1915" s="39">
        <v>35386250</v>
      </c>
      <c r="G1915" s="40" t="s">
        <v>457</v>
      </c>
      <c r="H1915">
        <f>VLOOKUP(G1915,'Journals '!A:C,3)</f>
        <v>0</v>
      </c>
      <c r="I1915" t="str">
        <f t="shared" si="7"/>
        <v xml:space="preserve"> </v>
      </c>
      <c r="J1915" s="39">
        <v>2022</v>
      </c>
      <c r="K1915" s="38" t="s">
        <v>4639</v>
      </c>
      <c r="L1915" s="38"/>
      <c r="M1915" s="38"/>
      <c r="N1915" s="38"/>
      <c r="O1915" s="38"/>
      <c r="P1915" s="38"/>
      <c r="Q1915" s="38"/>
      <c r="R1915" s="38"/>
      <c r="S1915" s="38"/>
      <c r="T1915" s="38"/>
      <c r="U1915" s="38"/>
      <c r="V1915" s="38"/>
      <c r="W1915" s="38"/>
      <c r="X1915" s="38"/>
      <c r="Y1915" s="38"/>
      <c r="Z1915" s="38"/>
      <c r="AA1915" s="38"/>
      <c r="AB1915" s="38"/>
      <c r="AC1915" s="38"/>
      <c r="AD1915" s="38"/>
      <c r="AE1915" s="38"/>
    </row>
    <row r="1916" spans="1:31" ht="13.2">
      <c r="A1916" s="39">
        <v>187</v>
      </c>
      <c r="B1916" s="38" t="s">
        <v>823</v>
      </c>
      <c r="C1916" s="39">
        <v>3</v>
      </c>
      <c r="D1916" s="39">
        <v>17</v>
      </c>
      <c r="E1916" s="38" t="s">
        <v>4640</v>
      </c>
      <c r="F1916" s="39">
        <v>35360471</v>
      </c>
      <c r="G1916" s="40" t="s">
        <v>484</v>
      </c>
      <c r="H1916">
        <f>VLOOKUP(G1916,'Journals '!A:C,3)</f>
        <v>0</v>
      </c>
      <c r="I1916" t="str">
        <f t="shared" si="7"/>
        <v xml:space="preserve"> </v>
      </c>
      <c r="J1916" s="39">
        <v>2022</v>
      </c>
      <c r="K1916" s="38" t="s">
        <v>4641</v>
      </c>
      <c r="L1916" s="38"/>
      <c r="M1916" s="38"/>
      <c r="N1916" s="38"/>
      <c r="O1916" s="38"/>
      <c r="P1916" s="38"/>
      <c r="Q1916" s="38"/>
      <c r="R1916" s="38"/>
      <c r="S1916" s="38"/>
      <c r="T1916" s="38"/>
      <c r="U1916" s="38"/>
      <c r="V1916" s="38"/>
      <c r="W1916" s="38"/>
      <c r="X1916" s="38"/>
      <c r="Y1916" s="38"/>
      <c r="Z1916" s="38"/>
      <c r="AA1916" s="38"/>
      <c r="AB1916" s="38"/>
      <c r="AC1916" s="38"/>
      <c r="AD1916" s="38"/>
      <c r="AE1916" s="38"/>
    </row>
    <row r="1917" spans="1:31" ht="13.2">
      <c r="A1917" s="39">
        <v>187</v>
      </c>
      <c r="B1917" s="38" t="s">
        <v>823</v>
      </c>
      <c r="C1917" s="39">
        <v>4</v>
      </c>
      <c r="D1917" s="39">
        <v>21</v>
      </c>
      <c r="E1917" s="38" t="s">
        <v>4642</v>
      </c>
      <c r="F1917" s="39">
        <v>34132235</v>
      </c>
      <c r="G1917" s="40" t="s">
        <v>600</v>
      </c>
      <c r="H1917">
        <f>VLOOKUP(G1917,'Journals '!A:C,3)</f>
        <v>1</v>
      </c>
      <c r="I1917">
        <f t="shared" si="7"/>
        <v>1</v>
      </c>
      <c r="J1917" s="39">
        <v>2021</v>
      </c>
      <c r="K1917" s="38" t="s">
        <v>4643</v>
      </c>
      <c r="L1917" s="38"/>
      <c r="M1917" s="38"/>
      <c r="N1917" s="38"/>
      <c r="O1917" s="38"/>
      <c r="P1917" s="38"/>
      <c r="Q1917" s="38"/>
      <c r="R1917" s="38"/>
      <c r="S1917" s="38"/>
      <c r="T1917" s="38"/>
      <c r="U1917" s="38"/>
      <c r="V1917" s="38"/>
      <c r="W1917" s="38"/>
      <c r="X1917" s="38"/>
      <c r="Y1917" s="38"/>
      <c r="Z1917" s="38"/>
      <c r="AA1917" s="38"/>
      <c r="AB1917" s="38"/>
      <c r="AC1917" s="38"/>
      <c r="AD1917" s="38"/>
      <c r="AE1917" s="38"/>
    </row>
    <row r="1918" spans="1:31" ht="13.2">
      <c r="A1918" s="39">
        <v>188</v>
      </c>
      <c r="B1918" s="38" t="s">
        <v>863</v>
      </c>
      <c r="C1918" s="39">
        <v>3</v>
      </c>
      <c r="D1918" s="39">
        <v>6</v>
      </c>
      <c r="E1918" s="38" t="s">
        <v>4644</v>
      </c>
      <c r="F1918" s="39">
        <v>35860576</v>
      </c>
      <c r="G1918" s="40" t="s">
        <v>395</v>
      </c>
      <c r="H1918">
        <f>VLOOKUP(G1918,'Journals '!A:C,3)</f>
        <v>0</v>
      </c>
      <c r="I1918" t="str">
        <f t="shared" si="7"/>
        <v xml:space="preserve"> </v>
      </c>
      <c r="J1918" s="39">
        <v>2022</v>
      </c>
      <c r="K1918" s="38" t="s">
        <v>4645</v>
      </c>
      <c r="L1918" s="38"/>
      <c r="M1918" s="38"/>
      <c r="N1918" s="38"/>
      <c r="O1918" s="38"/>
      <c r="P1918" s="38"/>
      <c r="Q1918" s="38"/>
      <c r="R1918" s="38"/>
      <c r="S1918" s="38"/>
      <c r="T1918" s="38"/>
      <c r="U1918" s="38"/>
      <c r="V1918" s="38"/>
      <c r="W1918" s="38"/>
      <c r="X1918" s="38"/>
      <c r="Y1918" s="38"/>
      <c r="Z1918" s="38"/>
      <c r="AA1918" s="38"/>
      <c r="AB1918" s="38"/>
      <c r="AC1918" s="38"/>
      <c r="AD1918" s="38"/>
      <c r="AE1918" s="38"/>
    </row>
    <row r="1919" spans="1:31" ht="13.2">
      <c r="A1919" s="39">
        <v>188</v>
      </c>
      <c r="B1919" s="38" t="s">
        <v>4646</v>
      </c>
      <c r="C1919" s="39">
        <v>1</v>
      </c>
      <c r="D1919" s="39">
        <v>5</v>
      </c>
      <c r="E1919" s="38" t="s">
        <v>4647</v>
      </c>
      <c r="F1919" s="39">
        <v>23972035</v>
      </c>
      <c r="G1919" s="40" t="s">
        <v>483</v>
      </c>
      <c r="H1919">
        <f>VLOOKUP(G1919,'Journals '!A:C,3)</f>
        <v>1</v>
      </c>
      <c r="I1919">
        <f t="shared" si="7"/>
        <v>1</v>
      </c>
      <c r="J1919" s="39">
        <v>2013</v>
      </c>
      <c r="K1919" s="38" t="s">
        <v>4648</v>
      </c>
      <c r="L1919" s="38"/>
      <c r="M1919" s="38"/>
      <c r="N1919" s="38"/>
      <c r="O1919" s="38"/>
      <c r="P1919" s="38"/>
      <c r="Q1919" s="38"/>
      <c r="R1919" s="38"/>
      <c r="S1919" s="38"/>
      <c r="T1919" s="38"/>
      <c r="U1919" s="38"/>
      <c r="V1919" s="38"/>
      <c r="W1919" s="38"/>
      <c r="X1919" s="38"/>
      <c r="Y1919" s="38"/>
      <c r="Z1919" s="38"/>
      <c r="AA1919" s="38"/>
      <c r="AB1919" s="38"/>
      <c r="AC1919" s="38"/>
      <c r="AD1919" s="38"/>
      <c r="AE1919" s="38"/>
    </row>
    <row r="1920" spans="1:31" ht="13.2">
      <c r="A1920" s="39">
        <v>188</v>
      </c>
      <c r="B1920" s="38" t="s">
        <v>4646</v>
      </c>
      <c r="C1920" s="39">
        <v>1</v>
      </c>
      <c r="D1920" s="39">
        <v>4</v>
      </c>
      <c r="E1920" s="38" t="s">
        <v>4649</v>
      </c>
      <c r="F1920" s="39">
        <v>28859453</v>
      </c>
      <c r="G1920" s="40" t="s">
        <v>544</v>
      </c>
      <c r="H1920">
        <f>VLOOKUP(G1920,'Journals '!A:C,3)</f>
        <v>1</v>
      </c>
      <c r="I1920">
        <f t="shared" si="7"/>
        <v>1</v>
      </c>
      <c r="J1920" s="39">
        <v>2017</v>
      </c>
      <c r="K1920" s="38" t="s">
        <v>4648</v>
      </c>
      <c r="L1920" s="38"/>
      <c r="M1920" s="38"/>
      <c r="N1920" s="38"/>
      <c r="O1920" s="38"/>
      <c r="P1920" s="38"/>
      <c r="Q1920" s="38"/>
      <c r="R1920" s="38"/>
      <c r="S1920" s="38"/>
      <c r="T1920" s="38"/>
      <c r="U1920" s="38"/>
      <c r="V1920" s="38"/>
      <c r="W1920" s="38"/>
      <c r="X1920" s="38"/>
      <c r="Y1920" s="38"/>
      <c r="Z1920" s="38"/>
      <c r="AA1920" s="38"/>
      <c r="AB1920" s="38"/>
      <c r="AC1920" s="38"/>
      <c r="AD1920" s="38"/>
      <c r="AE1920" s="38"/>
    </row>
    <row r="1921" spans="1:31" ht="13.2">
      <c r="A1921" s="39">
        <v>188</v>
      </c>
      <c r="B1921" s="38" t="s">
        <v>4646</v>
      </c>
      <c r="C1921" s="39">
        <v>1</v>
      </c>
      <c r="D1921" s="39">
        <v>4</v>
      </c>
      <c r="E1921" s="38" t="s">
        <v>4650</v>
      </c>
      <c r="F1921" s="39">
        <v>33582772</v>
      </c>
      <c r="G1921" s="40" t="s">
        <v>544</v>
      </c>
      <c r="H1921">
        <f>VLOOKUP(G1921,'Journals '!A:C,3)</f>
        <v>1</v>
      </c>
      <c r="I1921">
        <f t="shared" si="7"/>
        <v>1</v>
      </c>
      <c r="J1921" s="39">
        <v>2021</v>
      </c>
      <c r="K1921" s="38" t="s">
        <v>4648</v>
      </c>
      <c r="L1921" s="38"/>
      <c r="M1921" s="38"/>
      <c r="N1921" s="38"/>
      <c r="O1921" s="38"/>
      <c r="P1921" s="38"/>
      <c r="Q1921" s="38"/>
      <c r="R1921" s="38"/>
      <c r="S1921" s="38"/>
      <c r="T1921" s="38"/>
      <c r="U1921" s="38"/>
      <c r="V1921" s="38"/>
      <c r="W1921" s="38"/>
      <c r="X1921" s="38"/>
      <c r="Y1921" s="38"/>
      <c r="Z1921" s="38"/>
      <c r="AA1921" s="38"/>
      <c r="AB1921" s="38"/>
      <c r="AC1921" s="38"/>
      <c r="AD1921" s="38"/>
      <c r="AE1921" s="38"/>
    </row>
    <row r="1922" spans="1:31" ht="13.2">
      <c r="A1922" s="39">
        <v>188</v>
      </c>
      <c r="B1922" s="38" t="s">
        <v>4646</v>
      </c>
      <c r="C1922" s="39">
        <v>1</v>
      </c>
      <c r="D1922" s="39">
        <v>5</v>
      </c>
      <c r="E1922" s="38" t="s">
        <v>4651</v>
      </c>
      <c r="F1922" s="39">
        <v>22989254</v>
      </c>
      <c r="G1922" s="40" t="s">
        <v>483</v>
      </c>
      <c r="H1922">
        <f>VLOOKUP(G1922,'Journals '!A:C,3)</f>
        <v>1</v>
      </c>
      <c r="I1922">
        <f t="shared" si="7"/>
        <v>1</v>
      </c>
      <c r="J1922" s="39">
        <v>2013</v>
      </c>
      <c r="K1922" s="38" t="s">
        <v>4652</v>
      </c>
      <c r="L1922" s="38"/>
      <c r="M1922" s="38"/>
      <c r="N1922" s="38"/>
      <c r="O1922" s="38"/>
      <c r="P1922" s="38"/>
      <c r="Q1922" s="38"/>
      <c r="R1922" s="38"/>
      <c r="S1922" s="38"/>
      <c r="T1922" s="38"/>
      <c r="U1922" s="38"/>
      <c r="V1922" s="38"/>
      <c r="W1922" s="38"/>
      <c r="X1922" s="38"/>
      <c r="Y1922" s="38"/>
      <c r="Z1922" s="38"/>
      <c r="AA1922" s="38"/>
      <c r="AB1922" s="38"/>
      <c r="AC1922" s="38"/>
      <c r="AD1922" s="38"/>
      <c r="AE1922" s="38"/>
    </row>
    <row r="1923" spans="1:31" ht="13.2">
      <c r="A1923" s="39">
        <v>188</v>
      </c>
      <c r="B1923" s="38" t="s">
        <v>4646</v>
      </c>
      <c r="C1923" s="39">
        <v>3</v>
      </c>
      <c r="D1923" s="39">
        <v>9</v>
      </c>
      <c r="E1923" s="38" t="s">
        <v>4653</v>
      </c>
      <c r="F1923" s="39">
        <v>23892708</v>
      </c>
      <c r="G1923" s="40" t="s">
        <v>530</v>
      </c>
      <c r="H1923">
        <f>VLOOKUP(G1923,'Journals '!A:C,3)</f>
        <v>0</v>
      </c>
      <c r="I1923" t="str">
        <f t="shared" si="7"/>
        <v xml:space="preserve"> </v>
      </c>
      <c r="J1923" s="39">
        <v>2013</v>
      </c>
      <c r="K1923" s="38" t="s">
        <v>3213</v>
      </c>
      <c r="L1923" s="38"/>
      <c r="M1923" s="38"/>
      <c r="N1923" s="38"/>
      <c r="O1923" s="38"/>
      <c r="P1923" s="38"/>
      <c r="Q1923" s="38"/>
      <c r="R1923" s="38"/>
      <c r="S1923" s="38"/>
      <c r="T1923" s="38"/>
      <c r="U1923" s="38"/>
      <c r="V1923" s="38"/>
      <c r="W1923" s="38"/>
      <c r="X1923" s="38"/>
      <c r="Y1923" s="38"/>
      <c r="Z1923" s="38"/>
      <c r="AA1923" s="38"/>
      <c r="AB1923" s="38"/>
      <c r="AC1923" s="38"/>
      <c r="AD1923" s="38"/>
      <c r="AE1923" s="38"/>
    </row>
    <row r="1924" spans="1:31" ht="13.2">
      <c r="A1924" s="39">
        <v>188</v>
      </c>
      <c r="B1924" s="38" t="s">
        <v>4646</v>
      </c>
      <c r="C1924" s="39">
        <v>2</v>
      </c>
      <c r="D1924" s="39">
        <v>7</v>
      </c>
      <c r="E1924" s="38" t="s">
        <v>4654</v>
      </c>
      <c r="F1924" s="39">
        <v>30074458</v>
      </c>
      <c r="G1924" s="40" t="s">
        <v>473</v>
      </c>
      <c r="H1924">
        <f>VLOOKUP(G1924,'Journals '!A:C,3)</f>
        <v>1</v>
      </c>
      <c r="I1924">
        <f t="shared" si="7"/>
        <v>1</v>
      </c>
      <c r="J1924" s="39">
        <v>2018</v>
      </c>
      <c r="K1924" s="38" t="s">
        <v>4655</v>
      </c>
      <c r="L1924" s="38"/>
      <c r="M1924" s="38"/>
      <c r="N1924" s="38"/>
      <c r="O1924" s="38"/>
      <c r="P1924" s="38"/>
      <c r="Q1924" s="38"/>
      <c r="R1924" s="38"/>
      <c r="S1924" s="38"/>
      <c r="T1924" s="38"/>
      <c r="U1924" s="38"/>
      <c r="V1924" s="38"/>
      <c r="W1924" s="38"/>
      <c r="X1924" s="38"/>
      <c r="Y1924" s="38"/>
      <c r="Z1924" s="38"/>
      <c r="AA1924" s="38"/>
      <c r="AB1924" s="38"/>
      <c r="AC1924" s="38"/>
      <c r="AD1924" s="38"/>
      <c r="AE1924" s="38"/>
    </row>
    <row r="1925" spans="1:31" ht="13.2">
      <c r="A1925" s="39">
        <v>188</v>
      </c>
      <c r="B1925" s="38" t="s">
        <v>4646</v>
      </c>
      <c r="C1925" s="39">
        <v>1</v>
      </c>
      <c r="D1925" s="39">
        <v>2</v>
      </c>
      <c r="E1925" s="38" t="s">
        <v>4656</v>
      </c>
      <c r="F1925" s="39">
        <v>30797214</v>
      </c>
      <c r="G1925" s="40" t="s">
        <v>473</v>
      </c>
      <c r="H1925">
        <f>VLOOKUP(G1925,'Journals '!A:C,3)</f>
        <v>1</v>
      </c>
      <c r="I1925">
        <f t="shared" si="7"/>
        <v>1</v>
      </c>
      <c r="J1925" s="39">
        <v>2019</v>
      </c>
      <c r="K1925" s="38" t="s">
        <v>3213</v>
      </c>
      <c r="L1925" s="38"/>
      <c r="M1925" s="38"/>
      <c r="N1925" s="38"/>
      <c r="O1925" s="38"/>
      <c r="P1925" s="38"/>
      <c r="Q1925" s="38"/>
      <c r="R1925" s="38"/>
      <c r="S1925" s="38"/>
      <c r="T1925" s="38"/>
      <c r="U1925" s="38"/>
      <c r="V1925" s="38"/>
      <c r="W1925" s="38"/>
      <c r="X1925" s="38"/>
      <c r="Y1925" s="38"/>
      <c r="Z1925" s="38"/>
      <c r="AA1925" s="38"/>
      <c r="AB1925" s="38"/>
      <c r="AC1925" s="38"/>
      <c r="AD1925" s="38"/>
      <c r="AE1925" s="38"/>
    </row>
    <row r="1926" spans="1:31" ht="13.2">
      <c r="A1926" s="39">
        <v>188</v>
      </c>
      <c r="B1926" s="38" t="s">
        <v>4646</v>
      </c>
      <c r="C1926" s="39">
        <v>3</v>
      </c>
      <c r="D1926" s="39">
        <v>9</v>
      </c>
      <c r="E1926" s="38" t="s">
        <v>4657</v>
      </c>
      <c r="F1926" s="39">
        <v>31917710</v>
      </c>
      <c r="G1926" s="40" t="s">
        <v>456</v>
      </c>
      <c r="H1926">
        <f>VLOOKUP(G1926,'Journals '!A:C,3)</f>
        <v>0</v>
      </c>
      <c r="I1926" t="str">
        <f t="shared" si="7"/>
        <v xml:space="preserve"> </v>
      </c>
      <c r="J1926" s="39">
        <v>2020</v>
      </c>
      <c r="K1926" s="38" t="s">
        <v>4658</v>
      </c>
      <c r="L1926" s="38"/>
      <c r="M1926" s="38"/>
      <c r="N1926" s="38"/>
      <c r="O1926" s="38"/>
      <c r="P1926" s="38"/>
      <c r="Q1926" s="38"/>
      <c r="R1926" s="38"/>
      <c r="S1926" s="38"/>
      <c r="T1926" s="38"/>
      <c r="U1926" s="38"/>
      <c r="V1926" s="38"/>
      <c r="W1926" s="38"/>
      <c r="X1926" s="38"/>
      <c r="Y1926" s="38"/>
      <c r="Z1926" s="38"/>
      <c r="AA1926" s="38"/>
      <c r="AB1926" s="38"/>
      <c r="AC1926" s="38"/>
      <c r="AD1926" s="38"/>
      <c r="AE1926" s="38"/>
    </row>
    <row r="1927" spans="1:31" ht="13.2">
      <c r="A1927" s="39">
        <v>188</v>
      </c>
      <c r="B1927" s="38" t="s">
        <v>4646</v>
      </c>
      <c r="C1927" s="39">
        <v>4</v>
      </c>
      <c r="D1927" s="39">
        <v>11</v>
      </c>
      <c r="E1927" s="38" t="s">
        <v>4659</v>
      </c>
      <c r="F1927" s="39">
        <v>35245275</v>
      </c>
      <c r="G1927" s="40" t="s">
        <v>456</v>
      </c>
      <c r="H1927">
        <f>VLOOKUP(G1927,'Journals '!A:C,3)</f>
        <v>0</v>
      </c>
      <c r="I1927" t="str">
        <f t="shared" si="7"/>
        <v xml:space="preserve"> </v>
      </c>
      <c r="J1927" s="39">
        <v>2022</v>
      </c>
      <c r="K1927" s="38" t="s">
        <v>4660</v>
      </c>
      <c r="L1927" s="38"/>
      <c r="M1927" s="38"/>
      <c r="N1927" s="38"/>
      <c r="O1927" s="38"/>
      <c r="P1927" s="38"/>
      <c r="Q1927" s="38"/>
      <c r="R1927" s="38"/>
      <c r="S1927" s="38"/>
      <c r="T1927" s="38"/>
      <c r="U1927" s="38"/>
      <c r="V1927" s="38"/>
      <c r="W1927" s="38"/>
      <c r="X1927" s="38"/>
      <c r="Y1927" s="38"/>
      <c r="Z1927" s="38"/>
      <c r="AA1927" s="38"/>
      <c r="AB1927" s="38"/>
      <c r="AC1927" s="38"/>
      <c r="AD1927" s="38"/>
      <c r="AE1927" s="38"/>
    </row>
    <row r="1928" spans="1:31" ht="13.2">
      <c r="A1928" s="39">
        <v>188</v>
      </c>
      <c r="B1928" s="38" t="s">
        <v>4646</v>
      </c>
      <c r="C1928" s="39">
        <v>2</v>
      </c>
      <c r="D1928" s="39">
        <v>8</v>
      </c>
      <c r="E1928" s="38" t="s">
        <v>4661</v>
      </c>
      <c r="F1928" s="39">
        <v>35288504</v>
      </c>
      <c r="G1928" s="40" t="s">
        <v>456</v>
      </c>
      <c r="H1928">
        <f>VLOOKUP(G1928,'Journals '!A:C,3)</f>
        <v>0</v>
      </c>
      <c r="I1928" t="str">
        <f t="shared" si="7"/>
        <v xml:space="preserve"> </v>
      </c>
      <c r="J1928" s="39">
        <v>2022</v>
      </c>
      <c r="K1928" s="38" t="s">
        <v>4662</v>
      </c>
      <c r="L1928" s="38"/>
      <c r="M1928" s="38"/>
      <c r="N1928" s="38"/>
      <c r="O1928" s="38"/>
      <c r="P1928" s="38"/>
      <c r="Q1928" s="38"/>
      <c r="R1928" s="38"/>
      <c r="S1928" s="38"/>
      <c r="T1928" s="38"/>
      <c r="U1928" s="38"/>
      <c r="V1928" s="38"/>
      <c r="W1928" s="38"/>
      <c r="X1928" s="38"/>
      <c r="Y1928" s="38"/>
      <c r="Z1928" s="38"/>
      <c r="AA1928" s="38"/>
      <c r="AB1928" s="38"/>
      <c r="AC1928" s="38"/>
      <c r="AD1928" s="38"/>
      <c r="AE1928" s="38"/>
    </row>
    <row r="1929" spans="1:31" ht="13.2">
      <c r="A1929" s="39">
        <v>188</v>
      </c>
      <c r="B1929" s="38" t="s">
        <v>4646</v>
      </c>
      <c r="C1929" s="39">
        <v>1</v>
      </c>
      <c r="D1929" s="39">
        <v>4</v>
      </c>
      <c r="E1929" s="38" t="s">
        <v>4663</v>
      </c>
      <c r="F1929" s="39">
        <v>32145414</v>
      </c>
      <c r="G1929" s="40" t="s">
        <v>634</v>
      </c>
      <c r="H1929">
        <f>VLOOKUP(G1929,'Journals '!A:C,3)</f>
        <v>1</v>
      </c>
      <c r="I1929">
        <f t="shared" si="7"/>
        <v>1</v>
      </c>
      <c r="J1929" s="39">
        <v>2021</v>
      </c>
      <c r="K1929" s="38" t="s">
        <v>4263</v>
      </c>
      <c r="L1929" s="38"/>
      <c r="M1929" s="38"/>
      <c r="N1929" s="38"/>
      <c r="O1929" s="38"/>
      <c r="P1929" s="38"/>
      <c r="Q1929" s="38"/>
      <c r="R1929" s="38"/>
      <c r="S1929" s="38"/>
      <c r="T1929" s="38"/>
      <c r="U1929" s="38"/>
      <c r="V1929" s="38"/>
      <c r="W1929" s="38"/>
      <c r="X1929" s="38"/>
      <c r="Y1929" s="38"/>
      <c r="Z1929" s="38"/>
      <c r="AA1929" s="38"/>
      <c r="AB1929" s="38"/>
      <c r="AC1929" s="38"/>
      <c r="AD1929" s="38"/>
      <c r="AE1929" s="38"/>
    </row>
    <row r="1930" spans="1:31" ht="13.2">
      <c r="A1930" s="39">
        <v>188</v>
      </c>
      <c r="B1930" s="38" t="s">
        <v>4646</v>
      </c>
      <c r="C1930" s="39">
        <v>1</v>
      </c>
      <c r="D1930" s="39">
        <v>4</v>
      </c>
      <c r="E1930" s="38" t="s">
        <v>4664</v>
      </c>
      <c r="F1930" s="39">
        <v>30339258</v>
      </c>
      <c r="G1930" s="40" t="s">
        <v>544</v>
      </c>
      <c r="H1930">
        <f>VLOOKUP(G1930,'Journals '!A:C,3)</f>
        <v>1</v>
      </c>
      <c r="I1930">
        <f t="shared" si="7"/>
        <v>1</v>
      </c>
      <c r="J1930" s="39">
        <v>2019</v>
      </c>
      <c r="K1930" s="38" t="s">
        <v>4114</v>
      </c>
      <c r="L1930" s="38"/>
      <c r="M1930" s="38"/>
      <c r="N1930" s="38"/>
      <c r="O1930" s="38"/>
      <c r="P1930" s="38"/>
      <c r="Q1930" s="38"/>
      <c r="R1930" s="38"/>
      <c r="S1930" s="38"/>
      <c r="T1930" s="38"/>
      <c r="U1930" s="38"/>
      <c r="V1930" s="38"/>
      <c r="W1930" s="38"/>
      <c r="X1930" s="38"/>
      <c r="Y1930" s="38"/>
      <c r="Z1930" s="38"/>
      <c r="AA1930" s="38"/>
      <c r="AB1930" s="38"/>
      <c r="AC1930" s="38"/>
      <c r="AD1930" s="38"/>
      <c r="AE1930" s="38"/>
    </row>
    <row r="1931" spans="1:31" ht="13.2">
      <c r="A1931" s="39">
        <v>188</v>
      </c>
      <c r="B1931" s="38" t="s">
        <v>863</v>
      </c>
      <c r="C1931" s="39">
        <v>1</v>
      </c>
      <c r="D1931" s="39">
        <v>4</v>
      </c>
      <c r="E1931" s="38" t="s">
        <v>4665</v>
      </c>
      <c r="F1931" s="39">
        <v>29135727</v>
      </c>
      <c r="G1931" s="40" t="s">
        <v>456</v>
      </c>
      <c r="H1931">
        <f>VLOOKUP(G1931,'Journals '!A:C,3)</f>
        <v>0</v>
      </c>
      <c r="I1931" t="str">
        <f t="shared" si="7"/>
        <v xml:space="preserve"> </v>
      </c>
      <c r="J1931" s="39">
        <v>2018</v>
      </c>
      <c r="K1931" s="38" t="s">
        <v>4666</v>
      </c>
      <c r="L1931" s="38"/>
      <c r="M1931" s="38"/>
      <c r="N1931" s="38"/>
      <c r="O1931" s="38"/>
      <c r="P1931" s="38"/>
      <c r="Q1931" s="38"/>
      <c r="R1931" s="38"/>
      <c r="S1931" s="38"/>
      <c r="T1931" s="38"/>
      <c r="U1931" s="38"/>
      <c r="V1931" s="38"/>
      <c r="W1931" s="38"/>
      <c r="X1931" s="38"/>
      <c r="Y1931" s="38"/>
      <c r="Z1931" s="38"/>
      <c r="AA1931" s="38"/>
      <c r="AB1931" s="38"/>
      <c r="AC1931" s="38"/>
      <c r="AD1931" s="38"/>
      <c r="AE1931" s="38"/>
    </row>
    <row r="1932" spans="1:31" ht="13.2">
      <c r="A1932" s="39">
        <v>188</v>
      </c>
      <c r="B1932" s="38" t="s">
        <v>4646</v>
      </c>
      <c r="C1932" s="39">
        <v>4</v>
      </c>
      <c r="D1932" s="39">
        <v>8</v>
      </c>
      <c r="E1932" s="38" t="s">
        <v>4667</v>
      </c>
      <c r="F1932" s="39">
        <v>25724764</v>
      </c>
      <c r="G1932" s="40" t="s">
        <v>489</v>
      </c>
      <c r="H1932">
        <f>VLOOKUP(G1932,'Journals '!A:C,3)</f>
        <v>0</v>
      </c>
      <c r="I1932" t="str">
        <f t="shared" si="7"/>
        <v xml:space="preserve"> </v>
      </c>
      <c r="J1932" s="39">
        <v>2015</v>
      </c>
      <c r="K1932" s="38" t="s">
        <v>4668</v>
      </c>
      <c r="L1932" s="38"/>
      <c r="M1932" s="38"/>
      <c r="N1932" s="38"/>
      <c r="O1932" s="38"/>
      <c r="P1932" s="38"/>
      <c r="Q1932" s="38"/>
      <c r="R1932" s="38"/>
      <c r="S1932" s="38"/>
      <c r="T1932" s="38"/>
      <c r="U1932" s="38"/>
      <c r="V1932" s="38"/>
      <c r="W1932" s="38"/>
      <c r="X1932" s="38"/>
      <c r="Y1932" s="38"/>
      <c r="Z1932" s="38"/>
      <c r="AA1932" s="38"/>
      <c r="AB1932" s="38"/>
      <c r="AC1932" s="38"/>
      <c r="AD1932" s="38"/>
      <c r="AE1932" s="38"/>
    </row>
    <row r="1933" spans="1:31" ht="13.2">
      <c r="A1933" s="39">
        <v>188</v>
      </c>
      <c r="B1933" s="38" t="s">
        <v>4646</v>
      </c>
      <c r="C1933" s="39">
        <v>3</v>
      </c>
      <c r="D1933" s="39">
        <v>7</v>
      </c>
      <c r="E1933" s="38" t="s">
        <v>4669</v>
      </c>
      <c r="F1933" s="39">
        <v>25962926</v>
      </c>
      <c r="G1933" s="40" t="s">
        <v>323</v>
      </c>
      <c r="H1933">
        <f>VLOOKUP(G1933,'Journals '!A:C,3)</f>
        <v>0</v>
      </c>
      <c r="I1933" t="str">
        <f t="shared" si="7"/>
        <v xml:space="preserve"> </v>
      </c>
      <c r="J1933" s="39">
        <v>2015</v>
      </c>
      <c r="K1933" s="38" t="s">
        <v>3213</v>
      </c>
      <c r="L1933" s="38"/>
      <c r="M1933" s="38"/>
      <c r="N1933" s="38"/>
      <c r="O1933" s="38"/>
      <c r="P1933" s="38"/>
      <c r="Q1933" s="38"/>
      <c r="R1933" s="38"/>
      <c r="S1933" s="38"/>
      <c r="T1933" s="38"/>
      <c r="U1933" s="38"/>
      <c r="V1933" s="38"/>
      <c r="W1933" s="38"/>
      <c r="X1933" s="38"/>
      <c r="Y1933" s="38"/>
      <c r="Z1933" s="38"/>
      <c r="AA1933" s="38"/>
      <c r="AB1933" s="38"/>
      <c r="AC1933" s="38"/>
      <c r="AD1933" s="38"/>
      <c r="AE1933" s="38"/>
    </row>
    <row r="1934" spans="1:31" ht="13.2">
      <c r="A1934" s="39">
        <v>188</v>
      </c>
      <c r="B1934" s="38" t="s">
        <v>4646</v>
      </c>
      <c r="C1934" s="39">
        <v>2</v>
      </c>
      <c r="D1934" s="39">
        <v>7</v>
      </c>
      <c r="E1934" s="38" t="s">
        <v>4670</v>
      </c>
      <c r="F1934" s="39">
        <v>26363362</v>
      </c>
      <c r="G1934" s="40" t="s">
        <v>345</v>
      </c>
      <c r="H1934">
        <f>VLOOKUP(G1934,'Journals '!A:C,3)</f>
        <v>1</v>
      </c>
      <c r="I1934">
        <f t="shared" si="7"/>
        <v>1</v>
      </c>
      <c r="J1934" s="39">
        <v>2015</v>
      </c>
      <c r="K1934" s="38" t="s">
        <v>4671</v>
      </c>
      <c r="L1934" s="38"/>
      <c r="M1934" s="38"/>
      <c r="N1934" s="38"/>
      <c r="O1934" s="38"/>
      <c r="P1934" s="38"/>
      <c r="Q1934" s="38"/>
      <c r="R1934" s="38"/>
      <c r="S1934" s="38"/>
      <c r="T1934" s="38"/>
      <c r="U1934" s="38"/>
      <c r="V1934" s="38"/>
      <c r="W1934" s="38"/>
      <c r="X1934" s="38"/>
      <c r="Y1934" s="38"/>
      <c r="Z1934" s="38"/>
      <c r="AA1934" s="38"/>
      <c r="AB1934" s="38"/>
      <c r="AC1934" s="38"/>
      <c r="AD1934" s="38"/>
      <c r="AE1934" s="38"/>
    </row>
    <row r="1935" spans="1:31" ht="13.2">
      <c r="A1935" s="39">
        <v>188</v>
      </c>
      <c r="B1935" s="38" t="s">
        <v>4646</v>
      </c>
      <c r="C1935" s="39">
        <v>1</v>
      </c>
      <c r="D1935" s="39">
        <v>2</v>
      </c>
      <c r="E1935" s="38" t="s">
        <v>4672</v>
      </c>
      <c r="F1935" s="39">
        <v>25400383</v>
      </c>
      <c r="G1935" s="40" t="s">
        <v>458</v>
      </c>
      <c r="H1935">
        <f>VLOOKUP(G1935,'Journals '!A:C,3)</f>
        <v>0</v>
      </c>
      <c r="I1935" t="str">
        <f t="shared" si="7"/>
        <v xml:space="preserve"> </v>
      </c>
      <c r="J1935" s="39">
        <v>2014</v>
      </c>
      <c r="K1935" s="38" t="s">
        <v>4673</v>
      </c>
      <c r="L1935" s="38"/>
      <c r="M1935" s="38"/>
      <c r="N1935" s="38"/>
      <c r="O1935" s="38"/>
      <c r="P1935" s="38"/>
      <c r="Q1935" s="38"/>
      <c r="R1935" s="38"/>
      <c r="S1935" s="38"/>
      <c r="T1935" s="38"/>
      <c r="U1935" s="38"/>
      <c r="V1935" s="38"/>
      <c r="W1935" s="38"/>
      <c r="X1935" s="38"/>
      <c r="Y1935" s="38"/>
      <c r="Z1935" s="38"/>
      <c r="AA1935" s="38"/>
      <c r="AB1935" s="38"/>
      <c r="AC1935" s="38"/>
      <c r="AD1935" s="38"/>
      <c r="AE1935" s="38"/>
    </row>
    <row r="1936" spans="1:31" ht="13.2">
      <c r="A1936" s="39">
        <v>188</v>
      </c>
      <c r="B1936" s="38" t="s">
        <v>4646</v>
      </c>
      <c r="C1936" s="39">
        <v>3</v>
      </c>
      <c r="D1936" s="39">
        <v>10</v>
      </c>
      <c r="E1936" s="38" t="s">
        <v>4674</v>
      </c>
      <c r="F1936" s="39">
        <v>27185745</v>
      </c>
      <c r="G1936" s="40" t="s">
        <v>287</v>
      </c>
      <c r="H1936">
        <f>VLOOKUP(G1936,'Journals '!A:C,3)</f>
        <v>0</v>
      </c>
      <c r="I1936" t="str">
        <f t="shared" si="7"/>
        <v xml:space="preserve"> </v>
      </c>
      <c r="J1936" s="39">
        <v>2016</v>
      </c>
      <c r="K1936" s="38" t="s">
        <v>4675</v>
      </c>
      <c r="L1936" s="38"/>
      <c r="M1936" s="38"/>
      <c r="N1936" s="38"/>
      <c r="O1936" s="38"/>
      <c r="P1936" s="38"/>
      <c r="Q1936" s="38"/>
      <c r="R1936" s="38"/>
      <c r="S1936" s="38"/>
      <c r="T1936" s="38"/>
      <c r="U1936" s="38"/>
      <c r="V1936" s="38"/>
      <c r="W1936" s="38"/>
      <c r="X1936" s="38"/>
      <c r="Y1936" s="38"/>
      <c r="Z1936" s="38"/>
      <c r="AA1936" s="38"/>
      <c r="AB1936" s="38"/>
      <c r="AC1936" s="38"/>
      <c r="AD1936" s="38"/>
      <c r="AE1936" s="38"/>
    </row>
    <row r="1937" spans="1:31" ht="13.2">
      <c r="A1937" s="39">
        <v>188</v>
      </c>
      <c r="B1937" s="38" t="s">
        <v>4646</v>
      </c>
      <c r="C1937" s="39">
        <v>3</v>
      </c>
      <c r="D1937" s="39">
        <v>8</v>
      </c>
      <c r="E1937" s="38" t="s">
        <v>4676</v>
      </c>
      <c r="F1937" s="39">
        <v>27663651</v>
      </c>
      <c r="G1937" s="40" t="s">
        <v>287</v>
      </c>
      <c r="H1937">
        <f>VLOOKUP(G1937,'Journals '!A:C,3)</f>
        <v>0</v>
      </c>
      <c r="I1937" t="str">
        <f t="shared" si="7"/>
        <v xml:space="preserve"> </v>
      </c>
      <c r="J1937" s="39">
        <v>2017</v>
      </c>
      <c r="K1937" s="38" t="s">
        <v>4677</v>
      </c>
      <c r="L1937" s="38"/>
      <c r="M1937" s="38"/>
      <c r="N1937" s="38"/>
      <c r="O1937" s="38"/>
      <c r="P1937" s="38"/>
      <c r="Q1937" s="38"/>
      <c r="R1937" s="38"/>
      <c r="S1937" s="38"/>
      <c r="T1937" s="38"/>
      <c r="U1937" s="38"/>
      <c r="V1937" s="38"/>
      <c r="W1937" s="38"/>
      <c r="X1937" s="38"/>
      <c r="Y1937" s="38"/>
      <c r="Z1937" s="38"/>
      <c r="AA1937" s="38"/>
      <c r="AB1937" s="38"/>
      <c r="AC1937" s="38"/>
      <c r="AD1937" s="38"/>
      <c r="AE1937" s="38"/>
    </row>
    <row r="1938" spans="1:31" ht="13.2">
      <c r="A1938" s="39">
        <v>188</v>
      </c>
      <c r="B1938" s="38" t="s">
        <v>4646</v>
      </c>
      <c r="C1938" s="39">
        <v>3</v>
      </c>
      <c r="D1938" s="39">
        <v>10</v>
      </c>
      <c r="E1938" s="38" t="s">
        <v>4678</v>
      </c>
      <c r="F1938" s="39">
        <v>29561720</v>
      </c>
      <c r="G1938" s="40" t="s">
        <v>323</v>
      </c>
      <c r="H1938">
        <f>VLOOKUP(G1938,'Journals '!A:C,3)</f>
        <v>0</v>
      </c>
      <c r="I1938" t="str">
        <f t="shared" si="7"/>
        <v xml:space="preserve"> </v>
      </c>
      <c r="J1938" s="39">
        <v>2018</v>
      </c>
      <c r="K1938" s="38" t="s">
        <v>4679</v>
      </c>
      <c r="L1938" s="38"/>
      <c r="M1938" s="38"/>
      <c r="N1938" s="38"/>
      <c r="O1938" s="38"/>
      <c r="P1938" s="38"/>
      <c r="Q1938" s="38"/>
      <c r="R1938" s="38"/>
      <c r="S1938" s="38"/>
      <c r="T1938" s="38"/>
      <c r="U1938" s="38"/>
      <c r="V1938" s="38"/>
      <c r="W1938" s="38"/>
      <c r="X1938" s="38"/>
      <c r="Y1938" s="38"/>
      <c r="Z1938" s="38"/>
      <c r="AA1938" s="38"/>
      <c r="AB1938" s="38"/>
      <c r="AC1938" s="38"/>
      <c r="AD1938" s="38"/>
      <c r="AE1938" s="38"/>
    </row>
    <row r="1939" spans="1:31" ht="13.2">
      <c r="A1939" s="39">
        <v>188</v>
      </c>
      <c r="B1939" s="38" t="s">
        <v>4646</v>
      </c>
      <c r="C1939" s="39">
        <v>1</v>
      </c>
      <c r="D1939" s="39">
        <v>6</v>
      </c>
      <c r="E1939" s="38" t="s">
        <v>4680</v>
      </c>
      <c r="F1939" s="39">
        <v>30077751</v>
      </c>
      <c r="G1939" s="40" t="s">
        <v>634</v>
      </c>
      <c r="H1939">
        <f>VLOOKUP(G1939,'Journals '!A:C,3)</f>
        <v>1</v>
      </c>
      <c r="I1939">
        <f t="shared" si="7"/>
        <v>1</v>
      </c>
      <c r="J1939" s="39">
        <v>2018</v>
      </c>
      <c r="K1939" s="38" t="s">
        <v>4681</v>
      </c>
      <c r="L1939" s="38"/>
      <c r="M1939" s="38"/>
      <c r="N1939" s="38"/>
      <c r="O1939" s="38"/>
      <c r="P1939" s="38"/>
      <c r="Q1939" s="38"/>
      <c r="R1939" s="38"/>
      <c r="S1939" s="38"/>
      <c r="T1939" s="38"/>
      <c r="U1939" s="38"/>
      <c r="V1939" s="38"/>
      <c r="W1939" s="38"/>
      <c r="X1939" s="38"/>
      <c r="Y1939" s="38"/>
      <c r="Z1939" s="38"/>
      <c r="AA1939" s="38"/>
      <c r="AB1939" s="38"/>
      <c r="AC1939" s="38"/>
      <c r="AD1939" s="38"/>
      <c r="AE1939" s="38"/>
    </row>
    <row r="1940" spans="1:31" ht="13.2">
      <c r="A1940" s="39">
        <v>188</v>
      </c>
      <c r="B1940" s="38" t="s">
        <v>4646</v>
      </c>
      <c r="C1940" s="39">
        <v>1</v>
      </c>
      <c r="D1940" s="39">
        <v>4</v>
      </c>
      <c r="E1940" s="38" t="s">
        <v>4682</v>
      </c>
      <c r="F1940" s="39">
        <v>37467580</v>
      </c>
      <c r="G1940" s="40" t="s">
        <v>344</v>
      </c>
      <c r="H1940">
        <f>VLOOKUP(G1940,'Journals '!A:C,3)</f>
        <v>0</v>
      </c>
      <c r="I1940" t="str">
        <f t="shared" si="7"/>
        <v xml:space="preserve"> </v>
      </c>
      <c r="J1940" s="39">
        <v>2023</v>
      </c>
      <c r="K1940" s="38" t="s">
        <v>4683</v>
      </c>
      <c r="L1940" s="38"/>
      <c r="M1940" s="38"/>
      <c r="N1940" s="38"/>
      <c r="O1940" s="38"/>
      <c r="P1940" s="38"/>
      <c r="Q1940" s="38"/>
      <c r="R1940" s="38"/>
      <c r="S1940" s="38"/>
      <c r="T1940" s="38"/>
      <c r="U1940" s="38"/>
      <c r="V1940" s="38"/>
      <c r="W1940" s="38"/>
      <c r="X1940" s="38"/>
      <c r="Y1940" s="38"/>
      <c r="Z1940" s="38"/>
      <c r="AA1940" s="38"/>
      <c r="AB1940" s="38"/>
      <c r="AC1940" s="38"/>
      <c r="AD1940" s="38"/>
      <c r="AE1940" s="38"/>
    </row>
    <row r="1941" spans="1:31" ht="13.2">
      <c r="A1941" s="39">
        <v>188</v>
      </c>
      <c r="B1941" s="38" t="s">
        <v>4646</v>
      </c>
      <c r="C1941" s="39">
        <v>1</v>
      </c>
      <c r="D1941" s="39">
        <v>1</v>
      </c>
      <c r="E1941" s="38" t="s">
        <v>4684</v>
      </c>
      <c r="F1941" s="39">
        <v>28243003</v>
      </c>
      <c r="G1941" s="40" t="s">
        <v>458</v>
      </c>
      <c r="H1941">
        <f>VLOOKUP(G1941,'Journals '!A:C,3)</f>
        <v>0</v>
      </c>
      <c r="I1941" t="str">
        <f t="shared" si="7"/>
        <v xml:space="preserve"> </v>
      </c>
      <c r="J1941" s="39">
        <v>2017</v>
      </c>
      <c r="K1941" s="38" t="s">
        <v>4685</v>
      </c>
      <c r="L1941" s="38"/>
      <c r="M1941" s="38"/>
      <c r="N1941" s="38"/>
      <c r="O1941" s="38"/>
      <c r="P1941" s="38"/>
      <c r="Q1941" s="38"/>
      <c r="R1941" s="38"/>
      <c r="S1941" s="38"/>
      <c r="T1941" s="38"/>
      <c r="U1941" s="38"/>
      <c r="V1941" s="38"/>
      <c r="W1941" s="38"/>
      <c r="X1941" s="38"/>
      <c r="Y1941" s="38"/>
      <c r="Z1941" s="38"/>
      <c r="AA1941" s="38"/>
      <c r="AB1941" s="38"/>
      <c r="AC1941" s="38"/>
      <c r="AD1941" s="38"/>
      <c r="AE1941" s="38"/>
    </row>
    <row r="1942" spans="1:31" ht="13.2">
      <c r="A1942" s="39">
        <v>188</v>
      </c>
      <c r="B1942" s="38" t="s">
        <v>4646</v>
      </c>
      <c r="C1942" s="39">
        <v>2</v>
      </c>
      <c r="D1942" s="39">
        <v>6</v>
      </c>
      <c r="E1942" s="38" t="s">
        <v>4686</v>
      </c>
      <c r="F1942" s="39">
        <v>26683503</v>
      </c>
      <c r="G1942" s="40" t="s">
        <v>485</v>
      </c>
      <c r="H1942">
        <f>VLOOKUP(G1942,'Journals '!A:C,3)</f>
        <v>0</v>
      </c>
      <c r="I1942" t="str">
        <f t="shared" si="7"/>
        <v xml:space="preserve"> </v>
      </c>
      <c r="J1942" s="39">
        <v>2017</v>
      </c>
      <c r="K1942" s="38" t="s">
        <v>3213</v>
      </c>
      <c r="L1942" s="38"/>
      <c r="M1942" s="38"/>
      <c r="N1942" s="38"/>
      <c r="O1942" s="38"/>
      <c r="P1942" s="38"/>
      <c r="Q1942" s="38"/>
      <c r="R1942" s="38"/>
      <c r="S1942" s="38"/>
      <c r="T1942" s="38"/>
      <c r="U1942" s="38"/>
      <c r="V1942" s="38"/>
      <c r="W1942" s="38"/>
      <c r="X1942" s="38"/>
      <c r="Y1942" s="38"/>
      <c r="Z1942" s="38"/>
      <c r="AA1942" s="38"/>
      <c r="AB1942" s="38"/>
      <c r="AC1942" s="38"/>
      <c r="AD1942" s="38"/>
      <c r="AE1942" s="38"/>
    </row>
    <row r="1943" spans="1:31" ht="13.2">
      <c r="A1943" s="39">
        <v>188</v>
      </c>
      <c r="B1943" s="38" t="s">
        <v>4646</v>
      </c>
      <c r="C1943" s="39">
        <v>5</v>
      </c>
      <c r="D1943" s="39">
        <v>7</v>
      </c>
      <c r="E1943" s="38" t="s">
        <v>4687</v>
      </c>
      <c r="F1943" s="39">
        <v>25476700</v>
      </c>
      <c r="G1943" s="40" t="s">
        <v>346</v>
      </c>
      <c r="H1943">
        <f>VLOOKUP(G1943,'Journals '!A:C,3)</f>
        <v>0</v>
      </c>
      <c r="I1943" t="str">
        <f t="shared" si="7"/>
        <v xml:space="preserve"> </v>
      </c>
      <c r="J1943" s="39">
        <v>2015</v>
      </c>
      <c r="K1943" s="38" t="s">
        <v>4688</v>
      </c>
      <c r="L1943" s="38"/>
      <c r="M1943" s="38"/>
      <c r="N1943" s="38"/>
      <c r="O1943" s="38"/>
      <c r="P1943" s="38"/>
      <c r="Q1943" s="38"/>
      <c r="R1943" s="38"/>
      <c r="S1943" s="38"/>
      <c r="T1943" s="38"/>
      <c r="U1943" s="38"/>
      <c r="V1943" s="38"/>
      <c r="W1943" s="38"/>
      <c r="X1943" s="38"/>
      <c r="Y1943" s="38"/>
      <c r="Z1943" s="38"/>
      <c r="AA1943" s="38"/>
      <c r="AB1943" s="38"/>
      <c r="AC1943" s="38"/>
      <c r="AD1943" s="38"/>
      <c r="AE1943" s="38"/>
    </row>
    <row r="1944" spans="1:31" ht="13.2">
      <c r="A1944" s="39">
        <v>189</v>
      </c>
      <c r="B1944" s="38" t="s">
        <v>896</v>
      </c>
      <c r="C1944" s="39">
        <v>1</v>
      </c>
      <c r="D1944" s="39">
        <v>8</v>
      </c>
      <c r="E1944" s="38" t="s">
        <v>4689</v>
      </c>
      <c r="F1944" s="39">
        <v>35895835</v>
      </c>
      <c r="G1944" s="40" t="s">
        <v>594</v>
      </c>
      <c r="H1944">
        <f>VLOOKUP(G1944,'Journals '!A:C,3)</f>
        <v>0</v>
      </c>
      <c r="I1944" t="str">
        <f t="shared" si="7"/>
        <v xml:space="preserve"> </v>
      </c>
      <c r="J1944" s="39">
        <v>2022</v>
      </c>
      <c r="K1944" s="38" t="s">
        <v>4690</v>
      </c>
      <c r="L1944" s="38"/>
      <c r="M1944" s="38"/>
      <c r="N1944" s="38"/>
      <c r="O1944" s="38"/>
      <c r="P1944" s="38"/>
      <c r="Q1944" s="38"/>
      <c r="R1944" s="38"/>
      <c r="S1944" s="38"/>
      <c r="T1944" s="38"/>
      <c r="U1944" s="38"/>
      <c r="V1944" s="38"/>
      <c r="W1944" s="38"/>
      <c r="X1944" s="38"/>
      <c r="Y1944" s="38"/>
      <c r="Z1944" s="38"/>
      <c r="AA1944" s="38"/>
      <c r="AB1944" s="38"/>
      <c r="AC1944" s="38"/>
      <c r="AD1944" s="38"/>
      <c r="AE1944" s="38"/>
    </row>
    <row r="1945" spans="1:31" ht="13.2">
      <c r="A1945" s="39">
        <v>189</v>
      </c>
      <c r="B1945" s="38" t="s">
        <v>896</v>
      </c>
      <c r="C1945" s="39">
        <v>5</v>
      </c>
      <c r="D1945" s="39">
        <v>19</v>
      </c>
      <c r="E1945" s="38" t="s">
        <v>4691</v>
      </c>
      <c r="F1945" s="39">
        <v>34914695</v>
      </c>
      <c r="G1945" s="40" t="s">
        <v>574</v>
      </c>
      <c r="H1945">
        <f>VLOOKUP(G1945,'Journals '!A:C,3)</f>
        <v>0</v>
      </c>
      <c r="I1945" t="str">
        <f t="shared" si="7"/>
        <v xml:space="preserve"> </v>
      </c>
      <c r="J1945" s="39">
        <v>2021</v>
      </c>
      <c r="K1945" s="38" t="s">
        <v>4692</v>
      </c>
      <c r="L1945" s="38"/>
      <c r="M1945" s="38"/>
      <c r="N1945" s="38"/>
      <c r="O1945" s="38"/>
      <c r="P1945" s="38"/>
      <c r="Q1945" s="38"/>
      <c r="R1945" s="38"/>
      <c r="S1945" s="38"/>
      <c r="T1945" s="38"/>
      <c r="U1945" s="38"/>
      <c r="V1945" s="38"/>
      <c r="W1945" s="38"/>
      <c r="X1945" s="38"/>
      <c r="Y1945" s="38"/>
      <c r="Z1945" s="38"/>
      <c r="AA1945" s="38"/>
      <c r="AB1945" s="38"/>
      <c r="AC1945" s="38"/>
      <c r="AD1945" s="38"/>
      <c r="AE1945" s="38"/>
    </row>
    <row r="1946" spans="1:31" ht="13.2">
      <c r="A1946" s="39">
        <v>189</v>
      </c>
      <c r="B1946" s="38" t="s">
        <v>896</v>
      </c>
      <c r="C1946" s="39">
        <v>1</v>
      </c>
      <c r="D1946" s="39">
        <v>4</v>
      </c>
      <c r="E1946" s="38" t="s">
        <v>4693</v>
      </c>
      <c r="F1946" s="39">
        <v>33309253</v>
      </c>
      <c r="G1946" s="40" t="s">
        <v>617</v>
      </c>
      <c r="H1946">
        <f>VLOOKUP(G1946,'Journals '!A:C,3)</f>
        <v>0</v>
      </c>
      <c r="I1946" t="str">
        <f t="shared" si="7"/>
        <v xml:space="preserve"> </v>
      </c>
      <c r="J1946" s="39">
        <v>2021</v>
      </c>
      <c r="K1946" s="38" t="s">
        <v>4694</v>
      </c>
      <c r="L1946" s="38"/>
      <c r="M1946" s="38"/>
      <c r="N1946" s="38"/>
      <c r="O1946" s="38"/>
      <c r="P1946" s="38"/>
      <c r="Q1946" s="38"/>
      <c r="R1946" s="38"/>
      <c r="S1946" s="38"/>
      <c r="T1946" s="38"/>
      <c r="U1946" s="38"/>
      <c r="V1946" s="38"/>
      <c r="W1946" s="38"/>
      <c r="X1946" s="38"/>
      <c r="Y1946" s="38"/>
      <c r="Z1946" s="38"/>
      <c r="AA1946" s="38"/>
      <c r="AB1946" s="38"/>
      <c r="AC1946" s="38"/>
      <c r="AD1946" s="38"/>
      <c r="AE1946" s="38"/>
    </row>
    <row r="1947" spans="1:31" ht="13.2">
      <c r="A1947" s="39">
        <v>189</v>
      </c>
      <c r="B1947" s="38" t="s">
        <v>896</v>
      </c>
      <c r="C1947" s="39">
        <v>1</v>
      </c>
      <c r="D1947" s="39">
        <v>2</v>
      </c>
      <c r="E1947" s="38" t="s">
        <v>4695</v>
      </c>
      <c r="F1947" s="39">
        <v>32247365</v>
      </c>
      <c r="G1947" s="40" t="s">
        <v>579</v>
      </c>
      <c r="H1947">
        <f>VLOOKUP(G1947,'Journals '!A:C,3)</f>
        <v>0</v>
      </c>
      <c r="I1947" t="str">
        <f t="shared" si="7"/>
        <v xml:space="preserve"> </v>
      </c>
      <c r="J1947" s="39">
        <v>2020</v>
      </c>
      <c r="K1947" s="38" t="s">
        <v>4696</v>
      </c>
      <c r="L1947" s="38"/>
      <c r="M1947" s="38"/>
      <c r="N1947" s="38"/>
      <c r="O1947" s="38"/>
      <c r="P1947" s="38"/>
      <c r="Q1947" s="38"/>
      <c r="R1947" s="38"/>
      <c r="S1947" s="38"/>
      <c r="T1947" s="38"/>
      <c r="U1947" s="38"/>
      <c r="V1947" s="38"/>
      <c r="W1947" s="38"/>
      <c r="X1947" s="38"/>
      <c r="Y1947" s="38"/>
      <c r="Z1947" s="38"/>
      <c r="AA1947" s="38"/>
      <c r="AB1947" s="38"/>
      <c r="AC1947" s="38"/>
      <c r="AD1947" s="38"/>
      <c r="AE1947" s="38"/>
    </row>
    <row r="1948" spans="1:31" ht="13.2">
      <c r="A1948" s="39">
        <v>189</v>
      </c>
      <c r="B1948" s="38" t="s">
        <v>896</v>
      </c>
      <c r="C1948" s="39">
        <v>7</v>
      </c>
      <c r="D1948" s="39">
        <v>17</v>
      </c>
      <c r="E1948" s="38" t="s">
        <v>4697</v>
      </c>
      <c r="F1948" s="39">
        <v>28962651</v>
      </c>
      <c r="G1948" s="40" t="s">
        <v>514</v>
      </c>
      <c r="H1948">
        <f>VLOOKUP(G1948,'Journals '!A:C,3)</f>
        <v>0</v>
      </c>
      <c r="I1948" t="str">
        <f t="shared" si="7"/>
        <v xml:space="preserve"> </v>
      </c>
      <c r="J1948" s="39">
        <v>2017</v>
      </c>
      <c r="K1948" s="38" t="s">
        <v>4698</v>
      </c>
      <c r="L1948" s="38"/>
      <c r="M1948" s="38"/>
      <c r="N1948" s="38"/>
      <c r="O1948" s="38"/>
      <c r="P1948" s="38"/>
      <c r="Q1948" s="38"/>
      <c r="R1948" s="38"/>
      <c r="S1948" s="38"/>
      <c r="T1948" s="38"/>
      <c r="U1948" s="38"/>
      <c r="V1948" s="38"/>
      <c r="W1948" s="38"/>
      <c r="X1948" s="38"/>
      <c r="Y1948" s="38"/>
      <c r="Z1948" s="38"/>
      <c r="AA1948" s="38"/>
      <c r="AB1948" s="38"/>
      <c r="AC1948" s="38"/>
      <c r="AD1948" s="38"/>
      <c r="AE1948" s="38"/>
    </row>
    <row r="1949" spans="1:31" ht="13.2">
      <c r="A1949" s="39">
        <v>189</v>
      </c>
      <c r="B1949" s="38" t="s">
        <v>896</v>
      </c>
      <c r="C1949" s="39">
        <v>1</v>
      </c>
      <c r="D1949" s="39">
        <v>3</v>
      </c>
      <c r="E1949" s="38" t="s">
        <v>4699</v>
      </c>
      <c r="F1949" s="39">
        <v>26811536</v>
      </c>
      <c r="G1949" s="40" t="s">
        <v>307</v>
      </c>
      <c r="H1949">
        <f>VLOOKUP(G1949,'Journals '!A:C,3)</f>
        <v>0</v>
      </c>
      <c r="I1949" t="str">
        <f t="shared" si="7"/>
        <v xml:space="preserve"> </v>
      </c>
      <c r="J1949" s="39">
        <v>2016</v>
      </c>
      <c r="K1949" s="38" t="s">
        <v>4700</v>
      </c>
      <c r="L1949" s="38"/>
      <c r="M1949" s="38"/>
      <c r="N1949" s="38"/>
      <c r="O1949" s="38"/>
      <c r="P1949" s="38"/>
      <c r="Q1949" s="38"/>
      <c r="R1949" s="38"/>
      <c r="S1949" s="38"/>
      <c r="T1949" s="38"/>
      <c r="U1949" s="38"/>
      <c r="V1949" s="38"/>
      <c r="W1949" s="38"/>
      <c r="X1949" s="38"/>
      <c r="Y1949" s="38"/>
      <c r="Z1949" s="38"/>
      <c r="AA1949" s="38"/>
      <c r="AB1949" s="38"/>
      <c r="AC1949" s="38"/>
      <c r="AD1949" s="38"/>
      <c r="AE1949" s="38"/>
    </row>
    <row r="1950" spans="1:31" ht="13.2">
      <c r="A1950" s="39">
        <v>189</v>
      </c>
      <c r="B1950" s="38" t="s">
        <v>896</v>
      </c>
      <c r="C1950" s="39">
        <v>10</v>
      </c>
      <c r="D1950" s="39">
        <v>29</v>
      </c>
      <c r="E1950" s="38" t="s">
        <v>4701</v>
      </c>
      <c r="F1950" s="39">
        <v>34309222</v>
      </c>
      <c r="G1950" s="40" t="s">
        <v>366</v>
      </c>
      <c r="H1950">
        <f>VLOOKUP(G1950,'Journals '!A:C,3)</f>
        <v>0</v>
      </c>
      <c r="I1950" t="str">
        <f t="shared" si="7"/>
        <v xml:space="preserve"> </v>
      </c>
      <c r="J1950" s="39">
        <v>2021</v>
      </c>
      <c r="K1950" s="38" t="s">
        <v>4702</v>
      </c>
      <c r="L1950" s="38"/>
      <c r="M1950" s="38"/>
      <c r="N1950" s="38"/>
      <c r="O1950" s="38"/>
      <c r="P1950" s="38"/>
      <c r="Q1950" s="38"/>
      <c r="R1950" s="38"/>
      <c r="S1950" s="38"/>
      <c r="T1950" s="38"/>
      <c r="U1950" s="38"/>
      <c r="V1950" s="38"/>
      <c r="W1950" s="38"/>
      <c r="X1950" s="38"/>
      <c r="Y1950" s="38"/>
      <c r="Z1950" s="38"/>
      <c r="AA1950" s="38"/>
      <c r="AB1950" s="38"/>
      <c r="AC1950" s="38"/>
      <c r="AD1950" s="38"/>
      <c r="AE1950" s="38"/>
    </row>
    <row r="1951" spans="1:31" ht="13.2">
      <c r="A1951" s="39">
        <v>189</v>
      </c>
      <c r="B1951" s="38" t="s">
        <v>896</v>
      </c>
      <c r="C1951" s="39">
        <v>3</v>
      </c>
      <c r="D1951" s="39">
        <v>9</v>
      </c>
      <c r="E1951" s="38" t="s">
        <v>4703</v>
      </c>
      <c r="F1951" s="39">
        <v>34542912</v>
      </c>
      <c r="G1951" s="40" t="s">
        <v>516</v>
      </c>
      <c r="H1951">
        <f>VLOOKUP(G1951,'Journals '!A:C,3)</f>
        <v>0</v>
      </c>
      <c r="I1951" t="str">
        <f t="shared" si="7"/>
        <v xml:space="preserve"> </v>
      </c>
      <c r="J1951" s="39">
        <v>2022</v>
      </c>
      <c r="K1951" s="38" t="s">
        <v>4704</v>
      </c>
      <c r="L1951" s="38"/>
      <c r="M1951" s="38"/>
      <c r="N1951" s="38"/>
      <c r="O1951" s="38"/>
      <c r="P1951" s="38"/>
      <c r="Q1951" s="38"/>
      <c r="R1951" s="38"/>
      <c r="S1951" s="38"/>
      <c r="T1951" s="38"/>
      <c r="U1951" s="38"/>
      <c r="V1951" s="38"/>
      <c r="W1951" s="38"/>
      <c r="X1951" s="38"/>
      <c r="Y1951" s="38"/>
      <c r="Z1951" s="38"/>
      <c r="AA1951" s="38"/>
      <c r="AB1951" s="38"/>
      <c r="AC1951" s="38"/>
      <c r="AD1951" s="38"/>
      <c r="AE1951" s="38"/>
    </row>
    <row r="1952" spans="1:31" ht="13.2">
      <c r="A1952" s="39">
        <v>189</v>
      </c>
      <c r="B1952" s="38" t="s">
        <v>896</v>
      </c>
      <c r="C1952" s="39">
        <v>3</v>
      </c>
      <c r="D1952" s="39">
        <v>16</v>
      </c>
      <c r="E1952" s="38" t="s">
        <v>4705</v>
      </c>
      <c r="F1952" s="39">
        <v>33523907</v>
      </c>
      <c r="G1952" s="40" t="s">
        <v>593</v>
      </c>
      <c r="H1952">
        <f>VLOOKUP(G1952,'Journals '!A:C,3)</f>
        <v>0</v>
      </c>
      <c r="I1952" t="str">
        <f t="shared" si="7"/>
        <v xml:space="preserve"> </v>
      </c>
      <c r="J1952" s="39">
        <v>2021</v>
      </c>
      <c r="K1952" s="38" t="s">
        <v>4706</v>
      </c>
      <c r="L1952" s="38"/>
      <c r="M1952" s="38"/>
      <c r="N1952" s="38"/>
      <c r="O1952" s="38"/>
      <c r="P1952" s="38"/>
      <c r="Q1952" s="38"/>
      <c r="R1952" s="38"/>
      <c r="S1952" s="38"/>
      <c r="T1952" s="38"/>
      <c r="U1952" s="38"/>
      <c r="V1952" s="38"/>
      <c r="W1952" s="38"/>
      <c r="X1952" s="38"/>
      <c r="Y1952" s="38"/>
      <c r="Z1952" s="38"/>
      <c r="AA1952" s="38"/>
      <c r="AB1952" s="38"/>
      <c r="AC1952" s="38"/>
      <c r="AD1952" s="38"/>
      <c r="AE1952" s="38"/>
    </row>
    <row r="1953" spans="1:31" ht="13.2">
      <c r="A1953" s="39">
        <v>189</v>
      </c>
      <c r="B1953" s="38" t="s">
        <v>896</v>
      </c>
      <c r="C1953" s="39">
        <v>2</v>
      </c>
      <c r="D1953" s="39">
        <v>5</v>
      </c>
      <c r="E1953" s="38" t="s">
        <v>4707</v>
      </c>
      <c r="F1953" s="39">
        <v>34087985</v>
      </c>
      <c r="G1953" s="40" t="s">
        <v>606</v>
      </c>
      <c r="H1953">
        <f>VLOOKUP(G1953,'Journals '!A:C,3)</f>
        <v>0</v>
      </c>
      <c r="I1953" t="str">
        <f t="shared" si="7"/>
        <v xml:space="preserve"> </v>
      </c>
      <c r="J1953" s="39">
        <v>2021</v>
      </c>
      <c r="K1953" s="38" t="s">
        <v>4708</v>
      </c>
      <c r="L1953" s="38"/>
      <c r="M1953" s="38"/>
      <c r="N1953" s="38"/>
      <c r="O1953" s="38"/>
      <c r="P1953" s="38"/>
      <c r="Q1953" s="38"/>
      <c r="R1953" s="38"/>
      <c r="S1953" s="38"/>
      <c r="T1953" s="38"/>
      <c r="U1953" s="38"/>
      <c r="V1953" s="38"/>
      <c r="W1953" s="38"/>
      <c r="X1953" s="38"/>
      <c r="Y1953" s="38"/>
      <c r="Z1953" s="38"/>
      <c r="AA1953" s="38"/>
      <c r="AB1953" s="38"/>
      <c r="AC1953" s="38"/>
      <c r="AD1953" s="38"/>
      <c r="AE1953" s="38"/>
    </row>
    <row r="1954" spans="1:31" ht="13.2">
      <c r="A1954" s="39">
        <v>189</v>
      </c>
      <c r="B1954" s="38" t="s">
        <v>896</v>
      </c>
      <c r="C1954" s="39">
        <v>1</v>
      </c>
      <c r="D1954" s="39">
        <v>7</v>
      </c>
      <c r="E1954" s="38" t="s">
        <v>4709</v>
      </c>
      <c r="F1954" s="39">
        <v>34765976</v>
      </c>
      <c r="G1954" s="40" t="s">
        <v>522</v>
      </c>
      <c r="H1954">
        <f>VLOOKUP(G1954,'Journals '!A:C,3)</f>
        <v>0</v>
      </c>
      <c r="I1954" t="str">
        <f t="shared" si="7"/>
        <v xml:space="preserve"> </v>
      </c>
      <c r="J1954" s="39">
        <v>2021</v>
      </c>
      <c r="K1954" s="38" t="s">
        <v>4710</v>
      </c>
      <c r="L1954" s="38"/>
      <c r="M1954" s="38"/>
      <c r="N1954" s="38"/>
      <c r="O1954" s="38"/>
      <c r="P1954" s="38"/>
      <c r="Q1954" s="38"/>
      <c r="R1954" s="38"/>
      <c r="S1954" s="38"/>
      <c r="T1954" s="38"/>
      <c r="U1954" s="38"/>
      <c r="V1954" s="38"/>
      <c r="W1954" s="38"/>
      <c r="X1954" s="38"/>
      <c r="Y1954" s="38"/>
      <c r="Z1954" s="38"/>
      <c r="AA1954" s="38"/>
      <c r="AB1954" s="38"/>
      <c r="AC1954" s="38"/>
      <c r="AD1954" s="38"/>
      <c r="AE1954" s="38"/>
    </row>
    <row r="1955" spans="1:31" ht="13.2">
      <c r="A1955" s="39">
        <v>189</v>
      </c>
      <c r="B1955" s="38" t="s">
        <v>896</v>
      </c>
      <c r="C1955" s="39">
        <v>1</v>
      </c>
      <c r="D1955" s="39">
        <v>8</v>
      </c>
      <c r="E1955" s="38" t="s">
        <v>4711</v>
      </c>
      <c r="F1955" s="39">
        <v>37573681</v>
      </c>
      <c r="G1955" s="40" t="s">
        <v>345</v>
      </c>
      <c r="H1955">
        <f>VLOOKUP(G1955,'Journals '!A:C,3)</f>
        <v>1</v>
      </c>
      <c r="I1955">
        <f t="shared" si="7"/>
        <v>1</v>
      </c>
      <c r="J1955" s="39">
        <v>2023</v>
      </c>
      <c r="K1955" s="38" t="s">
        <v>4712</v>
      </c>
      <c r="L1955" s="38"/>
      <c r="M1955" s="38"/>
      <c r="N1955" s="38"/>
      <c r="O1955" s="38"/>
      <c r="P1955" s="38"/>
      <c r="Q1955" s="38"/>
      <c r="R1955" s="38"/>
      <c r="S1955" s="38"/>
      <c r="T1955" s="38"/>
      <c r="U1955" s="38"/>
      <c r="V1955" s="38"/>
      <c r="W1955" s="38"/>
      <c r="X1955" s="38"/>
      <c r="Y1955" s="38"/>
      <c r="Z1955" s="38"/>
      <c r="AA1955" s="38"/>
      <c r="AB1955" s="38"/>
      <c r="AC1955" s="38"/>
      <c r="AD1955" s="38"/>
      <c r="AE1955" s="38"/>
    </row>
    <row r="1956" spans="1:31" ht="13.2">
      <c r="A1956" s="39">
        <v>189</v>
      </c>
      <c r="B1956" s="38" t="s">
        <v>896</v>
      </c>
      <c r="C1956" s="39">
        <v>5</v>
      </c>
      <c r="D1956" s="39">
        <v>20</v>
      </c>
      <c r="E1956" s="38" t="s">
        <v>4713</v>
      </c>
      <c r="F1956" s="39">
        <v>35507910</v>
      </c>
      <c r="G1956" s="40" t="s">
        <v>574</v>
      </c>
      <c r="H1956">
        <f>VLOOKUP(G1956,'Journals '!A:C,3)</f>
        <v>0</v>
      </c>
      <c r="I1956" t="str">
        <f t="shared" si="7"/>
        <v xml:space="preserve"> </v>
      </c>
      <c r="J1956" s="39">
        <v>2022</v>
      </c>
      <c r="K1956" s="38" t="s">
        <v>4692</v>
      </c>
      <c r="L1956" s="38"/>
      <c r="M1956" s="38"/>
      <c r="N1956" s="38"/>
      <c r="O1956" s="38"/>
      <c r="P1956" s="38"/>
      <c r="Q1956" s="38"/>
      <c r="R1956" s="38"/>
      <c r="S1956" s="38"/>
      <c r="T1956" s="38"/>
      <c r="U1956" s="38"/>
      <c r="V1956" s="38"/>
      <c r="W1956" s="38"/>
      <c r="X1956" s="38"/>
      <c r="Y1956" s="38"/>
      <c r="Z1956" s="38"/>
      <c r="AA1956" s="38"/>
      <c r="AB1956" s="38"/>
      <c r="AC1956" s="38"/>
      <c r="AD1956" s="38"/>
      <c r="AE1956" s="38"/>
    </row>
    <row r="1957" spans="1:31" ht="13.2">
      <c r="A1957" s="39">
        <v>189</v>
      </c>
      <c r="B1957" s="38" t="s">
        <v>896</v>
      </c>
      <c r="C1957" s="39">
        <v>3</v>
      </c>
      <c r="D1957" s="39">
        <v>4</v>
      </c>
      <c r="E1957" s="38" t="s">
        <v>4714</v>
      </c>
      <c r="F1957" s="39">
        <v>24668069</v>
      </c>
      <c r="G1957" s="40" t="s">
        <v>560</v>
      </c>
      <c r="H1957">
        <f>VLOOKUP(G1957,'Journals '!A:C,3)</f>
        <v>0</v>
      </c>
      <c r="I1957" t="str">
        <f t="shared" si="7"/>
        <v xml:space="preserve"> </v>
      </c>
      <c r="J1957" s="39">
        <v>2014</v>
      </c>
      <c r="K1957" s="38" t="s">
        <v>4715</v>
      </c>
      <c r="L1957" s="38"/>
      <c r="M1957" s="38"/>
      <c r="N1957" s="38"/>
      <c r="O1957" s="38"/>
      <c r="P1957" s="38"/>
      <c r="Q1957" s="38"/>
      <c r="R1957" s="38"/>
      <c r="S1957" s="38"/>
      <c r="T1957" s="38"/>
      <c r="U1957" s="38"/>
      <c r="V1957" s="38"/>
      <c r="W1957" s="38"/>
      <c r="X1957" s="38"/>
      <c r="Y1957" s="38"/>
      <c r="Z1957" s="38"/>
      <c r="AA1957" s="38"/>
      <c r="AB1957" s="38"/>
      <c r="AC1957" s="38"/>
      <c r="AD1957" s="38"/>
      <c r="AE1957" s="38"/>
    </row>
    <row r="1958" spans="1:31" ht="13.2">
      <c r="A1958" s="39">
        <v>189</v>
      </c>
      <c r="B1958" s="38" t="s">
        <v>896</v>
      </c>
      <c r="C1958" s="39">
        <v>2</v>
      </c>
      <c r="D1958" s="39">
        <v>4</v>
      </c>
      <c r="E1958" s="38" t="s">
        <v>4716</v>
      </c>
      <c r="F1958" s="39">
        <v>30738408</v>
      </c>
      <c r="G1958" s="40" t="s">
        <v>473</v>
      </c>
      <c r="H1958">
        <f>VLOOKUP(G1958,'Journals '!A:C,3)</f>
        <v>1</v>
      </c>
      <c r="I1958">
        <f t="shared" si="7"/>
        <v>1</v>
      </c>
      <c r="J1958" s="39">
        <v>2019</v>
      </c>
      <c r="K1958" s="38" t="s">
        <v>4717</v>
      </c>
      <c r="L1958" s="38"/>
      <c r="M1958" s="38"/>
      <c r="N1958" s="38"/>
      <c r="O1958" s="38"/>
      <c r="P1958" s="38"/>
      <c r="Q1958" s="38"/>
      <c r="R1958" s="38"/>
      <c r="S1958" s="38"/>
      <c r="T1958" s="38"/>
      <c r="U1958" s="38"/>
      <c r="V1958" s="38"/>
      <c r="W1958" s="38"/>
      <c r="X1958" s="38"/>
      <c r="Y1958" s="38"/>
      <c r="Z1958" s="38"/>
      <c r="AA1958" s="38"/>
      <c r="AB1958" s="38"/>
      <c r="AC1958" s="38"/>
      <c r="AD1958" s="38"/>
      <c r="AE1958" s="38"/>
    </row>
    <row r="1959" spans="1:31" ht="13.2">
      <c r="A1959" s="39">
        <v>189</v>
      </c>
      <c r="B1959" s="38" t="s">
        <v>896</v>
      </c>
      <c r="C1959" s="39">
        <v>3</v>
      </c>
      <c r="D1959" s="39">
        <v>9</v>
      </c>
      <c r="E1959" s="38" t="s">
        <v>4718</v>
      </c>
      <c r="F1959" s="39">
        <v>28320779</v>
      </c>
      <c r="G1959" s="40" t="s">
        <v>308</v>
      </c>
      <c r="H1959">
        <f>VLOOKUP(G1959,'Journals '!A:C,3)</f>
        <v>0</v>
      </c>
      <c r="I1959" t="str">
        <f t="shared" si="7"/>
        <v xml:space="preserve"> </v>
      </c>
      <c r="J1959" s="39">
        <v>2017</v>
      </c>
      <c r="K1959" s="38" t="s">
        <v>4719</v>
      </c>
      <c r="L1959" s="38"/>
      <c r="M1959" s="38"/>
      <c r="N1959" s="38"/>
      <c r="O1959" s="38"/>
      <c r="P1959" s="38"/>
      <c r="Q1959" s="38"/>
      <c r="R1959" s="38"/>
      <c r="S1959" s="38"/>
      <c r="T1959" s="38"/>
      <c r="U1959" s="38"/>
      <c r="V1959" s="38"/>
      <c r="W1959" s="38"/>
      <c r="X1959" s="38"/>
      <c r="Y1959" s="38"/>
      <c r="Z1959" s="38"/>
      <c r="AA1959" s="38"/>
      <c r="AB1959" s="38"/>
      <c r="AC1959" s="38"/>
      <c r="AD1959" s="38"/>
      <c r="AE1959" s="38"/>
    </row>
    <row r="1960" spans="1:31" ht="13.2">
      <c r="A1960" s="39">
        <v>189</v>
      </c>
      <c r="B1960" s="38" t="s">
        <v>896</v>
      </c>
      <c r="C1960" s="39">
        <v>1</v>
      </c>
      <c r="D1960" s="39">
        <v>12</v>
      </c>
      <c r="E1960" s="38" t="s">
        <v>4720</v>
      </c>
      <c r="F1960" s="39">
        <v>30291536</v>
      </c>
      <c r="G1960" s="40" t="s">
        <v>527</v>
      </c>
      <c r="H1960">
        <f>VLOOKUP(G1960,'Journals '!A:C,3)</f>
        <v>0</v>
      </c>
      <c r="I1960" t="str">
        <f t="shared" si="7"/>
        <v xml:space="preserve"> </v>
      </c>
      <c r="J1960" s="39">
        <v>2019</v>
      </c>
      <c r="K1960" s="38" t="s">
        <v>4721</v>
      </c>
      <c r="L1960" s="38"/>
      <c r="M1960" s="38"/>
      <c r="N1960" s="38"/>
      <c r="O1960" s="38"/>
      <c r="P1960" s="38"/>
      <c r="Q1960" s="38"/>
      <c r="R1960" s="38"/>
      <c r="S1960" s="38"/>
      <c r="T1960" s="38"/>
      <c r="U1960" s="38"/>
      <c r="V1960" s="38"/>
      <c r="W1960" s="38"/>
      <c r="X1960" s="38"/>
      <c r="Y1960" s="38"/>
      <c r="Z1960" s="38"/>
      <c r="AA1960" s="38"/>
      <c r="AB1960" s="38"/>
      <c r="AC1960" s="38"/>
      <c r="AD1960" s="38"/>
      <c r="AE1960" s="38"/>
    </row>
    <row r="1961" spans="1:31" ht="13.2">
      <c r="A1961" s="39">
        <v>189</v>
      </c>
      <c r="B1961" s="38" t="s">
        <v>896</v>
      </c>
      <c r="C1961" s="39">
        <v>3</v>
      </c>
      <c r="D1961" s="39">
        <v>5</v>
      </c>
      <c r="E1961" s="38" t="s">
        <v>4722</v>
      </c>
      <c r="F1961" s="39">
        <v>26464968</v>
      </c>
      <c r="G1961" s="40" t="s">
        <v>368</v>
      </c>
      <c r="H1961">
        <f>VLOOKUP(G1961,'Journals '!A:C,3)</f>
        <v>0</v>
      </c>
      <c r="I1961" t="str">
        <f t="shared" si="7"/>
        <v xml:space="preserve"> </v>
      </c>
      <c r="J1961" s="39">
        <v>2015</v>
      </c>
      <c r="K1961" s="38" t="s">
        <v>4723</v>
      </c>
      <c r="L1961" s="38"/>
      <c r="M1961" s="38"/>
      <c r="N1961" s="38"/>
      <c r="O1961" s="38"/>
      <c r="P1961" s="38"/>
      <c r="Q1961" s="38"/>
      <c r="R1961" s="38"/>
      <c r="S1961" s="38"/>
      <c r="T1961" s="38"/>
      <c r="U1961" s="38"/>
      <c r="V1961" s="38"/>
      <c r="W1961" s="38"/>
      <c r="X1961" s="38"/>
      <c r="Y1961" s="38"/>
      <c r="Z1961" s="38"/>
      <c r="AA1961" s="38"/>
      <c r="AB1961" s="38"/>
      <c r="AC1961" s="38"/>
      <c r="AD1961" s="38"/>
      <c r="AE1961" s="38"/>
    </row>
    <row r="1962" spans="1:31" ht="13.2">
      <c r="A1962" s="39">
        <v>189</v>
      </c>
      <c r="B1962" s="38" t="s">
        <v>896</v>
      </c>
      <c r="C1962" s="39">
        <v>1</v>
      </c>
      <c r="D1962" s="39">
        <v>2</v>
      </c>
      <c r="E1962" s="38" t="s">
        <v>4724</v>
      </c>
      <c r="F1962" s="39">
        <v>30258399</v>
      </c>
      <c r="G1962" s="40" t="s">
        <v>385</v>
      </c>
      <c r="H1962">
        <f>VLOOKUP(G1962,'Journals '!A:C,3)</f>
        <v>0</v>
      </c>
      <c r="I1962" t="str">
        <f t="shared" si="7"/>
        <v xml:space="preserve"> </v>
      </c>
      <c r="J1962" s="39">
        <v>2018</v>
      </c>
      <c r="K1962" s="38" t="s">
        <v>4725</v>
      </c>
      <c r="L1962" s="38"/>
      <c r="M1962" s="38"/>
      <c r="N1962" s="38"/>
      <c r="O1962" s="38"/>
      <c r="P1962" s="38"/>
      <c r="Q1962" s="38"/>
      <c r="R1962" s="38"/>
      <c r="S1962" s="38"/>
      <c r="T1962" s="38"/>
      <c r="U1962" s="38"/>
      <c r="V1962" s="38"/>
      <c r="W1962" s="38"/>
      <c r="X1962" s="38"/>
      <c r="Y1962" s="38"/>
      <c r="Z1962" s="38"/>
      <c r="AA1962" s="38"/>
      <c r="AB1962" s="38"/>
      <c r="AC1962" s="38"/>
      <c r="AD1962" s="38"/>
      <c r="AE1962" s="38"/>
    </row>
    <row r="1963" spans="1:31" ht="13.2">
      <c r="A1963" s="76">
        <v>189</v>
      </c>
      <c r="B1963" s="77" t="s">
        <v>896</v>
      </c>
      <c r="C1963" s="76">
        <v>3</v>
      </c>
      <c r="D1963" s="76">
        <v>11</v>
      </c>
      <c r="E1963" s="77" t="s">
        <v>4726</v>
      </c>
      <c r="F1963" s="76">
        <v>37577533</v>
      </c>
      <c r="G1963" s="78" t="s">
        <v>4727</v>
      </c>
      <c r="H1963" s="16">
        <f>VLOOKUP(G1963,'Journals '!A:C,3)</f>
        <v>0</v>
      </c>
      <c r="I1963" s="16" t="str">
        <f t="shared" si="7"/>
        <v xml:space="preserve"> </v>
      </c>
      <c r="J1963" s="76">
        <v>2023</v>
      </c>
      <c r="K1963" s="77" t="s">
        <v>4728</v>
      </c>
      <c r="L1963" s="77"/>
      <c r="M1963" s="77"/>
      <c r="N1963" s="77"/>
      <c r="O1963" s="77"/>
      <c r="P1963" s="77"/>
      <c r="Q1963" s="77"/>
      <c r="R1963" s="77"/>
      <c r="S1963" s="77"/>
      <c r="T1963" s="77"/>
      <c r="U1963" s="77"/>
      <c r="V1963" s="77"/>
      <c r="W1963" s="77"/>
      <c r="X1963" s="77"/>
      <c r="Y1963" s="77"/>
      <c r="Z1963" s="77"/>
      <c r="AA1963" s="77"/>
      <c r="AB1963" s="77"/>
      <c r="AC1963" s="77"/>
      <c r="AD1963" s="77"/>
      <c r="AE1963" s="77"/>
    </row>
    <row r="1964" spans="1:31" ht="13.2">
      <c r="A1964" s="39">
        <v>190</v>
      </c>
      <c r="B1964" s="38" t="s">
        <v>824</v>
      </c>
      <c r="C1964" s="39">
        <v>109</v>
      </c>
      <c r="D1964" s="39">
        <v>280</v>
      </c>
      <c r="E1964" s="38" t="s">
        <v>4729</v>
      </c>
      <c r="F1964" s="39">
        <v>36470898</v>
      </c>
      <c r="G1964" s="40" t="s">
        <v>520</v>
      </c>
      <c r="H1964">
        <f>VLOOKUP(G1964,'Journals '!A:C,3)</f>
        <v>0</v>
      </c>
      <c r="I1964" t="str">
        <f t="shared" si="7"/>
        <v xml:space="preserve"> </v>
      </c>
      <c r="J1964" s="39">
        <v>2022</v>
      </c>
      <c r="K1964" s="38" t="s">
        <v>4730</v>
      </c>
      <c r="L1964" s="38"/>
      <c r="M1964" s="38"/>
      <c r="N1964" s="38"/>
      <c r="O1964" s="38"/>
      <c r="P1964" s="38"/>
      <c r="Q1964" s="38"/>
      <c r="R1964" s="38"/>
      <c r="S1964" s="38"/>
      <c r="T1964" s="38"/>
      <c r="U1964" s="38"/>
      <c r="V1964" s="38"/>
      <c r="W1964" s="38"/>
      <c r="X1964" s="38"/>
      <c r="Y1964" s="38"/>
      <c r="Z1964" s="38"/>
      <c r="AA1964" s="38"/>
      <c r="AB1964" s="38"/>
      <c r="AC1964" s="38"/>
      <c r="AD1964" s="38"/>
      <c r="AE1964" s="38"/>
    </row>
    <row r="1965" spans="1:31" ht="13.2">
      <c r="A1965" s="39">
        <v>190</v>
      </c>
      <c r="B1965" s="38" t="s">
        <v>824</v>
      </c>
      <c r="C1965" s="39">
        <v>1</v>
      </c>
      <c r="D1965" s="39">
        <v>6</v>
      </c>
      <c r="E1965" s="38" t="s">
        <v>4731</v>
      </c>
      <c r="F1965" s="39">
        <v>34619401</v>
      </c>
      <c r="G1965" s="40" t="s">
        <v>634</v>
      </c>
      <c r="H1965">
        <f>VLOOKUP(G1965,'Journals '!A:C,3)</f>
        <v>1</v>
      </c>
      <c r="I1965">
        <f t="shared" si="7"/>
        <v>1</v>
      </c>
      <c r="J1965" s="39">
        <v>2022</v>
      </c>
      <c r="K1965" s="73" t="s">
        <v>4732</v>
      </c>
      <c r="L1965" s="38"/>
      <c r="M1965" s="38"/>
      <c r="N1965" s="38"/>
      <c r="O1965" s="38"/>
      <c r="P1965" s="38"/>
      <c r="Q1965" s="38"/>
      <c r="R1965" s="38"/>
      <c r="S1965" s="38"/>
      <c r="T1965" s="38"/>
      <c r="U1965" s="38"/>
      <c r="V1965" s="38"/>
      <c r="W1965" s="38"/>
      <c r="X1965" s="38"/>
      <c r="Y1965" s="38"/>
      <c r="Z1965" s="38"/>
      <c r="AA1965" s="38"/>
      <c r="AB1965" s="38"/>
      <c r="AC1965" s="38"/>
      <c r="AD1965" s="38"/>
      <c r="AE1965" s="38"/>
    </row>
    <row r="1966" spans="1:31" ht="13.2">
      <c r="A1966" s="39">
        <v>190</v>
      </c>
      <c r="B1966" s="38" t="s">
        <v>824</v>
      </c>
      <c r="C1966" s="39">
        <v>4</v>
      </c>
      <c r="D1966" s="39">
        <v>8</v>
      </c>
      <c r="E1966" s="38" t="s">
        <v>4733</v>
      </c>
      <c r="F1966" s="39">
        <v>30165214</v>
      </c>
      <c r="G1966" s="40" t="s">
        <v>634</v>
      </c>
      <c r="H1966">
        <f>VLOOKUP(G1966,'Journals '!A:C,3)</f>
        <v>1</v>
      </c>
      <c r="I1966">
        <f t="shared" si="7"/>
        <v>1</v>
      </c>
      <c r="J1966" s="39">
        <v>2018</v>
      </c>
      <c r="K1966" s="38" t="s">
        <v>4734</v>
      </c>
      <c r="L1966" s="38"/>
      <c r="M1966" s="38"/>
      <c r="N1966" s="38"/>
      <c r="O1966" s="38"/>
      <c r="P1966" s="38"/>
      <c r="Q1966" s="38"/>
      <c r="R1966" s="38"/>
      <c r="S1966" s="38"/>
      <c r="T1966" s="38"/>
      <c r="U1966" s="38"/>
      <c r="V1966" s="38"/>
      <c r="W1966" s="38"/>
      <c r="X1966" s="38"/>
      <c r="Y1966" s="38"/>
      <c r="Z1966" s="38"/>
      <c r="AA1966" s="38"/>
      <c r="AB1966" s="38"/>
      <c r="AC1966" s="38"/>
      <c r="AD1966" s="38"/>
      <c r="AE1966" s="38"/>
    </row>
    <row r="1967" spans="1:31" ht="13.2">
      <c r="A1967" s="39">
        <v>190</v>
      </c>
      <c r="B1967" s="38" t="s">
        <v>824</v>
      </c>
      <c r="C1967" s="39">
        <v>3</v>
      </c>
      <c r="D1967" s="39">
        <v>9</v>
      </c>
      <c r="E1967" s="38" t="s">
        <v>4735</v>
      </c>
      <c r="F1967" s="39">
        <v>28443285</v>
      </c>
      <c r="G1967" s="40" t="s">
        <v>392</v>
      </c>
      <c r="H1967">
        <f>VLOOKUP(G1967,'Journals '!A:C,3)</f>
        <v>0</v>
      </c>
      <c r="I1967" t="str">
        <f t="shared" si="7"/>
        <v xml:space="preserve"> </v>
      </c>
      <c r="J1967" s="39">
        <v>2017</v>
      </c>
      <c r="K1967" s="38" t="s">
        <v>4736</v>
      </c>
      <c r="L1967" s="38"/>
      <c r="M1967" s="38"/>
      <c r="N1967" s="38"/>
      <c r="O1967" s="38"/>
      <c r="P1967" s="38"/>
      <c r="Q1967" s="38"/>
      <c r="R1967" s="38"/>
      <c r="S1967" s="38"/>
      <c r="T1967" s="38"/>
      <c r="U1967" s="38"/>
      <c r="V1967" s="38"/>
      <c r="W1967" s="38"/>
      <c r="X1967" s="38"/>
      <c r="Y1967" s="38"/>
      <c r="Z1967" s="38"/>
      <c r="AA1967" s="38"/>
      <c r="AB1967" s="38"/>
      <c r="AC1967" s="38"/>
      <c r="AD1967" s="38"/>
      <c r="AE1967" s="38"/>
    </row>
    <row r="1968" spans="1:31" ht="13.2">
      <c r="A1968" s="39">
        <v>191</v>
      </c>
      <c r="B1968" s="38" t="s">
        <v>825</v>
      </c>
      <c r="C1968" s="39">
        <v>2</v>
      </c>
      <c r="D1968" s="39">
        <v>4</v>
      </c>
      <c r="E1968" s="37" t="s">
        <v>4737</v>
      </c>
      <c r="F1968" s="5">
        <v>36672431</v>
      </c>
      <c r="G1968" s="38" t="s">
        <v>330</v>
      </c>
      <c r="H1968">
        <f>VLOOKUP(G1968,'Journals '!A:C,3)</f>
        <v>0</v>
      </c>
      <c r="I1968" t="str">
        <f t="shared" si="7"/>
        <v xml:space="preserve"> </v>
      </c>
      <c r="J1968" s="39">
        <v>2023</v>
      </c>
      <c r="K1968" s="38" t="s">
        <v>4738</v>
      </c>
      <c r="L1968" s="38"/>
      <c r="M1968" s="38"/>
      <c r="N1968" s="38"/>
      <c r="O1968" s="38"/>
      <c r="P1968" s="38"/>
      <c r="Q1968" s="38"/>
      <c r="R1968" s="38"/>
      <c r="S1968" s="38"/>
      <c r="T1968" s="38"/>
      <c r="U1968" s="38"/>
      <c r="V1968" s="38"/>
      <c r="W1968" s="38"/>
      <c r="X1968" s="38"/>
      <c r="Y1968" s="38"/>
      <c r="Z1968" s="38"/>
      <c r="AA1968" s="38"/>
      <c r="AB1968" s="38"/>
      <c r="AC1968" s="38"/>
      <c r="AD1968" s="38"/>
      <c r="AE1968" s="38"/>
    </row>
    <row r="1969" spans="1:31" ht="13.2">
      <c r="A1969" s="39">
        <v>191</v>
      </c>
      <c r="B1969" s="38" t="s">
        <v>825</v>
      </c>
      <c r="C1969" s="39">
        <v>1</v>
      </c>
      <c r="D1969" s="39">
        <v>8</v>
      </c>
      <c r="E1969" s="37" t="s">
        <v>4739</v>
      </c>
      <c r="F1969" s="5">
        <v>36128091</v>
      </c>
      <c r="G1969" s="38" t="s">
        <v>615</v>
      </c>
      <c r="H1969">
        <f>VLOOKUP(G1969,'Journals '!A:C,3)</f>
        <v>1</v>
      </c>
      <c r="I1969">
        <f t="shared" si="7"/>
        <v>1</v>
      </c>
      <c r="J1969" s="39">
        <v>2022</v>
      </c>
      <c r="K1969" s="38" t="s">
        <v>4169</v>
      </c>
      <c r="L1969" s="38"/>
      <c r="M1969" s="38"/>
      <c r="N1969" s="38"/>
      <c r="O1969" s="38"/>
      <c r="P1969" s="38"/>
      <c r="Q1969" s="38"/>
      <c r="R1969" s="38"/>
      <c r="S1969" s="38"/>
      <c r="T1969" s="38"/>
      <c r="U1969" s="38"/>
      <c r="V1969" s="38"/>
      <c r="W1969" s="38"/>
      <c r="X1969" s="38"/>
      <c r="Y1969" s="38"/>
      <c r="Z1969" s="38"/>
      <c r="AA1969" s="38"/>
      <c r="AB1969" s="38"/>
      <c r="AC1969" s="38"/>
      <c r="AD1969" s="38"/>
      <c r="AE1969" s="38"/>
    </row>
    <row r="1970" spans="1:31" ht="13.2">
      <c r="A1970" s="39">
        <v>191</v>
      </c>
      <c r="B1970" s="38" t="s">
        <v>825</v>
      </c>
      <c r="C1970" s="39">
        <v>1</v>
      </c>
      <c r="D1970" s="39">
        <v>13</v>
      </c>
      <c r="E1970" s="37" t="s">
        <v>4740</v>
      </c>
      <c r="F1970" s="5">
        <v>35641842</v>
      </c>
      <c r="G1970" s="38" t="s">
        <v>4138</v>
      </c>
      <c r="H1970">
        <f>VLOOKUP(G1970,'Journals '!A:C,3)</f>
        <v>1</v>
      </c>
      <c r="I1970">
        <f t="shared" si="7"/>
        <v>1</v>
      </c>
      <c r="J1970" s="39">
        <v>2022</v>
      </c>
      <c r="K1970" s="38" t="s">
        <v>4169</v>
      </c>
      <c r="L1970" s="38"/>
      <c r="M1970" s="38"/>
      <c r="N1970" s="38"/>
      <c r="O1970" s="38"/>
      <c r="P1970" s="38"/>
      <c r="Q1970" s="38"/>
      <c r="R1970" s="38"/>
      <c r="S1970" s="38"/>
      <c r="T1970" s="38"/>
      <c r="U1970" s="38"/>
      <c r="V1970" s="38"/>
      <c r="W1970" s="38"/>
      <c r="X1970" s="38"/>
      <c r="Y1970" s="38"/>
      <c r="Z1970" s="38"/>
      <c r="AA1970" s="38"/>
      <c r="AB1970" s="38"/>
      <c r="AC1970" s="38"/>
      <c r="AD1970" s="38"/>
      <c r="AE1970" s="38"/>
    </row>
    <row r="1971" spans="1:31" ht="13.2">
      <c r="A1971" s="39">
        <v>191</v>
      </c>
      <c r="B1971" s="38" t="s">
        <v>825</v>
      </c>
      <c r="C1971" s="39">
        <v>1</v>
      </c>
      <c r="D1971" s="39">
        <v>10</v>
      </c>
      <c r="E1971" s="37" t="s">
        <v>4741</v>
      </c>
      <c r="F1971" s="5">
        <v>36932228</v>
      </c>
      <c r="G1971" s="38" t="s">
        <v>4742</v>
      </c>
      <c r="H1971">
        <f>VLOOKUP(G1971,'Journals '!A:C,3)</f>
        <v>0</v>
      </c>
      <c r="I1971" t="str">
        <f t="shared" si="7"/>
        <v xml:space="preserve"> </v>
      </c>
      <c r="J1971" s="39">
        <v>2023</v>
      </c>
      <c r="K1971" s="38" t="s">
        <v>4169</v>
      </c>
      <c r="L1971" s="38"/>
      <c r="M1971" s="38"/>
      <c r="N1971" s="38"/>
      <c r="O1971" s="38"/>
      <c r="P1971" s="38"/>
      <c r="Q1971" s="38"/>
      <c r="R1971" s="38"/>
      <c r="S1971" s="38"/>
      <c r="T1971" s="38"/>
      <c r="U1971" s="38"/>
      <c r="V1971" s="38"/>
      <c r="W1971" s="38"/>
      <c r="X1971" s="38"/>
      <c r="Y1971" s="38"/>
      <c r="Z1971" s="38"/>
      <c r="AA1971" s="38"/>
      <c r="AB1971" s="38"/>
      <c r="AC1971" s="38"/>
      <c r="AD1971" s="38"/>
      <c r="AE1971" s="38"/>
    </row>
    <row r="1972" spans="1:31" ht="13.2">
      <c r="A1972" s="39">
        <v>191</v>
      </c>
      <c r="B1972" s="38" t="s">
        <v>825</v>
      </c>
      <c r="C1972" s="39">
        <v>2</v>
      </c>
      <c r="D1972" s="39">
        <v>3</v>
      </c>
      <c r="E1972" s="37" t="s">
        <v>4743</v>
      </c>
      <c r="F1972" s="5">
        <v>33271871</v>
      </c>
      <c r="G1972" s="38" t="s">
        <v>4744</v>
      </c>
      <c r="H1972">
        <f>VLOOKUP(G1972,'Journals '!A:C,3)</f>
        <v>0</v>
      </c>
      <c r="I1972" t="str">
        <f t="shared" si="7"/>
        <v xml:space="preserve"> </v>
      </c>
      <c r="J1972" s="39">
        <v>2020</v>
      </c>
      <c r="K1972" s="38" t="s">
        <v>4169</v>
      </c>
      <c r="L1972" s="38"/>
      <c r="M1972" s="38"/>
      <c r="N1972" s="38"/>
      <c r="O1972" s="38"/>
      <c r="P1972" s="38"/>
      <c r="Q1972" s="38"/>
      <c r="R1972" s="38"/>
      <c r="S1972" s="38"/>
      <c r="T1972" s="38"/>
      <c r="U1972" s="38"/>
      <c r="V1972" s="38"/>
      <c r="W1972" s="38"/>
      <c r="X1972" s="38"/>
      <c r="Y1972" s="38"/>
      <c r="Z1972" s="38"/>
      <c r="AA1972" s="38"/>
      <c r="AB1972" s="38"/>
      <c r="AC1972" s="38"/>
      <c r="AD1972" s="38"/>
      <c r="AE1972" s="38"/>
    </row>
    <row r="1973" spans="1:31" ht="13.2">
      <c r="A1973" s="39">
        <v>191</v>
      </c>
      <c r="B1973" s="38" t="s">
        <v>825</v>
      </c>
      <c r="C1973" s="39">
        <v>2</v>
      </c>
      <c r="D1973" s="39">
        <v>5</v>
      </c>
      <c r="E1973" s="37" t="s">
        <v>4745</v>
      </c>
      <c r="F1973" s="5">
        <v>35650525</v>
      </c>
      <c r="G1973" s="38" t="s">
        <v>4746</v>
      </c>
      <c r="H1973">
        <f>VLOOKUP(G1973,'Journals '!A:C,3)</f>
        <v>0</v>
      </c>
      <c r="I1973" t="str">
        <f t="shared" si="7"/>
        <v xml:space="preserve"> </v>
      </c>
      <c r="J1973" s="39">
        <v>2022</v>
      </c>
      <c r="K1973" s="38" t="s">
        <v>4747</v>
      </c>
      <c r="L1973" s="38"/>
      <c r="M1973" s="38"/>
      <c r="N1973" s="38"/>
      <c r="O1973" s="38"/>
      <c r="P1973" s="38"/>
      <c r="Q1973" s="38"/>
      <c r="R1973" s="38"/>
      <c r="S1973" s="38"/>
      <c r="T1973" s="38"/>
      <c r="U1973" s="38"/>
      <c r="V1973" s="38"/>
      <c r="W1973" s="38"/>
      <c r="X1973" s="38"/>
      <c r="Y1973" s="38"/>
      <c r="Z1973" s="38"/>
      <c r="AA1973" s="38"/>
      <c r="AB1973" s="38"/>
      <c r="AC1973" s="38"/>
      <c r="AD1973" s="38"/>
      <c r="AE1973" s="38"/>
    </row>
    <row r="1974" spans="1:31" ht="13.2">
      <c r="A1974" s="39">
        <v>191</v>
      </c>
      <c r="B1974" s="38" t="s">
        <v>825</v>
      </c>
      <c r="C1974" s="39">
        <v>8</v>
      </c>
      <c r="D1974" s="39">
        <v>11</v>
      </c>
      <c r="E1974" s="37" t="s">
        <v>4748</v>
      </c>
      <c r="F1974" s="5">
        <v>34281835</v>
      </c>
      <c r="G1974" s="38" t="s">
        <v>4749</v>
      </c>
      <c r="H1974">
        <f>VLOOKUP(G1974,'Journals '!A:C,3)</f>
        <v>0</v>
      </c>
      <c r="I1974" t="str">
        <f t="shared" si="7"/>
        <v xml:space="preserve"> </v>
      </c>
      <c r="J1974" s="39">
        <v>2021</v>
      </c>
      <c r="K1974" s="38" t="s">
        <v>4750</v>
      </c>
      <c r="L1974" s="38"/>
      <c r="M1974" s="38"/>
      <c r="N1974" s="38"/>
      <c r="O1974" s="38"/>
      <c r="P1974" s="38"/>
      <c r="Q1974" s="38"/>
      <c r="R1974" s="38"/>
      <c r="S1974" s="38"/>
      <c r="T1974" s="38"/>
      <c r="U1974" s="38"/>
      <c r="V1974" s="38"/>
      <c r="W1974" s="38"/>
      <c r="X1974" s="38"/>
      <c r="Y1974" s="38"/>
      <c r="Z1974" s="38"/>
      <c r="AA1974" s="38"/>
      <c r="AB1974" s="38"/>
      <c r="AC1974" s="38"/>
      <c r="AD1974" s="38"/>
      <c r="AE1974" s="38"/>
    </row>
    <row r="1975" spans="1:31" ht="13.2">
      <c r="A1975" s="39">
        <v>191</v>
      </c>
      <c r="B1975" s="38" t="s">
        <v>825</v>
      </c>
      <c r="C1975" s="39">
        <v>5</v>
      </c>
      <c r="D1975" s="39">
        <v>9</v>
      </c>
      <c r="E1975" s="37" t="s">
        <v>4751</v>
      </c>
      <c r="F1975" s="5">
        <v>36480780</v>
      </c>
      <c r="G1975" s="38" t="s">
        <v>4752</v>
      </c>
      <c r="H1975">
        <f>VLOOKUP(G1975,'Journals '!A:C,3)</f>
        <v>0</v>
      </c>
      <c r="I1975" t="str">
        <f t="shared" si="7"/>
        <v xml:space="preserve"> </v>
      </c>
      <c r="J1975" s="39">
        <v>2022</v>
      </c>
      <c r="K1975" s="38" t="s">
        <v>4750</v>
      </c>
      <c r="L1975" s="38"/>
      <c r="M1975" s="38"/>
      <c r="N1975" s="38"/>
      <c r="O1975" s="38"/>
      <c r="P1975" s="38"/>
      <c r="Q1975" s="38"/>
      <c r="R1975" s="38"/>
      <c r="S1975" s="38"/>
      <c r="T1975" s="38"/>
      <c r="U1975" s="38"/>
      <c r="V1975" s="38"/>
      <c r="W1975" s="38"/>
      <c r="X1975" s="38"/>
      <c r="Y1975" s="38"/>
      <c r="Z1975" s="38"/>
      <c r="AA1975" s="38"/>
      <c r="AB1975" s="38"/>
      <c r="AC1975" s="38"/>
      <c r="AD1975" s="38"/>
      <c r="AE1975" s="38"/>
    </row>
    <row r="1976" spans="1:31" ht="13.2">
      <c r="A1976" s="39">
        <v>191</v>
      </c>
      <c r="B1976" s="38" t="s">
        <v>825</v>
      </c>
      <c r="C1976" s="39">
        <v>1</v>
      </c>
      <c r="D1976" s="39">
        <v>4</v>
      </c>
      <c r="E1976" s="37" t="s">
        <v>4753</v>
      </c>
      <c r="F1976" s="5">
        <v>33657963</v>
      </c>
      <c r="G1976" s="38" t="s">
        <v>4754</v>
      </c>
      <c r="H1976">
        <f>VLOOKUP(G1976,'Journals '!A:C,3)</f>
        <v>0</v>
      </c>
      <c r="I1976" t="str">
        <f t="shared" si="7"/>
        <v xml:space="preserve"> </v>
      </c>
      <c r="J1976" s="39">
        <v>2022</v>
      </c>
      <c r="K1976" s="38" t="s">
        <v>4755</v>
      </c>
      <c r="L1976" s="38"/>
      <c r="M1976" s="38"/>
      <c r="N1976" s="38"/>
      <c r="O1976" s="38"/>
      <c r="P1976" s="38"/>
      <c r="Q1976" s="38"/>
      <c r="R1976" s="38"/>
      <c r="S1976" s="38"/>
      <c r="T1976" s="38"/>
      <c r="U1976" s="38"/>
      <c r="V1976" s="38"/>
      <c r="W1976" s="38"/>
      <c r="X1976" s="38"/>
      <c r="Y1976" s="38"/>
      <c r="Z1976" s="38"/>
      <c r="AA1976" s="38"/>
      <c r="AB1976" s="38"/>
      <c r="AC1976" s="38"/>
      <c r="AD1976" s="38"/>
      <c r="AE1976" s="38"/>
    </row>
    <row r="1977" spans="1:31" ht="13.2">
      <c r="A1977" s="39">
        <v>191</v>
      </c>
      <c r="B1977" s="38" t="s">
        <v>825</v>
      </c>
      <c r="C1977" s="39">
        <v>4</v>
      </c>
      <c r="D1977" s="39">
        <v>11</v>
      </c>
      <c r="E1977" s="37" t="s">
        <v>4756</v>
      </c>
      <c r="F1977" s="5">
        <v>37209918</v>
      </c>
      <c r="G1977" s="38" t="s">
        <v>4757</v>
      </c>
      <c r="H1977">
        <f>VLOOKUP(G1977,'Journals '!A:C,3)</f>
        <v>1</v>
      </c>
      <c r="I1977">
        <f t="shared" si="7"/>
        <v>1</v>
      </c>
      <c r="J1977" s="39">
        <v>2023</v>
      </c>
      <c r="K1977" s="38" t="s">
        <v>4169</v>
      </c>
      <c r="L1977" s="38"/>
      <c r="M1977" s="38"/>
      <c r="N1977" s="38"/>
      <c r="O1977" s="38"/>
      <c r="P1977" s="38"/>
      <c r="Q1977" s="38"/>
      <c r="R1977" s="38"/>
      <c r="S1977" s="38"/>
      <c r="T1977" s="38"/>
      <c r="U1977" s="38"/>
      <c r="V1977" s="38"/>
      <c r="W1977" s="38"/>
      <c r="X1977" s="38"/>
      <c r="Y1977" s="38"/>
      <c r="Z1977" s="38"/>
      <c r="AA1977" s="38"/>
      <c r="AB1977" s="38"/>
      <c r="AC1977" s="38"/>
      <c r="AD1977" s="38"/>
      <c r="AE1977" s="38"/>
    </row>
    <row r="1978" spans="1:31" ht="13.2">
      <c r="A1978" s="39">
        <v>191</v>
      </c>
      <c r="B1978" s="38" t="s">
        <v>825</v>
      </c>
      <c r="C1978" s="39">
        <v>3</v>
      </c>
      <c r="D1978" s="39">
        <v>5</v>
      </c>
      <c r="E1978" s="37" t="s">
        <v>4758</v>
      </c>
      <c r="F1978" s="5">
        <v>31565319</v>
      </c>
      <c r="G1978" s="38" t="s">
        <v>4759</v>
      </c>
      <c r="H1978">
        <f>VLOOKUP(G1978,'Journals '!A:C,3)</f>
        <v>0</v>
      </c>
      <c r="I1978" t="str">
        <f t="shared" si="7"/>
        <v xml:space="preserve"> </v>
      </c>
      <c r="J1978" s="39">
        <v>2018</v>
      </c>
      <c r="K1978" s="38" t="s">
        <v>4760</v>
      </c>
      <c r="L1978" s="38"/>
      <c r="M1978" s="38"/>
      <c r="N1978" s="38"/>
      <c r="O1978" s="38"/>
      <c r="P1978" s="38"/>
      <c r="Q1978" s="38"/>
      <c r="R1978" s="38"/>
      <c r="S1978" s="38"/>
      <c r="T1978" s="38"/>
      <c r="U1978" s="38"/>
      <c r="V1978" s="38"/>
      <c r="W1978" s="38"/>
      <c r="X1978" s="38"/>
      <c r="Y1978" s="38"/>
      <c r="Z1978" s="38"/>
      <c r="AA1978" s="38"/>
      <c r="AB1978" s="38"/>
      <c r="AC1978" s="38"/>
      <c r="AD1978" s="38"/>
      <c r="AE1978" s="38"/>
    </row>
    <row r="1979" spans="1:31" ht="13.2">
      <c r="A1979" s="39">
        <v>192</v>
      </c>
      <c r="B1979" s="38" t="s">
        <v>826</v>
      </c>
      <c r="C1979" s="39">
        <v>4</v>
      </c>
      <c r="D1979" s="39">
        <v>15</v>
      </c>
      <c r="E1979" s="38" t="s">
        <v>4761</v>
      </c>
      <c r="F1979" s="39">
        <v>37679029</v>
      </c>
      <c r="G1979" s="40" t="s">
        <v>469</v>
      </c>
      <c r="H1979">
        <f>VLOOKUP(G1979,'Journals '!A:C,3)</f>
        <v>1</v>
      </c>
      <c r="I1979">
        <f t="shared" si="7"/>
        <v>1</v>
      </c>
      <c r="J1979" s="39">
        <v>2023</v>
      </c>
      <c r="K1979" s="38" t="s">
        <v>2159</v>
      </c>
      <c r="L1979" s="38"/>
      <c r="M1979" s="38"/>
      <c r="N1979" s="38"/>
      <c r="O1979" s="38"/>
      <c r="P1979" s="38"/>
      <c r="Q1979" s="38"/>
      <c r="R1979" s="38"/>
      <c r="S1979" s="38"/>
      <c r="T1979" s="38"/>
      <c r="U1979" s="38"/>
      <c r="V1979" s="38"/>
      <c r="W1979" s="38"/>
      <c r="X1979" s="38"/>
      <c r="Y1979" s="38"/>
      <c r="Z1979" s="38"/>
      <c r="AA1979" s="38"/>
      <c r="AB1979" s="38"/>
      <c r="AC1979" s="38"/>
      <c r="AD1979" s="38"/>
      <c r="AE1979" s="38"/>
    </row>
    <row r="1980" spans="1:31" ht="13.2">
      <c r="A1980" s="39">
        <v>192</v>
      </c>
      <c r="B1980" s="38" t="s">
        <v>826</v>
      </c>
      <c r="C1980" s="39">
        <v>2</v>
      </c>
      <c r="D1980" s="39">
        <v>10</v>
      </c>
      <c r="E1980" s="38" t="s">
        <v>4762</v>
      </c>
      <c r="F1980" s="39">
        <v>35372699</v>
      </c>
      <c r="G1980" s="40" t="s">
        <v>625</v>
      </c>
      <c r="H1980">
        <f>VLOOKUP(G1980,'Journals '!A:C,3)</f>
        <v>0</v>
      </c>
      <c r="I1980" t="str">
        <f t="shared" si="7"/>
        <v xml:space="preserve"> </v>
      </c>
      <c r="J1980" s="39">
        <v>2022</v>
      </c>
      <c r="K1980" s="38" t="s">
        <v>4763</v>
      </c>
      <c r="L1980" s="38"/>
      <c r="M1980" s="38"/>
      <c r="N1980" s="38"/>
      <c r="O1980" s="38"/>
      <c r="P1980" s="38"/>
      <c r="Q1980" s="38"/>
      <c r="R1980" s="38"/>
      <c r="S1980" s="38"/>
      <c r="T1980" s="38"/>
      <c r="U1980" s="38"/>
      <c r="V1980" s="38"/>
      <c r="W1980" s="38"/>
      <c r="X1980" s="38"/>
      <c r="Y1980" s="38"/>
      <c r="Z1980" s="38"/>
      <c r="AA1980" s="38"/>
      <c r="AB1980" s="38"/>
      <c r="AC1980" s="38"/>
      <c r="AD1980" s="38"/>
      <c r="AE1980" s="38"/>
    </row>
    <row r="1981" spans="1:31" ht="13.2">
      <c r="A1981" s="39">
        <v>192</v>
      </c>
      <c r="B1981" s="38" t="s">
        <v>826</v>
      </c>
      <c r="C1981" s="39">
        <v>3</v>
      </c>
      <c r="D1981" s="39">
        <v>7</v>
      </c>
      <c r="E1981" s="38" t="s">
        <v>4764</v>
      </c>
      <c r="F1981" s="39">
        <v>37058611</v>
      </c>
      <c r="G1981" s="40" t="s">
        <v>343</v>
      </c>
      <c r="H1981">
        <f>VLOOKUP(G1981,'Journals '!A:C,3)</f>
        <v>0</v>
      </c>
      <c r="I1981" t="str">
        <f t="shared" si="7"/>
        <v xml:space="preserve"> </v>
      </c>
      <c r="J1981" s="39">
        <v>2023</v>
      </c>
      <c r="K1981" s="38" t="s">
        <v>2166</v>
      </c>
      <c r="L1981" s="38"/>
      <c r="M1981" s="38"/>
      <c r="N1981" s="38"/>
      <c r="O1981" s="38"/>
      <c r="P1981" s="38"/>
      <c r="Q1981" s="38"/>
      <c r="R1981" s="38"/>
      <c r="S1981" s="38"/>
      <c r="T1981" s="38"/>
      <c r="U1981" s="38"/>
      <c r="V1981" s="38"/>
      <c r="W1981" s="38"/>
      <c r="X1981" s="38"/>
      <c r="Y1981" s="38"/>
      <c r="Z1981" s="38"/>
      <c r="AA1981" s="38"/>
      <c r="AB1981" s="38"/>
      <c r="AC1981" s="38"/>
      <c r="AD1981" s="38"/>
      <c r="AE1981" s="38"/>
    </row>
    <row r="1982" spans="1:31" ht="13.2">
      <c r="A1982" s="39">
        <v>192</v>
      </c>
      <c r="B1982" s="38" t="s">
        <v>826</v>
      </c>
      <c r="C1982" s="39">
        <v>1</v>
      </c>
      <c r="D1982" s="39">
        <v>10</v>
      </c>
      <c r="E1982" s="38" t="s">
        <v>2178</v>
      </c>
      <c r="F1982" s="39">
        <v>37060315</v>
      </c>
      <c r="G1982" s="40" t="s">
        <v>476</v>
      </c>
      <c r="H1982">
        <f>VLOOKUP(G1982,'Journals '!A:C,3)</f>
        <v>1</v>
      </c>
      <c r="I1982">
        <f t="shared" si="7"/>
        <v>1</v>
      </c>
      <c r="J1982" s="39">
        <v>2023</v>
      </c>
      <c r="K1982" s="38" t="s">
        <v>4765</v>
      </c>
      <c r="L1982" s="38"/>
      <c r="M1982" s="38"/>
      <c r="N1982" s="38"/>
      <c r="O1982" s="38"/>
      <c r="P1982" s="38"/>
      <c r="Q1982" s="38"/>
      <c r="R1982" s="38"/>
      <c r="S1982" s="38"/>
      <c r="T1982" s="38"/>
      <c r="U1982" s="38"/>
      <c r="V1982" s="38"/>
      <c r="W1982" s="38"/>
      <c r="X1982" s="38"/>
      <c r="Y1982" s="38"/>
      <c r="Z1982" s="38"/>
      <c r="AA1982" s="38"/>
      <c r="AB1982" s="38"/>
      <c r="AC1982" s="38"/>
      <c r="AD1982" s="38"/>
      <c r="AE1982" s="38"/>
    </row>
    <row r="1983" spans="1:31" ht="13.2">
      <c r="A1983" s="39">
        <v>192</v>
      </c>
      <c r="B1983" s="38" t="s">
        <v>826</v>
      </c>
      <c r="C1983" s="39">
        <v>1</v>
      </c>
      <c r="D1983" s="39">
        <v>9</v>
      </c>
      <c r="E1983" s="38" t="s">
        <v>4766</v>
      </c>
      <c r="F1983" s="39">
        <v>35962971</v>
      </c>
      <c r="G1983" s="40" t="s">
        <v>476</v>
      </c>
      <c r="H1983">
        <f>VLOOKUP(G1983,'Journals '!A:C,3)</f>
        <v>1</v>
      </c>
      <c r="I1983">
        <f t="shared" si="7"/>
        <v>1</v>
      </c>
      <c r="J1983" s="39">
        <v>2022</v>
      </c>
      <c r="K1983" s="38" t="s">
        <v>4767</v>
      </c>
      <c r="L1983" s="38"/>
      <c r="M1983" s="38"/>
      <c r="N1983" s="38"/>
      <c r="O1983" s="38"/>
      <c r="P1983" s="38"/>
      <c r="Q1983" s="38"/>
      <c r="R1983" s="38"/>
      <c r="S1983" s="38"/>
      <c r="T1983" s="38"/>
      <c r="U1983" s="38"/>
      <c r="V1983" s="38"/>
      <c r="W1983" s="38"/>
      <c r="X1983" s="38"/>
      <c r="Y1983" s="38"/>
      <c r="Z1983" s="38"/>
      <c r="AA1983" s="38"/>
      <c r="AB1983" s="38"/>
      <c r="AC1983" s="38"/>
      <c r="AD1983" s="38"/>
      <c r="AE1983" s="38"/>
    </row>
    <row r="1984" spans="1:31" ht="13.2">
      <c r="A1984" s="39">
        <v>192</v>
      </c>
      <c r="B1984" s="38" t="s">
        <v>826</v>
      </c>
      <c r="C1984" s="39">
        <v>1</v>
      </c>
      <c r="D1984" s="39">
        <v>8</v>
      </c>
      <c r="E1984" s="38" t="s">
        <v>4768</v>
      </c>
      <c r="F1984" s="39">
        <v>34638104</v>
      </c>
      <c r="G1984" s="40" t="s">
        <v>476</v>
      </c>
      <c r="H1984">
        <f>VLOOKUP(G1984,'Journals '!A:C,3)</f>
        <v>1</v>
      </c>
      <c r="I1984">
        <f t="shared" si="7"/>
        <v>1</v>
      </c>
      <c r="J1984" s="39">
        <v>2021</v>
      </c>
      <c r="K1984" s="38" t="s">
        <v>4769</v>
      </c>
      <c r="L1984" s="38"/>
      <c r="M1984" s="38"/>
      <c r="N1984" s="38"/>
      <c r="O1984" s="38"/>
      <c r="P1984" s="38"/>
      <c r="Q1984" s="38"/>
      <c r="R1984" s="38"/>
      <c r="S1984" s="38"/>
      <c r="T1984" s="38"/>
      <c r="U1984" s="38"/>
      <c r="V1984" s="38"/>
      <c r="W1984" s="38"/>
      <c r="X1984" s="38"/>
      <c r="Y1984" s="38"/>
      <c r="Z1984" s="38"/>
      <c r="AA1984" s="38"/>
      <c r="AB1984" s="38"/>
      <c r="AC1984" s="38"/>
      <c r="AD1984" s="38"/>
      <c r="AE1984" s="38"/>
    </row>
    <row r="1985" spans="1:31" ht="13.2">
      <c r="A1985" s="39">
        <v>193</v>
      </c>
      <c r="B1985" s="38" t="s">
        <v>827</v>
      </c>
      <c r="C1985" s="39">
        <v>1</v>
      </c>
      <c r="D1985" s="39">
        <v>3</v>
      </c>
      <c r="E1985" s="38" t="s">
        <v>4770</v>
      </c>
      <c r="F1985" s="39">
        <v>35281485</v>
      </c>
      <c r="G1985" s="40" t="s">
        <v>386</v>
      </c>
      <c r="H1985">
        <f>VLOOKUP(G1985,'Journals '!A:C,3)</f>
        <v>0</v>
      </c>
      <c r="I1985" t="str">
        <f t="shared" si="7"/>
        <v xml:space="preserve"> </v>
      </c>
      <c r="J1985" s="39">
        <v>2022</v>
      </c>
      <c r="K1985" s="38" t="s">
        <v>4771</v>
      </c>
      <c r="L1985" s="38"/>
      <c r="M1985" s="38"/>
      <c r="N1985" s="38"/>
      <c r="O1985" s="38"/>
      <c r="P1985" s="38"/>
      <c r="Q1985" s="38"/>
      <c r="R1985" s="38"/>
      <c r="S1985" s="38"/>
      <c r="T1985" s="38"/>
      <c r="U1985" s="38"/>
      <c r="V1985" s="38"/>
      <c r="W1985" s="38"/>
      <c r="X1985" s="38"/>
      <c r="Y1985" s="38"/>
      <c r="Z1985" s="38"/>
      <c r="AA1985" s="38"/>
      <c r="AB1985" s="38"/>
      <c r="AC1985" s="38"/>
      <c r="AD1985" s="38"/>
      <c r="AE1985" s="38"/>
    </row>
    <row r="1986" spans="1:31" ht="13.2">
      <c r="A1986" s="39">
        <v>193</v>
      </c>
      <c r="B1986" s="38" t="s">
        <v>827</v>
      </c>
      <c r="C1986" s="39">
        <v>4</v>
      </c>
      <c r="D1986" s="39">
        <v>8</v>
      </c>
      <c r="E1986" s="38" t="s">
        <v>4772</v>
      </c>
      <c r="F1986" s="39">
        <v>36612109</v>
      </c>
      <c r="G1986" s="40" t="s">
        <v>330</v>
      </c>
      <c r="H1986">
        <f>VLOOKUP(G1986,'Journals '!A:C,3)</f>
        <v>0</v>
      </c>
      <c r="I1986" t="str">
        <f t="shared" si="7"/>
        <v xml:space="preserve"> </v>
      </c>
      <c r="J1986" s="39">
        <v>2022</v>
      </c>
      <c r="K1986" s="38" t="s">
        <v>4773</v>
      </c>
      <c r="L1986" s="38"/>
      <c r="M1986" s="38"/>
      <c r="N1986" s="38"/>
      <c r="O1986" s="38"/>
      <c r="P1986" s="38"/>
      <c r="Q1986" s="38"/>
      <c r="R1986" s="38"/>
      <c r="S1986" s="38"/>
      <c r="T1986" s="38"/>
      <c r="U1986" s="38"/>
      <c r="V1986" s="38"/>
      <c r="W1986" s="38"/>
      <c r="X1986" s="38"/>
      <c r="Y1986" s="38"/>
      <c r="Z1986" s="38"/>
      <c r="AA1986" s="38"/>
      <c r="AB1986" s="38"/>
      <c r="AC1986" s="38"/>
      <c r="AD1986" s="38"/>
      <c r="AE1986" s="38"/>
    </row>
    <row r="1987" spans="1:31" ht="13.2">
      <c r="A1987" s="39">
        <v>193</v>
      </c>
      <c r="B1987" s="38" t="s">
        <v>827</v>
      </c>
      <c r="C1987" s="39">
        <v>4</v>
      </c>
      <c r="D1987" s="39">
        <v>15</v>
      </c>
      <c r="E1987" s="38" t="s">
        <v>4774</v>
      </c>
      <c r="F1987" s="39">
        <v>35213838</v>
      </c>
      <c r="G1987" s="40" t="s">
        <v>476</v>
      </c>
      <c r="H1987">
        <f>VLOOKUP(G1987,'Journals '!A:C,3)</f>
        <v>1</v>
      </c>
      <c r="I1987">
        <f t="shared" si="7"/>
        <v>1</v>
      </c>
      <c r="J1987" s="39">
        <v>2022</v>
      </c>
      <c r="K1987" s="38" t="s">
        <v>4775</v>
      </c>
      <c r="L1987" s="38"/>
      <c r="M1987" s="38"/>
      <c r="N1987" s="38"/>
      <c r="O1987" s="38"/>
      <c r="P1987" s="38"/>
      <c r="Q1987" s="38"/>
      <c r="R1987" s="38"/>
      <c r="S1987" s="38"/>
      <c r="T1987" s="38"/>
      <c r="U1987" s="38"/>
      <c r="V1987" s="38"/>
      <c r="W1987" s="38"/>
      <c r="X1987" s="38"/>
      <c r="Y1987" s="38"/>
      <c r="Z1987" s="38"/>
      <c r="AA1987" s="38"/>
      <c r="AB1987" s="38"/>
      <c r="AC1987" s="38"/>
      <c r="AD1987" s="38"/>
      <c r="AE1987" s="38"/>
    </row>
    <row r="1988" spans="1:31" ht="13.2">
      <c r="A1988" s="39">
        <v>193</v>
      </c>
      <c r="B1988" s="38" t="s">
        <v>827</v>
      </c>
      <c r="C1988" s="39">
        <v>2</v>
      </c>
      <c r="D1988" s="39">
        <v>12</v>
      </c>
      <c r="E1988" s="38" t="s">
        <v>4776</v>
      </c>
      <c r="F1988" s="39">
        <v>37422187</v>
      </c>
      <c r="G1988" s="40" t="s">
        <v>634</v>
      </c>
      <c r="H1988">
        <f>VLOOKUP(G1988,'Journals '!A:C,3)</f>
        <v>1</v>
      </c>
      <c r="I1988">
        <f t="shared" si="7"/>
        <v>1</v>
      </c>
      <c r="J1988" s="39">
        <v>2023</v>
      </c>
      <c r="K1988" s="38" t="s">
        <v>4449</v>
      </c>
      <c r="L1988" s="38"/>
      <c r="M1988" s="38"/>
      <c r="N1988" s="38"/>
      <c r="O1988" s="38"/>
      <c r="P1988" s="38"/>
      <c r="Q1988" s="38"/>
      <c r="R1988" s="38"/>
      <c r="S1988" s="38"/>
      <c r="T1988" s="38"/>
      <c r="U1988" s="38"/>
      <c r="V1988" s="38"/>
      <c r="W1988" s="38"/>
      <c r="X1988" s="38"/>
      <c r="Y1988" s="38"/>
      <c r="Z1988" s="38"/>
      <c r="AA1988" s="38"/>
      <c r="AB1988" s="38"/>
      <c r="AC1988" s="38"/>
      <c r="AD1988" s="38"/>
      <c r="AE1988" s="38"/>
    </row>
    <row r="1989" spans="1:31" ht="13.2">
      <c r="A1989" s="39">
        <v>193</v>
      </c>
      <c r="B1989" s="38" t="s">
        <v>827</v>
      </c>
      <c r="C1989" s="39">
        <v>1</v>
      </c>
      <c r="D1989" s="39">
        <v>2</v>
      </c>
      <c r="E1989" s="38" t="s">
        <v>4777</v>
      </c>
      <c r="F1989" s="39">
        <v>35781174</v>
      </c>
      <c r="G1989" s="40" t="s">
        <v>572</v>
      </c>
      <c r="H1989">
        <f>VLOOKUP(G1989,'Journals '!A:C,3)</f>
        <v>0</v>
      </c>
      <c r="I1989" t="str">
        <f t="shared" si="7"/>
        <v xml:space="preserve"> </v>
      </c>
      <c r="J1989" s="39">
        <v>2022</v>
      </c>
      <c r="K1989" s="38" t="s">
        <v>4778</v>
      </c>
      <c r="L1989" s="38"/>
      <c r="M1989" s="38"/>
      <c r="N1989" s="38"/>
      <c r="O1989" s="38"/>
      <c r="P1989" s="38"/>
      <c r="Q1989" s="38"/>
      <c r="R1989" s="38"/>
      <c r="S1989" s="38"/>
      <c r="T1989" s="38"/>
      <c r="U1989" s="38"/>
      <c r="V1989" s="38"/>
      <c r="W1989" s="38"/>
      <c r="X1989" s="38"/>
      <c r="Y1989" s="38"/>
      <c r="Z1989" s="38"/>
      <c r="AA1989" s="38"/>
      <c r="AB1989" s="38"/>
      <c r="AC1989" s="38"/>
      <c r="AD1989" s="38"/>
      <c r="AE1989" s="38"/>
    </row>
    <row r="1990" spans="1:31" ht="13.2">
      <c r="A1990" s="39">
        <v>193</v>
      </c>
      <c r="B1990" s="38" t="s">
        <v>827</v>
      </c>
      <c r="C1990" s="39">
        <v>1</v>
      </c>
      <c r="D1990" s="39">
        <v>8</v>
      </c>
      <c r="E1990" s="38" t="s">
        <v>4779</v>
      </c>
      <c r="F1990" s="39">
        <v>37542443</v>
      </c>
      <c r="G1990" s="40" t="s">
        <v>473</v>
      </c>
      <c r="H1990">
        <f>VLOOKUP(G1990,'Journals '!A:C,3)</f>
        <v>1</v>
      </c>
      <c r="I1990">
        <f t="shared" si="7"/>
        <v>1</v>
      </c>
      <c r="J1990" s="39">
        <v>2023</v>
      </c>
      <c r="K1990" s="38" t="s">
        <v>1392</v>
      </c>
      <c r="L1990" s="38"/>
      <c r="M1990" s="38"/>
      <c r="N1990" s="38"/>
      <c r="O1990" s="38"/>
      <c r="P1990" s="38"/>
      <c r="Q1990" s="38"/>
      <c r="R1990" s="38"/>
      <c r="S1990" s="38"/>
      <c r="T1990" s="38"/>
      <c r="U1990" s="38"/>
      <c r="V1990" s="38"/>
      <c r="W1990" s="38"/>
      <c r="X1990" s="38"/>
      <c r="Y1990" s="38"/>
      <c r="Z1990" s="38"/>
      <c r="AA1990" s="38"/>
      <c r="AB1990" s="38"/>
      <c r="AC1990" s="38"/>
      <c r="AD1990" s="38"/>
      <c r="AE1990" s="38"/>
    </row>
    <row r="1991" spans="1:31" ht="13.2">
      <c r="A1991" s="39">
        <v>194</v>
      </c>
      <c r="B1991" s="38" t="s">
        <v>4780</v>
      </c>
      <c r="C1991" s="39">
        <v>2</v>
      </c>
      <c r="D1991" s="39">
        <v>8</v>
      </c>
      <c r="E1991" s="38" t="s">
        <v>2200</v>
      </c>
      <c r="F1991" s="39">
        <v>35561696</v>
      </c>
      <c r="G1991" s="40" t="s">
        <v>476</v>
      </c>
      <c r="H1991">
        <f>VLOOKUP(G1991,'Journals '!A:C,3)</f>
        <v>1</v>
      </c>
      <c r="I1991">
        <f t="shared" si="7"/>
        <v>1</v>
      </c>
      <c r="J1991" s="39">
        <v>2022</v>
      </c>
      <c r="K1991" s="38" t="s">
        <v>4781</v>
      </c>
      <c r="L1991" s="38"/>
      <c r="M1991" s="38"/>
      <c r="N1991" s="38"/>
      <c r="O1991" s="38"/>
      <c r="P1991" s="38"/>
      <c r="Q1991" s="38"/>
      <c r="R1991" s="38"/>
      <c r="S1991" s="38"/>
      <c r="T1991" s="38"/>
      <c r="U1991" s="38"/>
      <c r="V1991" s="38"/>
      <c r="W1991" s="38"/>
      <c r="X1991" s="38"/>
      <c r="Y1991" s="38"/>
      <c r="Z1991" s="38"/>
      <c r="AA1991" s="38"/>
      <c r="AB1991" s="38"/>
      <c r="AC1991" s="38"/>
      <c r="AD1991" s="38"/>
      <c r="AE1991" s="38"/>
    </row>
    <row r="1992" spans="1:31" ht="13.2">
      <c r="A1992" s="39">
        <v>194</v>
      </c>
      <c r="B1992" s="38" t="s">
        <v>4780</v>
      </c>
      <c r="C1992" s="39">
        <v>5</v>
      </c>
      <c r="D1992" s="39">
        <v>6</v>
      </c>
      <c r="E1992" s="38" t="s">
        <v>4782</v>
      </c>
      <c r="F1992" s="39">
        <v>30775135</v>
      </c>
      <c r="G1992" s="40" t="s">
        <v>443</v>
      </c>
      <c r="H1992">
        <f>VLOOKUP(G1992,'Journals '!A:C,3)</f>
        <v>0</v>
      </c>
      <c r="I1992" t="str">
        <f t="shared" si="7"/>
        <v xml:space="preserve"> </v>
      </c>
      <c r="J1992" s="39">
        <v>2018</v>
      </c>
      <c r="K1992" s="38" t="s">
        <v>4783</v>
      </c>
      <c r="L1992" s="38"/>
      <c r="M1992" s="38"/>
      <c r="N1992" s="38"/>
      <c r="O1992" s="38"/>
      <c r="P1992" s="38"/>
      <c r="Q1992" s="38"/>
      <c r="R1992" s="38"/>
      <c r="S1992" s="38"/>
      <c r="T1992" s="38"/>
      <c r="U1992" s="38"/>
      <c r="V1992" s="38"/>
      <c r="W1992" s="38"/>
      <c r="X1992" s="38"/>
      <c r="Y1992" s="38"/>
      <c r="Z1992" s="38"/>
      <c r="AA1992" s="38"/>
      <c r="AB1992" s="38"/>
      <c r="AC1992" s="38"/>
      <c r="AD1992" s="38"/>
      <c r="AE1992" s="38"/>
    </row>
    <row r="1993" spans="1:31" ht="13.2">
      <c r="A1993" s="39">
        <v>194</v>
      </c>
      <c r="B1993" s="38" t="s">
        <v>4780</v>
      </c>
      <c r="C1993" s="39">
        <v>2</v>
      </c>
      <c r="D1993" s="39">
        <v>7</v>
      </c>
      <c r="E1993" s="38" t="s">
        <v>4784</v>
      </c>
      <c r="F1993" s="39">
        <v>32382423</v>
      </c>
      <c r="G1993" s="40" t="s">
        <v>460</v>
      </c>
      <c r="H1993">
        <f>VLOOKUP(G1993,'Journals '!A:C,3)</f>
        <v>0</v>
      </c>
      <c r="I1993" t="str">
        <f t="shared" si="7"/>
        <v xml:space="preserve"> </v>
      </c>
      <c r="J1993" s="39">
        <v>2020</v>
      </c>
      <c r="K1993" s="38" t="s">
        <v>4785</v>
      </c>
      <c r="L1993" s="38"/>
      <c r="M1993" s="38"/>
      <c r="N1993" s="38"/>
      <c r="O1993" s="38"/>
      <c r="P1993" s="38"/>
      <c r="Q1993" s="38"/>
      <c r="R1993" s="38"/>
      <c r="S1993" s="38"/>
      <c r="T1993" s="38"/>
      <c r="U1993" s="38"/>
      <c r="V1993" s="38"/>
      <c r="W1993" s="38"/>
      <c r="X1993" s="38"/>
      <c r="Y1993" s="38"/>
      <c r="Z1993" s="38"/>
      <c r="AA1993" s="38"/>
      <c r="AB1993" s="38"/>
      <c r="AC1993" s="38"/>
      <c r="AD1993" s="38"/>
      <c r="AE1993" s="38"/>
    </row>
    <row r="1994" spans="1:31" ht="13.2">
      <c r="A1994" s="39">
        <v>194</v>
      </c>
      <c r="B1994" s="38" t="s">
        <v>4780</v>
      </c>
      <c r="C1994" s="39">
        <v>2</v>
      </c>
      <c r="D1994" s="39">
        <v>5</v>
      </c>
      <c r="E1994" s="38" t="s">
        <v>4786</v>
      </c>
      <c r="F1994" s="39">
        <v>34468839</v>
      </c>
      <c r="G1994" s="40" t="s">
        <v>337</v>
      </c>
      <c r="H1994">
        <f>VLOOKUP(G1994,'Journals '!A:C,3)</f>
        <v>0</v>
      </c>
      <c r="I1994" t="str">
        <f t="shared" si="7"/>
        <v xml:space="preserve"> </v>
      </c>
      <c r="J1994" s="39">
        <v>2021</v>
      </c>
      <c r="K1994" s="38" t="s">
        <v>2162</v>
      </c>
      <c r="L1994" s="38"/>
      <c r="M1994" s="38"/>
      <c r="N1994" s="38"/>
      <c r="O1994" s="38"/>
      <c r="P1994" s="38"/>
      <c r="Q1994" s="38"/>
      <c r="R1994" s="38"/>
      <c r="S1994" s="38"/>
      <c r="T1994" s="38"/>
      <c r="U1994" s="38"/>
      <c r="V1994" s="38"/>
      <c r="W1994" s="38"/>
      <c r="X1994" s="38"/>
      <c r="Y1994" s="38"/>
      <c r="Z1994" s="38"/>
      <c r="AA1994" s="38"/>
      <c r="AB1994" s="38"/>
      <c r="AC1994" s="38"/>
      <c r="AD1994" s="38"/>
      <c r="AE1994" s="38"/>
    </row>
    <row r="1995" spans="1:31" ht="13.2">
      <c r="A1995" s="39">
        <v>194</v>
      </c>
      <c r="B1995" s="38" t="s">
        <v>4780</v>
      </c>
      <c r="C1995" s="39">
        <v>1</v>
      </c>
      <c r="D1995" s="39">
        <v>3</v>
      </c>
      <c r="E1995" s="38" t="s">
        <v>4787</v>
      </c>
      <c r="F1995" s="39">
        <v>30616356</v>
      </c>
      <c r="G1995" s="40" t="s">
        <v>299</v>
      </c>
      <c r="H1995">
        <f>VLOOKUP(G1995,'Journals '!A:C,3)</f>
        <v>0</v>
      </c>
      <c r="I1995" t="str">
        <f t="shared" si="7"/>
        <v xml:space="preserve"> </v>
      </c>
      <c r="J1995" s="39">
        <v>2019</v>
      </c>
      <c r="K1995" s="38" t="s">
        <v>4788</v>
      </c>
      <c r="L1995" s="38"/>
      <c r="M1995" s="38"/>
      <c r="N1995" s="38"/>
      <c r="O1995" s="38"/>
      <c r="P1995" s="38"/>
      <c r="Q1995" s="38"/>
      <c r="R1995" s="38"/>
      <c r="S1995" s="38"/>
      <c r="T1995" s="38"/>
      <c r="U1995" s="38"/>
      <c r="V1995" s="38"/>
      <c r="W1995" s="38"/>
      <c r="X1995" s="38"/>
      <c r="Y1995" s="38"/>
      <c r="Z1995" s="38"/>
      <c r="AA1995" s="38"/>
      <c r="AB1995" s="38"/>
      <c r="AC1995" s="38"/>
      <c r="AD1995" s="38"/>
      <c r="AE1995" s="38"/>
    </row>
    <row r="1996" spans="1:31" ht="13.2">
      <c r="A1996" s="39">
        <v>194</v>
      </c>
      <c r="B1996" s="38" t="s">
        <v>4780</v>
      </c>
      <c r="C1996" s="39">
        <v>2</v>
      </c>
      <c r="D1996" s="39">
        <v>8</v>
      </c>
      <c r="E1996" s="38" t="s">
        <v>4789</v>
      </c>
      <c r="F1996" s="39">
        <v>31737485</v>
      </c>
      <c r="G1996" s="40" t="s">
        <v>305</v>
      </c>
      <c r="H1996">
        <f>VLOOKUP(G1996,'Journals '!A:C,3)</f>
        <v>0</v>
      </c>
      <c r="I1996" t="str">
        <f t="shared" si="7"/>
        <v xml:space="preserve"> </v>
      </c>
      <c r="J1996" s="39">
        <v>2019</v>
      </c>
      <c r="K1996" s="38" t="s">
        <v>4790</v>
      </c>
      <c r="L1996" s="38"/>
      <c r="M1996" s="38"/>
      <c r="N1996" s="38"/>
      <c r="O1996" s="38"/>
      <c r="P1996" s="38"/>
      <c r="Q1996" s="38"/>
      <c r="R1996" s="38"/>
      <c r="S1996" s="38"/>
      <c r="T1996" s="38"/>
      <c r="U1996" s="38"/>
      <c r="V1996" s="38"/>
      <c r="W1996" s="38"/>
      <c r="X1996" s="38"/>
      <c r="Y1996" s="38"/>
      <c r="Z1996" s="38"/>
      <c r="AA1996" s="38"/>
      <c r="AB1996" s="38"/>
      <c r="AC1996" s="38"/>
      <c r="AD1996" s="38"/>
      <c r="AE1996" s="38"/>
    </row>
    <row r="1997" spans="1:31" ht="13.2">
      <c r="A1997" s="39">
        <v>194</v>
      </c>
      <c r="B1997" s="38" t="s">
        <v>4780</v>
      </c>
      <c r="C1997" s="39">
        <v>1</v>
      </c>
      <c r="D1997" s="39">
        <v>7</v>
      </c>
      <c r="E1997" s="38" t="s">
        <v>4791</v>
      </c>
      <c r="F1997" s="39">
        <v>34547404</v>
      </c>
      <c r="G1997" s="40" t="s">
        <v>304</v>
      </c>
      <c r="H1997">
        <f>VLOOKUP(G1997,'Journals '!A:C,3)</f>
        <v>0</v>
      </c>
      <c r="I1997" t="str">
        <f t="shared" si="7"/>
        <v xml:space="preserve"> </v>
      </c>
      <c r="J1997" s="39">
        <v>2022</v>
      </c>
      <c r="K1997" s="38" t="s">
        <v>4792</v>
      </c>
      <c r="L1997" s="38"/>
      <c r="M1997" s="38"/>
      <c r="N1997" s="38"/>
      <c r="O1997" s="38"/>
      <c r="P1997" s="38"/>
      <c r="Q1997" s="38"/>
      <c r="R1997" s="38"/>
      <c r="S1997" s="38"/>
      <c r="T1997" s="38"/>
      <c r="U1997" s="38"/>
      <c r="V1997" s="38"/>
      <c r="W1997" s="38"/>
      <c r="X1997" s="38"/>
      <c r="Y1997" s="38"/>
      <c r="Z1997" s="38"/>
      <c r="AA1997" s="38"/>
      <c r="AB1997" s="38"/>
      <c r="AC1997" s="38"/>
      <c r="AD1997" s="38"/>
      <c r="AE1997" s="38"/>
    </row>
    <row r="1998" spans="1:31" ht="13.2">
      <c r="A1998" s="39">
        <v>194</v>
      </c>
      <c r="B1998" s="38" t="s">
        <v>4780</v>
      </c>
      <c r="C1998" s="39">
        <v>3</v>
      </c>
      <c r="D1998" s="39">
        <v>5</v>
      </c>
      <c r="E1998" s="38" t="s">
        <v>4793</v>
      </c>
      <c r="F1998" s="39">
        <v>34250156</v>
      </c>
      <c r="G1998" s="40" t="s">
        <v>562</v>
      </c>
      <c r="H1998">
        <f>VLOOKUP(G1998,'Journals '!A:C,3)</f>
        <v>0</v>
      </c>
      <c r="I1998" t="str">
        <f t="shared" si="7"/>
        <v xml:space="preserve"> </v>
      </c>
      <c r="J1998" s="39">
        <v>2021</v>
      </c>
      <c r="K1998" s="38" t="s">
        <v>4794</v>
      </c>
      <c r="L1998" s="38"/>
      <c r="M1998" s="38"/>
      <c r="N1998" s="38"/>
      <c r="O1998" s="38"/>
      <c r="P1998" s="38"/>
      <c r="Q1998" s="38"/>
      <c r="R1998" s="38"/>
      <c r="S1998" s="38"/>
      <c r="T1998" s="38"/>
      <c r="U1998" s="38"/>
      <c r="V1998" s="38"/>
      <c r="W1998" s="38"/>
      <c r="X1998" s="38"/>
      <c r="Y1998" s="38"/>
      <c r="Z1998" s="38"/>
      <c r="AA1998" s="38"/>
      <c r="AB1998" s="38"/>
      <c r="AC1998" s="38"/>
      <c r="AD1998" s="38"/>
      <c r="AE1998" s="38"/>
    </row>
    <row r="1999" spans="1:31" ht="13.2">
      <c r="A1999" s="39">
        <v>194</v>
      </c>
      <c r="B1999" s="38" t="s">
        <v>4780</v>
      </c>
      <c r="C1999" s="39">
        <v>3</v>
      </c>
      <c r="D1999" s="39">
        <v>12</v>
      </c>
      <c r="E1999" s="38" t="s">
        <v>4795</v>
      </c>
      <c r="F1999" s="39">
        <v>36584895</v>
      </c>
      <c r="G1999" s="40" t="s">
        <v>634</v>
      </c>
      <c r="H1999">
        <f>VLOOKUP(G1999,'Journals '!A:C,3)</f>
        <v>1</v>
      </c>
      <c r="I1999">
        <f t="shared" si="7"/>
        <v>1</v>
      </c>
      <c r="J1999" s="39">
        <v>2023</v>
      </c>
      <c r="K1999" s="38" t="s">
        <v>4796</v>
      </c>
      <c r="L1999" s="38"/>
      <c r="M1999" s="38"/>
      <c r="N1999" s="38"/>
      <c r="O1999" s="38"/>
      <c r="P1999" s="38"/>
      <c r="Q1999" s="38"/>
      <c r="R1999" s="38"/>
      <c r="S1999" s="38"/>
      <c r="T1999" s="38"/>
      <c r="U1999" s="38"/>
      <c r="V1999" s="38"/>
      <c r="W1999" s="38"/>
      <c r="X1999" s="38"/>
      <c r="Y1999" s="38"/>
      <c r="Z1999" s="38"/>
      <c r="AA1999" s="38"/>
      <c r="AB1999" s="38"/>
      <c r="AC1999" s="38"/>
      <c r="AD1999" s="38"/>
      <c r="AE1999" s="38"/>
    </row>
    <row r="2000" spans="1:31" ht="13.2">
      <c r="A2000" s="39">
        <v>194</v>
      </c>
      <c r="B2000" s="38" t="s">
        <v>4780</v>
      </c>
      <c r="C2000" s="39">
        <v>2</v>
      </c>
      <c r="D2000" s="39">
        <v>6</v>
      </c>
      <c r="E2000" s="38" t="s">
        <v>4797</v>
      </c>
      <c r="F2000" s="39">
        <v>36754572</v>
      </c>
      <c r="G2000" s="40" t="s">
        <v>412</v>
      </c>
      <c r="H2000">
        <f>VLOOKUP(G2000,'Journals '!A:C,3)</f>
        <v>0</v>
      </c>
      <c r="I2000" t="str">
        <f t="shared" si="7"/>
        <v xml:space="preserve"> </v>
      </c>
      <c r="J2000" s="39">
        <v>2023</v>
      </c>
      <c r="K2000" s="38" t="s">
        <v>4798</v>
      </c>
      <c r="L2000" s="38"/>
      <c r="M2000" s="38"/>
      <c r="N2000" s="38"/>
      <c r="O2000" s="38"/>
      <c r="P2000" s="38"/>
      <c r="Q2000" s="38"/>
      <c r="R2000" s="38"/>
      <c r="S2000" s="38"/>
      <c r="T2000" s="38"/>
      <c r="U2000" s="38"/>
      <c r="V2000" s="38"/>
      <c r="W2000" s="38"/>
      <c r="X2000" s="38"/>
      <c r="Y2000" s="38"/>
      <c r="Z2000" s="38"/>
      <c r="AA2000" s="38"/>
      <c r="AB2000" s="38"/>
      <c r="AC2000" s="38"/>
      <c r="AD2000" s="38"/>
      <c r="AE2000" s="38"/>
    </row>
    <row r="2001" spans="1:31" ht="13.2">
      <c r="A2001" s="39">
        <v>194</v>
      </c>
      <c r="B2001" s="38" t="s">
        <v>4780</v>
      </c>
      <c r="C2001" s="39">
        <v>3</v>
      </c>
      <c r="D2001" s="39">
        <v>10</v>
      </c>
      <c r="E2001" s="38" t="s">
        <v>4799</v>
      </c>
      <c r="F2001" s="39">
        <v>37030111</v>
      </c>
      <c r="G2001" s="40" t="s">
        <v>345</v>
      </c>
      <c r="H2001">
        <f>VLOOKUP(G2001,'Journals '!A:C,3)</f>
        <v>1</v>
      </c>
      <c r="I2001">
        <f t="shared" si="7"/>
        <v>1</v>
      </c>
      <c r="J2001" s="39">
        <v>2023</v>
      </c>
      <c r="K2001" s="38" t="s">
        <v>2162</v>
      </c>
      <c r="L2001" s="38"/>
      <c r="M2001" s="38"/>
      <c r="N2001" s="38"/>
      <c r="O2001" s="38"/>
      <c r="P2001" s="38"/>
      <c r="Q2001" s="38"/>
      <c r="R2001" s="38"/>
      <c r="S2001" s="38"/>
      <c r="T2001" s="38"/>
      <c r="U2001" s="38"/>
      <c r="V2001" s="38"/>
      <c r="W2001" s="38"/>
      <c r="X2001" s="38"/>
      <c r="Y2001" s="38"/>
      <c r="Z2001" s="38"/>
      <c r="AA2001" s="38"/>
      <c r="AB2001" s="38"/>
      <c r="AC2001" s="38"/>
      <c r="AD2001" s="38"/>
      <c r="AE2001" s="38"/>
    </row>
    <row r="2002" spans="1:31" ht="13.2">
      <c r="A2002" s="39">
        <v>194</v>
      </c>
      <c r="B2002" s="38" t="s">
        <v>4780</v>
      </c>
      <c r="C2002" s="39">
        <v>2</v>
      </c>
      <c r="D2002" s="39">
        <v>14</v>
      </c>
      <c r="E2002" s="38" t="s">
        <v>4800</v>
      </c>
      <c r="F2002" s="39">
        <v>37326424</v>
      </c>
      <c r="G2002" s="40" t="s">
        <v>544</v>
      </c>
      <c r="H2002">
        <f>VLOOKUP(G2002,'Journals '!A:C,3)</f>
        <v>1</v>
      </c>
      <c r="I2002">
        <f t="shared" si="7"/>
        <v>1</v>
      </c>
      <c r="J2002" s="39">
        <v>2023</v>
      </c>
      <c r="K2002" s="38" t="s">
        <v>2162</v>
      </c>
      <c r="L2002" s="38"/>
      <c r="M2002" s="38"/>
      <c r="N2002" s="38"/>
      <c r="O2002" s="38"/>
      <c r="P2002" s="38"/>
      <c r="Q2002" s="38"/>
      <c r="R2002" s="38"/>
      <c r="S2002" s="38"/>
      <c r="T2002" s="38"/>
      <c r="U2002" s="38"/>
      <c r="V2002" s="38"/>
      <c r="W2002" s="38"/>
      <c r="X2002" s="38"/>
      <c r="Y2002" s="38"/>
      <c r="Z2002" s="38"/>
      <c r="AA2002" s="38"/>
      <c r="AB2002" s="38"/>
      <c r="AC2002" s="38"/>
      <c r="AD2002" s="38"/>
      <c r="AE2002" s="38"/>
    </row>
    <row r="2003" spans="1:31" ht="13.2">
      <c r="A2003" s="39">
        <v>194</v>
      </c>
      <c r="B2003" s="38" t="s">
        <v>4780</v>
      </c>
      <c r="C2003" s="39">
        <v>2</v>
      </c>
      <c r="D2003" s="39">
        <v>7</v>
      </c>
      <c r="E2003" s="38" t="s">
        <v>4801</v>
      </c>
      <c r="F2003" s="39">
        <v>36195180</v>
      </c>
      <c r="G2003" s="40" t="s">
        <v>634</v>
      </c>
      <c r="H2003">
        <f>VLOOKUP(G2003,'Journals '!A:C,3)</f>
        <v>1</v>
      </c>
      <c r="I2003">
        <f t="shared" si="7"/>
        <v>1</v>
      </c>
      <c r="J2003" s="39">
        <v>2022</v>
      </c>
      <c r="K2003" s="38" t="s">
        <v>2162</v>
      </c>
      <c r="L2003" s="38"/>
      <c r="M2003" s="38"/>
      <c r="N2003" s="38"/>
      <c r="O2003" s="38"/>
      <c r="P2003" s="38"/>
      <c r="Q2003" s="38"/>
      <c r="R2003" s="38"/>
      <c r="S2003" s="38"/>
      <c r="T2003" s="38"/>
      <c r="U2003" s="38"/>
      <c r="V2003" s="38"/>
      <c r="W2003" s="38"/>
      <c r="X2003" s="38"/>
      <c r="Y2003" s="38"/>
      <c r="Z2003" s="38"/>
      <c r="AA2003" s="38"/>
      <c r="AB2003" s="38"/>
      <c r="AC2003" s="38"/>
      <c r="AD2003" s="38"/>
      <c r="AE2003" s="38"/>
    </row>
    <row r="2004" spans="1:31" ht="13.2">
      <c r="A2004" s="39">
        <v>194</v>
      </c>
      <c r="B2004" s="38" t="s">
        <v>4780</v>
      </c>
      <c r="C2004" s="39">
        <v>2</v>
      </c>
      <c r="D2004" s="39">
        <v>8</v>
      </c>
      <c r="E2004" s="38" t="s">
        <v>4802</v>
      </c>
      <c r="F2004" s="39">
        <v>31700783</v>
      </c>
      <c r="G2004" s="40" t="s">
        <v>305</v>
      </c>
      <c r="H2004">
        <f>VLOOKUP(G2004,'Journals '!A:C,3)</f>
        <v>0</v>
      </c>
      <c r="I2004" t="str">
        <f t="shared" si="7"/>
        <v xml:space="preserve"> </v>
      </c>
      <c r="J2004" s="39">
        <v>2019</v>
      </c>
      <c r="K2004" s="38" t="s">
        <v>4790</v>
      </c>
      <c r="L2004" s="38"/>
      <c r="M2004" s="38"/>
      <c r="N2004" s="38"/>
      <c r="O2004" s="38"/>
      <c r="P2004" s="38"/>
      <c r="Q2004" s="38"/>
      <c r="R2004" s="38"/>
      <c r="S2004" s="38"/>
      <c r="T2004" s="38"/>
      <c r="U2004" s="38"/>
      <c r="V2004" s="38"/>
      <c r="W2004" s="38"/>
      <c r="X2004" s="38"/>
      <c r="Y2004" s="38"/>
      <c r="Z2004" s="38"/>
      <c r="AA2004" s="38"/>
      <c r="AB2004" s="38"/>
      <c r="AC2004" s="38"/>
      <c r="AD2004" s="38"/>
      <c r="AE2004" s="38"/>
    </row>
    <row r="2005" spans="1:31" ht="13.2">
      <c r="A2005" s="39">
        <v>194</v>
      </c>
      <c r="B2005" s="38" t="s">
        <v>4780</v>
      </c>
      <c r="C2005" s="39">
        <v>1</v>
      </c>
      <c r="D2005" s="39">
        <v>9</v>
      </c>
      <c r="E2005" s="38" t="s">
        <v>4803</v>
      </c>
      <c r="F2005" s="39">
        <v>30924633</v>
      </c>
      <c r="G2005" s="40" t="s">
        <v>269</v>
      </c>
      <c r="H2005">
        <f>VLOOKUP(G2005,'Journals '!A:C,3)</f>
        <v>0</v>
      </c>
      <c r="I2005" t="str">
        <f t="shared" si="7"/>
        <v xml:space="preserve"> </v>
      </c>
      <c r="J2005" s="39">
        <v>2019</v>
      </c>
      <c r="K2005" s="38" t="s">
        <v>4804</v>
      </c>
      <c r="L2005" s="38"/>
      <c r="M2005" s="38"/>
      <c r="N2005" s="38"/>
      <c r="O2005" s="38"/>
      <c r="P2005" s="38"/>
      <c r="Q2005" s="38"/>
      <c r="R2005" s="38"/>
      <c r="S2005" s="38"/>
      <c r="T2005" s="38"/>
      <c r="U2005" s="38"/>
      <c r="V2005" s="38"/>
      <c r="W2005" s="38"/>
      <c r="X2005" s="38"/>
      <c r="Y2005" s="38"/>
      <c r="Z2005" s="38"/>
      <c r="AA2005" s="38"/>
      <c r="AB2005" s="38"/>
      <c r="AC2005" s="38"/>
      <c r="AD2005" s="38"/>
      <c r="AE2005" s="38"/>
    </row>
    <row r="2006" spans="1:31" ht="13.2">
      <c r="A2006" s="39">
        <v>194</v>
      </c>
      <c r="B2006" s="38" t="s">
        <v>4780</v>
      </c>
      <c r="C2006" s="39">
        <v>2</v>
      </c>
      <c r="D2006" s="39">
        <v>13</v>
      </c>
      <c r="E2006" s="38" t="s">
        <v>4805</v>
      </c>
      <c r="F2006" s="39">
        <v>37309496</v>
      </c>
      <c r="G2006" s="40" t="s">
        <v>605</v>
      </c>
      <c r="H2006">
        <f>VLOOKUP(G2006,'Journals '!A:C,3)</f>
        <v>1</v>
      </c>
      <c r="I2006">
        <f t="shared" si="7"/>
        <v>1</v>
      </c>
      <c r="J2006" s="39">
        <v>2022</v>
      </c>
      <c r="K2006" s="38" t="s">
        <v>4806</v>
      </c>
      <c r="L2006" s="38"/>
      <c r="M2006" s="38"/>
      <c r="N2006" s="38"/>
      <c r="O2006" s="38"/>
      <c r="P2006" s="38"/>
      <c r="Q2006" s="38"/>
      <c r="R2006" s="38"/>
      <c r="S2006" s="38"/>
      <c r="T2006" s="38"/>
      <c r="U2006" s="38"/>
      <c r="V2006" s="38"/>
      <c r="W2006" s="38"/>
      <c r="X2006" s="38"/>
      <c r="Y2006" s="38"/>
      <c r="Z2006" s="38"/>
      <c r="AA2006" s="38"/>
      <c r="AB2006" s="38"/>
      <c r="AC2006" s="38"/>
      <c r="AD2006" s="38"/>
      <c r="AE2006" s="38"/>
    </row>
    <row r="2007" spans="1:31" ht="13.2">
      <c r="A2007" s="39">
        <v>194</v>
      </c>
      <c r="B2007" s="38" t="s">
        <v>4780</v>
      </c>
      <c r="C2007" s="39">
        <v>3</v>
      </c>
      <c r="D2007" s="39">
        <v>13</v>
      </c>
      <c r="E2007" s="38" t="s">
        <v>4807</v>
      </c>
      <c r="F2007" s="39">
        <v>37559204</v>
      </c>
      <c r="G2007" s="40" t="s">
        <v>349</v>
      </c>
      <c r="H2007">
        <f>VLOOKUP(G2007,'Journals '!A:C,3)</f>
        <v>1</v>
      </c>
      <c r="I2007">
        <f t="shared" si="7"/>
        <v>1</v>
      </c>
      <c r="J2007" s="39">
        <v>2023</v>
      </c>
      <c r="K2007" s="38" t="s">
        <v>2162</v>
      </c>
      <c r="L2007" s="38"/>
      <c r="M2007" s="38"/>
      <c r="N2007" s="38"/>
      <c r="O2007" s="38"/>
      <c r="P2007" s="38"/>
      <c r="Q2007" s="38"/>
      <c r="R2007" s="38"/>
      <c r="S2007" s="38"/>
      <c r="T2007" s="38"/>
      <c r="U2007" s="38"/>
      <c r="V2007" s="38"/>
      <c r="W2007" s="38"/>
      <c r="X2007" s="38"/>
      <c r="Y2007" s="38"/>
      <c r="Z2007" s="38"/>
      <c r="AA2007" s="38"/>
      <c r="AB2007" s="38"/>
      <c r="AC2007" s="38"/>
      <c r="AD2007" s="38"/>
      <c r="AE2007" s="38"/>
    </row>
    <row r="2008" spans="1:31" ht="13.2">
      <c r="A2008" s="39">
        <v>194</v>
      </c>
      <c r="B2008" s="38" t="s">
        <v>4780</v>
      </c>
      <c r="C2008" s="39">
        <v>1</v>
      </c>
      <c r="D2008" s="39">
        <v>6</v>
      </c>
      <c r="E2008" s="38" t="s">
        <v>4808</v>
      </c>
      <c r="F2008" s="39">
        <v>36828635</v>
      </c>
      <c r="G2008" s="40" t="s">
        <v>412</v>
      </c>
      <c r="H2008">
        <f>VLOOKUP(G2008,'Journals '!A:C,3)</f>
        <v>0</v>
      </c>
      <c r="I2008" t="str">
        <f t="shared" si="7"/>
        <v xml:space="preserve"> </v>
      </c>
      <c r="J2008" s="39">
        <v>2023</v>
      </c>
      <c r="K2008" s="38" t="s">
        <v>2162</v>
      </c>
      <c r="L2008" s="38"/>
      <c r="M2008" s="38"/>
      <c r="N2008" s="38"/>
      <c r="O2008" s="38"/>
      <c r="P2008" s="38"/>
      <c r="Q2008" s="38"/>
      <c r="R2008" s="38"/>
      <c r="S2008" s="38"/>
      <c r="T2008" s="38"/>
      <c r="U2008" s="38"/>
      <c r="V2008" s="38"/>
      <c r="W2008" s="38"/>
      <c r="X2008" s="38"/>
      <c r="Y2008" s="38"/>
      <c r="Z2008" s="38"/>
      <c r="AA2008" s="38"/>
      <c r="AB2008" s="38"/>
      <c r="AC2008" s="38"/>
      <c r="AD2008" s="38"/>
      <c r="AE2008" s="38"/>
    </row>
    <row r="2009" spans="1:31" ht="13.2">
      <c r="A2009" s="39">
        <v>194</v>
      </c>
      <c r="B2009" s="38" t="s">
        <v>4780</v>
      </c>
      <c r="C2009" s="39">
        <v>1</v>
      </c>
      <c r="D2009" s="39">
        <v>9</v>
      </c>
      <c r="E2009" s="38" t="s">
        <v>4809</v>
      </c>
      <c r="F2009" s="39">
        <v>37532016</v>
      </c>
      <c r="G2009" s="40" t="s">
        <v>634</v>
      </c>
      <c r="H2009">
        <f>VLOOKUP(G2009,'Journals '!A:C,3)</f>
        <v>1</v>
      </c>
      <c r="I2009">
        <f t="shared" si="7"/>
        <v>1</v>
      </c>
      <c r="J2009" s="39">
        <v>2023</v>
      </c>
      <c r="K2009" s="38" t="s">
        <v>2162</v>
      </c>
      <c r="L2009" s="38"/>
      <c r="M2009" s="38"/>
      <c r="N2009" s="38"/>
      <c r="O2009" s="38"/>
      <c r="P2009" s="38"/>
      <c r="Q2009" s="38"/>
      <c r="R2009" s="38"/>
      <c r="S2009" s="38"/>
      <c r="T2009" s="38"/>
      <c r="U2009" s="38"/>
      <c r="V2009" s="38"/>
      <c r="W2009" s="38"/>
      <c r="X2009" s="38"/>
      <c r="Y2009" s="38"/>
      <c r="Z2009" s="38"/>
      <c r="AA2009" s="38"/>
      <c r="AB2009" s="38"/>
      <c r="AC2009" s="38"/>
      <c r="AD2009" s="38"/>
      <c r="AE2009" s="38"/>
    </row>
    <row r="2010" spans="1:31" ht="13.2">
      <c r="A2010" s="39">
        <v>194</v>
      </c>
      <c r="B2010" s="38" t="s">
        <v>4780</v>
      </c>
      <c r="C2010" s="39">
        <v>2</v>
      </c>
      <c r="D2010" s="39">
        <v>8</v>
      </c>
      <c r="E2010" s="38" t="s">
        <v>4810</v>
      </c>
      <c r="F2010" s="39">
        <v>31921577</v>
      </c>
      <c r="G2010" s="40" t="s">
        <v>305</v>
      </c>
      <c r="H2010">
        <f>VLOOKUP(G2010,'Journals '!A:C,3)</f>
        <v>0</v>
      </c>
      <c r="I2010" t="str">
        <f t="shared" si="7"/>
        <v xml:space="preserve"> </v>
      </c>
      <c r="J2010" s="39">
        <v>2019</v>
      </c>
      <c r="K2010" s="38" t="s">
        <v>4790</v>
      </c>
      <c r="L2010" s="38"/>
      <c r="M2010" s="38"/>
      <c r="N2010" s="38"/>
      <c r="O2010" s="38"/>
      <c r="P2010" s="38"/>
      <c r="Q2010" s="38"/>
      <c r="R2010" s="38"/>
      <c r="S2010" s="38"/>
      <c r="T2010" s="38"/>
      <c r="U2010" s="38"/>
      <c r="V2010" s="38"/>
      <c r="W2010" s="38"/>
      <c r="X2010" s="38"/>
      <c r="Y2010" s="38"/>
      <c r="Z2010" s="38"/>
      <c r="AA2010" s="38"/>
      <c r="AB2010" s="38"/>
      <c r="AC2010" s="38"/>
      <c r="AD2010" s="38"/>
      <c r="AE2010" s="38"/>
    </row>
    <row r="2011" spans="1:31" ht="13.2">
      <c r="A2011" s="39">
        <v>194</v>
      </c>
      <c r="B2011" s="38" t="s">
        <v>4780</v>
      </c>
      <c r="C2011" s="39">
        <v>1</v>
      </c>
      <c r="D2011" s="39">
        <v>8</v>
      </c>
      <c r="E2011" s="38" t="s">
        <v>4811</v>
      </c>
      <c r="F2011" s="39">
        <v>36681960</v>
      </c>
      <c r="G2011" s="40" t="s">
        <v>476</v>
      </c>
      <c r="H2011">
        <f>VLOOKUP(G2011,'Journals '!A:C,3)</f>
        <v>1</v>
      </c>
      <c r="I2011">
        <f t="shared" si="7"/>
        <v>1</v>
      </c>
      <c r="J2011" s="39">
        <v>2022</v>
      </c>
      <c r="K2011" s="38" t="s">
        <v>2166</v>
      </c>
      <c r="L2011" s="38"/>
      <c r="M2011" s="38"/>
      <c r="N2011" s="38"/>
      <c r="O2011" s="38"/>
      <c r="P2011" s="38"/>
      <c r="Q2011" s="38"/>
      <c r="R2011" s="38"/>
      <c r="S2011" s="38"/>
      <c r="T2011" s="38"/>
      <c r="U2011" s="38"/>
      <c r="V2011" s="38"/>
      <c r="W2011" s="38"/>
      <c r="X2011" s="38"/>
      <c r="Y2011" s="38"/>
      <c r="Z2011" s="38"/>
      <c r="AA2011" s="38"/>
      <c r="AB2011" s="38"/>
      <c r="AC2011" s="38"/>
      <c r="AD2011" s="38"/>
      <c r="AE2011" s="38"/>
    </row>
    <row r="2012" spans="1:31" ht="13.2">
      <c r="A2012" s="39">
        <v>194</v>
      </c>
      <c r="B2012" s="38" t="s">
        <v>4780</v>
      </c>
      <c r="C2012" s="39">
        <v>2</v>
      </c>
      <c r="D2012" s="39">
        <v>8</v>
      </c>
      <c r="E2012" s="38" t="s">
        <v>4812</v>
      </c>
      <c r="F2012" s="39">
        <v>32042575</v>
      </c>
      <c r="G2012" s="40" t="s">
        <v>305</v>
      </c>
      <c r="H2012">
        <f>VLOOKUP(G2012,'Journals '!A:C,3)</f>
        <v>0</v>
      </c>
      <c r="I2012" t="str">
        <f t="shared" si="7"/>
        <v xml:space="preserve"> </v>
      </c>
      <c r="J2012" s="39">
        <v>2019</v>
      </c>
      <c r="K2012" s="38" t="s">
        <v>4790</v>
      </c>
      <c r="L2012" s="38"/>
      <c r="M2012" s="38"/>
      <c r="N2012" s="38"/>
      <c r="O2012" s="38"/>
      <c r="P2012" s="38"/>
      <c r="Q2012" s="38"/>
      <c r="R2012" s="38"/>
      <c r="S2012" s="38"/>
      <c r="T2012" s="38"/>
      <c r="U2012" s="38"/>
      <c r="V2012" s="38"/>
      <c r="W2012" s="38"/>
      <c r="X2012" s="38"/>
      <c r="Y2012" s="38"/>
      <c r="Z2012" s="38"/>
      <c r="AA2012" s="38"/>
      <c r="AB2012" s="38"/>
      <c r="AC2012" s="38"/>
      <c r="AD2012" s="38"/>
      <c r="AE2012" s="38"/>
    </row>
    <row r="2013" spans="1:31" ht="13.2">
      <c r="A2013" s="39">
        <v>194</v>
      </c>
      <c r="B2013" s="38" t="s">
        <v>4780</v>
      </c>
      <c r="C2013" s="39">
        <v>2</v>
      </c>
      <c r="D2013" s="39">
        <v>8</v>
      </c>
      <c r="E2013" s="38" t="s">
        <v>4813</v>
      </c>
      <c r="F2013" s="39">
        <v>33964389</v>
      </c>
      <c r="G2013" s="40" t="s">
        <v>304</v>
      </c>
      <c r="H2013">
        <f>VLOOKUP(G2013,'Journals '!A:C,3)</f>
        <v>0</v>
      </c>
      <c r="I2013" t="str">
        <f t="shared" si="7"/>
        <v xml:space="preserve"> </v>
      </c>
      <c r="J2013" s="39">
        <v>2022</v>
      </c>
      <c r="K2013" s="38" t="s">
        <v>2166</v>
      </c>
      <c r="L2013" s="38"/>
      <c r="M2013" s="38"/>
      <c r="N2013" s="38"/>
      <c r="O2013" s="38"/>
      <c r="P2013" s="38"/>
      <c r="Q2013" s="38"/>
      <c r="R2013" s="38"/>
      <c r="S2013" s="38"/>
      <c r="T2013" s="38"/>
      <c r="U2013" s="38"/>
      <c r="V2013" s="38"/>
      <c r="W2013" s="38"/>
      <c r="X2013" s="38"/>
      <c r="Y2013" s="38"/>
      <c r="Z2013" s="38"/>
      <c r="AA2013" s="38"/>
      <c r="AB2013" s="38"/>
      <c r="AC2013" s="38"/>
      <c r="AD2013" s="38"/>
      <c r="AE2013" s="38"/>
    </row>
    <row r="2014" spans="1:31" ht="13.2">
      <c r="A2014" s="39">
        <v>194</v>
      </c>
      <c r="B2014" s="38" t="s">
        <v>4780</v>
      </c>
      <c r="C2014" s="39">
        <v>1</v>
      </c>
      <c r="D2014" s="58">
        <v>17</v>
      </c>
      <c r="E2014" s="38" t="s">
        <v>4814</v>
      </c>
      <c r="F2014" s="39">
        <v>36028374</v>
      </c>
      <c r="G2014" s="40" t="s">
        <v>408</v>
      </c>
      <c r="H2014">
        <f>VLOOKUP(G2014,'Journals '!A:C,3)</f>
        <v>0</v>
      </c>
      <c r="I2014" t="str">
        <f t="shared" si="7"/>
        <v xml:space="preserve"> </v>
      </c>
      <c r="J2014" s="39">
        <v>2023</v>
      </c>
      <c r="K2014" s="38" t="s">
        <v>4815</v>
      </c>
      <c r="L2014" s="38"/>
      <c r="M2014" s="38"/>
      <c r="N2014" s="38"/>
      <c r="O2014" s="38"/>
      <c r="P2014" s="38"/>
      <c r="Q2014" s="38"/>
      <c r="R2014" s="38"/>
      <c r="S2014" s="38"/>
      <c r="T2014" s="38"/>
      <c r="U2014" s="38"/>
      <c r="V2014" s="38"/>
      <c r="W2014" s="38"/>
      <c r="X2014" s="38"/>
      <c r="Y2014" s="38"/>
      <c r="Z2014" s="38"/>
      <c r="AA2014" s="38"/>
      <c r="AB2014" s="38"/>
      <c r="AC2014" s="38"/>
      <c r="AD2014" s="38"/>
      <c r="AE2014" s="38"/>
    </row>
    <row r="2015" spans="1:31" ht="13.2">
      <c r="A2015" s="39">
        <v>194</v>
      </c>
      <c r="B2015" s="38" t="s">
        <v>4780</v>
      </c>
      <c r="C2015" s="39">
        <v>2</v>
      </c>
      <c r="D2015" s="39">
        <v>6</v>
      </c>
      <c r="E2015" s="38" t="s">
        <v>4816</v>
      </c>
      <c r="F2015" s="39">
        <v>35810975</v>
      </c>
      <c r="G2015" s="40" t="s">
        <v>304</v>
      </c>
      <c r="H2015">
        <f>VLOOKUP(G2015,'Journals '!A:C,3)</f>
        <v>0</v>
      </c>
      <c r="I2015" t="str">
        <f t="shared" si="7"/>
        <v xml:space="preserve"> </v>
      </c>
      <c r="J2015" s="39">
        <v>2023</v>
      </c>
      <c r="K2015" s="38" t="s">
        <v>4817</v>
      </c>
      <c r="L2015" s="38"/>
      <c r="M2015" s="38"/>
      <c r="N2015" s="38"/>
      <c r="O2015" s="38"/>
      <c r="P2015" s="38"/>
      <c r="Q2015" s="38"/>
      <c r="R2015" s="38"/>
      <c r="S2015" s="38"/>
      <c r="T2015" s="38"/>
      <c r="U2015" s="38"/>
      <c r="V2015" s="38"/>
      <c r="W2015" s="38"/>
      <c r="X2015" s="38"/>
      <c r="Y2015" s="38"/>
      <c r="Z2015" s="38"/>
      <c r="AA2015" s="38"/>
      <c r="AB2015" s="38"/>
      <c r="AC2015" s="38"/>
      <c r="AD2015" s="38"/>
      <c r="AE2015" s="38"/>
    </row>
    <row r="2016" spans="1:31" ht="13.2">
      <c r="A2016" s="39">
        <v>194</v>
      </c>
      <c r="B2016" s="38" t="s">
        <v>4780</v>
      </c>
      <c r="C2016" s="39">
        <v>2</v>
      </c>
      <c r="D2016" s="39">
        <v>12</v>
      </c>
      <c r="E2016" s="38" t="s">
        <v>4818</v>
      </c>
      <c r="F2016" s="39">
        <v>36780429</v>
      </c>
      <c r="G2016" s="40" t="s">
        <v>601</v>
      </c>
      <c r="H2016">
        <f>VLOOKUP(G2016,'Journals '!A:C,3)</f>
        <v>1</v>
      </c>
      <c r="I2016">
        <f t="shared" si="7"/>
        <v>1</v>
      </c>
      <c r="J2016" s="39">
        <v>2023</v>
      </c>
      <c r="K2016" s="38" t="s">
        <v>2166</v>
      </c>
      <c r="L2016" s="38"/>
      <c r="M2016" s="38"/>
      <c r="N2016" s="38"/>
      <c r="O2016" s="38"/>
      <c r="P2016" s="38"/>
      <c r="Q2016" s="38"/>
      <c r="R2016" s="38"/>
      <c r="S2016" s="38"/>
      <c r="T2016" s="38"/>
      <c r="U2016" s="38"/>
      <c r="V2016" s="38"/>
      <c r="W2016" s="38"/>
      <c r="X2016" s="38"/>
      <c r="Y2016" s="38"/>
      <c r="Z2016" s="38"/>
      <c r="AA2016" s="38"/>
      <c r="AB2016" s="38"/>
      <c r="AC2016" s="38"/>
      <c r="AD2016" s="38"/>
      <c r="AE2016" s="38"/>
    </row>
    <row r="2017" spans="1:31" ht="13.2">
      <c r="A2017" s="39">
        <v>194</v>
      </c>
      <c r="B2017" s="38" t="s">
        <v>4780</v>
      </c>
      <c r="C2017" s="39">
        <v>1</v>
      </c>
      <c r="D2017" s="39">
        <v>7</v>
      </c>
      <c r="E2017" s="38" t="s">
        <v>4819</v>
      </c>
      <c r="F2017" s="39">
        <v>32099778</v>
      </c>
      <c r="G2017" s="40" t="s">
        <v>305</v>
      </c>
      <c r="H2017">
        <f>VLOOKUP(G2017,'Journals '!A:C,3)</f>
        <v>0</v>
      </c>
      <c r="I2017" t="str">
        <f t="shared" si="7"/>
        <v xml:space="preserve"> </v>
      </c>
      <c r="J2017" s="39">
        <v>2020</v>
      </c>
      <c r="K2017" s="38" t="s">
        <v>2166</v>
      </c>
      <c r="L2017" s="38"/>
      <c r="M2017" s="38"/>
      <c r="N2017" s="38"/>
      <c r="O2017" s="38"/>
      <c r="P2017" s="38"/>
      <c r="Q2017" s="38"/>
      <c r="R2017" s="38"/>
      <c r="S2017" s="38"/>
      <c r="T2017" s="38"/>
      <c r="U2017" s="38"/>
      <c r="V2017" s="38"/>
      <c r="W2017" s="38"/>
      <c r="X2017" s="38"/>
      <c r="Y2017" s="38"/>
      <c r="Z2017" s="38"/>
      <c r="AA2017" s="38"/>
      <c r="AB2017" s="38"/>
      <c r="AC2017" s="38"/>
      <c r="AD2017" s="38"/>
      <c r="AE2017" s="38"/>
    </row>
    <row r="2018" spans="1:31" ht="13.2">
      <c r="A2018" s="39">
        <v>194</v>
      </c>
      <c r="B2018" s="38" t="s">
        <v>4780</v>
      </c>
      <c r="C2018" s="39">
        <v>2</v>
      </c>
      <c r="D2018" s="39">
        <v>7</v>
      </c>
      <c r="E2018" s="38" t="s">
        <v>4820</v>
      </c>
      <c r="F2018" s="39">
        <v>31334013</v>
      </c>
      <c r="G2018" s="40" t="s">
        <v>305</v>
      </c>
      <c r="H2018">
        <f>VLOOKUP(G2018,'Journals '!A:C,3)</f>
        <v>0</v>
      </c>
      <c r="I2018" t="str">
        <f t="shared" si="7"/>
        <v xml:space="preserve"> </v>
      </c>
      <c r="J2018" s="39">
        <v>2019</v>
      </c>
      <c r="K2018" s="38" t="s">
        <v>4821</v>
      </c>
      <c r="L2018" s="38"/>
      <c r="M2018" s="38"/>
      <c r="N2018" s="38"/>
      <c r="O2018" s="38"/>
      <c r="P2018" s="38"/>
      <c r="Q2018" s="38"/>
      <c r="R2018" s="38"/>
      <c r="S2018" s="38"/>
      <c r="T2018" s="38"/>
      <c r="U2018" s="38"/>
      <c r="V2018" s="38"/>
      <c r="W2018" s="38"/>
      <c r="X2018" s="38"/>
      <c r="Y2018" s="38"/>
      <c r="Z2018" s="38"/>
      <c r="AA2018" s="38"/>
      <c r="AB2018" s="38"/>
      <c r="AC2018" s="38"/>
      <c r="AD2018" s="38"/>
      <c r="AE2018" s="38"/>
    </row>
    <row r="2019" spans="1:31" ht="13.2">
      <c r="A2019" s="39">
        <v>194</v>
      </c>
      <c r="B2019" s="38" t="s">
        <v>4780</v>
      </c>
      <c r="C2019" s="39">
        <v>2</v>
      </c>
      <c r="D2019" s="39">
        <v>4</v>
      </c>
      <c r="E2019" s="38" t="s">
        <v>4822</v>
      </c>
      <c r="F2019" s="39">
        <v>36113154</v>
      </c>
      <c r="G2019" s="40" t="s">
        <v>554</v>
      </c>
      <c r="H2019">
        <f>VLOOKUP(G2019,'Journals '!A:C,3)</f>
        <v>1</v>
      </c>
      <c r="I2019">
        <f t="shared" si="7"/>
        <v>1</v>
      </c>
      <c r="J2019" s="39">
        <v>2022</v>
      </c>
      <c r="K2019" s="38" t="s">
        <v>2166</v>
      </c>
      <c r="L2019" s="38"/>
      <c r="M2019" s="38"/>
      <c r="N2019" s="38"/>
      <c r="O2019" s="38"/>
      <c r="P2019" s="38"/>
      <c r="Q2019" s="38"/>
      <c r="R2019" s="38"/>
      <c r="S2019" s="38"/>
      <c r="T2019" s="38"/>
      <c r="U2019" s="38"/>
      <c r="V2019" s="38"/>
      <c r="W2019" s="38"/>
      <c r="X2019" s="38"/>
      <c r="Y2019" s="38"/>
      <c r="Z2019" s="38"/>
      <c r="AA2019" s="38"/>
      <c r="AB2019" s="38"/>
      <c r="AC2019" s="38"/>
      <c r="AD2019" s="38"/>
      <c r="AE2019" s="38"/>
    </row>
    <row r="2020" spans="1:31" ht="13.2">
      <c r="A2020" s="39">
        <v>194</v>
      </c>
      <c r="B2020" s="38" t="s">
        <v>4780</v>
      </c>
      <c r="C2020" s="39">
        <v>2</v>
      </c>
      <c r="D2020" s="39">
        <v>8</v>
      </c>
      <c r="E2020" s="38" t="s">
        <v>4823</v>
      </c>
      <c r="F2020" s="39">
        <v>33561868</v>
      </c>
      <c r="G2020" s="40" t="s">
        <v>563</v>
      </c>
      <c r="H2020">
        <f>VLOOKUP(G2020,'Journals '!A:C,3)</f>
        <v>0</v>
      </c>
      <c r="I2020" t="str">
        <f t="shared" si="7"/>
        <v xml:space="preserve"> </v>
      </c>
      <c r="J2020" s="39">
        <v>2021</v>
      </c>
      <c r="K2020" s="38" t="s">
        <v>4824</v>
      </c>
      <c r="L2020" s="38"/>
      <c r="M2020" s="38"/>
      <c r="N2020" s="38"/>
      <c r="O2020" s="38"/>
      <c r="P2020" s="38"/>
      <c r="Q2020" s="38"/>
      <c r="R2020" s="38"/>
      <c r="S2020" s="38"/>
      <c r="T2020" s="38"/>
      <c r="U2020" s="38"/>
      <c r="V2020" s="38"/>
      <c r="W2020" s="38"/>
      <c r="X2020" s="38"/>
      <c r="Y2020" s="38"/>
      <c r="Z2020" s="38"/>
      <c r="AA2020" s="38"/>
      <c r="AB2020" s="38"/>
      <c r="AC2020" s="38"/>
      <c r="AD2020" s="38"/>
      <c r="AE2020" s="38"/>
    </row>
    <row r="2021" spans="1:31" ht="13.2">
      <c r="A2021" s="39">
        <v>194</v>
      </c>
      <c r="B2021" s="38" t="s">
        <v>4780</v>
      </c>
      <c r="C2021" s="39">
        <v>5</v>
      </c>
      <c r="D2021" s="39">
        <v>7</v>
      </c>
      <c r="E2021" s="38" t="s">
        <v>4825</v>
      </c>
      <c r="F2021" s="39">
        <v>30937319</v>
      </c>
      <c r="G2021" s="40" t="s">
        <v>562</v>
      </c>
      <c r="H2021">
        <f>VLOOKUP(G2021,'Journals '!A:C,3)</f>
        <v>0</v>
      </c>
      <c r="I2021" t="str">
        <f t="shared" si="7"/>
        <v xml:space="preserve"> </v>
      </c>
      <c r="J2021" s="39">
        <v>2019</v>
      </c>
      <c r="K2021" s="38" t="s">
        <v>4824</v>
      </c>
      <c r="L2021" s="38"/>
      <c r="M2021" s="38"/>
      <c r="N2021" s="38"/>
      <c r="O2021" s="38"/>
      <c r="P2021" s="38"/>
      <c r="Q2021" s="38"/>
      <c r="R2021" s="38"/>
      <c r="S2021" s="38"/>
      <c r="T2021" s="38"/>
      <c r="U2021" s="38"/>
      <c r="V2021" s="38"/>
      <c r="W2021" s="38"/>
      <c r="X2021" s="38"/>
      <c r="Y2021" s="38"/>
      <c r="Z2021" s="38"/>
      <c r="AA2021" s="38"/>
      <c r="AB2021" s="38"/>
      <c r="AC2021" s="38"/>
      <c r="AD2021" s="38"/>
      <c r="AE2021" s="38"/>
    </row>
    <row r="2022" spans="1:31" ht="13.2">
      <c r="A2022" s="39">
        <v>194</v>
      </c>
      <c r="B2022" s="38" t="s">
        <v>4780</v>
      </c>
      <c r="C2022" s="39">
        <v>3</v>
      </c>
      <c r="D2022" s="39">
        <v>9</v>
      </c>
      <c r="E2022" s="38" t="s">
        <v>4826</v>
      </c>
      <c r="F2022" s="39">
        <v>32900209</v>
      </c>
      <c r="G2022" s="40" t="s">
        <v>288</v>
      </c>
      <c r="H2022">
        <f>VLOOKUP(G2022,'Journals '!A:C,3)</f>
        <v>0</v>
      </c>
      <c r="I2022" t="str">
        <f t="shared" si="7"/>
        <v xml:space="preserve"> </v>
      </c>
      <c r="J2022" s="39">
        <v>2020</v>
      </c>
      <c r="K2022" s="38" t="s">
        <v>4827</v>
      </c>
      <c r="L2022" s="38"/>
      <c r="M2022" s="38"/>
      <c r="N2022" s="38"/>
      <c r="O2022" s="38"/>
      <c r="P2022" s="38"/>
      <c r="Q2022" s="38"/>
      <c r="R2022" s="38"/>
      <c r="S2022" s="38"/>
      <c r="T2022" s="38"/>
      <c r="U2022" s="38"/>
      <c r="V2022" s="38"/>
      <c r="W2022" s="38"/>
      <c r="X2022" s="38"/>
      <c r="Y2022" s="38"/>
      <c r="Z2022" s="38"/>
      <c r="AA2022" s="38"/>
      <c r="AB2022" s="38"/>
      <c r="AC2022" s="38"/>
      <c r="AD2022" s="38"/>
      <c r="AE2022" s="38"/>
    </row>
    <row r="2023" spans="1:31" ht="13.2">
      <c r="A2023" s="39">
        <v>194</v>
      </c>
      <c r="B2023" s="38" t="s">
        <v>4780</v>
      </c>
      <c r="C2023" s="39">
        <v>2</v>
      </c>
      <c r="D2023" s="39">
        <v>8</v>
      </c>
      <c r="E2023" s="38" t="s">
        <v>4828</v>
      </c>
      <c r="F2023" s="39">
        <v>33252257</v>
      </c>
      <c r="G2023" s="40" t="s">
        <v>288</v>
      </c>
      <c r="H2023">
        <f>VLOOKUP(G2023,'Journals '!A:C,3)</f>
        <v>0</v>
      </c>
      <c r="I2023" t="str">
        <f t="shared" si="7"/>
        <v xml:space="preserve"> </v>
      </c>
      <c r="J2023" s="39">
        <v>2020</v>
      </c>
      <c r="K2023" s="38" t="s">
        <v>4824</v>
      </c>
      <c r="L2023" s="38"/>
      <c r="M2023" s="38"/>
      <c r="N2023" s="38"/>
      <c r="O2023" s="38"/>
      <c r="P2023" s="38"/>
      <c r="Q2023" s="38"/>
      <c r="R2023" s="38"/>
      <c r="S2023" s="38"/>
      <c r="T2023" s="38"/>
      <c r="U2023" s="38"/>
      <c r="V2023" s="38"/>
      <c r="W2023" s="38"/>
      <c r="X2023" s="38"/>
      <c r="Y2023" s="38"/>
      <c r="Z2023" s="38"/>
      <c r="AA2023" s="38"/>
      <c r="AB2023" s="38"/>
      <c r="AC2023" s="38"/>
      <c r="AD2023" s="38"/>
      <c r="AE2023" s="38"/>
    </row>
    <row r="2024" spans="1:31" ht="13.2">
      <c r="A2024" s="39">
        <v>194</v>
      </c>
      <c r="B2024" s="38" t="s">
        <v>4780</v>
      </c>
      <c r="C2024" s="39">
        <v>2</v>
      </c>
      <c r="D2024" s="39">
        <v>7</v>
      </c>
      <c r="E2024" s="38" t="s">
        <v>4829</v>
      </c>
      <c r="F2024" s="39">
        <v>32035173</v>
      </c>
      <c r="G2024" s="40" t="s">
        <v>304</v>
      </c>
      <c r="H2024">
        <f>VLOOKUP(G2024,'Journals '!A:C,3)</f>
        <v>0</v>
      </c>
      <c r="I2024" t="str">
        <f t="shared" si="7"/>
        <v xml:space="preserve"> </v>
      </c>
      <c r="J2024" s="39">
        <v>2020</v>
      </c>
      <c r="K2024" s="38" t="s">
        <v>4830</v>
      </c>
      <c r="L2024" s="38"/>
      <c r="M2024" s="38"/>
      <c r="N2024" s="38"/>
      <c r="O2024" s="38"/>
      <c r="P2024" s="38"/>
      <c r="Q2024" s="38"/>
      <c r="R2024" s="38"/>
      <c r="S2024" s="38"/>
      <c r="T2024" s="38"/>
      <c r="U2024" s="38"/>
      <c r="V2024" s="38"/>
      <c r="W2024" s="38"/>
      <c r="X2024" s="38"/>
      <c r="Y2024" s="38"/>
      <c r="Z2024" s="38"/>
      <c r="AA2024" s="38"/>
      <c r="AB2024" s="38"/>
      <c r="AC2024" s="38"/>
      <c r="AD2024" s="38"/>
      <c r="AE2024" s="38"/>
    </row>
    <row r="2025" spans="1:31" ht="13.2">
      <c r="A2025" s="39">
        <v>194</v>
      </c>
      <c r="B2025" s="38" t="s">
        <v>4780</v>
      </c>
      <c r="C2025" s="39">
        <v>6</v>
      </c>
      <c r="D2025" s="39">
        <v>7</v>
      </c>
      <c r="E2025" s="79" t="s">
        <v>4831</v>
      </c>
      <c r="F2025" s="39">
        <v>31069094</v>
      </c>
      <c r="G2025" s="40" t="s">
        <v>460</v>
      </c>
      <c r="H2025">
        <f>VLOOKUP(G2025,'Journals '!A:C,3)</f>
        <v>0</v>
      </c>
      <c r="I2025" t="str">
        <f t="shared" si="7"/>
        <v xml:space="preserve"> </v>
      </c>
      <c r="J2025" s="39">
        <v>2019</v>
      </c>
      <c r="K2025" s="38" t="s">
        <v>4824</v>
      </c>
      <c r="L2025" s="38"/>
      <c r="M2025" s="38"/>
      <c r="N2025" s="38"/>
      <c r="O2025" s="38"/>
      <c r="P2025" s="38"/>
      <c r="Q2025" s="38"/>
      <c r="R2025" s="38"/>
      <c r="S2025" s="38"/>
      <c r="T2025" s="38"/>
      <c r="U2025" s="38"/>
      <c r="V2025" s="38"/>
      <c r="W2025" s="38"/>
      <c r="X2025" s="38"/>
      <c r="Y2025" s="38"/>
      <c r="Z2025" s="38"/>
      <c r="AA2025" s="38"/>
      <c r="AB2025" s="38"/>
      <c r="AC2025" s="38"/>
      <c r="AD2025" s="38"/>
      <c r="AE2025" s="38"/>
    </row>
    <row r="2026" spans="1:31" ht="13.2">
      <c r="A2026" s="39">
        <v>194</v>
      </c>
      <c r="B2026" s="38" t="s">
        <v>4780</v>
      </c>
      <c r="C2026" s="39">
        <v>2</v>
      </c>
      <c r="D2026" s="58">
        <v>7</v>
      </c>
      <c r="E2026" s="38" t="s">
        <v>4832</v>
      </c>
      <c r="F2026" s="39">
        <v>35948226</v>
      </c>
      <c r="G2026" s="40" t="s">
        <v>634</v>
      </c>
      <c r="H2026">
        <f>VLOOKUP(G2026,'Journals '!A:C,3)</f>
        <v>1</v>
      </c>
      <c r="I2026">
        <f t="shared" si="7"/>
        <v>1</v>
      </c>
      <c r="J2026" s="39">
        <v>2022</v>
      </c>
      <c r="K2026" s="38" t="s">
        <v>4763</v>
      </c>
      <c r="L2026" s="38"/>
      <c r="M2026" s="38"/>
      <c r="N2026" s="38"/>
      <c r="O2026" s="38"/>
      <c r="P2026" s="38"/>
      <c r="Q2026" s="38"/>
      <c r="R2026" s="38"/>
      <c r="S2026" s="38"/>
      <c r="T2026" s="38"/>
      <c r="U2026" s="38"/>
      <c r="V2026" s="38"/>
      <c r="W2026" s="38"/>
      <c r="X2026" s="38"/>
      <c r="Y2026" s="38"/>
      <c r="Z2026" s="38"/>
      <c r="AA2026" s="38"/>
      <c r="AB2026" s="38"/>
      <c r="AC2026" s="38"/>
      <c r="AD2026" s="38"/>
      <c r="AE2026" s="38"/>
    </row>
    <row r="2027" spans="1:31" ht="13.2">
      <c r="A2027" s="39">
        <v>194</v>
      </c>
      <c r="B2027" s="38" t="s">
        <v>4780</v>
      </c>
      <c r="C2027" s="39">
        <v>1</v>
      </c>
      <c r="D2027" s="39">
        <v>10</v>
      </c>
      <c r="E2027" s="38" t="s">
        <v>4833</v>
      </c>
      <c r="F2027" s="39">
        <v>36906083</v>
      </c>
      <c r="G2027" s="40" t="s">
        <v>634</v>
      </c>
      <c r="H2027">
        <f>VLOOKUP(G2027,'Journals '!A:C,3)</f>
        <v>1</v>
      </c>
      <c r="I2027">
        <f t="shared" si="7"/>
        <v>1</v>
      </c>
      <c r="J2027" s="39">
        <v>2023</v>
      </c>
      <c r="K2027" s="38" t="s">
        <v>4834</v>
      </c>
      <c r="L2027" s="38"/>
      <c r="M2027" s="38"/>
      <c r="N2027" s="38"/>
      <c r="O2027" s="38"/>
      <c r="P2027" s="38"/>
      <c r="Q2027" s="38"/>
      <c r="R2027" s="38"/>
      <c r="S2027" s="38"/>
      <c r="T2027" s="38"/>
      <c r="U2027" s="38"/>
      <c r="V2027" s="38"/>
      <c r="W2027" s="38"/>
      <c r="X2027" s="38"/>
      <c r="Y2027" s="38"/>
      <c r="Z2027" s="38"/>
      <c r="AA2027" s="38"/>
      <c r="AB2027" s="38"/>
      <c r="AC2027" s="38"/>
      <c r="AD2027" s="38"/>
      <c r="AE2027" s="38"/>
    </row>
    <row r="2028" spans="1:31" ht="13.2">
      <c r="A2028" s="39">
        <v>194</v>
      </c>
      <c r="B2028" s="38" t="s">
        <v>4780</v>
      </c>
      <c r="C2028" s="39">
        <v>1</v>
      </c>
      <c r="D2028" s="39">
        <v>7</v>
      </c>
      <c r="E2028" s="38" t="s">
        <v>4835</v>
      </c>
      <c r="F2028" s="39">
        <v>36728801</v>
      </c>
      <c r="G2028" s="40" t="s">
        <v>601</v>
      </c>
      <c r="H2028">
        <f>VLOOKUP(G2028,'Journals '!A:C,3)</f>
        <v>1</v>
      </c>
      <c r="I2028">
        <f t="shared" si="7"/>
        <v>1</v>
      </c>
      <c r="J2028" s="39">
        <v>2023</v>
      </c>
      <c r="K2028" s="38" t="s">
        <v>4836</v>
      </c>
      <c r="L2028" s="38"/>
      <c r="M2028" s="38"/>
      <c r="N2028" s="38"/>
      <c r="O2028" s="38"/>
      <c r="P2028" s="38"/>
      <c r="Q2028" s="38"/>
      <c r="R2028" s="38"/>
      <c r="S2028" s="38"/>
      <c r="T2028" s="38"/>
      <c r="U2028" s="38"/>
      <c r="V2028" s="38"/>
      <c r="W2028" s="38"/>
      <c r="X2028" s="38"/>
      <c r="Y2028" s="38"/>
      <c r="Z2028" s="38"/>
      <c r="AA2028" s="38"/>
      <c r="AB2028" s="38"/>
      <c r="AC2028" s="38"/>
      <c r="AD2028" s="38"/>
      <c r="AE2028" s="38"/>
    </row>
    <row r="2029" spans="1:31" ht="13.2">
      <c r="A2029" s="39">
        <v>194</v>
      </c>
      <c r="B2029" s="38" t="s">
        <v>4780</v>
      </c>
      <c r="C2029" s="39">
        <v>3</v>
      </c>
      <c r="D2029" s="39">
        <v>13</v>
      </c>
      <c r="E2029" s="38" t="s">
        <v>4837</v>
      </c>
      <c r="F2029" s="39">
        <v>37477422</v>
      </c>
      <c r="G2029" s="40" t="s">
        <v>544</v>
      </c>
      <c r="H2029">
        <f>VLOOKUP(G2029,'Journals '!A:C,3)</f>
        <v>1</v>
      </c>
      <c r="I2029">
        <f t="shared" si="7"/>
        <v>1</v>
      </c>
      <c r="J2029" s="39">
        <v>2023</v>
      </c>
      <c r="K2029" s="38" t="s">
        <v>4796</v>
      </c>
      <c r="L2029" s="38"/>
      <c r="M2029" s="38"/>
      <c r="N2029" s="38"/>
      <c r="O2029" s="38"/>
      <c r="P2029" s="38"/>
      <c r="Q2029" s="38"/>
      <c r="R2029" s="38"/>
      <c r="S2029" s="38"/>
      <c r="T2029" s="38"/>
      <c r="U2029" s="38"/>
      <c r="V2029" s="38"/>
      <c r="W2029" s="38"/>
      <c r="X2029" s="38"/>
      <c r="Y2029" s="38"/>
      <c r="Z2029" s="38"/>
      <c r="AA2029" s="38"/>
      <c r="AB2029" s="38"/>
      <c r="AC2029" s="38"/>
      <c r="AD2029" s="38"/>
      <c r="AE2029" s="38"/>
    </row>
    <row r="2030" spans="1:31" ht="13.2">
      <c r="A2030" s="39">
        <v>194</v>
      </c>
      <c r="B2030" s="38" t="s">
        <v>4780</v>
      </c>
      <c r="C2030" s="39">
        <v>1</v>
      </c>
      <c r="D2030" s="39">
        <v>8</v>
      </c>
      <c r="E2030" s="38" t="s">
        <v>4838</v>
      </c>
      <c r="F2030" s="39">
        <v>37029673</v>
      </c>
      <c r="G2030" s="40" t="s">
        <v>476</v>
      </c>
      <c r="H2030">
        <f>VLOOKUP(G2030,'Journals '!A:C,3)</f>
        <v>1</v>
      </c>
      <c r="I2030">
        <f t="shared" si="7"/>
        <v>1</v>
      </c>
      <c r="J2030" s="39">
        <v>2023</v>
      </c>
      <c r="K2030" s="38" t="s">
        <v>2166</v>
      </c>
      <c r="L2030" s="38"/>
      <c r="M2030" s="38"/>
      <c r="N2030" s="38"/>
      <c r="O2030" s="38"/>
      <c r="P2030" s="38"/>
      <c r="Q2030" s="38"/>
      <c r="R2030" s="38"/>
      <c r="S2030" s="38"/>
      <c r="T2030" s="38"/>
      <c r="U2030" s="38"/>
      <c r="V2030" s="38"/>
      <c r="W2030" s="38"/>
      <c r="X2030" s="38"/>
      <c r="Y2030" s="38"/>
      <c r="Z2030" s="38"/>
      <c r="AA2030" s="38"/>
      <c r="AB2030" s="38"/>
      <c r="AC2030" s="38"/>
      <c r="AD2030" s="38"/>
      <c r="AE2030" s="38"/>
    </row>
    <row r="2031" spans="1:31" ht="13.2">
      <c r="A2031" s="39">
        <v>194</v>
      </c>
      <c r="B2031" s="38" t="s">
        <v>4780</v>
      </c>
      <c r="C2031" s="39">
        <v>3</v>
      </c>
      <c r="D2031" s="39">
        <v>11</v>
      </c>
      <c r="E2031" s="38" t="s">
        <v>4839</v>
      </c>
      <c r="F2031" s="39">
        <v>37435329</v>
      </c>
      <c r="G2031" s="40" t="s">
        <v>487</v>
      </c>
      <c r="H2031">
        <f>VLOOKUP(G2031,'Journals '!A:C,3)</f>
        <v>1</v>
      </c>
      <c r="I2031">
        <f t="shared" si="7"/>
        <v>1</v>
      </c>
      <c r="J2031" s="39">
        <v>2023</v>
      </c>
      <c r="K2031" s="38" t="s">
        <v>2151</v>
      </c>
      <c r="L2031" s="38"/>
      <c r="M2031" s="38"/>
      <c r="N2031" s="38"/>
      <c r="O2031" s="38"/>
      <c r="P2031" s="38"/>
      <c r="Q2031" s="38"/>
      <c r="R2031" s="38"/>
      <c r="S2031" s="38"/>
      <c r="T2031" s="38"/>
      <c r="U2031" s="38"/>
      <c r="V2031" s="38"/>
      <c r="W2031" s="38"/>
      <c r="X2031" s="38"/>
      <c r="Y2031" s="38"/>
      <c r="Z2031" s="38"/>
      <c r="AA2031" s="38"/>
      <c r="AB2031" s="38"/>
      <c r="AC2031" s="38"/>
      <c r="AD2031" s="38"/>
      <c r="AE2031" s="38"/>
    </row>
    <row r="2032" spans="1:31" ht="13.2">
      <c r="A2032" s="39">
        <v>194</v>
      </c>
      <c r="B2032" s="38" t="s">
        <v>4780</v>
      </c>
      <c r="C2032" s="39">
        <v>2</v>
      </c>
      <c r="D2032" s="39">
        <v>7</v>
      </c>
      <c r="E2032" s="38" t="s">
        <v>4840</v>
      </c>
      <c r="F2032" s="39">
        <v>37543204</v>
      </c>
      <c r="G2032" s="40" t="s">
        <v>634</v>
      </c>
      <c r="H2032">
        <f>VLOOKUP(G2032,'Journals '!A:C,3)</f>
        <v>1</v>
      </c>
      <c r="I2032">
        <f t="shared" si="7"/>
        <v>1</v>
      </c>
      <c r="J2032" s="39">
        <v>2023</v>
      </c>
      <c r="K2032" s="38" t="s">
        <v>4763</v>
      </c>
      <c r="L2032" s="38"/>
      <c r="M2032" s="38"/>
      <c r="N2032" s="38"/>
      <c r="O2032" s="38"/>
      <c r="P2032" s="38"/>
      <c r="Q2032" s="38"/>
      <c r="R2032" s="38"/>
      <c r="S2032" s="38"/>
      <c r="T2032" s="38"/>
      <c r="U2032" s="38"/>
      <c r="V2032" s="38"/>
      <c r="W2032" s="38"/>
      <c r="X2032" s="38"/>
      <c r="Y2032" s="38"/>
      <c r="Z2032" s="38"/>
      <c r="AA2032" s="38"/>
      <c r="AB2032" s="38"/>
      <c r="AC2032" s="38"/>
      <c r="AD2032" s="38"/>
      <c r="AE2032" s="38"/>
    </row>
    <row r="2033" spans="1:31" ht="13.2">
      <c r="A2033" s="39">
        <v>194</v>
      </c>
      <c r="B2033" s="38" t="s">
        <v>4780</v>
      </c>
      <c r="C2033" s="39">
        <v>2</v>
      </c>
      <c r="D2033" s="39">
        <v>6</v>
      </c>
      <c r="E2033" s="38" t="s">
        <v>4841</v>
      </c>
      <c r="F2033" s="39">
        <v>31506184</v>
      </c>
      <c r="G2033" s="40" t="s">
        <v>618</v>
      </c>
      <c r="H2033">
        <f>VLOOKUP(G2033,'Journals '!A:C,3)</f>
        <v>0</v>
      </c>
      <c r="I2033" t="str">
        <f t="shared" si="7"/>
        <v xml:space="preserve"> </v>
      </c>
      <c r="J2033" s="39">
        <v>2020</v>
      </c>
      <c r="K2033" s="38" t="s">
        <v>4824</v>
      </c>
      <c r="L2033" s="38"/>
      <c r="M2033" s="38"/>
      <c r="N2033" s="38"/>
      <c r="O2033" s="38"/>
      <c r="P2033" s="38"/>
      <c r="Q2033" s="38"/>
      <c r="R2033" s="38"/>
      <c r="S2033" s="38"/>
      <c r="T2033" s="38"/>
      <c r="U2033" s="38"/>
      <c r="V2033" s="38"/>
      <c r="W2033" s="38"/>
      <c r="X2033" s="38"/>
      <c r="Y2033" s="38"/>
      <c r="Z2033" s="38"/>
      <c r="AA2033" s="38"/>
      <c r="AB2033" s="38"/>
      <c r="AC2033" s="38"/>
      <c r="AD2033" s="38"/>
      <c r="AE2033" s="38"/>
    </row>
    <row r="2034" spans="1:31" ht="13.2">
      <c r="A2034" s="39">
        <v>194</v>
      </c>
      <c r="B2034" s="38" t="s">
        <v>4780</v>
      </c>
      <c r="C2034" s="39">
        <v>5</v>
      </c>
      <c r="D2034" s="39">
        <v>8</v>
      </c>
      <c r="E2034" s="38" t="s">
        <v>4842</v>
      </c>
      <c r="F2034" s="39">
        <v>34189147</v>
      </c>
      <c r="G2034" s="40" t="s">
        <v>562</v>
      </c>
      <c r="H2034">
        <f>VLOOKUP(G2034,'Journals '!A:C,3)</f>
        <v>0</v>
      </c>
      <c r="I2034" t="str">
        <f t="shared" ref="I2034:I2288" si="8">IF(H2034=1,1," ")</f>
        <v xml:space="preserve"> </v>
      </c>
      <c r="J2034" s="39">
        <v>2021</v>
      </c>
      <c r="K2034" s="38" t="s">
        <v>4843</v>
      </c>
      <c r="L2034" s="38"/>
      <c r="M2034" s="38"/>
      <c r="N2034" s="38"/>
      <c r="O2034" s="38"/>
      <c r="P2034" s="38"/>
      <c r="Q2034" s="38"/>
      <c r="R2034" s="38"/>
      <c r="S2034" s="38"/>
      <c r="T2034" s="38"/>
      <c r="U2034" s="38"/>
      <c r="V2034" s="38"/>
      <c r="W2034" s="38"/>
      <c r="X2034" s="38"/>
      <c r="Y2034" s="38"/>
      <c r="Z2034" s="38"/>
      <c r="AA2034" s="38"/>
      <c r="AB2034" s="38"/>
      <c r="AC2034" s="38"/>
      <c r="AD2034" s="38"/>
      <c r="AE2034" s="38"/>
    </row>
    <row r="2035" spans="1:31" ht="13.2">
      <c r="A2035" s="39">
        <v>194</v>
      </c>
      <c r="B2035" s="38" t="s">
        <v>4780</v>
      </c>
      <c r="C2035" s="39">
        <v>2</v>
      </c>
      <c r="D2035" s="39">
        <v>7</v>
      </c>
      <c r="E2035" s="38" t="s">
        <v>4844</v>
      </c>
      <c r="F2035" s="39">
        <v>37845600</v>
      </c>
      <c r="G2035" s="40" t="s">
        <v>602</v>
      </c>
      <c r="H2035">
        <f>VLOOKUP(G2035,'Journals '!A:C,3)</f>
        <v>0</v>
      </c>
      <c r="I2035" t="str">
        <f t="shared" si="8"/>
        <v xml:space="preserve"> </v>
      </c>
      <c r="J2035" s="39">
        <v>2023</v>
      </c>
      <c r="K2035" s="38" t="s">
        <v>4845</v>
      </c>
      <c r="L2035" s="38"/>
      <c r="M2035" s="38"/>
      <c r="N2035" s="38"/>
      <c r="O2035" s="38"/>
      <c r="P2035" s="38"/>
      <c r="Q2035" s="38"/>
      <c r="R2035" s="38"/>
      <c r="S2035" s="38"/>
      <c r="T2035" s="38"/>
      <c r="U2035" s="38"/>
      <c r="V2035" s="38"/>
      <c r="W2035" s="38"/>
      <c r="X2035" s="38"/>
      <c r="Y2035" s="38"/>
      <c r="Z2035" s="38"/>
      <c r="AA2035" s="38"/>
      <c r="AB2035" s="38"/>
      <c r="AC2035" s="38"/>
      <c r="AD2035" s="38"/>
      <c r="AE2035" s="38"/>
    </row>
    <row r="2036" spans="1:31" ht="13.2">
      <c r="A2036" s="39">
        <v>194</v>
      </c>
      <c r="B2036" s="38" t="s">
        <v>4780</v>
      </c>
      <c r="C2036" s="39">
        <v>2</v>
      </c>
      <c r="D2036" s="39">
        <v>6</v>
      </c>
      <c r="E2036" s="38" t="s">
        <v>4846</v>
      </c>
      <c r="F2036" s="39">
        <v>32195828</v>
      </c>
      <c r="G2036" s="40" t="s">
        <v>492</v>
      </c>
      <c r="H2036">
        <f>VLOOKUP(G2036,'Journals '!A:C,3)</f>
        <v>0</v>
      </c>
      <c r="I2036" t="str">
        <f t="shared" si="8"/>
        <v xml:space="preserve"> </v>
      </c>
      <c r="J2036" s="39">
        <v>2020</v>
      </c>
      <c r="K2036" s="38" t="s">
        <v>4824</v>
      </c>
      <c r="L2036" s="38"/>
      <c r="M2036" s="38"/>
      <c r="N2036" s="38"/>
      <c r="O2036" s="38"/>
      <c r="P2036" s="38"/>
      <c r="Q2036" s="38"/>
      <c r="R2036" s="38"/>
      <c r="S2036" s="38"/>
      <c r="T2036" s="38"/>
      <c r="U2036" s="38"/>
      <c r="V2036" s="38"/>
      <c r="W2036" s="38"/>
      <c r="X2036" s="38"/>
      <c r="Y2036" s="38"/>
      <c r="Z2036" s="38"/>
      <c r="AA2036" s="38"/>
      <c r="AB2036" s="38"/>
      <c r="AC2036" s="38"/>
      <c r="AD2036" s="38"/>
      <c r="AE2036" s="38"/>
    </row>
    <row r="2037" spans="1:31" ht="13.2">
      <c r="A2037" s="39">
        <v>194</v>
      </c>
      <c r="B2037" s="38" t="s">
        <v>4780</v>
      </c>
      <c r="C2037" s="39">
        <v>3</v>
      </c>
      <c r="D2037" s="39">
        <v>8</v>
      </c>
      <c r="E2037" s="38" t="s">
        <v>4847</v>
      </c>
      <c r="F2037" s="39">
        <v>33376925</v>
      </c>
      <c r="G2037" s="40" t="s">
        <v>442</v>
      </c>
      <c r="H2037">
        <f>VLOOKUP(G2037,'Journals '!A:C,3)</f>
        <v>0</v>
      </c>
      <c r="I2037" t="str">
        <f t="shared" si="8"/>
        <v xml:space="preserve"> </v>
      </c>
      <c r="J2037" s="39">
        <v>2020</v>
      </c>
      <c r="K2037" s="38" t="s">
        <v>4845</v>
      </c>
      <c r="L2037" s="38"/>
      <c r="M2037" s="38"/>
      <c r="N2037" s="38"/>
      <c r="O2037" s="38"/>
      <c r="P2037" s="38"/>
      <c r="Q2037" s="38"/>
      <c r="R2037" s="38"/>
      <c r="S2037" s="38"/>
      <c r="T2037" s="38"/>
      <c r="U2037" s="38"/>
      <c r="V2037" s="38"/>
      <c r="W2037" s="38"/>
      <c r="X2037" s="38"/>
      <c r="Y2037" s="38"/>
      <c r="Z2037" s="38"/>
      <c r="AA2037" s="38"/>
      <c r="AB2037" s="38"/>
      <c r="AC2037" s="38"/>
      <c r="AD2037" s="38"/>
      <c r="AE2037" s="38"/>
    </row>
    <row r="2038" spans="1:31" ht="13.2">
      <c r="A2038" s="39">
        <v>194</v>
      </c>
      <c r="B2038" s="38" t="s">
        <v>4780</v>
      </c>
      <c r="C2038" s="39">
        <v>2</v>
      </c>
      <c r="D2038" s="39">
        <v>7</v>
      </c>
      <c r="E2038" s="38" t="s">
        <v>4848</v>
      </c>
      <c r="F2038" s="39">
        <v>32727422</v>
      </c>
      <c r="G2038" s="40" t="s">
        <v>316</v>
      </c>
      <c r="H2038">
        <f>VLOOKUP(G2038,'Journals '!A:C,3)</f>
        <v>0</v>
      </c>
      <c r="I2038" t="str">
        <f t="shared" si="8"/>
        <v xml:space="preserve"> </v>
      </c>
      <c r="J2038" s="39">
        <v>2020</v>
      </c>
      <c r="K2038" s="38" t="s">
        <v>4843</v>
      </c>
      <c r="L2038" s="38"/>
      <c r="M2038" s="38"/>
      <c r="N2038" s="38"/>
      <c r="O2038" s="38"/>
      <c r="P2038" s="38"/>
      <c r="Q2038" s="38"/>
      <c r="R2038" s="38"/>
      <c r="S2038" s="38"/>
      <c r="T2038" s="38"/>
      <c r="U2038" s="38"/>
      <c r="V2038" s="38"/>
      <c r="W2038" s="38"/>
      <c r="X2038" s="38"/>
      <c r="Y2038" s="38"/>
      <c r="Z2038" s="38"/>
      <c r="AA2038" s="38"/>
      <c r="AB2038" s="38"/>
      <c r="AC2038" s="38"/>
      <c r="AD2038" s="38"/>
      <c r="AE2038" s="38"/>
    </row>
    <row r="2039" spans="1:31" ht="13.2">
      <c r="A2039" s="39">
        <v>194</v>
      </c>
      <c r="B2039" s="38" t="s">
        <v>4780</v>
      </c>
      <c r="C2039" s="39">
        <v>2</v>
      </c>
      <c r="D2039" s="39">
        <v>8</v>
      </c>
      <c r="E2039" s="38" t="s">
        <v>4849</v>
      </c>
      <c r="F2039" s="39">
        <v>31877107</v>
      </c>
      <c r="G2039" s="40" t="s">
        <v>288</v>
      </c>
      <c r="H2039">
        <f>VLOOKUP(G2039,'Journals '!A:C,3)</f>
        <v>0</v>
      </c>
      <c r="I2039" t="str">
        <f t="shared" si="8"/>
        <v xml:space="preserve"> </v>
      </c>
      <c r="J2039" s="39">
        <v>2020</v>
      </c>
      <c r="K2039" s="38" t="s">
        <v>4824</v>
      </c>
      <c r="L2039" s="38"/>
      <c r="M2039" s="38"/>
      <c r="N2039" s="38"/>
      <c r="O2039" s="38"/>
      <c r="P2039" s="38"/>
      <c r="Q2039" s="38"/>
      <c r="R2039" s="38"/>
      <c r="S2039" s="38"/>
      <c r="T2039" s="38"/>
      <c r="U2039" s="38"/>
      <c r="V2039" s="38"/>
      <c r="W2039" s="38"/>
      <c r="X2039" s="38"/>
      <c r="Y2039" s="38"/>
      <c r="Z2039" s="38"/>
      <c r="AA2039" s="38"/>
      <c r="AB2039" s="38"/>
      <c r="AC2039" s="38"/>
      <c r="AD2039" s="38"/>
      <c r="AE2039" s="38"/>
    </row>
    <row r="2040" spans="1:31" ht="13.2">
      <c r="A2040" s="39">
        <v>194</v>
      </c>
      <c r="B2040" s="38" t="s">
        <v>4780</v>
      </c>
      <c r="C2040" s="39">
        <v>2</v>
      </c>
      <c r="D2040" s="39">
        <v>5</v>
      </c>
      <c r="E2040" s="38" t="s">
        <v>4850</v>
      </c>
      <c r="F2040" s="39">
        <v>32109923</v>
      </c>
      <c r="G2040" s="40" t="s">
        <v>492</v>
      </c>
      <c r="H2040">
        <f>VLOOKUP(G2040,'Journals '!A:C,3)</f>
        <v>0</v>
      </c>
      <c r="I2040" t="str">
        <f t="shared" si="8"/>
        <v xml:space="preserve"> </v>
      </c>
      <c r="J2040" s="39">
        <v>2020</v>
      </c>
      <c r="K2040" s="38" t="s">
        <v>4824</v>
      </c>
      <c r="L2040" s="38"/>
      <c r="M2040" s="38"/>
      <c r="N2040" s="38"/>
      <c r="O2040" s="38"/>
      <c r="P2040" s="38"/>
      <c r="Q2040" s="38"/>
      <c r="R2040" s="38"/>
      <c r="S2040" s="38"/>
      <c r="T2040" s="38"/>
      <c r="U2040" s="38"/>
      <c r="V2040" s="38"/>
      <c r="W2040" s="38"/>
      <c r="X2040" s="38"/>
      <c r="Y2040" s="38"/>
      <c r="Z2040" s="38"/>
      <c r="AA2040" s="38"/>
      <c r="AB2040" s="38"/>
      <c r="AC2040" s="38"/>
      <c r="AD2040" s="38"/>
      <c r="AE2040" s="38"/>
    </row>
    <row r="2041" spans="1:31" ht="13.2">
      <c r="A2041" s="74">
        <v>195</v>
      </c>
      <c r="B2041" s="37" t="s">
        <v>829</v>
      </c>
      <c r="C2041" s="74">
        <v>6</v>
      </c>
      <c r="D2041" s="74">
        <v>9</v>
      </c>
      <c r="E2041" s="37" t="s">
        <v>4851</v>
      </c>
      <c r="F2041" s="74">
        <v>37684099</v>
      </c>
      <c r="G2041" s="37" t="s">
        <v>4852</v>
      </c>
      <c r="H2041">
        <f>VLOOKUP(G2041,'Journals '!A:C,3)</f>
        <v>0</v>
      </c>
      <c r="I2041" t="str">
        <f t="shared" si="8"/>
        <v xml:space="preserve"> </v>
      </c>
      <c r="J2041" s="74">
        <v>2023</v>
      </c>
      <c r="K2041" s="49" t="s">
        <v>4853</v>
      </c>
      <c r="L2041" s="38"/>
      <c r="M2041" s="38"/>
      <c r="N2041" s="38"/>
      <c r="O2041" s="38"/>
      <c r="P2041" s="38"/>
      <c r="Q2041" s="38"/>
      <c r="R2041" s="38"/>
      <c r="S2041" s="38"/>
      <c r="T2041" s="38"/>
      <c r="U2041" s="38"/>
      <c r="V2041" s="38"/>
      <c r="W2041" s="38"/>
      <c r="X2041" s="38"/>
      <c r="Y2041" s="38"/>
      <c r="Z2041" s="38"/>
      <c r="AA2041" s="38"/>
      <c r="AB2041" s="38"/>
      <c r="AC2041" s="38"/>
      <c r="AD2041" s="38"/>
      <c r="AE2041" s="38"/>
    </row>
    <row r="2042" spans="1:31" ht="13.2">
      <c r="A2042" s="74">
        <v>195</v>
      </c>
      <c r="B2042" s="37" t="s">
        <v>829</v>
      </c>
      <c r="C2042" s="74">
        <v>3</v>
      </c>
      <c r="D2042" s="74">
        <v>4</v>
      </c>
      <c r="E2042" s="37" t="s">
        <v>4854</v>
      </c>
      <c r="F2042" s="74">
        <v>37186060</v>
      </c>
      <c r="G2042" s="37" t="s">
        <v>4855</v>
      </c>
      <c r="H2042">
        <f>VLOOKUP(G2042,'Journals '!A:C,3)</f>
        <v>0</v>
      </c>
      <c r="I2042" t="str">
        <f t="shared" si="8"/>
        <v xml:space="preserve"> </v>
      </c>
      <c r="J2042" s="74">
        <v>2023</v>
      </c>
      <c r="K2042" s="37" t="s">
        <v>4856</v>
      </c>
      <c r="L2042" s="38"/>
      <c r="M2042" s="38"/>
      <c r="N2042" s="38"/>
      <c r="O2042" s="38"/>
      <c r="P2042" s="38"/>
      <c r="Q2042" s="38"/>
      <c r="R2042" s="38"/>
      <c r="S2042" s="38"/>
      <c r="T2042" s="38"/>
      <c r="U2042" s="38"/>
      <c r="V2042" s="38"/>
      <c r="W2042" s="38"/>
      <c r="X2042" s="38"/>
      <c r="Y2042" s="38"/>
      <c r="Z2042" s="38"/>
      <c r="AA2042" s="38"/>
      <c r="AB2042" s="38"/>
      <c r="AC2042" s="38"/>
      <c r="AD2042" s="38"/>
      <c r="AE2042" s="38"/>
    </row>
    <row r="2043" spans="1:31" ht="13.2">
      <c r="A2043" s="74">
        <v>195</v>
      </c>
      <c r="B2043" s="37" t="s">
        <v>829</v>
      </c>
      <c r="C2043" s="74">
        <v>10</v>
      </c>
      <c r="D2043" s="74">
        <v>11</v>
      </c>
      <c r="E2043" s="37" t="s">
        <v>4857</v>
      </c>
      <c r="F2043" s="74">
        <v>37146102</v>
      </c>
      <c r="G2043" s="37" t="s">
        <v>600</v>
      </c>
      <c r="H2043">
        <f>VLOOKUP(G2043,'Journals '!A:C,3)</f>
        <v>1</v>
      </c>
      <c r="I2043">
        <f t="shared" si="8"/>
        <v>1</v>
      </c>
      <c r="J2043" s="74">
        <v>2023</v>
      </c>
      <c r="K2043" s="37" t="s">
        <v>4858</v>
      </c>
      <c r="L2043" s="38"/>
      <c r="M2043" s="38"/>
      <c r="N2043" s="38"/>
      <c r="O2043" s="38"/>
      <c r="P2043" s="38"/>
      <c r="Q2043" s="38"/>
      <c r="R2043" s="38"/>
      <c r="S2043" s="38"/>
      <c r="T2043" s="38"/>
      <c r="U2043" s="38"/>
      <c r="V2043" s="38"/>
      <c r="W2043" s="38"/>
      <c r="X2043" s="38"/>
      <c r="Y2043" s="38"/>
      <c r="Z2043" s="38"/>
      <c r="AA2043" s="38"/>
      <c r="AB2043" s="38"/>
      <c r="AC2043" s="38"/>
      <c r="AD2043" s="38"/>
      <c r="AE2043" s="38"/>
    </row>
    <row r="2044" spans="1:31" ht="13.2">
      <c r="A2044" s="74">
        <v>195</v>
      </c>
      <c r="B2044" s="37" t="s">
        <v>829</v>
      </c>
      <c r="C2044" s="74">
        <v>5</v>
      </c>
      <c r="D2044" s="74">
        <v>13</v>
      </c>
      <c r="E2044" s="37" t="s">
        <v>4859</v>
      </c>
      <c r="F2044" s="74">
        <v>37075380</v>
      </c>
      <c r="G2044" s="37" t="s">
        <v>600</v>
      </c>
      <c r="H2044">
        <f>VLOOKUP(G2044,'Journals '!A:C,3)</f>
        <v>1</v>
      </c>
      <c r="I2044">
        <f t="shared" si="8"/>
        <v>1</v>
      </c>
      <c r="J2044" s="74">
        <v>2023</v>
      </c>
      <c r="K2044" s="37" t="s">
        <v>4858</v>
      </c>
      <c r="L2044" s="38"/>
      <c r="M2044" s="38"/>
      <c r="N2044" s="38"/>
      <c r="O2044" s="38"/>
      <c r="P2044" s="38"/>
      <c r="Q2044" s="38"/>
      <c r="R2044" s="38"/>
      <c r="S2044" s="38"/>
      <c r="T2044" s="38"/>
      <c r="U2044" s="38"/>
      <c r="V2044" s="38"/>
      <c r="W2044" s="38"/>
      <c r="X2044" s="38"/>
      <c r="Y2044" s="38"/>
      <c r="Z2044" s="38"/>
      <c r="AA2044" s="38"/>
      <c r="AB2044" s="38"/>
      <c r="AC2044" s="38"/>
      <c r="AD2044" s="38"/>
      <c r="AE2044" s="38"/>
    </row>
    <row r="2045" spans="1:31" ht="13.2">
      <c r="A2045" s="74">
        <v>195</v>
      </c>
      <c r="B2045" s="37" t="s">
        <v>829</v>
      </c>
      <c r="C2045" s="74">
        <v>8</v>
      </c>
      <c r="D2045" s="74">
        <v>15</v>
      </c>
      <c r="E2045" s="37" t="s">
        <v>4860</v>
      </c>
      <c r="F2045" s="74">
        <v>37059361</v>
      </c>
      <c r="G2045" s="37" t="s">
        <v>634</v>
      </c>
      <c r="H2045">
        <f>VLOOKUP(G2045,'Journals '!A:C,3)</f>
        <v>1</v>
      </c>
      <c r="I2045">
        <f t="shared" si="8"/>
        <v>1</v>
      </c>
      <c r="J2045" s="74">
        <v>2023</v>
      </c>
      <c r="K2045" s="37" t="s">
        <v>4861</v>
      </c>
      <c r="L2045" s="38"/>
      <c r="M2045" s="38"/>
      <c r="N2045" s="38"/>
      <c r="O2045" s="38"/>
      <c r="P2045" s="38"/>
      <c r="Q2045" s="38"/>
      <c r="R2045" s="38"/>
      <c r="S2045" s="38"/>
      <c r="T2045" s="38"/>
      <c r="U2045" s="38"/>
      <c r="V2045" s="38"/>
      <c r="W2045" s="38"/>
      <c r="X2045" s="38"/>
      <c r="Y2045" s="38"/>
      <c r="Z2045" s="38"/>
      <c r="AA2045" s="38"/>
      <c r="AB2045" s="38"/>
      <c r="AC2045" s="38"/>
      <c r="AD2045" s="38"/>
      <c r="AE2045" s="38"/>
    </row>
    <row r="2046" spans="1:31" ht="13.2">
      <c r="A2046" s="74">
        <v>195</v>
      </c>
      <c r="B2046" s="37" t="s">
        <v>829</v>
      </c>
      <c r="C2046" s="74">
        <v>2</v>
      </c>
      <c r="D2046" s="74">
        <v>14</v>
      </c>
      <c r="E2046" s="37" t="s">
        <v>4862</v>
      </c>
      <c r="F2046" s="74">
        <v>37026781</v>
      </c>
      <c r="G2046" s="37" t="s">
        <v>600</v>
      </c>
      <c r="H2046">
        <f>VLOOKUP(G2046,'Journals '!A:C,3)</f>
        <v>1</v>
      </c>
      <c r="I2046">
        <f t="shared" si="8"/>
        <v>1</v>
      </c>
      <c r="J2046" s="74">
        <v>2023</v>
      </c>
      <c r="K2046" s="37" t="s">
        <v>4858</v>
      </c>
      <c r="L2046" s="38"/>
      <c r="M2046" s="38"/>
      <c r="N2046" s="38"/>
      <c r="O2046" s="38"/>
      <c r="P2046" s="38"/>
      <c r="Q2046" s="38"/>
      <c r="R2046" s="38"/>
      <c r="S2046" s="38"/>
      <c r="T2046" s="38"/>
      <c r="U2046" s="38"/>
      <c r="V2046" s="38"/>
      <c r="W2046" s="38"/>
      <c r="X2046" s="38"/>
      <c r="Y2046" s="38"/>
      <c r="Z2046" s="38"/>
      <c r="AA2046" s="38"/>
      <c r="AB2046" s="38"/>
      <c r="AC2046" s="38"/>
      <c r="AD2046" s="38"/>
      <c r="AE2046" s="38"/>
    </row>
    <row r="2047" spans="1:31" ht="13.2">
      <c r="A2047" s="74">
        <v>195</v>
      </c>
      <c r="B2047" s="37" t="s">
        <v>829</v>
      </c>
      <c r="C2047" s="74">
        <v>1</v>
      </c>
      <c r="D2047" s="74">
        <v>4</v>
      </c>
      <c r="E2047" s="37" t="s">
        <v>4863</v>
      </c>
      <c r="F2047" s="74">
        <v>36795312</v>
      </c>
      <c r="G2047" s="37" t="s">
        <v>602</v>
      </c>
      <c r="H2047">
        <f>VLOOKUP(G2047,'Journals '!A:C,3)</f>
        <v>0</v>
      </c>
      <c r="I2047" t="str">
        <f t="shared" si="8"/>
        <v xml:space="preserve"> </v>
      </c>
      <c r="J2047" s="74">
        <v>2023</v>
      </c>
      <c r="K2047" s="37" t="s">
        <v>4864</v>
      </c>
      <c r="L2047" s="38"/>
      <c r="M2047" s="38"/>
      <c r="N2047" s="38"/>
      <c r="O2047" s="38"/>
      <c r="P2047" s="38"/>
      <c r="Q2047" s="38"/>
      <c r="R2047" s="38"/>
      <c r="S2047" s="38"/>
      <c r="T2047" s="38"/>
      <c r="U2047" s="38"/>
      <c r="V2047" s="38"/>
      <c r="W2047" s="38"/>
      <c r="X2047" s="38"/>
      <c r="Y2047" s="38"/>
      <c r="Z2047" s="38"/>
      <c r="AA2047" s="38"/>
      <c r="AB2047" s="38"/>
      <c r="AC2047" s="38"/>
      <c r="AD2047" s="38"/>
      <c r="AE2047" s="38"/>
    </row>
    <row r="2048" spans="1:31" ht="13.2">
      <c r="A2048" s="74">
        <v>195</v>
      </c>
      <c r="B2048" s="37" t="s">
        <v>829</v>
      </c>
      <c r="C2048" s="74">
        <v>2</v>
      </c>
      <c r="D2048" s="74">
        <v>6</v>
      </c>
      <c r="E2048" s="37" t="s">
        <v>4865</v>
      </c>
      <c r="F2048" s="74">
        <v>36574568</v>
      </c>
      <c r="G2048" s="37" t="s">
        <v>634</v>
      </c>
      <c r="H2048">
        <f>VLOOKUP(G2048,'Journals '!A:C,3)</f>
        <v>1</v>
      </c>
      <c r="I2048">
        <f t="shared" si="8"/>
        <v>1</v>
      </c>
      <c r="J2048" s="74">
        <v>2023</v>
      </c>
      <c r="K2048" s="37" t="s">
        <v>4866</v>
      </c>
      <c r="L2048" s="38"/>
      <c r="M2048" s="38"/>
      <c r="N2048" s="38"/>
      <c r="O2048" s="38"/>
      <c r="P2048" s="38"/>
      <c r="Q2048" s="38"/>
      <c r="R2048" s="38"/>
      <c r="S2048" s="38"/>
      <c r="T2048" s="38"/>
      <c r="U2048" s="38"/>
      <c r="V2048" s="38"/>
      <c r="W2048" s="38"/>
      <c r="X2048" s="38"/>
      <c r="Y2048" s="38"/>
      <c r="Z2048" s="38"/>
      <c r="AA2048" s="38"/>
      <c r="AB2048" s="38"/>
      <c r="AC2048" s="38"/>
      <c r="AD2048" s="38"/>
      <c r="AE2048" s="38"/>
    </row>
    <row r="2049" spans="1:31" ht="13.2">
      <c r="A2049" s="74">
        <v>195</v>
      </c>
      <c r="B2049" s="37" t="s">
        <v>829</v>
      </c>
      <c r="C2049" s="74">
        <v>4</v>
      </c>
      <c r="D2049" s="74">
        <v>6</v>
      </c>
      <c r="E2049" s="37" t="s">
        <v>4867</v>
      </c>
      <c r="F2049" s="74">
        <v>36273761</v>
      </c>
      <c r="G2049" s="37" t="s">
        <v>622</v>
      </c>
      <c r="H2049">
        <f>VLOOKUP(G2049,'Journals '!A:C,3)</f>
        <v>1</v>
      </c>
      <c r="I2049">
        <f t="shared" si="8"/>
        <v>1</v>
      </c>
      <c r="J2049" s="74">
        <v>2023</v>
      </c>
      <c r="K2049" s="37" t="s">
        <v>4868</v>
      </c>
      <c r="L2049" s="38"/>
      <c r="M2049" s="38"/>
      <c r="N2049" s="38"/>
      <c r="O2049" s="38"/>
      <c r="P2049" s="38"/>
      <c r="Q2049" s="38"/>
      <c r="R2049" s="38"/>
      <c r="S2049" s="38"/>
      <c r="T2049" s="38"/>
      <c r="U2049" s="38"/>
      <c r="V2049" s="38"/>
      <c r="W2049" s="38"/>
      <c r="X2049" s="38"/>
      <c r="Y2049" s="38"/>
      <c r="Z2049" s="38"/>
      <c r="AA2049" s="38"/>
      <c r="AB2049" s="38"/>
      <c r="AC2049" s="38"/>
      <c r="AD2049" s="38"/>
      <c r="AE2049" s="38"/>
    </row>
    <row r="2050" spans="1:31" ht="13.2">
      <c r="A2050" s="74">
        <v>195</v>
      </c>
      <c r="B2050" s="37" t="s">
        <v>829</v>
      </c>
      <c r="C2050" s="74">
        <v>9</v>
      </c>
      <c r="D2050" s="74">
        <v>14</v>
      </c>
      <c r="E2050" s="37" t="s">
        <v>4869</v>
      </c>
      <c r="F2050" s="74">
        <v>36017932</v>
      </c>
      <c r="G2050" s="37" t="s">
        <v>4870</v>
      </c>
      <c r="H2050">
        <f>VLOOKUP(G2050,'Journals '!A:C,3)</f>
        <v>0</v>
      </c>
      <c r="I2050" t="str">
        <f t="shared" si="8"/>
        <v xml:space="preserve"> </v>
      </c>
      <c r="J2050" s="74">
        <v>2022</v>
      </c>
      <c r="K2050" s="37" t="s">
        <v>4871</v>
      </c>
      <c r="L2050" s="38"/>
      <c r="M2050" s="38"/>
      <c r="N2050" s="38"/>
      <c r="O2050" s="38"/>
      <c r="P2050" s="38"/>
      <c r="Q2050" s="38"/>
      <c r="R2050" s="38"/>
      <c r="S2050" s="38"/>
      <c r="T2050" s="38"/>
      <c r="U2050" s="38"/>
      <c r="V2050" s="38"/>
      <c r="W2050" s="38"/>
      <c r="X2050" s="38"/>
      <c r="Y2050" s="38"/>
      <c r="Z2050" s="38"/>
      <c r="AA2050" s="38"/>
      <c r="AB2050" s="38"/>
      <c r="AC2050" s="38"/>
      <c r="AD2050" s="38"/>
      <c r="AE2050" s="38"/>
    </row>
    <row r="2051" spans="1:31" ht="13.2">
      <c r="A2051" s="74">
        <v>195</v>
      </c>
      <c r="B2051" s="37" t="s">
        <v>829</v>
      </c>
      <c r="C2051" s="74">
        <v>7</v>
      </c>
      <c r="D2051" s="74">
        <v>9</v>
      </c>
      <c r="E2051" s="37" t="s">
        <v>4872</v>
      </c>
      <c r="F2051" s="74">
        <v>35922723</v>
      </c>
      <c r="G2051" s="37" t="s">
        <v>4873</v>
      </c>
      <c r="H2051">
        <f>VLOOKUP(G2051,'Journals '!A:C,3)</f>
        <v>1</v>
      </c>
      <c r="I2051">
        <f t="shared" si="8"/>
        <v>1</v>
      </c>
      <c r="J2051" s="74">
        <v>2022</v>
      </c>
      <c r="K2051" s="37" t="s">
        <v>4874</v>
      </c>
      <c r="L2051" s="38"/>
      <c r="M2051" s="38"/>
      <c r="N2051" s="38"/>
      <c r="O2051" s="38"/>
      <c r="P2051" s="38"/>
      <c r="Q2051" s="38"/>
      <c r="R2051" s="38"/>
      <c r="S2051" s="38"/>
      <c r="T2051" s="38"/>
      <c r="U2051" s="38"/>
      <c r="V2051" s="38"/>
      <c r="W2051" s="38"/>
      <c r="X2051" s="38"/>
      <c r="Y2051" s="38"/>
      <c r="Z2051" s="38"/>
      <c r="AA2051" s="38"/>
      <c r="AB2051" s="38"/>
      <c r="AC2051" s="38"/>
      <c r="AD2051" s="38"/>
      <c r="AE2051" s="38"/>
    </row>
    <row r="2052" spans="1:31" ht="13.2">
      <c r="A2052" s="74">
        <v>195</v>
      </c>
      <c r="B2052" s="37" t="s">
        <v>829</v>
      </c>
      <c r="C2052" s="74">
        <v>6</v>
      </c>
      <c r="D2052" s="74">
        <v>9</v>
      </c>
      <c r="E2052" s="37" t="s">
        <v>4875</v>
      </c>
      <c r="F2052" s="74">
        <v>35777181</v>
      </c>
      <c r="G2052" s="37" t="s">
        <v>345</v>
      </c>
      <c r="H2052">
        <f>VLOOKUP(G2052,'Journals '!A:C,3)</f>
        <v>1</v>
      </c>
      <c r="I2052">
        <f t="shared" si="8"/>
        <v>1</v>
      </c>
      <c r="J2052" s="74">
        <v>2022</v>
      </c>
      <c r="K2052" s="37" t="s">
        <v>4876</v>
      </c>
      <c r="L2052" s="38"/>
      <c r="M2052" s="38"/>
      <c r="N2052" s="38"/>
      <c r="O2052" s="38"/>
      <c r="P2052" s="38"/>
      <c r="Q2052" s="38"/>
      <c r="R2052" s="38"/>
      <c r="S2052" s="38"/>
      <c r="T2052" s="38"/>
      <c r="U2052" s="38"/>
      <c r="V2052" s="38"/>
      <c r="W2052" s="38"/>
      <c r="X2052" s="38"/>
      <c r="Y2052" s="38"/>
      <c r="Z2052" s="38"/>
      <c r="AA2052" s="38"/>
      <c r="AB2052" s="38"/>
      <c r="AC2052" s="38"/>
      <c r="AD2052" s="38"/>
      <c r="AE2052" s="38"/>
    </row>
    <row r="2053" spans="1:31" ht="13.2">
      <c r="A2053" s="74">
        <v>195</v>
      </c>
      <c r="B2053" s="37" t="s">
        <v>829</v>
      </c>
      <c r="C2053" s="74">
        <v>1</v>
      </c>
      <c r="D2053" s="74">
        <v>3</v>
      </c>
      <c r="E2053" s="37" t="s">
        <v>4877</v>
      </c>
      <c r="F2053" s="74">
        <v>35552032</v>
      </c>
      <c r="G2053" s="37" t="s">
        <v>634</v>
      </c>
      <c r="H2053">
        <f>VLOOKUP(G2053,'Journals '!A:C,3)</f>
        <v>1</v>
      </c>
      <c r="I2053">
        <f t="shared" si="8"/>
        <v>1</v>
      </c>
      <c r="J2053" s="74">
        <v>2022</v>
      </c>
      <c r="K2053" s="37" t="s">
        <v>4866</v>
      </c>
      <c r="L2053" s="38"/>
      <c r="M2053" s="38"/>
      <c r="N2053" s="38"/>
      <c r="O2053" s="38"/>
      <c r="P2053" s="38"/>
      <c r="Q2053" s="38"/>
      <c r="R2053" s="38"/>
      <c r="S2053" s="38"/>
      <c r="T2053" s="38"/>
      <c r="U2053" s="38"/>
      <c r="V2053" s="38"/>
      <c r="W2053" s="38"/>
      <c r="X2053" s="38"/>
      <c r="Y2053" s="38"/>
      <c r="Z2053" s="38"/>
      <c r="AA2053" s="38"/>
      <c r="AB2053" s="38"/>
      <c r="AC2053" s="38"/>
      <c r="AD2053" s="38"/>
      <c r="AE2053" s="38"/>
    </row>
    <row r="2054" spans="1:31" ht="13.2">
      <c r="A2054" s="74">
        <v>195</v>
      </c>
      <c r="B2054" s="37" t="s">
        <v>829</v>
      </c>
      <c r="C2054" s="74">
        <v>3</v>
      </c>
      <c r="D2054" s="74">
        <v>7</v>
      </c>
      <c r="E2054" s="37" t="s">
        <v>4878</v>
      </c>
      <c r="F2054" s="74">
        <v>35439621</v>
      </c>
      <c r="G2054" s="37" t="s">
        <v>634</v>
      </c>
      <c r="H2054">
        <f>VLOOKUP(G2054,'Journals '!A:C,3)</f>
        <v>1</v>
      </c>
      <c r="I2054">
        <f t="shared" si="8"/>
        <v>1</v>
      </c>
      <c r="J2054" s="74">
        <v>2022</v>
      </c>
      <c r="K2054" s="80" t="s">
        <v>4879</v>
      </c>
      <c r="L2054" s="38"/>
      <c r="M2054" s="38"/>
      <c r="N2054" s="38"/>
      <c r="O2054" s="38"/>
      <c r="P2054" s="38"/>
      <c r="Q2054" s="38"/>
      <c r="R2054" s="38"/>
      <c r="S2054" s="38"/>
      <c r="T2054" s="38"/>
      <c r="U2054" s="38"/>
      <c r="V2054" s="38"/>
      <c r="W2054" s="38"/>
      <c r="X2054" s="38"/>
      <c r="Y2054" s="38"/>
      <c r="Z2054" s="38"/>
      <c r="AA2054" s="38"/>
      <c r="AB2054" s="38"/>
      <c r="AC2054" s="38"/>
      <c r="AD2054" s="38"/>
      <c r="AE2054" s="38"/>
    </row>
    <row r="2055" spans="1:31" ht="13.2">
      <c r="A2055" s="74">
        <v>195</v>
      </c>
      <c r="B2055" s="37" t="s">
        <v>829</v>
      </c>
      <c r="C2055" s="74">
        <v>5</v>
      </c>
      <c r="D2055" s="74">
        <v>12</v>
      </c>
      <c r="E2055" s="37" t="s">
        <v>4880</v>
      </c>
      <c r="F2055" s="74">
        <v>35436580</v>
      </c>
      <c r="G2055" s="37" t="s">
        <v>634</v>
      </c>
      <c r="H2055">
        <f>VLOOKUP(G2055,'Journals '!A:C,3)</f>
        <v>1</v>
      </c>
      <c r="I2055">
        <f t="shared" si="8"/>
        <v>1</v>
      </c>
      <c r="J2055" s="74">
        <v>2022</v>
      </c>
      <c r="K2055" s="37" t="s">
        <v>4881</v>
      </c>
      <c r="L2055" s="38"/>
      <c r="M2055" s="38"/>
      <c r="N2055" s="38"/>
      <c r="O2055" s="38"/>
      <c r="P2055" s="38"/>
      <c r="Q2055" s="38"/>
      <c r="R2055" s="38"/>
      <c r="S2055" s="38"/>
      <c r="T2055" s="38"/>
      <c r="U2055" s="38"/>
      <c r="V2055" s="38"/>
      <c r="W2055" s="38"/>
      <c r="X2055" s="38"/>
      <c r="Y2055" s="38"/>
      <c r="Z2055" s="38"/>
      <c r="AA2055" s="38"/>
      <c r="AB2055" s="38"/>
      <c r="AC2055" s="38"/>
      <c r="AD2055" s="38"/>
      <c r="AE2055" s="38"/>
    </row>
    <row r="2056" spans="1:31" ht="13.2">
      <c r="A2056" s="74">
        <v>195</v>
      </c>
      <c r="B2056" s="37" t="s">
        <v>829</v>
      </c>
      <c r="C2056" s="74">
        <v>2</v>
      </c>
      <c r="D2056" s="74">
        <v>5</v>
      </c>
      <c r="E2056" s="37" t="s">
        <v>4882</v>
      </c>
      <c r="F2056" s="74">
        <v>35132011</v>
      </c>
      <c r="G2056" s="37" t="s">
        <v>4870</v>
      </c>
      <c r="H2056">
        <f>VLOOKUP(G2056,'Journals '!A:C,3)</f>
        <v>0</v>
      </c>
      <c r="I2056" t="str">
        <f t="shared" si="8"/>
        <v xml:space="preserve"> </v>
      </c>
      <c r="J2056" s="74">
        <v>2022</v>
      </c>
      <c r="K2056" s="37" t="s">
        <v>4883</v>
      </c>
      <c r="L2056" s="38"/>
      <c r="M2056" s="38"/>
      <c r="N2056" s="38"/>
      <c r="O2056" s="38"/>
      <c r="P2056" s="38"/>
      <c r="Q2056" s="38"/>
      <c r="R2056" s="38"/>
      <c r="S2056" s="38"/>
      <c r="T2056" s="38"/>
      <c r="U2056" s="38"/>
      <c r="V2056" s="38"/>
      <c r="W2056" s="38"/>
      <c r="X2056" s="38"/>
      <c r="Y2056" s="38"/>
      <c r="Z2056" s="38"/>
      <c r="AA2056" s="38"/>
      <c r="AB2056" s="38"/>
      <c r="AC2056" s="38"/>
      <c r="AD2056" s="38"/>
      <c r="AE2056" s="38"/>
    </row>
    <row r="2057" spans="1:31" ht="13.2">
      <c r="A2057" s="74">
        <v>195</v>
      </c>
      <c r="B2057" s="37" t="s">
        <v>829</v>
      </c>
      <c r="C2057" s="74">
        <v>4</v>
      </c>
      <c r="D2057" s="74">
        <v>8</v>
      </c>
      <c r="E2057" s="81" t="s">
        <v>4884</v>
      </c>
      <c r="F2057" s="74">
        <v>34920426</v>
      </c>
      <c r="G2057" s="37" t="s">
        <v>1030</v>
      </c>
      <c r="H2057">
        <f>VLOOKUP(G2057,'Journals '!A:C,3)</f>
        <v>1</v>
      </c>
      <c r="I2057">
        <f t="shared" si="8"/>
        <v>1</v>
      </c>
      <c r="J2057" s="74">
        <v>2021</v>
      </c>
      <c r="K2057" s="37" t="s">
        <v>4885</v>
      </c>
      <c r="L2057" s="38"/>
      <c r="M2057" s="38"/>
      <c r="N2057" s="38"/>
      <c r="O2057" s="38"/>
      <c r="P2057" s="38"/>
      <c r="Q2057" s="38"/>
      <c r="R2057" s="38"/>
      <c r="S2057" s="38"/>
      <c r="T2057" s="38"/>
      <c r="U2057" s="38"/>
      <c r="V2057" s="38"/>
      <c r="W2057" s="38"/>
      <c r="X2057" s="38"/>
      <c r="Y2057" s="38"/>
      <c r="Z2057" s="38"/>
      <c r="AA2057" s="38"/>
      <c r="AB2057" s="38"/>
      <c r="AC2057" s="38"/>
      <c r="AD2057" s="38"/>
      <c r="AE2057" s="38"/>
    </row>
    <row r="2058" spans="1:31" ht="13.2">
      <c r="A2058" s="74">
        <v>195</v>
      </c>
      <c r="B2058" s="37" t="s">
        <v>829</v>
      </c>
      <c r="C2058" s="74">
        <v>5</v>
      </c>
      <c r="D2058" s="82">
        <v>11</v>
      </c>
      <c r="E2058" s="37" t="s">
        <v>4886</v>
      </c>
      <c r="F2058" s="74">
        <v>34812198</v>
      </c>
      <c r="G2058" s="37" t="s">
        <v>600</v>
      </c>
      <c r="H2058">
        <f>VLOOKUP(G2058,'Journals '!A:C,3)</f>
        <v>1</v>
      </c>
      <c r="I2058">
        <f t="shared" si="8"/>
        <v>1</v>
      </c>
      <c r="J2058" s="74">
        <v>2022</v>
      </c>
      <c r="K2058" s="37" t="s">
        <v>4887</v>
      </c>
      <c r="L2058" s="38"/>
      <c r="M2058" s="38"/>
      <c r="N2058" s="38"/>
      <c r="O2058" s="38"/>
      <c r="P2058" s="38"/>
      <c r="Q2058" s="38"/>
      <c r="R2058" s="38"/>
      <c r="S2058" s="38"/>
      <c r="T2058" s="38"/>
      <c r="U2058" s="38"/>
      <c r="V2058" s="38"/>
      <c r="W2058" s="38"/>
      <c r="X2058" s="38"/>
      <c r="Y2058" s="38"/>
      <c r="Z2058" s="38"/>
      <c r="AA2058" s="38"/>
      <c r="AB2058" s="38"/>
      <c r="AC2058" s="38"/>
      <c r="AD2058" s="38"/>
      <c r="AE2058" s="38"/>
    </row>
    <row r="2059" spans="1:31" ht="13.2">
      <c r="A2059" s="74">
        <v>195</v>
      </c>
      <c r="B2059" s="37" t="s">
        <v>829</v>
      </c>
      <c r="C2059" s="74">
        <v>3</v>
      </c>
      <c r="D2059" s="74">
        <v>12</v>
      </c>
      <c r="E2059" s="37" t="s">
        <v>4888</v>
      </c>
      <c r="F2059" s="74">
        <v>34652306</v>
      </c>
      <c r="G2059" s="37" t="s">
        <v>600</v>
      </c>
      <c r="H2059">
        <f>VLOOKUP(G2059,'Journals '!A:C,3)</f>
        <v>1</v>
      </c>
      <c r="I2059">
        <f t="shared" si="8"/>
        <v>1</v>
      </c>
      <c r="J2059" s="74">
        <v>2022</v>
      </c>
      <c r="K2059" s="37" t="s">
        <v>4887</v>
      </c>
      <c r="L2059" s="38"/>
      <c r="M2059" s="38"/>
      <c r="N2059" s="38"/>
      <c r="O2059" s="38"/>
      <c r="P2059" s="38"/>
      <c r="Q2059" s="38"/>
      <c r="R2059" s="38"/>
      <c r="S2059" s="38"/>
      <c r="T2059" s="38"/>
      <c r="U2059" s="38"/>
      <c r="V2059" s="38"/>
      <c r="W2059" s="38"/>
      <c r="X2059" s="38"/>
      <c r="Y2059" s="38"/>
      <c r="Z2059" s="38"/>
      <c r="AA2059" s="38"/>
      <c r="AB2059" s="38"/>
      <c r="AC2059" s="38"/>
      <c r="AD2059" s="38"/>
      <c r="AE2059" s="38"/>
    </row>
    <row r="2060" spans="1:31" ht="13.2">
      <c r="A2060" s="74">
        <v>195</v>
      </c>
      <c r="B2060" s="37" t="s">
        <v>829</v>
      </c>
      <c r="C2060" s="74">
        <v>2</v>
      </c>
      <c r="D2060" s="74">
        <v>3</v>
      </c>
      <c r="E2060" s="37" t="s">
        <v>4889</v>
      </c>
      <c r="F2060" s="74">
        <v>33826597</v>
      </c>
      <c r="G2060" s="37" t="s">
        <v>600</v>
      </c>
      <c r="H2060">
        <f>VLOOKUP(G2060,'Journals '!A:C,3)</f>
        <v>1</v>
      </c>
      <c r="I2060">
        <f t="shared" si="8"/>
        <v>1</v>
      </c>
      <c r="J2060" s="74">
        <v>2022</v>
      </c>
      <c r="K2060" s="37" t="s">
        <v>4890</v>
      </c>
      <c r="L2060" s="38"/>
      <c r="M2060" s="38"/>
      <c r="N2060" s="38"/>
      <c r="O2060" s="38"/>
      <c r="P2060" s="38"/>
      <c r="Q2060" s="38"/>
      <c r="R2060" s="38"/>
      <c r="S2060" s="38"/>
      <c r="T2060" s="38"/>
      <c r="U2060" s="38"/>
      <c r="V2060" s="38"/>
      <c r="W2060" s="38"/>
      <c r="X2060" s="38"/>
      <c r="Y2060" s="38"/>
      <c r="Z2060" s="38"/>
      <c r="AA2060" s="38"/>
      <c r="AB2060" s="38"/>
      <c r="AC2060" s="38"/>
      <c r="AD2060" s="38"/>
      <c r="AE2060" s="38"/>
    </row>
    <row r="2061" spans="1:31" ht="13.2">
      <c r="A2061" s="74">
        <v>195</v>
      </c>
      <c r="B2061" s="37" t="s">
        <v>829</v>
      </c>
      <c r="C2061" s="74">
        <v>6</v>
      </c>
      <c r="D2061" s="74">
        <v>10</v>
      </c>
      <c r="E2061" s="37" t="s">
        <v>4891</v>
      </c>
      <c r="F2061" s="74">
        <v>32738806</v>
      </c>
      <c r="G2061" s="37" t="s">
        <v>548</v>
      </c>
      <c r="H2061">
        <f>VLOOKUP(G2061,'Journals '!A:C,3)</f>
        <v>1</v>
      </c>
      <c r="I2061">
        <f t="shared" si="8"/>
        <v>1</v>
      </c>
      <c r="J2061" s="74">
        <v>2020</v>
      </c>
      <c r="K2061" s="37" t="s">
        <v>4892</v>
      </c>
      <c r="L2061" s="38"/>
      <c r="M2061" s="38"/>
      <c r="N2061" s="38"/>
      <c r="O2061" s="38"/>
      <c r="P2061" s="38"/>
      <c r="Q2061" s="38"/>
      <c r="R2061" s="38"/>
      <c r="S2061" s="38"/>
      <c r="T2061" s="38"/>
      <c r="U2061" s="38"/>
      <c r="V2061" s="38"/>
      <c r="W2061" s="38"/>
      <c r="X2061" s="38"/>
      <c r="Y2061" s="38"/>
      <c r="Z2061" s="38"/>
      <c r="AA2061" s="38"/>
      <c r="AB2061" s="38"/>
      <c r="AC2061" s="38"/>
      <c r="AD2061" s="38"/>
      <c r="AE2061" s="38"/>
    </row>
    <row r="2062" spans="1:31" ht="13.2">
      <c r="A2062">
        <v>196</v>
      </c>
      <c r="B2062" t="s">
        <v>253</v>
      </c>
      <c r="C2062">
        <v>1</v>
      </c>
      <c r="D2062">
        <v>3</v>
      </c>
      <c r="E2062" t="s">
        <v>4893</v>
      </c>
      <c r="F2062">
        <v>33880289</v>
      </c>
      <c r="G2062" s="33" t="s">
        <v>355</v>
      </c>
      <c r="H2062">
        <f>VLOOKUP(G2062,'Journals '!A:C,3)</f>
        <v>0</v>
      </c>
      <c r="I2062" t="str">
        <f t="shared" si="8"/>
        <v xml:space="preserve"> </v>
      </c>
      <c r="J2062">
        <v>2021</v>
      </c>
      <c r="K2062" t="s">
        <v>4894</v>
      </c>
      <c r="L2062" s="38"/>
      <c r="M2062" s="38"/>
      <c r="N2062" s="38"/>
      <c r="O2062" s="38"/>
      <c r="P2062" s="38"/>
      <c r="Q2062" s="38"/>
      <c r="R2062" s="38"/>
      <c r="S2062" s="38"/>
      <c r="T2062" s="38"/>
      <c r="U2062" s="38"/>
      <c r="V2062" s="38"/>
      <c r="W2062" s="38"/>
      <c r="X2062" s="38"/>
      <c r="Y2062" s="38"/>
      <c r="Z2062" s="38"/>
      <c r="AA2062" s="38"/>
      <c r="AB2062" s="38"/>
      <c r="AC2062" s="38"/>
      <c r="AD2062" s="38"/>
      <c r="AE2062" s="38"/>
    </row>
    <row r="2063" spans="1:31" ht="13.2">
      <c r="A2063">
        <v>196</v>
      </c>
      <c r="B2063" t="s">
        <v>253</v>
      </c>
      <c r="C2063">
        <v>5</v>
      </c>
      <c r="D2063" s="45">
        <v>10</v>
      </c>
      <c r="E2063" s="5" t="s">
        <v>4895</v>
      </c>
      <c r="F2063" s="5">
        <v>34767994</v>
      </c>
      <c r="G2063" s="33" t="s">
        <v>633</v>
      </c>
      <c r="H2063">
        <f>VLOOKUP(G2063,'Journals '!A:C,3)</f>
        <v>1</v>
      </c>
      <c r="I2063">
        <f t="shared" si="8"/>
        <v>1</v>
      </c>
      <c r="J2063">
        <v>2022</v>
      </c>
      <c r="K2063" t="s">
        <v>4894</v>
      </c>
      <c r="L2063" s="38"/>
      <c r="M2063" s="38"/>
      <c r="N2063" s="38"/>
      <c r="O2063" s="38"/>
      <c r="P2063" s="38"/>
      <c r="Q2063" s="38"/>
      <c r="R2063" s="38"/>
      <c r="S2063" s="38"/>
      <c r="T2063" s="38"/>
      <c r="U2063" s="38"/>
      <c r="V2063" s="38"/>
      <c r="W2063" s="38"/>
      <c r="X2063" s="38"/>
      <c r="Y2063" s="38"/>
      <c r="Z2063" s="38"/>
      <c r="AA2063" s="38"/>
      <c r="AB2063" s="38"/>
      <c r="AC2063" s="38"/>
      <c r="AD2063" s="38"/>
      <c r="AE2063" s="38"/>
    </row>
    <row r="2064" spans="1:31" ht="13.2">
      <c r="A2064">
        <v>196</v>
      </c>
      <c r="B2064" t="s">
        <v>253</v>
      </c>
      <c r="C2064">
        <v>1</v>
      </c>
      <c r="D2064">
        <v>6</v>
      </c>
      <c r="E2064" t="s">
        <v>4896</v>
      </c>
      <c r="F2064">
        <v>35305390</v>
      </c>
      <c r="G2064" s="33" t="s">
        <v>341</v>
      </c>
      <c r="H2064">
        <f>VLOOKUP(G2064,'Journals '!A:C,3)</f>
        <v>1</v>
      </c>
      <c r="I2064">
        <f t="shared" si="8"/>
        <v>1</v>
      </c>
      <c r="J2064">
        <v>2022</v>
      </c>
      <c r="K2064" t="s">
        <v>4894</v>
      </c>
      <c r="L2064" s="38"/>
      <c r="M2064" s="38"/>
      <c r="N2064" s="38"/>
      <c r="O2064" s="38"/>
      <c r="P2064" s="38"/>
      <c r="Q2064" s="38"/>
      <c r="R2064" s="38"/>
      <c r="S2064" s="38"/>
      <c r="T2064" s="38"/>
      <c r="U2064" s="38"/>
      <c r="V2064" s="38"/>
      <c r="W2064" s="38"/>
      <c r="X2064" s="38"/>
      <c r="Y2064" s="38"/>
      <c r="Z2064" s="38"/>
      <c r="AA2064" s="38"/>
      <c r="AB2064" s="38"/>
      <c r="AC2064" s="38"/>
      <c r="AD2064" s="38"/>
      <c r="AE2064" s="38"/>
    </row>
    <row r="2065" spans="1:31" ht="13.2">
      <c r="A2065">
        <v>196</v>
      </c>
      <c r="B2065" t="s">
        <v>253</v>
      </c>
      <c r="C2065">
        <v>1</v>
      </c>
      <c r="D2065">
        <v>3</v>
      </c>
      <c r="E2065" t="s">
        <v>4897</v>
      </c>
      <c r="F2065">
        <v>33432977</v>
      </c>
      <c r="G2065" s="33" t="s">
        <v>546</v>
      </c>
      <c r="H2065">
        <f>VLOOKUP(G2065,'Journals '!A:C,3)</f>
        <v>1</v>
      </c>
      <c r="I2065">
        <f t="shared" si="8"/>
        <v>1</v>
      </c>
      <c r="J2065">
        <v>2021</v>
      </c>
      <c r="K2065" t="s">
        <v>4894</v>
      </c>
      <c r="L2065" s="38"/>
      <c r="M2065" s="38"/>
      <c r="N2065" s="38"/>
      <c r="O2065" s="38"/>
      <c r="P2065" s="38"/>
      <c r="Q2065" s="38"/>
      <c r="R2065" s="38"/>
      <c r="S2065" s="38"/>
      <c r="T2065" s="38"/>
      <c r="U2065" s="38"/>
      <c r="V2065" s="38"/>
      <c r="W2065" s="38"/>
      <c r="X2065" s="38"/>
      <c r="Y2065" s="38"/>
      <c r="Z2065" s="38"/>
      <c r="AA2065" s="38"/>
      <c r="AB2065" s="38"/>
      <c r="AC2065" s="38"/>
      <c r="AD2065" s="38"/>
      <c r="AE2065" s="38"/>
    </row>
    <row r="2066" spans="1:31" ht="13.2">
      <c r="A2066">
        <v>196</v>
      </c>
      <c r="B2066" t="s">
        <v>253</v>
      </c>
      <c r="C2066">
        <v>1</v>
      </c>
      <c r="D2066">
        <v>3</v>
      </c>
      <c r="E2066" t="s">
        <v>4897</v>
      </c>
      <c r="F2066">
        <v>33009556</v>
      </c>
      <c r="G2066" s="33" t="s">
        <v>546</v>
      </c>
      <c r="H2066">
        <f>VLOOKUP(G2066,'Journals '!A:C,3)</f>
        <v>1</v>
      </c>
      <c r="I2066">
        <f t="shared" si="8"/>
        <v>1</v>
      </c>
      <c r="J2066">
        <v>2020</v>
      </c>
      <c r="K2066" t="s">
        <v>4894</v>
      </c>
      <c r="L2066" s="38"/>
      <c r="M2066" s="38"/>
      <c r="N2066" s="38"/>
      <c r="O2066" s="38"/>
      <c r="P2066" s="38"/>
      <c r="Q2066" s="38"/>
      <c r="R2066" s="38"/>
      <c r="S2066" s="38"/>
      <c r="T2066" s="38"/>
      <c r="U2066" s="38"/>
      <c r="V2066" s="38"/>
      <c r="W2066" s="38"/>
      <c r="X2066" s="38"/>
      <c r="Y2066" s="38"/>
      <c r="Z2066" s="38"/>
      <c r="AA2066" s="38"/>
      <c r="AB2066" s="38"/>
      <c r="AC2066" s="38"/>
      <c r="AD2066" s="38"/>
      <c r="AE2066" s="38"/>
    </row>
    <row r="2067" spans="1:31" ht="13.2">
      <c r="A2067">
        <v>196</v>
      </c>
      <c r="B2067" t="s">
        <v>253</v>
      </c>
      <c r="C2067">
        <v>1</v>
      </c>
      <c r="D2067">
        <v>7</v>
      </c>
      <c r="E2067" t="s">
        <v>4898</v>
      </c>
      <c r="F2067">
        <v>32542358</v>
      </c>
      <c r="G2067" s="33" t="s">
        <v>546</v>
      </c>
      <c r="H2067">
        <f>VLOOKUP(G2067,'Journals '!A:C,3)</f>
        <v>1</v>
      </c>
      <c r="I2067">
        <f t="shared" si="8"/>
        <v>1</v>
      </c>
      <c r="J2067">
        <v>2020</v>
      </c>
      <c r="K2067" t="s">
        <v>4894</v>
      </c>
      <c r="L2067" s="38"/>
      <c r="M2067" s="38"/>
      <c r="N2067" s="38"/>
      <c r="O2067" s="38"/>
      <c r="P2067" s="38"/>
      <c r="Q2067" s="38"/>
      <c r="R2067" s="38"/>
      <c r="S2067" s="38"/>
      <c r="T2067" s="38"/>
      <c r="U2067" s="38"/>
      <c r="V2067" s="38"/>
      <c r="W2067" s="38"/>
      <c r="X2067" s="38"/>
      <c r="Y2067" s="38"/>
      <c r="Z2067" s="38"/>
      <c r="AA2067" s="38"/>
      <c r="AB2067" s="38"/>
      <c r="AC2067" s="38"/>
      <c r="AD2067" s="38"/>
      <c r="AE2067" s="38"/>
    </row>
    <row r="2068" spans="1:31" ht="13.2">
      <c r="A2068" s="76">
        <v>197</v>
      </c>
      <c r="B2068" s="77" t="s">
        <v>830</v>
      </c>
      <c r="C2068" s="77" t="s">
        <v>4899</v>
      </c>
      <c r="D2068" s="77"/>
      <c r="E2068" s="77"/>
      <c r="F2068" s="77"/>
      <c r="G2068" s="77"/>
      <c r="H2068" s="16" t="e">
        <f>VLOOKUP(G2068,'Journals '!A:C,3)</f>
        <v>#N/A</v>
      </c>
      <c r="I2068" s="16" t="e">
        <f t="shared" si="8"/>
        <v>#N/A</v>
      </c>
      <c r="J2068" s="77"/>
      <c r="K2068" s="77"/>
      <c r="L2068" s="77"/>
      <c r="M2068" s="77"/>
      <c r="N2068" s="77"/>
      <c r="O2068" s="77"/>
      <c r="P2068" s="77"/>
      <c r="Q2068" s="77"/>
      <c r="R2068" s="77"/>
      <c r="S2068" s="77"/>
      <c r="T2068" s="77"/>
      <c r="U2068" s="77"/>
      <c r="V2068" s="77"/>
      <c r="W2068" s="77"/>
      <c r="X2068" s="77"/>
      <c r="Y2068" s="77"/>
      <c r="Z2068" s="77"/>
      <c r="AA2068" s="77"/>
      <c r="AB2068" s="77"/>
      <c r="AC2068" s="77"/>
      <c r="AD2068" s="77"/>
      <c r="AE2068" s="77"/>
    </row>
    <row r="2069" spans="1:31" ht="13.2">
      <c r="A2069" s="74">
        <v>201</v>
      </c>
      <c r="B2069" s="37" t="s">
        <v>834</v>
      </c>
      <c r="C2069" s="74">
        <v>9</v>
      </c>
      <c r="D2069" s="74">
        <v>15</v>
      </c>
      <c r="E2069" s="37" t="s">
        <v>4900</v>
      </c>
      <c r="F2069" s="74">
        <v>35672038</v>
      </c>
      <c r="G2069" s="37" t="s">
        <v>4901</v>
      </c>
      <c r="H2069">
        <f>VLOOKUP(G2069,'Journals '!A:C,3)</f>
        <v>0</v>
      </c>
      <c r="I2069" t="str">
        <f t="shared" si="8"/>
        <v xml:space="preserve"> </v>
      </c>
      <c r="J2069" s="74">
        <v>2022</v>
      </c>
      <c r="K2069" s="37" t="s">
        <v>4902</v>
      </c>
      <c r="L2069" s="38"/>
      <c r="M2069" s="38"/>
      <c r="N2069" s="38"/>
      <c r="O2069" s="38"/>
      <c r="P2069" s="38"/>
      <c r="Q2069" s="38"/>
      <c r="R2069" s="38"/>
      <c r="S2069" s="38"/>
      <c r="T2069" s="38"/>
      <c r="U2069" s="38"/>
      <c r="V2069" s="38"/>
      <c r="W2069" s="38"/>
      <c r="X2069" s="38"/>
      <c r="Y2069" s="38"/>
      <c r="Z2069" s="38"/>
      <c r="AA2069" s="38"/>
      <c r="AB2069" s="38"/>
      <c r="AC2069" s="38"/>
      <c r="AD2069" s="38"/>
      <c r="AE2069" s="38"/>
    </row>
    <row r="2070" spans="1:31" ht="13.2">
      <c r="A2070" s="74">
        <v>201</v>
      </c>
      <c r="B2070" s="37" t="s">
        <v>834</v>
      </c>
      <c r="C2070" s="74">
        <v>1</v>
      </c>
      <c r="D2070" s="74">
        <v>4</v>
      </c>
      <c r="E2070" s="37" t="s">
        <v>4903</v>
      </c>
      <c r="F2070" s="74">
        <v>34579598</v>
      </c>
      <c r="G2070" s="37" t="s">
        <v>279</v>
      </c>
      <c r="H2070">
        <f>VLOOKUP(G2070,'Journals '!A:C,3)</f>
        <v>0</v>
      </c>
      <c r="I2070" t="str">
        <f t="shared" si="8"/>
        <v xml:space="preserve"> </v>
      </c>
      <c r="J2070" s="74">
        <v>2022</v>
      </c>
      <c r="K2070" s="37" t="s">
        <v>4904</v>
      </c>
      <c r="L2070" s="38"/>
      <c r="M2070" s="38"/>
      <c r="N2070" s="38"/>
      <c r="O2070" s="38"/>
      <c r="P2070" s="38"/>
      <c r="Q2070" s="38"/>
      <c r="R2070" s="38"/>
      <c r="S2070" s="38"/>
      <c r="T2070" s="38"/>
      <c r="U2070" s="38"/>
      <c r="V2070" s="38"/>
      <c r="W2070" s="38"/>
      <c r="X2070" s="38"/>
      <c r="Y2070" s="38"/>
      <c r="Z2070" s="38"/>
      <c r="AA2070" s="38"/>
      <c r="AB2070" s="38"/>
      <c r="AC2070" s="38"/>
      <c r="AD2070" s="38"/>
      <c r="AE2070" s="38"/>
    </row>
    <row r="2071" spans="1:31" ht="13.2">
      <c r="A2071" s="39">
        <v>202</v>
      </c>
      <c r="B2071" s="38" t="s">
        <v>835</v>
      </c>
      <c r="C2071" s="39">
        <v>2</v>
      </c>
      <c r="D2071" s="39">
        <v>5</v>
      </c>
      <c r="E2071" s="38" t="s">
        <v>4905</v>
      </c>
      <c r="F2071" s="39">
        <v>32616668</v>
      </c>
      <c r="G2071" s="38" t="s">
        <v>472</v>
      </c>
      <c r="H2071">
        <f>VLOOKUP(G2071,'Journals '!A:C,3)</f>
        <v>0</v>
      </c>
      <c r="I2071" t="str">
        <f t="shared" si="8"/>
        <v xml:space="preserve"> </v>
      </c>
      <c r="J2071" s="39">
        <v>2020</v>
      </c>
      <c r="K2071" s="38" t="s">
        <v>4906</v>
      </c>
      <c r="L2071" s="38"/>
      <c r="M2071" s="38"/>
      <c r="N2071" s="38"/>
      <c r="O2071" s="38"/>
      <c r="P2071" s="38"/>
      <c r="Q2071" s="38"/>
      <c r="R2071" s="38"/>
      <c r="S2071" s="38"/>
      <c r="T2071" s="38"/>
      <c r="U2071" s="38"/>
      <c r="V2071" s="38"/>
      <c r="W2071" s="38"/>
      <c r="X2071" s="38"/>
      <c r="Y2071" s="38"/>
      <c r="Z2071" s="38"/>
      <c r="AA2071" s="38"/>
      <c r="AB2071" s="38"/>
      <c r="AC2071" s="38"/>
      <c r="AD2071" s="38"/>
      <c r="AE2071" s="38"/>
    </row>
    <row r="2072" spans="1:31" ht="13.2">
      <c r="A2072" s="39">
        <v>202</v>
      </c>
      <c r="B2072" s="38" t="s">
        <v>835</v>
      </c>
      <c r="C2072" s="39">
        <v>2</v>
      </c>
      <c r="D2072" s="39">
        <v>3</v>
      </c>
      <c r="E2072" s="38" t="s">
        <v>4907</v>
      </c>
      <c r="F2072" s="39">
        <v>31164005</v>
      </c>
      <c r="G2072" s="38" t="s">
        <v>328</v>
      </c>
      <c r="H2072">
        <f>VLOOKUP(G2072,'Journals '!A:C,3)</f>
        <v>1</v>
      </c>
      <c r="I2072">
        <f t="shared" si="8"/>
        <v>1</v>
      </c>
      <c r="J2072" s="39">
        <v>2023</v>
      </c>
      <c r="K2072" s="38" t="s">
        <v>4908</v>
      </c>
      <c r="L2072" s="38"/>
      <c r="M2072" s="38"/>
      <c r="N2072" s="38"/>
      <c r="O2072" s="38"/>
      <c r="P2072" s="38"/>
      <c r="Q2072" s="38"/>
      <c r="R2072" s="38"/>
      <c r="S2072" s="38"/>
      <c r="T2072" s="38"/>
      <c r="U2072" s="38"/>
      <c r="V2072" s="38"/>
      <c r="W2072" s="38"/>
      <c r="X2072" s="38"/>
      <c r="Y2072" s="38"/>
      <c r="Z2072" s="38"/>
      <c r="AA2072" s="38"/>
      <c r="AB2072" s="38"/>
      <c r="AC2072" s="38"/>
      <c r="AD2072" s="38"/>
      <c r="AE2072" s="38"/>
    </row>
    <row r="2073" spans="1:31" ht="13.2">
      <c r="A2073" s="39">
        <v>202</v>
      </c>
      <c r="B2073" s="38" t="s">
        <v>835</v>
      </c>
      <c r="C2073" s="39">
        <v>1</v>
      </c>
      <c r="D2073" s="39">
        <v>3</v>
      </c>
      <c r="E2073" s="38" t="s">
        <v>4909</v>
      </c>
      <c r="F2073" s="39">
        <v>30928588</v>
      </c>
      <c r="G2073" s="38" t="s">
        <v>634</v>
      </c>
      <c r="H2073">
        <f>VLOOKUP(G2073,'Journals '!A:C,3)</f>
        <v>1</v>
      </c>
      <c r="I2073">
        <f t="shared" si="8"/>
        <v>1</v>
      </c>
      <c r="J2073" s="39">
        <v>2019</v>
      </c>
      <c r="K2073" s="38" t="s">
        <v>4910</v>
      </c>
      <c r="L2073" s="38"/>
      <c r="M2073" s="38"/>
      <c r="N2073" s="38"/>
      <c r="O2073" s="38"/>
      <c r="P2073" s="38"/>
      <c r="Q2073" s="38"/>
      <c r="R2073" s="38"/>
      <c r="S2073" s="38"/>
      <c r="T2073" s="38"/>
      <c r="U2073" s="38"/>
      <c r="V2073" s="38"/>
      <c r="W2073" s="38"/>
      <c r="X2073" s="38"/>
      <c r="Y2073" s="38"/>
      <c r="Z2073" s="38"/>
      <c r="AA2073" s="38"/>
      <c r="AB2073" s="38"/>
      <c r="AC2073" s="38"/>
      <c r="AD2073" s="38"/>
      <c r="AE2073" s="38"/>
    </row>
    <row r="2074" spans="1:31" ht="13.2">
      <c r="A2074" s="39">
        <v>202</v>
      </c>
      <c r="B2074" s="38" t="s">
        <v>835</v>
      </c>
      <c r="C2074" s="39">
        <v>3</v>
      </c>
      <c r="D2074" s="39">
        <v>5</v>
      </c>
      <c r="E2074" s="38" t="s">
        <v>4911</v>
      </c>
      <c r="F2074" s="39">
        <v>30470572</v>
      </c>
      <c r="G2074" s="38" t="s">
        <v>4912</v>
      </c>
      <c r="H2074">
        <f>VLOOKUP(G2074,'Journals '!A:C,3)</f>
        <v>1</v>
      </c>
      <c r="I2074">
        <f t="shared" si="8"/>
        <v>1</v>
      </c>
      <c r="J2074" s="39">
        <v>2019</v>
      </c>
      <c r="K2074" s="38" t="s">
        <v>4913</v>
      </c>
      <c r="L2074" s="38"/>
      <c r="M2074" s="38"/>
      <c r="N2074" s="38"/>
      <c r="O2074" s="38"/>
      <c r="P2074" s="38"/>
      <c r="Q2074" s="38"/>
      <c r="R2074" s="38"/>
      <c r="S2074" s="38"/>
      <c r="T2074" s="38"/>
      <c r="U2074" s="38"/>
      <c r="V2074" s="38"/>
      <c r="W2074" s="38"/>
      <c r="X2074" s="38"/>
      <c r="Y2074" s="38"/>
      <c r="Z2074" s="38"/>
      <c r="AA2074" s="38"/>
      <c r="AB2074" s="38"/>
      <c r="AC2074" s="38"/>
      <c r="AD2074" s="38"/>
      <c r="AE2074" s="38"/>
    </row>
    <row r="2075" spans="1:31" ht="13.2">
      <c r="A2075" s="39">
        <v>202</v>
      </c>
      <c r="B2075" s="38" t="s">
        <v>835</v>
      </c>
      <c r="C2075" s="39">
        <v>3</v>
      </c>
      <c r="D2075" s="39">
        <v>4</v>
      </c>
      <c r="E2075" s="38" t="s">
        <v>4914</v>
      </c>
      <c r="F2075" s="39">
        <v>29698767</v>
      </c>
      <c r="G2075" s="38" t="s">
        <v>526</v>
      </c>
      <c r="H2075">
        <f>VLOOKUP(G2075,'Journals '!A:C,3)</f>
        <v>0</v>
      </c>
      <c r="I2075" t="str">
        <f t="shared" si="8"/>
        <v xml:space="preserve"> </v>
      </c>
      <c r="J2075" s="39">
        <v>2019</v>
      </c>
      <c r="K2075" s="38" t="s">
        <v>4915</v>
      </c>
      <c r="L2075" s="38"/>
      <c r="M2075" s="38"/>
      <c r="N2075" s="38"/>
      <c r="O2075" s="38"/>
      <c r="P2075" s="38"/>
      <c r="Q2075" s="38"/>
      <c r="R2075" s="38"/>
      <c r="S2075" s="38"/>
      <c r="T2075" s="38"/>
      <c r="U2075" s="38"/>
      <c r="V2075" s="38"/>
      <c r="W2075" s="38"/>
      <c r="X2075" s="38"/>
      <c r="Y2075" s="38"/>
      <c r="Z2075" s="38"/>
      <c r="AA2075" s="38"/>
      <c r="AB2075" s="38"/>
      <c r="AC2075" s="38"/>
      <c r="AD2075" s="38"/>
      <c r="AE2075" s="38"/>
    </row>
    <row r="2076" spans="1:31" ht="13.2">
      <c r="A2076" s="39">
        <v>202</v>
      </c>
      <c r="B2076" s="38" t="s">
        <v>835</v>
      </c>
      <c r="C2076" s="39">
        <v>8</v>
      </c>
      <c r="D2076" s="39">
        <v>10</v>
      </c>
      <c r="E2076" s="38" t="s">
        <v>4916</v>
      </c>
      <c r="F2076" s="39">
        <v>28270572</v>
      </c>
      <c r="G2076" s="38" t="s">
        <v>472</v>
      </c>
      <c r="H2076">
        <f>VLOOKUP(G2076,'Journals '!A:C,3)</f>
        <v>0</v>
      </c>
      <c r="I2076" t="str">
        <f t="shared" si="8"/>
        <v xml:space="preserve"> </v>
      </c>
      <c r="J2076" s="39">
        <v>2017</v>
      </c>
      <c r="K2076" s="38" t="s">
        <v>4915</v>
      </c>
      <c r="L2076" s="38"/>
      <c r="M2076" s="38"/>
      <c r="N2076" s="38"/>
      <c r="O2076" s="38"/>
      <c r="P2076" s="38"/>
      <c r="Q2076" s="38"/>
      <c r="R2076" s="38"/>
      <c r="S2076" s="38"/>
      <c r="T2076" s="38"/>
      <c r="U2076" s="38"/>
      <c r="V2076" s="38"/>
      <c r="W2076" s="38"/>
      <c r="X2076" s="38"/>
      <c r="Y2076" s="38"/>
      <c r="Z2076" s="38"/>
      <c r="AA2076" s="38"/>
      <c r="AB2076" s="38"/>
      <c r="AC2076" s="38"/>
      <c r="AD2076" s="38"/>
      <c r="AE2076" s="38"/>
    </row>
    <row r="2077" spans="1:31" ht="15">
      <c r="A2077" s="39">
        <v>203</v>
      </c>
      <c r="B2077" s="38" t="s">
        <v>872</v>
      </c>
      <c r="C2077" s="39">
        <v>2</v>
      </c>
      <c r="D2077" s="39">
        <v>5</v>
      </c>
      <c r="E2077" s="83"/>
      <c r="F2077" s="39">
        <v>37724842</v>
      </c>
      <c r="G2077" s="38" t="s">
        <v>1030</v>
      </c>
      <c r="H2077">
        <f>VLOOKUP(G2077,'Journals '!A:C,3)</f>
        <v>1</v>
      </c>
      <c r="I2077">
        <f t="shared" si="8"/>
        <v>1</v>
      </c>
      <c r="J2077" s="39">
        <v>2023</v>
      </c>
      <c r="K2077" s="72"/>
      <c r="L2077" s="38"/>
      <c r="M2077" s="38"/>
      <c r="N2077" s="38"/>
      <c r="O2077" s="38"/>
      <c r="P2077" s="38"/>
      <c r="Q2077" s="38"/>
      <c r="R2077" s="38"/>
      <c r="S2077" s="38"/>
      <c r="T2077" s="38"/>
      <c r="U2077" s="38"/>
      <c r="V2077" s="38"/>
      <c r="W2077" s="38"/>
      <c r="X2077" s="38"/>
      <c r="Y2077" s="38"/>
      <c r="Z2077" s="38"/>
      <c r="AA2077" s="38"/>
      <c r="AB2077" s="38"/>
      <c r="AC2077" s="38"/>
      <c r="AD2077" s="38"/>
      <c r="AE2077" s="38"/>
    </row>
    <row r="2078" spans="1:31" ht="13.2">
      <c r="A2078" s="39">
        <v>203</v>
      </c>
      <c r="B2078" s="38" t="s">
        <v>872</v>
      </c>
      <c r="C2078" s="39">
        <v>1</v>
      </c>
      <c r="D2078" s="39">
        <v>10</v>
      </c>
      <c r="E2078" s="38" t="s">
        <v>4917</v>
      </c>
      <c r="F2078" s="39">
        <v>37657107</v>
      </c>
      <c r="G2078" s="38" t="s">
        <v>548</v>
      </c>
      <c r="H2078">
        <f>VLOOKUP(G2078,'Journals '!A:C,3)</f>
        <v>1</v>
      </c>
      <c r="I2078">
        <f t="shared" si="8"/>
        <v>1</v>
      </c>
      <c r="J2078" s="39">
        <v>2023</v>
      </c>
      <c r="K2078" s="38" t="s">
        <v>4918</v>
      </c>
      <c r="L2078" s="38"/>
      <c r="M2078" s="38"/>
      <c r="N2078" s="38"/>
      <c r="O2078" s="38"/>
      <c r="P2078" s="38"/>
      <c r="Q2078" s="38"/>
      <c r="R2078" s="38"/>
      <c r="S2078" s="38"/>
      <c r="T2078" s="38"/>
      <c r="U2078" s="38"/>
      <c r="V2078" s="38"/>
      <c r="W2078" s="38"/>
      <c r="X2078" s="38"/>
      <c r="Y2078" s="38"/>
      <c r="Z2078" s="38"/>
      <c r="AA2078" s="38"/>
      <c r="AB2078" s="38"/>
      <c r="AC2078" s="38"/>
      <c r="AD2078" s="38"/>
      <c r="AE2078" s="38"/>
    </row>
    <row r="2079" spans="1:31" ht="13.2">
      <c r="A2079" s="39">
        <v>203</v>
      </c>
      <c r="B2079" s="38" t="s">
        <v>872</v>
      </c>
      <c r="C2079" s="39">
        <v>2</v>
      </c>
      <c r="D2079" s="39">
        <v>5</v>
      </c>
      <c r="E2079" s="38" t="s">
        <v>4919</v>
      </c>
      <c r="F2079" s="39">
        <v>37561070</v>
      </c>
      <c r="G2079" s="38" t="s">
        <v>4920</v>
      </c>
      <c r="H2079">
        <f>VLOOKUP(G2079,'Journals '!A:C,3)</f>
        <v>0</v>
      </c>
      <c r="I2079" t="str">
        <f t="shared" si="8"/>
        <v xml:space="preserve"> </v>
      </c>
      <c r="J2079" s="39">
        <v>2023</v>
      </c>
      <c r="K2079" s="38" t="s">
        <v>4921</v>
      </c>
      <c r="L2079" s="38"/>
      <c r="M2079" s="38"/>
      <c r="N2079" s="38"/>
      <c r="O2079" s="38"/>
      <c r="P2079" s="38"/>
      <c r="Q2079" s="38"/>
      <c r="R2079" s="38"/>
      <c r="S2079" s="38"/>
      <c r="T2079" s="38"/>
      <c r="U2079" s="38"/>
      <c r="V2079" s="38"/>
      <c r="W2079" s="38"/>
      <c r="X2079" s="38"/>
      <c r="Y2079" s="38"/>
      <c r="Z2079" s="38"/>
      <c r="AA2079" s="38"/>
      <c r="AB2079" s="38"/>
      <c r="AC2079" s="38"/>
      <c r="AD2079" s="38"/>
      <c r="AE2079" s="38"/>
    </row>
    <row r="2080" spans="1:31" ht="13.2">
      <c r="A2080" s="39">
        <v>203</v>
      </c>
      <c r="B2080" s="38" t="s">
        <v>872</v>
      </c>
      <c r="C2080" s="39">
        <v>1</v>
      </c>
      <c r="D2080" s="39">
        <v>14</v>
      </c>
      <c r="E2080" s="38" t="s">
        <v>4922</v>
      </c>
      <c r="F2080" s="39">
        <v>37522797</v>
      </c>
      <c r="G2080" s="38" t="s">
        <v>397</v>
      </c>
      <c r="H2080">
        <f>VLOOKUP(G2080,'Journals '!A:C,3)</f>
        <v>1</v>
      </c>
      <c r="I2080">
        <f t="shared" si="8"/>
        <v>1</v>
      </c>
      <c r="J2080" s="39">
        <v>2023</v>
      </c>
      <c r="K2080" s="38" t="s">
        <v>4923</v>
      </c>
      <c r="L2080" s="38"/>
      <c r="M2080" s="38"/>
      <c r="N2080" s="38"/>
      <c r="O2080" s="38"/>
      <c r="P2080" s="38"/>
      <c r="Q2080" s="38"/>
      <c r="R2080" s="38"/>
      <c r="S2080" s="38"/>
      <c r="T2080" s="38"/>
      <c r="U2080" s="38"/>
      <c r="V2080" s="38"/>
      <c r="W2080" s="38"/>
      <c r="X2080" s="38"/>
      <c r="Y2080" s="38"/>
      <c r="Z2080" s="38"/>
      <c r="AA2080" s="38"/>
      <c r="AB2080" s="38"/>
      <c r="AC2080" s="38"/>
      <c r="AD2080" s="38"/>
      <c r="AE2080" s="38"/>
    </row>
    <row r="2081" spans="1:31" ht="13.2">
      <c r="A2081" s="39">
        <v>203</v>
      </c>
      <c r="B2081" s="38" t="s">
        <v>872</v>
      </c>
      <c r="C2081" s="39">
        <v>4</v>
      </c>
      <c r="D2081" s="39">
        <v>7</v>
      </c>
      <c r="E2081" s="38" t="s">
        <v>4924</v>
      </c>
      <c r="F2081" s="39">
        <v>37485182</v>
      </c>
      <c r="G2081" s="38" t="s">
        <v>354</v>
      </c>
      <c r="H2081">
        <f>VLOOKUP(G2081,'Journals '!A:C,3)</f>
        <v>0</v>
      </c>
      <c r="I2081" t="str">
        <f t="shared" si="8"/>
        <v xml:space="preserve"> </v>
      </c>
      <c r="J2081" s="39">
        <v>2023</v>
      </c>
      <c r="K2081" s="38" t="s">
        <v>4925</v>
      </c>
      <c r="L2081" s="38"/>
      <c r="M2081" s="38"/>
      <c r="N2081" s="38"/>
      <c r="O2081" s="38"/>
      <c r="P2081" s="38"/>
      <c r="Q2081" s="38"/>
      <c r="R2081" s="38"/>
      <c r="S2081" s="38"/>
      <c r="T2081" s="38"/>
      <c r="U2081" s="38"/>
      <c r="V2081" s="38"/>
      <c r="W2081" s="38"/>
      <c r="X2081" s="38"/>
      <c r="Y2081" s="38"/>
      <c r="Z2081" s="38"/>
      <c r="AA2081" s="38"/>
      <c r="AB2081" s="38"/>
      <c r="AC2081" s="38"/>
      <c r="AD2081" s="38"/>
      <c r="AE2081" s="38"/>
    </row>
    <row r="2082" spans="1:31" ht="13.2">
      <c r="A2082" s="39">
        <v>203</v>
      </c>
      <c r="B2082" s="38" t="s">
        <v>872</v>
      </c>
      <c r="C2082" s="39">
        <v>6</v>
      </c>
      <c r="D2082" s="39">
        <v>13</v>
      </c>
      <c r="E2082" s="38" t="s">
        <v>4926</v>
      </c>
      <c r="F2082" s="39">
        <v>37441801</v>
      </c>
      <c r="G2082" s="38" t="s">
        <v>557</v>
      </c>
      <c r="H2082">
        <f>VLOOKUP(G2082,'Journals '!A:C,3)</f>
        <v>1</v>
      </c>
      <c r="I2082">
        <f t="shared" si="8"/>
        <v>1</v>
      </c>
      <c r="J2082" s="39">
        <v>2023</v>
      </c>
      <c r="K2082" s="38" t="s">
        <v>4927</v>
      </c>
      <c r="L2082" s="38"/>
      <c r="M2082" s="38"/>
      <c r="N2082" s="38"/>
      <c r="O2082" s="38"/>
      <c r="P2082" s="38"/>
      <c r="Q2082" s="38"/>
      <c r="R2082" s="38"/>
      <c r="S2082" s="38"/>
      <c r="T2082" s="38"/>
      <c r="U2082" s="38"/>
      <c r="V2082" s="38"/>
      <c r="W2082" s="38"/>
      <c r="X2082" s="38"/>
      <c r="Y2082" s="38"/>
      <c r="Z2082" s="38"/>
      <c r="AA2082" s="38"/>
      <c r="AB2082" s="38"/>
      <c r="AC2082" s="38"/>
      <c r="AD2082" s="38"/>
      <c r="AE2082" s="38"/>
    </row>
    <row r="2083" spans="1:31" ht="13.2">
      <c r="A2083" s="39">
        <v>203</v>
      </c>
      <c r="B2083" s="38" t="s">
        <v>872</v>
      </c>
      <c r="C2083" s="39">
        <v>1</v>
      </c>
      <c r="D2083" s="39">
        <v>5</v>
      </c>
      <c r="E2083" s="38" t="s">
        <v>4928</v>
      </c>
      <c r="F2083" s="39">
        <v>37366619</v>
      </c>
      <c r="G2083" s="38" t="s">
        <v>557</v>
      </c>
      <c r="H2083">
        <f>VLOOKUP(G2083,'Journals '!A:C,3)</f>
        <v>1</v>
      </c>
      <c r="I2083">
        <f t="shared" si="8"/>
        <v>1</v>
      </c>
      <c r="J2083" s="39">
        <v>2023</v>
      </c>
      <c r="K2083" s="38" t="s">
        <v>4929</v>
      </c>
      <c r="L2083" s="38"/>
      <c r="M2083" s="38"/>
      <c r="N2083" s="38"/>
      <c r="O2083" s="38"/>
      <c r="P2083" s="38"/>
      <c r="Q2083" s="38"/>
      <c r="R2083" s="38"/>
      <c r="S2083" s="38"/>
      <c r="T2083" s="38"/>
      <c r="U2083" s="38"/>
      <c r="V2083" s="38"/>
      <c r="W2083" s="38"/>
      <c r="X2083" s="38"/>
      <c r="Y2083" s="38"/>
      <c r="Z2083" s="38"/>
      <c r="AA2083" s="38"/>
      <c r="AB2083" s="38"/>
      <c r="AC2083" s="38"/>
      <c r="AD2083" s="38"/>
      <c r="AE2083" s="38"/>
    </row>
    <row r="2084" spans="1:31" ht="13.2">
      <c r="A2084" s="39">
        <v>203</v>
      </c>
      <c r="B2084" s="38" t="s">
        <v>872</v>
      </c>
      <c r="C2084" s="39">
        <v>5</v>
      </c>
      <c r="D2084" s="39">
        <v>13</v>
      </c>
      <c r="E2084" s="38" t="s">
        <v>4930</v>
      </c>
      <c r="F2084" s="39">
        <v>37278283</v>
      </c>
      <c r="G2084" s="38" t="s">
        <v>4931</v>
      </c>
      <c r="H2084">
        <f>VLOOKUP(G2084,'Journals '!A:C,3)</f>
        <v>0</v>
      </c>
      <c r="I2084" t="str">
        <f t="shared" si="8"/>
        <v xml:space="preserve"> </v>
      </c>
      <c r="J2084" s="39">
        <v>2023</v>
      </c>
      <c r="K2084" s="38" t="s">
        <v>4932</v>
      </c>
      <c r="L2084" s="38"/>
      <c r="M2084" s="38"/>
      <c r="N2084" s="38"/>
      <c r="O2084" s="38"/>
      <c r="P2084" s="38"/>
      <c r="Q2084" s="38"/>
      <c r="R2084" s="38"/>
      <c r="S2084" s="38"/>
      <c r="T2084" s="38"/>
      <c r="U2084" s="38"/>
      <c r="V2084" s="38"/>
      <c r="W2084" s="38"/>
      <c r="X2084" s="38"/>
      <c r="Y2084" s="38"/>
      <c r="Z2084" s="38"/>
      <c r="AA2084" s="38"/>
      <c r="AB2084" s="38"/>
      <c r="AC2084" s="38"/>
      <c r="AD2084" s="38"/>
      <c r="AE2084" s="38"/>
    </row>
    <row r="2085" spans="1:31" ht="13.2">
      <c r="A2085" s="39">
        <v>203</v>
      </c>
      <c r="B2085" s="38" t="s">
        <v>872</v>
      </c>
      <c r="C2085" s="39">
        <v>3</v>
      </c>
      <c r="D2085" s="39">
        <v>22</v>
      </c>
      <c r="E2085" s="38" t="s">
        <v>4933</v>
      </c>
      <c r="F2085" s="39">
        <v>37243549</v>
      </c>
      <c r="G2085" s="38" t="s">
        <v>1030</v>
      </c>
      <c r="H2085">
        <f>VLOOKUP(G2085,'Journals '!A:C,3)</f>
        <v>1</v>
      </c>
      <c r="I2085">
        <f t="shared" si="8"/>
        <v>1</v>
      </c>
      <c r="J2085" s="39">
        <v>2023</v>
      </c>
      <c r="K2085" s="38" t="s">
        <v>4934</v>
      </c>
      <c r="L2085" s="38"/>
      <c r="M2085" s="38"/>
      <c r="N2085" s="38"/>
      <c r="O2085" s="38"/>
      <c r="P2085" s="38"/>
      <c r="Q2085" s="38"/>
      <c r="R2085" s="38"/>
      <c r="S2085" s="38"/>
      <c r="T2085" s="38"/>
      <c r="U2085" s="38"/>
      <c r="V2085" s="38"/>
      <c r="W2085" s="38"/>
      <c r="X2085" s="38"/>
      <c r="Y2085" s="38"/>
      <c r="Z2085" s="38"/>
      <c r="AA2085" s="38"/>
      <c r="AB2085" s="38"/>
      <c r="AC2085" s="38"/>
      <c r="AD2085" s="38"/>
      <c r="AE2085" s="38"/>
    </row>
    <row r="2086" spans="1:31" ht="13.2">
      <c r="A2086" s="39">
        <v>203</v>
      </c>
      <c r="B2086" s="38" t="s">
        <v>872</v>
      </c>
      <c r="C2086" s="39">
        <v>3</v>
      </c>
      <c r="D2086" s="39">
        <v>5</v>
      </c>
      <c r="E2086" s="38" t="s">
        <v>4935</v>
      </c>
      <c r="F2086" s="39">
        <v>37168322</v>
      </c>
      <c r="G2086" s="38" t="s">
        <v>553</v>
      </c>
      <c r="H2086">
        <f>VLOOKUP(G2086,'Journals '!A:C,3)</f>
        <v>1</v>
      </c>
      <c r="I2086">
        <f t="shared" si="8"/>
        <v>1</v>
      </c>
      <c r="J2086" s="39">
        <v>2023</v>
      </c>
      <c r="K2086" s="38" t="s">
        <v>4936</v>
      </c>
      <c r="L2086" s="38"/>
      <c r="M2086" s="38"/>
      <c r="N2086" s="38"/>
      <c r="O2086" s="38"/>
      <c r="P2086" s="38"/>
      <c r="Q2086" s="38"/>
      <c r="R2086" s="38"/>
      <c r="S2086" s="38"/>
      <c r="T2086" s="38"/>
      <c r="U2086" s="38"/>
      <c r="V2086" s="38"/>
      <c r="W2086" s="38"/>
      <c r="X2086" s="38"/>
      <c r="Y2086" s="38"/>
      <c r="Z2086" s="38"/>
      <c r="AA2086" s="38"/>
      <c r="AB2086" s="38"/>
      <c r="AC2086" s="38"/>
      <c r="AD2086" s="38"/>
      <c r="AE2086" s="38"/>
    </row>
    <row r="2087" spans="1:31" ht="13.2">
      <c r="A2087" s="39">
        <v>203</v>
      </c>
      <c r="B2087" s="38" t="s">
        <v>872</v>
      </c>
      <c r="C2087" s="39">
        <v>7</v>
      </c>
      <c r="D2087" s="39">
        <v>10</v>
      </c>
      <c r="E2087" s="38" t="s">
        <v>4937</v>
      </c>
      <c r="F2087" s="39">
        <v>37105370</v>
      </c>
      <c r="G2087" s="38" t="s">
        <v>4938</v>
      </c>
      <c r="H2087">
        <f>VLOOKUP(G2087,'Journals '!A:C,3)</f>
        <v>0</v>
      </c>
      <c r="I2087" t="str">
        <f t="shared" si="8"/>
        <v xml:space="preserve"> </v>
      </c>
      <c r="J2087" s="39">
        <v>2023</v>
      </c>
      <c r="K2087" s="38" t="s">
        <v>4939</v>
      </c>
      <c r="L2087" s="38"/>
      <c r="M2087" s="38"/>
      <c r="N2087" s="38"/>
      <c r="O2087" s="38"/>
      <c r="P2087" s="38"/>
      <c r="Q2087" s="38"/>
      <c r="R2087" s="38"/>
      <c r="S2087" s="38"/>
      <c r="T2087" s="38"/>
      <c r="U2087" s="38"/>
      <c r="V2087" s="38"/>
      <c r="W2087" s="38"/>
      <c r="X2087" s="38"/>
      <c r="Y2087" s="38"/>
      <c r="Z2087" s="38"/>
      <c r="AA2087" s="38"/>
      <c r="AB2087" s="38"/>
      <c r="AC2087" s="38"/>
      <c r="AD2087" s="38"/>
      <c r="AE2087" s="38"/>
    </row>
    <row r="2088" spans="1:31" ht="13.2">
      <c r="A2088" s="39">
        <v>203</v>
      </c>
      <c r="B2088" s="38" t="s">
        <v>872</v>
      </c>
      <c r="C2088" s="39">
        <v>1</v>
      </c>
      <c r="D2088" s="39">
        <v>2</v>
      </c>
      <c r="E2088" s="38" t="s">
        <v>4940</v>
      </c>
      <c r="F2088" s="39">
        <v>37100499</v>
      </c>
      <c r="G2088" s="38" t="s">
        <v>622</v>
      </c>
      <c r="H2088">
        <f>VLOOKUP(G2088,'Journals '!A:C,3)</f>
        <v>1</v>
      </c>
      <c r="I2088">
        <f t="shared" si="8"/>
        <v>1</v>
      </c>
      <c r="J2088" s="39">
        <v>2023</v>
      </c>
      <c r="K2088" s="38" t="s">
        <v>4941</v>
      </c>
      <c r="L2088" s="38"/>
      <c r="M2088" s="38"/>
      <c r="N2088" s="38"/>
      <c r="O2088" s="38"/>
      <c r="P2088" s="38"/>
      <c r="Q2088" s="38"/>
      <c r="R2088" s="38"/>
      <c r="S2088" s="38"/>
      <c r="T2088" s="38"/>
      <c r="U2088" s="38"/>
      <c r="V2088" s="38"/>
      <c r="W2088" s="38"/>
      <c r="X2088" s="38"/>
      <c r="Y2088" s="38"/>
      <c r="Z2088" s="38"/>
      <c r="AA2088" s="38"/>
      <c r="AB2088" s="38"/>
      <c r="AC2088" s="38"/>
      <c r="AD2088" s="38"/>
      <c r="AE2088" s="38"/>
    </row>
    <row r="2089" spans="1:31" ht="13.2">
      <c r="A2089" s="39">
        <v>203</v>
      </c>
      <c r="B2089" s="38" t="s">
        <v>872</v>
      </c>
      <c r="C2089" s="39">
        <v>8</v>
      </c>
      <c r="D2089" s="39">
        <v>11</v>
      </c>
      <c r="E2089" s="38" t="s">
        <v>4942</v>
      </c>
      <c r="F2089" s="39">
        <v>37019164</v>
      </c>
      <c r="G2089" s="38" t="s">
        <v>4943</v>
      </c>
      <c r="H2089">
        <f>VLOOKUP(G2089,'Journals '!A:C,3)</f>
        <v>0</v>
      </c>
      <c r="I2089" t="str">
        <f t="shared" si="8"/>
        <v xml:space="preserve"> </v>
      </c>
      <c r="J2089" s="39">
        <v>2023</v>
      </c>
      <c r="K2089" s="38" t="s">
        <v>4944</v>
      </c>
      <c r="L2089" s="38"/>
      <c r="M2089" s="38"/>
      <c r="N2089" s="38"/>
      <c r="O2089" s="38"/>
      <c r="P2089" s="38"/>
      <c r="Q2089" s="38"/>
      <c r="R2089" s="38"/>
      <c r="S2089" s="38"/>
      <c r="T2089" s="38"/>
      <c r="U2089" s="38"/>
      <c r="V2089" s="38"/>
      <c r="W2089" s="38"/>
      <c r="X2089" s="38"/>
      <c r="Y2089" s="38"/>
      <c r="Z2089" s="38"/>
      <c r="AA2089" s="38"/>
      <c r="AB2089" s="38"/>
      <c r="AC2089" s="38"/>
      <c r="AD2089" s="38"/>
      <c r="AE2089" s="38"/>
    </row>
    <row r="2090" spans="1:31" ht="13.2">
      <c r="A2090" s="39">
        <v>203</v>
      </c>
      <c r="B2090" s="38" t="s">
        <v>872</v>
      </c>
      <c r="C2090" s="39">
        <v>1</v>
      </c>
      <c r="D2090" s="39">
        <v>6</v>
      </c>
      <c r="E2090" s="38" t="s">
        <v>4945</v>
      </c>
      <c r="F2090" s="39">
        <v>36959182</v>
      </c>
      <c r="G2090" s="38" t="s">
        <v>349</v>
      </c>
      <c r="H2090">
        <f>VLOOKUP(G2090,'Journals '!A:C,3)</f>
        <v>1</v>
      </c>
      <c r="I2090">
        <f t="shared" si="8"/>
        <v>1</v>
      </c>
      <c r="J2090" s="39">
        <v>2023</v>
      </c>
      <c r="K2090" s="38" t="s">
        <v>4946</v>
      </c>
      <c r="L2090" s="38"/>
      <c r="M2090" s="38"/>
      <c r="N2090" s="38"/>
      <c r="O2090" s="38"/>
      <c r="P2090" s="38"/>
      <c r="Q2090" s="38"/>
      <c r="R2090" s="38"/>
      <c r="S2090" s="38"/>
      <c r="T2090" s="38"/>
      <c r="U2090" s="38"/>
      <c r="V2090" s="38"/>
      <c r="W2090" s="38"/>
      <c r="X2090" s="38"/>
      <c r="Y2090" s="38"/>
      <c r="Z2090" s="38"/>
      <c r="AA2090" s="38"/>
      <c r="AB2090" s="38"/>
      <c r="AC2090" s="38"/>
      <c r="AD2090" s="38"/>
      <c r="AE2090" s="38"/>
    </row>
    <row r="2091" spans="1:31" ht="13.2">
      <c r="A2091" s="39">
        <v>203</v>
      </c>
      <c r="B2091" s="38" t="s">
        <v>872</v>
      </c>
      <c r="C2091" s="39">
        <v>4</v>
      </c>
      <c r="D2091" s="39">
        <v>14</v>
      </c>
      <c r="E2091" s="38" t="s">
        <v>4947</v>
      </c>
      <c r="F2091" s="39">
        <v>36708927</v>
      </c>
      <c r="G2091" s="38" t="s">
        <v>622</v>
      </c>
      <c r="H2091">
        <f>VLOOKUP(G2091,'Journals '!A:C,3)</f>
        <v>1</v>
      </c>
      <c r="I2091">
        <f t="shared" si="8"/>
        <v>1</v>
      </c>
      <c r="J2091" s="39">
        <v>2023</v>
      </c>
      <c r="K2091" s="38" t="s">
        <v>4923</v>
      </c>
      <c r="L2091" s="38"/>
      <c r="M2091" s="38"/>
      <c r="N2091" s="38"/>
      <c r="O2091" s="38"/>
      <c r="P2091" s="38"/>
      <c r="Q2091" s="38"/>
      <c r="R2091" s="38"/>
      <c r="S2091" s="38"/>
      <c r="T2091" s="38"/>
      <c r="U2091" s="38"/>
      <c r="V2091" s="38"/>
      <c r="W2091" s="38"/>
      <c r="X2091" s="38"/>
      <c r="Y2091" s="38"/>
      <c r="Z2091" s="38"/>
      <c r="AA2091" s="38"/>
      <c r="AB2091" s="38"/>
      <c r="AC2091" s="38"/>
      <c r="AD2091" s="38"/>
      <c r="AE2091" s="38"/>
    </row>
    <row r="2092" spans="1:31" ht="13.2">
      <c r="A2092" s="39">
        <v>203</v>
      </c>
      <c r="B2092" s="38" t="s">
        <v>872</v>
      </c>
      <c r="C2092" s="39">
        <v>1</v>
      </c>
      <c r="D2092" s="39">
        <v>4</v>
      </c>
      <c r="E2092" s="38" t="s">
        <v>4948</v>
      </c>
      <c r="F2092" s="39">
        <v>36705513</v>
      </c>
      <c r="G2092" s="38" t="s">
        <v>544</v>
      </c>
      <c r="H2092">
        <f>VLOOKUP(G2092,'Journals '!A:C,3)</f>
        <v>1</v>
      </c>
      <c r="I2092">
        <f t="shared" si="8"/>
        <v>1</v>
      </c>
      <c r="J2092" s="39">
        <v>2023</v>
      </c>
      <c r="K2092" s="38" t="s">
        <v>4949</v>
      </c>
      <c r="L2092" s="38"/>
      <c r="M2092" s="38"/>
      <c r="N2092" s="38"/>
      <c r="O2092" s="38"/>
      <c r="P2092" s="38"/>
      <c r="Q2092" s="38"/>
      <c r="R2092" s="38"/>
      <c r="S2092" s="38"/>
      <c r="T2092" s="38"/>
      <c r="U2092" s="38"/>
      <c r="V2092" s="38"/>
      <c r="W2092" s="38"/>
      <c r="X2092" s="38"/>
      <c r="Y2092" s="38"/>
      <c r="Z2092" s="38"/>
      <c r="AA2092" s="38"/>
      <c r="AB2092" s="38"/>
      <c r="AC2092" s="38"/>
      <c r="AD2092" s="38"/>
      <c r="AE2092" s="38"/>
    </row>
    <row r="2093" spans="1:31" ht="13.2">
      <c r="A2093" s="39">
        <v>203</v>
      </c>
      <c r="B2093" s="38" t="s">
        <v>872</v>
      </c>
      <c r="C2093" s="39">
        <v>4</v>
      </c>
      <c r="D2093" s="39">
        <v>22</v>
      </c>
      <c r="E2093" s="38" t="s">
        <v>4950</v>
      </c>
      <c r="F2093" s="39">
        <v>36700710</v>
      </c>
      <c r="G2093" s="38" t="s">
        <v>544</v>
      </c>
      <c r="H2093">
        <f>VLOOKUP(G2093,'Journals '!A:C,3)</f>
        <v>1</v>
      </c>
      <c r="I2093">
        <f t="shared" si="8"/>
        <v>1</v>
      </c>
      <c r="J2093" s="39">
        <v>2023</v>
      </c>
      <c r="K2093" s="38" t="s">
        <v>4951</v>
      </c>
      <c r="L2093" s="38"/>
      <c r="M2093" s="38"/>
      <c r="N2093" s="38"/>
      <c r="O2093" s="38"/>
      <c r="P2093" s="38"/>
      <c r="Q2093" s="38"/>
      <c r="R2093" s="38"/>
      <c r="S2093" s="38"/>
      <c r="T2093" s="38"/>
      <c r="U2093" s="38"/>
      <c r="V2093" s="38"/>
      <c r="W2093" s="38"/>
      <c r="X2093" s="38"/>
      <c r="Y2093" s="38"/>
      <c r="Z2093" s="38"/>
      <c r="AA2093" s="38"/>
      <c r="AB2093" s="38"/>
      <c r="AC2093" s="38"/>
      <c r="AD2093" s="38"/>
      <c r="AE2093" s="38"/>
    </row>
    <row r="2094" spans="1:31" ht="13.2">
      <c r="A2094" s="39">
        <v>203</v>
      </c>
      <c r="B2094" s="38" t="s">
        <v>872</v>
      </c>
      <c r="C2094" s="39">
        <v>2</v>
      </c>
      <c r="D2094" s="39">
        <v>9</v>
      </c>
      <c r="E2094" s="38" t="s">
        <v>4952</v>
      </c>
      <c r="F2094" s="39">
        <v>36697205</v>
      </c>
      <c r="G2094" s="38" t="s">
        <v>412</v>
      </c>
      <c r="H2094">
        <f>VLOOKUP(G2094,'Journals '!A:C,3)</f>
        <v>0</v>
      </c>
      <c r="I2094" t="str">
        <f t="shared" si="8"/>
        <v xml:space="preserve"> </v>
      </c>
      <c r="J2094" s="39">
        <v>2023</v>
      </c>
      <c r="K2094" s="38" t="s">
        <v>4953</v>
      </c>
      <c r="L2094" s="38"/>
      <c r="M2094" s="38"/>
      <c r="N2094" s="38"/>
      <c r="O2094" s="38"/>
      <c r="P2094" s="38"/>
      <c r="Q2094" s="38"/>
      <c r="R2094" s="38"/>
      <c r="S2094" s="38"/>
      <c r="T2094" s="38"/>
      <c r="U2094" s="38"/>
      <c r="V2094" s="38"/>
      <c r="W2094" s="38"/>
      <c r="X2094" s="38"/>
      <c r="Y2094" s="38"/>
      <c r="Z2094" s="38"/>
      <c r="AA2094" s="38"/>
      <c r="AB2094" s="38"/>
      <c r="AC2094" s="38"/>
      <c r="AD2094" s="38"/>
      <c r="AE2094" s="38"/>
    </row>
    <row r="2095" spans="1:31" ht="13.2">
      <c r="A2095" s="39">
        <v>203</v>
      </c>
      <c r="B2095" s="38" t="s">
        <v>872</v>
      </c>
      <c r="C2095" s="39">
        <v>3</v>
      </c>
      <c r="D2095" s="39">
        <v>14</v>
      </c>
      <c r="E2095" s="38" t="s">
        <v>4954</v>
      </c>
      <c r="F2095" s="39">
        <v>36670535</v>
      </c>
      <c r="G2095" s="38" t="s">
        <v>1030</v>
      </c>
      <c r="H2095">
        <f>VLOOKUP(G2095,'Journals '!A:C,3)</f>
        <v>1</v>
      </c>
      <c r="I2095">
        <f t="shared" si="8"/>
        <v>1</v>
      </c>
      <c r="J2095" s="39">
        <v>2023</v>
      </c>
      <c r="K2095" s="38" t="s">
        <v>4955</v>
      </c>
      <c r="L2095" s="38"/>
      <c r="M2095" s="38"/>
      <c r="N2095" s="38"/>
      <c r="O2095" s="38"/>
      <c r="P2095" s="38"/>
      <c r="Q2095" s="38"/>
      <c r="R2095" s="38"/>
      <c r="S2095" s="38"/>
      <c r="T2095" s="38"/>
      <c r="U2095" s="38"/>
      <c r="V2095" s="38"/>
      <c r="W2095" s="38"/>
      <c r="X2095" s="38"/>
      <c r="Y2095" s="38"/>
      <c r="Z2095" s="38"/>
      <c r="AA2095" s="38"/>
      <c r="AB2095" s="38"/>
      <c r="AC2095" s="38"/>
      <c r="AD2095" s="38"/>
      <c r="AE2095" s="38"/>
    </row>
    <row r="2096" spans="1:31" ht="13.2">
      <c r="A2096" s="39">
        <v>203</v>
      </c>
      <c r="B2096" s="38" t="s">
        <v>872</v>
      </c>
      <c r="C2096" s="39">
        <v>3</v>
      </c>
      <c r="D2096" s="58">
        <v>10</v>
      </c>
      <c r="E2096" s="38" t="s">
        <v>4956</v>
      </c>
      <c r="F2096" s="39">
        <v>36542381</v>
      </c>
      <c r="G2096" s="38" t="s">
        <v>1414</v>
      </c>
      <c r="H2096">
        <f>VLOOKUP(G2096,'Journals '!A:C,3)</f>
        <v>0</v>
      </c>
      <c r="I2096" t="str">
        <f t="shared" si="8"/>
        <v xml:space="preserve"> </v>
      </c>
      <c r="J2096" s="39">
        <v>2022</v>
      </c>
      <c r="K2096" s="38" t="s">
        <v>4957</v>
      </c>
      <c r="L2096" s="38"/>
      <c r="M2096" s="38"/>
      <c r="N2096" s="38"/>
      <c r="O2096" s="38"/>
      <c r="P2096" s="38"/>
      <c r="Q2096" s="38"/>
      <c r="R2096" s="38"/>
      <c r="S2096" s="38"/>
      <c r="T2096" s="38"/>
      <c r="U2096" s="38"/>
      <c r="V2096" s="38"/>
      <c r="W2096" s="38"/>
      <c r="X2096" s="38"/>
      <c r="Y2096" s="38"/>
      <c r="Z2096" s="38"/>
      <c r="AA2096" s="38"/>
      <c r="AB2096" s="38"/>
      <c r="AC2096" s="38"/>
      <c r="AD2096" s="38"/>
      <c r="AE2096" s="38"/>
    </row>
    <row r="2097" spans="1:31" ht="13.2">
      <c r="A2097" s="39">
        <v>203</v>
      </c>
      <c r="B2097" s="38" t="s">
        <v>872</v>
      </c>
      <c r="C2097" s="39">
        <v>1</v>
      </c>
      <c r="D2097" s="39">
        <v>10</v>
      </c>
      <c r="E2097" s="38" t="s">
        <v>4958</v>
      </c>
      <c r="F2097" s="39">
        <v>36519861</v>
      </c>
      <c r="G2097" s="38" t="s">
        <v>544</v>
      </c>
      <c r="H2097">
        <f>VLOOKUP(G2097,'Journals '!A:C,3)</f>
        <v>1</v>
      </c>
      <c r="I2097">
        <f t="shared" si="8"/>
        <v>1</v>
      </c>
      <c r="J2097" s="39">
        <v>2023</v>
      </c>
      <c r="K2097" s="38" t="s">
        <v>4959</v>
      </c>
      <c r="L2097" s="38"/>
      <c r="M2097" s="38"/>
      <c r="N2097" s="38"/>
      <c r="O2097" s="38"/>
      <c r="P2097" s="38"/>
      <c r="Q2097" s="38"/>
      <c r="R2097" s="38"/>
      <c r="S2097" s="38"/>
      <c r="T2097" s="38"/>
      <c r="U2097" s="38"/>
      <c r="V2097" s="38"/>
      <c r="W2097" s="38"/>
      <c r="X2097" s="38"/>
      <c r="Y2097" s="38"/>
      <c r="Z2097" s="38"/>
      <c r="AA2097" s="38"/>
      <c r="AB2097" s="38"/>
      <c r="AC2097" s="38"/>
      <c r="AD2097" s="38"/>
      <c r="AE2097" s="38"/>
    </row>
    <row r="2098" spans="1:31" ht="13.2">
      <c r="A2098" s="39">
        <v>203</v>
      </c>
      <c r="B2098" s="38" t="s">
        <v>872</v>
      </c>
      <c r="C2098" s="39">
        <v>1</v>
      </c>
      <c r="D2098" s="39">
        <v>13</v>
      </c>
      <c r="E2098" s="38" t="s">
        <v>4960</v>
      </c>
      <c r="F2098" s="39">
        <v>36519860</v>
      </c>
      <c r="G2098" s="38" t="s">
        <v>544</v>
      </c>
      <c r="H2098">
        <f>VLOOKUP(G2098,'Journals '!A:C,3)</f>
        <v>1</v>
      </c>
      <c r="I2098">
        <f t="shared" si="8"/>
        <v>1</v>
      </c>
      <c r="J2098" s="39">
        <v>2023</v>
      </c>
      <c r="K2098" s="38" t="s">
        <v>4961</v>
      </c>
      <c r="L2098" s="38"/>
      <c r="M2098" s="38"/>
      <c r="N2098" s="38"/>
      <c r="O2098" s="38"/>
      <c r="P2098" s="38"/>
      <c r="Q2098" s="38"/>
      <c r="R2098" s="38"/>
      <c r="S2098" s="38"/>
      <c r="T2098" s="38"/>
      <c r="U2098" s="38"/>
      <c r="V2098" s="38"/>
      <c r="W2098" s="38"/>
      <c r="X2098" s="38"/>
      <c r="Y2098" s="38"/>
      <c r="Z2098" s="38"/>
      <c r="AA2098" s="38"/>
      <c r="AB2098" s="38"/>
      <c r="AC2098" s="38"/>
      <c r="AD2098" s="38"/>
      <c r="AE2098" s="38"/>
    </row>
    <row r="2099" spans="1:31" ht="13.2">
      <c r="A2099" s="39">
        <v>203</v>
      </c>
      <c r="B2099" s="38" t="s">
        <v>872</v>
      </c>
      <c r="C2099" s="39">
        <v>1</v>
      </c>
      <c r="D2099" s="39">
        <v>9</v>
      </c>
      <c r="E2099" s="38" t="s">
        <v>4962</v>
      </c>
      <c r="F2099" s="39">
        <v>36509379</v>
      </c>
      <c r="G2099" s="38" t="s">
        <v>622</v>
      </c>
      <c r="H2099">
        <f>VLOOKUP(G2099,'Journals '!A:C,3)</f>
        <v>1</v>
      </c>
      <c r="I2099">
        <f t="shared" si="8"/>
        <v>1</v>
      </c>
      <c r="J2099" s="39">
        <v>2023</v>
      </c>
      <c r="K2099" s="38" t="s">
        <v>4963</v>
      </c>
      <c r="L2099" s="38"/>
      <c r="M2099" s="38"/>
      <c r="N2099" s="38"/>
      <c r="O2099" s="38"/>
      <c r="P2099" s="38"/>
      <c r="Q2099" s="38"/>
      <c r="R2099" s="38"/>
      <c r="S2099" s="38"/>
      <c r="T2099" s="38"/>
      <c r="U2099" s="38"/>
      <c r="V2099" s="38"/>
      <c r="W2099" s="38"/>
      <c r="X2099" s="38"/>
      <c r="Y2099" s="38"/>
      <c r="Z2099" s="38"/>
      <c r="AA2099" s="38"/>
      <c r="AB2099" s="38"/>
      <c r="AC2099" s="38"/>
      <c r="AD2099" s="38"/>
      <c r="AE2099" s="38"/>
    </row>
    <row r="2100" spans="1:31" ht="13.2">
      <c r="A2100" s="39">
        <v>203</v>
      </c>
      <c r="B2100" s="38" t="s">
        <v>872</v>
      </c>
      <c r="C2100" s="39">
        <v>2</v>
      </c>
      <c r="D2100" s="39">
        <v>10</v>
      </c>
      <c r="E2100" s="38" t="s">
        <v>4964</v>
      </c>
      <c r="F2100" s="39">
        <v>36475471</v>
      </c>
      <c r="G2100" s="38" t="s">
        <v>4965</v>
      </c>
      <c r="H2100">
        <f>VLOOKUP(G2100,'Journals '!A:C,3)</f>
        <v>0</v>
      </c>
      <c r="I2100" t="str">
        <f t="shared" si="8"/>
        <v xml:space="preserve"> </v>
      </c>
      <c r="J2100" s="39">
        <v>2023</v>
      </c>
      <c r="K2100" s="38" t="s">
        <v>4966</v>
      </c>
      <c r="L2100" s="38"/>
      <c r="M2100" s="38"/>
      <c r="N2100" s="38"/>
      <c r="O2100" s="38"/>
      <c r="P2100" s="38"/>
      <c r="Q2100" s="38"/>
      <c r="R2100" s="38"/>
      <c r="S2100" s="38"/>
      <c r="T2100" s="38"/>
      <c r="U2100" s="38"/>
      <c r="V2100" s="38"/>
      <c r="W2100" s="38"/>
      <c r="X2100" s="38"/>
      <c r="Y2100" s="38"/>
      <c r="Z2100" s="38"/>
      <c r="AA2100" s="38"/>
      <c r="AB2100" s="38"/>
      <c r="AC2100" s="38"/>
      <c r="AD2100" s="38"/>
      <c r="AE2100" s="38"/>
    </row>
    <row r="2101" spans="1:31" ht="13.2">
      <c r="A2101" s="39">
        <v>203</v>
      </c>
      <c r="B2101" s="38" t="s">
        <v>872</v>
      </c>
      <c r="C2101" s="39">
        <v>4</v>
      </c>
      <c r="D2101" s="39">
        <v>14</v>
      </c>
      <c r="E2101" s="38" t="s">
        <v>4967</v>
      </c>
      <c r="F2101" s="39">
        <v>36441549</v>
      </c>
      <c r="G2101" s="38" t="s">
        <v>4968</v>
      </c>
      <c r="H2101">
        <f>VLOOKUP(G2101,'Journals '!A:C,3)</f>
        <v>0</v>
      </c>
      <c r="I2101" t="str">
        <f t="shared" si="8"/>
        <v xml:space="preserve"> </v>
      </c>
      <c r="J2101" s="39">
        <v>2022</v>
      </c>
      <c r="K2101" s="38" t="s">
        <v>4969</v>
      </c>
      <c r="L2101" s="38"/>
      <c r="M2101" s="38"/>
      <c r="N2101" s="38"/>
      <c r="O2101" s="38"/>
      <c r="P2101" s="38"/>
      <c r="Q2101" s="38"/>
      <c r="R2101" s="38"/>
      <c r="S2101" s="38"/>
      <c r="T2101" s="38"/>
      <c r="U2101" s="38"/>
      <c r="V2101" s="38"/>
      <c r="W2101" s="38"/>
      <c r="X2101" s="38"/>
      <c r="Y2101" s="38"/>
      <c r="Z2101" s="38"/>
      <c r="AA2101" s="38"/>
      <c r="AB2101" s="38"/>
      <c r="AC2101" s="38"/>
      <c r="AD2101" s="38"/>
      <c r="AE2101" s="38"/>
    </row>
    <row r="2102" spans="1:31" ht="13.2">
      <c r="A2102" s="39">
        <v>203</v>
      </c>
      <c r="B2102" s="38" t="s">
        <v>872</v>
      </c>
      <c r="C2102" s="39">
        <v>2</v>
      </c>
      <c r="D2102" s="39">
        <v>4</v>
      </c>
      <c r="E2102" s="38" t="s">
        <v>4970</v>
      </c>
      <c r="F2102" s="39">
        <v>36345204</v>
      </c>
      <c r="G2102" s="38" t="s">
        <v>475</v>
      </c>
      <c r="H2102">
        <f>VLOOKUP(G2102,'Journals '!A:C,3)</f>
        <v>1</v>
      </c>
      <c r="I2102">
        <f t="shared" si="8"/>
        <v>1</v>
      </c>
      <c r="J2102" s="39">
        <v>2022</v>
      </c>
      <c r="K2102" s="38" t="s">
        <v>4971</v>
      </c>
      <c r="L2102" s="38"/>
      <c r="M2102" s="38"/>
      <c r="N2102" s="38"/>
      <c r="O2102" s="38"/>
      <c r="P2102" s="38"/>
      <c r="Q2102" s="38"/>
      <c r="R2102" s="38"/>
      <c r="S2102" s="38"/>
      <c r="T2102" s="38"/>
      <c r="U2102" s="38"/>
      <c r="V2102" s="38"/>
      <c r="W2102" s="38"/>
      <c r="X2102" s="38"/>
      <c r="Y2102" s="38"/>
      <c r="Z2102" s="38"/>
      <c r="AA2102" s="38"/>
      <c r="AB2102" s="38"/>
      <c r="AC2102" s="38"/>
      <c r="AD2102" s="38"/>
      <c r="AE2102" s="38"/>
    </row>
    <row r="2103" spans="1:31" ht="13.2">
      <c r="A2103" s="39">
        <v>203</v>
      </c>
      <c r="B2103" s="38" t="s">
        <v>872</v>
      </c>
      <c r="C2103" s="39">
        <v>4</v>
      </c>
      <c r="D2103" s="39">
        <v>7</v>
      </c>
      <c r="E2103" s="79" t="s">
        <v>4972</v>
      </c>
      <c r="F2103" s="39">
        <v>36194714</v>
      </c>
      <c r="G2103" s="38" t="s">
        <v>4973</v>
      </c>
      <c r="H2103">
        <f>VLOOKUP(G2103,'Journals '!A:C,3)</f>
        <v>0</v>
      </c>
      <c r="I2103" t="str">
        <f t="shared" si="8"/>
        <v xml:space="preserve"> </v>
      </c>
      <c r="J2103" s="39">
        <v>2023</v>
      </c>
      <c r="K2103" s="38" t="s">
        <v>4974</v>
      </c>
      <c r="L2103" s="38"/>
      <c r="M2103" s="38"/>
      <c r="N2103" s="38"/>
      <c r="O2103" s="38"/>
      <c r="P2103" s="38"/>
      <c r="Q2103" s="38"/>
      <c r="R2103" s="38"/>
      <c r="S2103" s="38"/>
      <c r="T2103" s="38"/>
      <c r="U2103" s="38"/>
      <c r="V2103" s="38"/>
      <c r="W2103" s="38"/>
      <c r="X2103" s="38"/>
      <c r="Y2103" s="38"/>
      <c r="Z2103" s="38"/>
      <c r="AA2103" s="38"/>
      <c r="AB2103" s="38"/>
      <c r="AC2103" s="38"/>
      <c r="AD2103" s="38"/>
      <c r="AE2103" s="38"/>
    </row>
    <row r="2104" spans="1:31" ht="13.2">
      <c r="A2104" s="39">
        <v>203</v>
      </c>
      <c r="B2104" s="38" t="s">
        <v>872</v>
      </c>
      <c r="C2104" s="39">
        <v>1</v>
      </c>
      <c r="D2104" s="58">
        <v>8</v>
      </c>
      <c r="E2104" s="84" t="s">
        <v>4975</v>
      </c>
      <c r="F2104" s="39">
        <v>36028214</v>
      </c>
      <c r="G2104" s="38" t="s">
        <v>622</v>
      </c>
      <c r="H2104">
        <f>VLOOKUP(G2104,'Journals '!A:C,3)</f>
        <v>1</v>
      </c>
      <c r="I2104">
        <f t="shared" si="8"/>
        <v>1</v>
      </c>
      <c r="J2104" s="39">
        <v>2023</v>
      </c>
      <c r="K2104" s="38" t="s">
        <v>4976</v>
      </c>
      <c r="L2104" s="38"/>
      <c r="M2104" s="38"/>
      <c r="N2104" s="38"/>
      <c r="O2104" s="38"/>
      <c r="P2104" s="38"/>
      <c r="Q2104" s="38"/>
      <c r="R2104" s="38"/>
      <c r="S2104" s="38"/>
      <c r="T2104" s="38"/>
      <c r="U2104" s="38"/>
      <c r="V2104" s="38"/>
      <c r="W2104" s="38"/>
      <c r="X2104" s="38"/>
      <c r="Y2104" s="38"/>
      <c r="Z2104" s="38"/>
      <c r="AA2104" s="38"/>
      <c r="AB2104" s="38"/>
      <c r="AC2104" s="38"/>
      <c r="AD2104" s="38"/>
      <c r="AE2104" s="38"/>
    </row>
    <row r="2105" spans="1:31" ht="13.2">
      <c r="A2105" s="39">
        <v>203</v>
      </c>
      <c r="B2105" s="38" t="s">
        <v>872</v>
      </c>
      <c r="C2105" s="39">
        <v>1</v>
      </c>
      <c r="D2105" s="58">
        <v>6</v>
      </c>
      <c r="E2105" s="85" t="s">
        <v>4977</v>
      </c>
      <c r="F2105" s="39">
        <v>36028113</v>
      </c>
      <c r="G2105" s="38" t="s">
        <v>634</v>
      </c>
      <c r="H2105">
        <f>VLOOKUP(G2105,'Journals '!A:C,3)</f>
        <v>1</v>
      </c>
      <c r="I2105">
        <f t="shared" si="8"/>
        <v>1</v>
      </c>
      <c r="J2105" s="39">
        <v>2022</v>
      </c>
      <c r="K2105" s="73" t="s">
        <v>4978</v>
      </c>
      <c r="L2105" s="38"/>
      <c r="M2105" s="38"/>
      <c r="N2105" s="38"/>
      <c r="O2105" s="38"/>
      <c r="P2105" s="38"/>
      <c r="Q2105" s="38"/>
      <c r="R2105" s="38"/>
      <c r="S2105" s="38"/>
      <c r="T2105" s="38"/>
      <c r="U2105" s="38"/>
      <c r="V2105" s="38"/>
      <c r="W2105" s="38"/>
      <c r="X2105" s="38"/>
      <c r="Y2105" s="38"/>
      <c r="Z2105" s="38"/>
      <c r="AA2105" s="38"/>
      <c r="AB2105" s="38"/>
      <c r="AC2105" s="38"/>
      <c r="AD2105" s="38"/>
      <c r="AE2105" s="38"/>
    </row>
    <row r="2106" spans="1:31" ht="13.2">
      <c r="A2106" s="39">
        <v>203</v>
      </c>
      <c r="B2106" s="38" t="s">
        <v>872</v>
      </c>
      <c r="C2106" s="39">
        <v>1</v>
      </c>
      <c r="D2106" s="39">
        <v>10</v>
      </c>
      <c r="E2106" s="38" t="s">
        <v>4979</v>
      </c>
      <c r="F2106" s="39">
        <v>35969006</v>
      </c>
      <c r="G2106" s="38" t="s">
        <v>601</v>
      </c>
      <c r="H2106">
        <f>VLOOKUP(G2106,'Journals '!A:C,3)</f>
        <v>1</v>
      </c>
      <c r="I2106">
        <f t="shared" si="8"/>
        <v>1</v>
      </c>
      <c r="J2106" s="39">
        <v>2022</v>
      </c>
      <c r="K2106" s="38" t="s">
        <v>4946</v>
      </c>
      <c r="L2106" s="38"/>
      <c r="M2106" s="38"/>
      <c r="N2106" s="38"/>
      <c r="O2106" s="38"/>
      <c r="P2106" s="38"/>
      <c r="Q2106" s="38"/>
      <c r="R2106" s="38"/>
      <c r="S2106" s="38"/>
      <c r="T2106" s="38"/>
      <c r="U2106" s="38"/>
      <c r="V2106" s="38"/>
      <c r="W2106" s="38"/>
      <c r="X2106" s="38"/>
      <c r="Y2106" s="38"/>
      <c r="Z2106" s="38"/>
      <c r="AA2106" s="38"/>
      <c r="AB2106" s="38"/>
      <c r="AC2106" s="38"/>
      <c r="AD2106" s="38"/>
      <c r="AE2106" s="38"/>
    </row>
    <row r="2107" spans="1:31" ht="13.2">
      <c r="A2107" s="39">
        <v>203</v>
      </c>
      <c r="B2107" s="38" t="s">
        <v>872</v>
      </c>
      <c r="C2107" s="39">
        <v>2</v>
      </c>
      <c r="D2107" s="39">
        <v>9</v>
      </c>
      <c r="E2107" s="38" t="s">
        <v>4980</v>
      </c>
      <c r="F2107" s="39">
        <v>35901062</v>
      </c>
      <c r="G2107" s="38" t="s">
        <v>575</v>
      </c>
      <c r="H2107">
        <f>VLOOKUP(G2107,'Journals '!A:C,3)</f>
        <v>0</v>
      </c>
      <c r="I2107" t="str">
        <f t="shared" si="8"/>
        <v xml:space="preserve"> </v>
      </c>
      <c r="J2107" s="39">
        <v>2022</v>
      </c>
      <c r="K2107" s="38" t="s">
        <v>4981</v>
      </c>
      <c r="L2107" s="38"/>
      <c r="M2107" s="38"/>
      <c r="N2107" s="38"/>
      <c r="O2107" s="38"/>
      <c r="P2107" s="38"/>
      <c r="Q2107" s="38"/>
      <c r="R2107" s="38"/>
      <c r="S2107" s="38"/>
      <c r="T2107" s="38"/>
      <c r="U2107" s="38"/>
      <c r="V2107" s="38"/>
      <c r="W2107" s="38"/>
      <c r="X2107" s="38"/>
      <c r="Y2107" s="38"/>
      <c r="Z2107" s="38"/>
      <c r="AA2107" s="38"/>
      <c r="AB2107" s="38"/>
      <c r="AC2107" s="38"/>
      <c r="AD2107" s="38"/>
      <c r="AE2107" s="38"/>
    </row>
    <row r="2108" spans="1:31" ht="13.2">
      <c r="A2108" s="39">
        <v>203</v>
      </c>
      <c r="B2108" s="38" t="s">
        <v>872</v>
      </c>
      <c r="C2108" s="39">
        <v>3</v>
      </c>
      <c r="D2108" s="58">
        <v>6</v>
      </c>
      <c r="E2108" s="38" t="s">
        <v>4982</v>
      </c>
      <c r="F2108" s="39">
        <v>35855058</v>
      </c>
      <c r="G2108" s="38" t="s">
        <v>475</v>
      </c>
      <c r="H2108">
        <f>VLOOKUP(G2108,'Journals '!A:C,3)</f>
        <v>1</v>
      </c>
      <c r="I2108">
        <f t="shared" si="8"/>
        <v>1</v>
      </c>
      <c r="J2108" s="39">
        <v>2021</v>
      </c>
      <c r="K2108" s="38" t="s">
        <v>4957</v>
      </c>
      <c r="L2108" s="38"/>
      <c r="M2108" s="38"/>
      <c r="N2108" s="38"/>
      <c r="O2108" s="38"/>
      <c r="P2108" s="38"/>
      <c r="Q2108" s="38"/>
      <c r="R2108" s="38"/>
      <c r="S2108" s="38"/>
      <c r="T2108" s="38"/>
      <c r="U2108" s="38"/>
      <c r="V2108" s="38"/>
      <c r="W2108" s="38"/>
      <c r="X2108" s="38"/>
      <c r="Y2108" s="38"/>
      <c r="Z2108" s="38"/>
      <c r="AA2108" s="38"/>
      <c r="AB2108" s="38"/>
      <c r="AC2108" s="38"/>
      <c r="AD2108" s="38"/>
      <c r="AE2108" s="38"/>
    </row>
    <row r="2109" spans="1:31" ht="13.2">
      <c r="A2109" s="39">
        <v>203</v>
      </c>
      <c r="B2109" s="38" t="s">
        <v>872</v>
      </c>
      <c r="C2109" s="39">
        <v>2</v>
      </c>
      <c r="D2109" s="39">
        <v>9</v>
      </c>
      <c r="E2109" s="38" t="s">
        <v>4983</v>
      </c>
      <c r="F2109" s="39">
        <v>35523255</v>
      </c>
      <c r="G2109" s="38" t="s">
        <v>1030</v>
      </c>
      <c r="H2109">
        <f>VLOOKUP(G2109,'Journals '!A:C,3)</f>
        <v>1</v>
      </c>
      <c r="I2109">
        <f t="shared" si="8"/>
        <v>1</v>
      </c>
      <c r="J2109" s="39">
        <v>2022</v>
      </c>
      <c r="K2109" s="38" t="s">
        <v>3402</v>
      </c>
      <c r="L2109" s="38"/>
      <c r="M2109" s="38"/>
      <c r="N2109" s="38"/>
      <c r="O2109" s="38"/>
      <c r="P2109" s="38"/>
      <c r="Q2109" s="38"/>
      <c r="R2109" s="38"/>
      <c r="S2109" s="38"/>
      <c r="T2109" s="38"/>
      <c r="U2109" s="38"/>
      <c r="V2109" s="38"/>
      <c r="W2109" s="38"/>
      <c r="X2109" s="38"/>
      <c r="Y2109" s="38"/>
      <c r="Z2109" s="38"/>
      <c r="AA2109" s="38"/>
      <c r="AB2109" s="38"/>
      <c r="AC2109" s="38"/>
      <c r="AD2109" s="38"/>
      <c r="AE2109" s="38"/>
    </row>
    <row r="2110" spans="1:31" ht="13.2">
      <c r="A2110" s="39">
        <v>203</v>
      </c>
      <c r="B2110" s="38" t="s">
        <v>872</v>
      </c>
      <c r="C2110" s="39">
        <v>2</v>
      </c>
      <c r="D2110" s="39">
        <v>7</v>
      </c>
      <c r="E2110" s="38" t="s">
        <v>4984</v>
      </c>
      <c r="F2110" s="39">
        <v>35399878</v>
      </c>
      <c r="G2110" s="38" t="s">
        <v>615</v>
      </c>
      <c r="H2110">
        <f>VLOOKUP(G2110,'Journals '!A:C,3)</f>
        <v>1</v>
      </c>
      <c r="I2110">
        <f t="shared" si="8"/>
        <v>1</v>
      </c>
      <c r="J2110" s="39">
        <v>2022</v>
      </c>
      <c r="K2110" s="38" t="s">
        <v>4985</v>
      </c>
      <c r="L2110" s="38"/>
      <c r="M2110" s="38"/>
      <c r="N2110" s="38"/>
      <c r="O2110" s="38"/>
      <c r="P2110" s="38"/>
      <c r="Q2110" s="38"/>
      <c r="R2110" s="38"/>
      <c r="S2110" s="38"/>
      <c r="T2110" s="38"/>
      <c r="U2110" s="38"/>
      <c r="V2110" s="38"/>
      <c r="W2110" s="38"/>
      <c r="X2110" s="38"/>
      <c r="Y2110" s="38"/>
      <c r="Z2110" s="38"/>
      <c r="AA2110" s="38"/>
      <c r="AB2110" s="38"/>
      <c r="AC2110" s="38"/>
      <c r="AD2110" s="38"/>
      <c r="AE2110" s="38"/>
    </row>
    <row r="2111" spans="1:31" ht="13.2">
      <c r="A2111" s="39">
        <v>203</v>
      </c>
      <c r="B2111" s="38" t="s">
        <v>872</v>
      </c>
      <c r="C2111" s="39">
        <v>1</v>
      </c>
      <c r="D2111" s="58">
        <v>10</v>
      </c>
      <c r="E2111" s="38" t="s">
        <v>4986</v>
      </c>
      <c r="F2111" s="39">
        <v>35381361</v>
      </c>
      <c r="G2111" s="38" t="s">
        <v>622</v>
      </c>
      <c r="H2111">
        <f>VLOOKUP(G2111,'Journals '!A:C,3)</f>
        <v>1</v>
      </c>
      <c r="I2111">
        <f t="shared" si="8"/>
        <v>1</v>
      </c>
      <c r="J2111" s="39">
        <v>2022</v>
      </c>
      <c r="K2111" s="38" t="s">
        <v>4987</v>
      </c>
      <c r="L2111" s="38"/>
      <c r="M2111" s="38"/>
      <c r="N2111" s="38"/>
      <c r="O2111" s="38"/>
      <c r="P2111" s="38"/>
      <c r="Q2111" s="38"/>
      <c r="R2111" s="38"/>
      <c r="S2111" s="38"/>
      <c r="T2111" s="38"/>
      <c r="U2111" s="38"/>
      <c r="V2111" s="38"/>
      <c r="W2111" s="38"/>
      <c r="X2111" s="38"/>
      <c r="Y2111" s="38"/>
      <c r="Z2111" s="38"/>
      <c r="AA2111" s="38"/>
      <c r="AB2111" s="38"/>
      <c r="AC2111" s="38"/>
      <c r="AD2111" s="38"/>
      <c r="AE2111" s="38"/>
    </row>
    <row r="2112" spans="1:31" ht="13.2">
      <c r="A2112" s="39">
        <v>203</v>
      </c>
      <c r="B2112" s="38" t="s">
        <v>872</v>
      </c>
      <c r="C2112" s="39">
        <v>4</v>
      </c>
      <c r="D2112" s="39">
        <v>9</v>
      </c>
      <c r="E2112" s="38" t="s">
        <v>4988</v>
      </c>
      <c r="F2112" s="39">
        <v>35334466</v>
      </c>
      <c r="G2112" s="38" t="s">
        <v>1030</v>
      </c>
      <c r="H2112">
        <f>VLOOKUP(G2112,'Journals '!A:C,3)</f>
        <v>1</v>
      </c>
      <c r="I2112">
        <f t="shared" si="8"/>
        <v>1</v>
      </c>
      <c r="J2112" s="39">
        <v>2022</v>
      </c>
      <c r="K2112" s="38" t="s">
        <v>4989</v>
      </c>
      <c r="L2112" s="38"/>
      <c r="M2112" s="38"/>
      <c r="N2112" s="38"/>
      <c r="O2112" s="38"/>
      <c r="P2112" s="38"/>
      <c r="Q2112" s="38"/>
      <c r="R2112" s="38"/>
      <c r="S2112" s="38"/>
      <c r="T2112" s="38"/>
      <c r="U2112" s="38"/>
      <c r="V2112" s="38"/>
      <c r="W2112" s="38"/>
      <c r="X2112" s="38"/>
      <c r="Y2112" s="38"/>
      <c r="Z2112" s="38"/>
      <c r="AA2112" s="38"/>
      <c r="AB2112" s="38"/>
      <c r="AC2112" s="38"/>
      <c r="AD2112" s="38"/>
      <c r="AE2112" s="38"/>
    </row>
    <row r="2113" spans="1:31" ht="13.2">
      <c r="A2113" s="39">
        <v>203</v>
      </c>
      <c r="B2113" s="38" t="s">
        <v>872</v>
      </c>
      <c r="C2113" s="39">
        <v>1</v>
      </c>
      <c r="D2113" s="39">
        <v>4</v>
      </c>
      <c r="E2113" s="38" t="s">
        <v>4990</v>
      </c>
      <c r="F2113" s="39">
        <v>35314409</v>
      </c>
      <c r="G2113" s="38" t="s">
        <v>634</v>
      </c>
      <c r="H2113">
        <f>VLOOKUP(G2113,'Journals '!A:C,3)</f>
        <v>1</v>
      </c>
      <c r="I2113">
        <f t="shared" si="8"/>
        <v>1</v>
      </c>
      <c r="J2113" s="39">
        <v>2022</v>
      </c>
      <c r="K2113" s="38" t="s">
        <v>4991</v>
      </c>
      <c r="L2113" s="38"/>
      <c r="M2113" s="38"/>
      <c r="N2113" s="38"/>
      <c r="O2113" s="38"/>
      <c r="P2113" s="38"/>
      <c r="Q2113" s="38"/>
      <c r="R2113" s="38"/>
      <c r="S2113" s="38"/>
      <c r="T2113" s="38"/>
      <c r="U2113" s="38"/>
      <c r="V2113" s="38"/>
      <c r="W2113" s="38"/>
      <c r="X2113" s="38"/>
      <c r="Y2113" s="38"/>
      <c r="Z2113" s="38"/>
      <c r="AA2113" s="38"/>
      <c r="AB2113" s="38"/>
      <c r="AC2113" s="38"/>
      <c r="AD2113" s="38"/>
      <c r="AE2113" s="38"/>
    </row>
    <row r="2114" spans="1:31" ht="13.2">
      <c r="A2114" s="39">
        <v>203</v>
      </c>
      <c r="B2114" s="38" t="s">
        <v>872</v>
      </c>
      <c r="C2114" s="39">
        <v>2</v>
      </c>
      <c r="D2114" s="39">
        <v>11</v>
      </c>
      <c r="E2114" s="38" t="s">
        <v>4992</v>
      </c>
      <c r="F2114" s="39">
        <v>35276656</v>
      </c>
      <c r="G2114" s="38" t="s">
        <v>1030</v>
      </c>
      <c r="H2114">
        <f>VLOOKUP(G2114,'Journals '!A:C,3)</f>
        <v>1</v>
      </c>
      <c r="I2114">
        <f t="shared" si="8"/>
        <v>1</v>
      </c>
      <c r="J2114" s="39">
        <v>2022</v>
      </c>
      <c r="K2114" s="38" t="s">
        <v>4993</v>
      </c>
      <c r="L2114" s="38"/>
      <c r="M2114" s="38"/>
      <c r="N2114" s="38"/>
      <c r="O2114" s="38"/>
      <c r="P2114" s="38"/>
      <c r="Q2114" s="38"/>
      <c r="R2114" s="38"/>
      <c r="S2114" s="38"/>
      <c r="T2114" s="38"/>
      <c r="U2114" s="38"/>
      <c r="V2114" s="38"/>
      <c r="W2114" s="38"/>
      <c r="X2114" s="38"/>
      <c r="Y2114" s="38"/>
      <c r="Z2114" s="38"/>
      <c r="AA2114" s="38"/>
      <c r="AB2114" s="38"/>
      <c r="AC2114" s="38"/>
      <c r="AD2114" s="38"/>
      <c r="AE2114" s="38"/>
    </row>
    <row r="2115" spans="1:31" ht="13.2">
      <c r="A2115" s="39">
        <v>203</v>
      </c>
      <c r="B2115" s="38" t="s">
        <v>872</v>
      </c>
      <c r="C2115" s="39">
        <v>1</v>
      </c>
      <c r="D2115" s="39">
        <v>21</v>
      </c>
      <c r="E2115" s="38" t="s">
        <v>4994</v>
      </c>
      <c r="F2115" s="39">
        <v>35224520</v>
      </c>
      <c r="G2115" s="38" t="s">
        <v>553</v>
      </c>
      <c r="H2115">
        <f>VLOOKUP(G2115,'Journals '!A:C,3)</f>
        <v>1</v>
      </c>
      <c r="I2115">
        <f t="shared" si="8"/>
        <v>1</v>
      </c>
      <c r="J2115" s="39">
        <v>2022</v>
      </c>
      <c r="K2115" s="38" t="s">
        <v>4995</v>
      </c>
      <c r="L2115" s="38"/>
      <c r="M2115" s="38"/>
      <c r="N2115" s="38"/>
      <c r="O2115" s="38"/>
      <c r="P2115" s="38"/>
      <c r="Q2115" s="38"/>
      <c r="R2115" s="38"/>
      <c r="S2115" s="38"/>
      <c r="T2115" s="38"/>
      <c r="U2115" s="38"/>
      <c r="V2115" s="38"/>
      <c r="W2115" s="38"/>
      <c r="X2115" s="38"/>
      <c r="Y2115" s="38"/>
      <c r="Z2115" s="38"/>
      <c r="AA2115" s="38"/>
      <c r="AB2115" s="38"/>
      <c r="AC2115" s="38"/>
      <c r="AD2115" s="38"/>
      <c r="AE2115" s="38"/>
    </row>
    <row r="2116" spans="1:31" ht="13.2">
      <c r="A2116" s="39">
        <v>203</v>
      </c>
      <c r="B2116" s="38" t="s">
        <v>872</v>
      </c>
      <c r="C2116" s="39">
        <v>2</v>
      </c>
      <c r="D2116" s="39">
        <v>8</v>
      </c>
      <c r="E2116" s="38" t="s">
        <v>4996</v>
      </c>
      <c r="F2116" s="39">
        <v>35172317</v>
      </c>
      <c r="G2116" s="38" t="s">
        <v>4997</v>
      </c>
      <c r="H2116">
        <f>VLOOKUP(G2116,'Journals '!A:C,3)</f>
        <v>0</v>
      </c>
      <c r="I2116" t="str">
        <f t="shared" si="8"/>
        <v xml:space="preserve"> </v>
      </c>
      <c r="J2116" s="39">
        <v>2022</v>
      </c>
      <c r="K2116" s="38" t="s">
        <v>4998</v>
      </c>
      <c r="L2116" s="38"/>
      <c r="M2116" s="38"/>
      <c r="N2116" s="38"/>
      <c r="O2116" s="38"/>
      <c r="P2116" s="38"/>
      <c r="Q2116" s="38"/>
      <c r="R2116" s="38"/>
      <c r="S2116" s="38"/>
      <c r="T2116" s="38"/>
      <c r="U2116" s="38"/>
      <c r="V2116" s="38"/>
      <c r="W2116" s="38"/>
      <c r="X2116" s="38"/>
      <c r="Y2116" s="38"/>
      <c r="Z2116" s="38"/>
      <c r="AA2116" s="38"/>
      <c r="AB2116" s="38"/>
      <c r="AC2116" s="38"/>
      <c r="AD2116" s="38"/>
      <c r="AE2116" s="38"/>
    </row>
    <row r="2117" spans="1:31" ht="13.2">
      <c r="A2117" s="39">
        <v>203</v>
      </c>
      <c r="B2117" s="38" t="s">
        <v>872</v>
      </c>
      <c r="C2117" s="39">
        <v>1</v>
      </c>
      <c r="D2117" s="39">
        <v>6</v>
      </c>
      <c r="E2117" s="38" t="s">
        <v>4999</v>
      </c>
      <c r="F2117" s="39">
        <v>35108307</v>
      </c>
      <c r="G2117" s="38" t="s">
        <v>575</v>
      </c>
      <c r="H2117">
        <f>VLOOKUP(G2117,'Journals '!A:C,3)</f>
        <v>0</v>
      </c>
      <c r="I2117" t="str">
        <f t="shared" si="8"/>
        <v xml:space="preserve"> </v>
      </c>
      <c r="J2117" s="39">
        <v>2022</v>
      </c>
      <c r="K2117" s="38" t="s">
        <v>5000</v>
      </c>
      <c r="L2117" s="38"/>
      <c r="M2117" s="38"/>
      <c r="N2117" s="38"/>
      <c r="O2117" s="38"/>
      <c r="P2117" s="38"/>
      <c r="Q2117" s="38"/>
      <c r="R2117" s="38"/>
      <c r="S2117" s="38"/>
      <c r="T2117" s="38"/>
      <c r="U2117" s="38"/>
      <c r="V2117" s="38"/>
      <c r="W2117" s="38"/>
      <c r="X2117" s="38"/>
      <c r="Y2117" s="38"/>
      <c r="Z2117" s="38"/>
      <c r="AA2117" s="38"/>
      <c r="AB2117" s="38"/>
      <c r="AC2117" s="38"/>
      <c r="AD2117" s="38"/>
      <c r="AE2117" s="38"/>
    </row>
    <row r="2118" spans="1:31" ht="13.2">
      <c r="A2118" s="39">
        <v>203</v>
      </c>
      <c r="B2118" s="38" t="s">
        <v>872</v>
      </c>
      <c r="C2118" s="39">
        <v>4</v>
      </c>
      <c r="D2118" s="39">
        <v>11</v>
      </c>
      <c r="E2118" s="38" t="s">
        <v>5001</v>
      </c>
      <c r="F2118" s="39">
        <v>34978284</v>
      </c>
      <c r="G2118" s="38" t="s">
        <v>5002</v>
      </c>
      <c r="H2118">
        <f>VLOOKUP(G2118,'Journals '!A:C,3)</f>
        <v>0</v>
      </c>
      <c r="I2118" t="str">
        <f t="shared" si="8"/>
        <v xml:space="preserve"> </v>
      </c>
      <c r="J2118" s="39">
        <v>2021</v>
      </c>
      <c r="K2118" s="38" t="s">
        <v>5003</v>
      </c>
      <c r="L2118" s="38"/>
      <c r="M2118" s="38"/>
      <c r="N2118" s="38"/>
      <c r="O2118" s="38"/>
      <c r="P2118" s="38"/>
      <c r="Q2118" s="38"/>
      <c r="R2118" s="38"/>
      <c r="S2118" s="38"/>
      <c r="T2118" s="38"/>
      <c r="U2118" s="38"/>
      <c r="V2118" s="38"/>
      <c r="W2118" s="38"/>
      <c r="X2118" s="38"/>
      <c r="Y2118" s="38"/>
      <c r="Z2118" s="38"/>
      <c r="AA2118" s="38"/>
      <c r="AB2118" s="38"/>
      <c r="AC2118" s="38"/>
      <c r="AD2118" s="38"/>
      <c r="AE2118" s="38"/>
    </row>
    <row r="2119" spans="1:31" ht="13.2">
      <c r="A2119" s="39">
        <v>203</v>
      </c>
      <c r="B2119" s="38" t="s">
        <v>872</v>
      </c>
      <c r="C2119" s="39">
        <v>1</v>
      </c>
      <c r="D2119" s="39">
        <v>6</v>
      </c>
      <c r="E2119" s="38" t="s">
        <v>5004</v>
      </c>
      <c r="F2119" s="39">
        <v>34692933</v>
      </c>
      <c r="G2119" s="38" t="s">
        <v>5005</v>
      </c>
      <c r="H2119">
        <f>VLOOKUP(G2119,'Journals '!A:C,3)</f>
        <v>0</v>
      </c>
      <c r="I2119" t="str">
        <f t="shared" si="8"/>
        <v xml:space="preserve"> </v>
      </c>
      <c r="J2119" s="39">
        <v>2021</v>
      </c>
      <c r="K2119" s="38" t="s">
        <v>5006</v>
      </c>
      <c r="L2119" s="38"/>
      <c r="M2119" s="38"/>
      <c r="N2119" s="38"/>
      <c r="O2119" s="38"/>
      <c r="P2119" s="38"/>
      <c r="Q2119" s="38"/>
      <c r="R2119" s="38"/>
      <c r="S2119" s="38"/>
      <c r="T2119" s="38"/>
      <c r="U2119" s="38"/>
      <c r="V2119" s="38"/>
      <c r="W2119" s="38"/>
      <c r="X2119" s="38"/>
      <c r="Y2119" s="38"/>
      <c r="Z2119" s="38"/>
      <c r="AA2119" s="38"/>
      <c r="AB2119" s="38"/>
      <c r="AC2119" s="38"/>
      <c r="AD2119" s="38"/>
      <c r="AE2119" s="38"/>
    </row>
    <row r="2120" spans="1:31" ht="13.2">
      <c r="A2120" s="39">
        <v>203</v>
      </c>
      <c r="B2120" s="38" t="s">
        <v>872</v>
      </c>
      <c r="C2120" s="39">
        <v>2</v>
      </c>
      <c r="D2120" s="39">
        <v>4</v>
      </c>
      <c r="E2120" s="38" t="s">
        <v>5007</v>
      </c>
      <c r="F2120" s="39">
        <v>34547144</v>
      </c>
      <c r="G2120" s="38" t="s">
        <v>5008</v>
      </c>
      <c r="H2120">
        <f>VLOOKUP(G2120,'Journals '!A:C,3)</f>
        <v>0</v>
      </c>
      <c r="I2120" t="str">
        <f t="shared" si="8"/>
        <v xml:space="preserve"> </v>
      </c>
      <c r="J2120" s="39">
        <v>2021</v>
      </c>
      <c r="K2120" s="38" t="s">
        <v>5009</v>
      </c>
      <c r="L2120" s="38"/>
      <c r="M2120" s="38"/>
      <c r="N2120" s="38"/>
      <c r="O2120" s="38"/>
      <c r="P2120" s="38"/>
      <c r="Q2120" s="38"/>
      <c r="R2120" s="38"/>
      <c r="S2120" s="38"/>
      <c r="T2120" s="38"/>
      <c r="U2120" s="38"/>
      <c r="V2120" s="38"/>
      <c r="W2120" s="38"/>
      <c r="X2120" s="38"/>
      <c r="Y2120" s="38"/>
      <c r="Z2120" s="38"/>
      <c r="AA2120" s="38"/>
      <c r="AB2120" s="38"/>
      <c r="AC2120" s="38"/>
      <c r="AD2120" s="38"/>
      <c r="AE2120" s="38"/>
    </row>
    <row r="2121" spans="1:31" ht="13.2">
      <c r="A2121" s="39">
        <v>203</v>
      </c>
      <c r="B2121" s="38" t="s">
        <v>872</v>
      </c>
      <c r="C2121" s="39">
        <v>3</v>
      </c>
      <c r="D2121" s="39">
        <v>4</v>
      </c>
      <c r="E2121" s="38" t="s">
        <v>5010</v>
      </c>
      <c r="F2121" s="39">
        <v>34219524</v>
      </c>
      <c r="G2121" s="38" t="s">
        <v>5011</v>
      </c>
      <c r="H2121">
        <f>VLOOKUP(G2121,'Journals '!A:C,3)</f>
        <v>0</v>
      </c>
      <c r="I2121" t="str">
        <f t="shared" si="8"/>
        <v xml:space="preserve"> </v>
      </c>
      <c r="J2121" s="39">
        <v>2021</v>
      </c>
      <c r="K2121" s="38" t="s">
        <v>5012</v>
      </c>
      <c r="L2121" s="38"/>
      <c r="M2121" s="38"/>
      <c r="N2121" s="38"/>
      <c r="O2121" s="38"/>
      <c r="P2121" s="38"/>
      <c r="Q2121" s="38"/>
      <c r="R2121" s="38"/>
      <c r="S2121" s="38"/>
      <c r="T2121" s="38"/>
      <c r="U2121" s="38"/>
      <c r="V2121" s="38"/>
      <c r="W2121" s="38"/>
      <c r="X2121" s="38"/>
      <c r="Y2121" s="38"/>
      <c r="Z2121" s="38"/>
      <c r="AA2121" s="38"/>
      <c r="AB2121" s="38"/>
      <c r="AC2121" s="38"/>
      <c r="AD2121" s="38"/>
      <c r="AE2121" s="38"/>
    </row>
    <row r="2122" spans="1:31" ht="13.2">
      <c r="A2122" s="39">
        <v>203</v>
      </c>
      <c r="B2122" s="38" t="s">
        <v>872</v>
      </c>
      <c r="C2122" s="39">
        <v>4</v>
      </c>
      <c r="D2122" s="39">
        <v>9</v>
      </c>
      <c r="E2122" s="38" t="s">
        <v>5013</v>
      </c>
      <c r="F2122" s="39">
        <v>34161844</v>
      </c>
      <c r="G2122" s="38" t="s">
        <v>622</v>
      </c>
      <c r="H2122">
        <f>VLOOKUP(G2122,'Journals '!A:C,3)</f>
        <v>1</v>
      </c>
      <c r="I2122">
        <f t="shared" si="8"/>
        <v>1</v>
      </c>
      <c r="J2122" s="39">
        <v>2021</v>
      </c>
      <c r="K2122" s="38" t="s">
        <v>5014</v>
      </c>
      <c r="L2122" s="38"/>
      <c r="M2122" s="38"/>
      <c r="N2122" s="38"/>
      <c r="O2122" s="38"/>
      <c r="P2122" s="38"/>
      <c r="Q2122" s="38"/>
      <c r="R2122" s="38"/>
      <c r="S2122" s="38"/>
      <c r="T2122" s="38"/>
      <c r="U2122" s="38"/>
      <c r="V2122" s="38"/>
      <c r="W2122" s="38"/>
      <c r="X2122" s="38"/>
      <c r="Y2122" s="38"/>
      <c r="Z2122" s="38"/>
      <c r="AA2122" s="38"/>
      <c r="AB2122" s="38"/>
      <c r="AC2122" s="38"/>
      <c r="AD2122" s="38"/>
      <c r="AE2122" s="38"/>
    </row>
    <row r="2123" spans="1:31" ht="13.2">
      <c r="A2123" s="39">
        <v>203</v>
      </c>
      <c r="B2123" s="38" t="s">
        <v>872</v>
      </c>
      <c r="C2123" s="39">
        <v>1</v>
      </c>
      <c r="D2123" s="39">
        <v>6</v>
      </c>
      <c r="E2123" s="38" t="s">
        <v>5015</v>
      </c>
      <c r="F2123" s="39">
        <v>33612027</v>
      </c>
      <c r="G2123" s="38" t="s">
        <v>328</v>
      </c>
      <c r="H2123">
        <f>VLOOKUP(G2123,'Journals '!A:C,3)</f>
        <v>1</v>
      </c>
      <c r="I2123">
        <f t="shared" si="8"/>
        <v>1</v>
      </c>
      <c r="J2123" s="39">
        <v>2021</v>
      </c>
      <c r="K2123" s="38" t="s">
        <v>4953</v>
      </c>
      <c r="L2123" s="38"/>
      <c r="M2123" s="38"/>
      <c r="N2123" s="38"/>
      <c r="O2123" s="38"/>
      <c r="P2123" s="38"/>
      <c r="Q2123" s="38"/>
      <c r="R2123" s="38"/>
      <c r="S2123" s="38"/>
      <c r="T2123" s="38"/>
      <c r="U2123" s="38"/>
      <c r="V2123" s="38"/>
      <c r="W2123" s="38"/>
      <c r="X2123" s="38"/>
      <c r="Y2123" s="38"/>
      <c r="Z2123" s="38"/>
      <c r="AA2123" s="38"/>
      <c r="AB2123" s="38"/>
      <c r="AC2123" s="38"/>
      <c r="AD2123" s="38"/>
      <c r="AE2123" s="38"/>
    </row>
    <row r="2124" spans="1:31" ht="13.2">
      <c r="A2124" s="39">
        <v>203</v>
      </c>
      <c r="B2124" s="38" t="s">
        <v>872</v>
      </c>
      <c r="C2124" s="39">
        <v>5</v>
      </c>
      <c r="D2124" s="39">
        <v>11</v>
      </c>
      <c r="E2124" s="38" t="s">
        <v>5016</v>
      </c>
      <c r="F2124" s="39">
        <v>33338968</v>
      </c>
      <c r="G2124" s="38" t="s">
        <v>5017</v>
      </c>
      <c r="H2124">
        <f>VLOOKUP(G2124,'Journals '!A:C,3)</f>
        <v>0</v>
      </c>
      <c r="I2124" t="str">
        <f t="shared" si="8"/>
        <v xml:space="preserve"> </v>
      </c>
      <c r="J2124" s="39">
        <v>2021</v>
      </c>
      <c r="K2124" s="38" t="s">
        <v>5018</v>
      </c>
      <c r="L2124" s="38"/>
      <c r="M2124" s="38"/>
      <c r="N2124" s="38"/>
      <c r="O2124" s="38"/>
      <c r="P2124" s="38"/>
      <c r="Q2124" s="38"/>
      <c r="R2124" s="38"/>
      <c r="S2124" s="38"/>
      <c r="T2124" s="38"/>
      <c r="U2124" s="38"/>
      <c r="V2124" s="38"/>
      <c r="W2124" s="38"/>
      <c r="X2124" s="38"/>
      <c r="Y2124" s="38"/>
      <c r="Z2124" s="38"/>
      <c r="AA2124" s="38"/>
      <c r="AB2124" s="38"/>
      <c r="AC2124" s="38"/>
      <c r="AD2124" s="38"/>
      <c r="AE2124" s="38"/>
    </row>
    <row r="2125" spans="1:31" ht="13.2">
      <c r="A2125" s="39">
        <v>203</v>
      </c>
      <c r="B2125" s="38" t="s">
        <v>872</v>
      </c>
      <c r="C2125" s="39">
        <v>11</v>
      </c>
      <c r="D2125" s="39">
        <v>12</v>
      </c>
      <c r="E2125" s="38" t="s">
        <v>5019</v>
      </c>
      <c r="F2125" s="39">
        <v>31998291</v>
      </c>
      <c r="G2125" s="38" t="s">
        <v>384</v>
      </c>
      <c r="H2125">
        <f>VLOOKUP(G2125,'Journals '!A:C,3)</f>
        <v>0</v>
      </c>
      <c r="I2125" t="str">
        <f t="shared" si="8"/>
        <v xml:space="preserve"> </v>
      </c>
      <c r="J2125" s="39">
        <v>2020</v>
      </c>
      <c r="K2125" s="38" t="s">
        <v>5020</v>
      </c>
      <c r="L2125" s="38"/>
      <c r="M2125" s="38"/>
      <c r="N2125" s="38"/>
      <c r="O2125" s="38"/>
      <c r="P2125" s="38"/>
      <c r="Q2125" s="38"/>
      <c r="R2125" s="38"/>
      <c r="S2125" s="38"/>
      <c r="T2125" s="38"/>
      <c r="U2125" s="38"/>
      <c r="V2125" s="38"/>
      <c r="W2125" s="38"/>
      <c r="X2125" s="38"/>
      <c r="Y2125" s="38"/>
      <c r="Z2125" s="38"/>
      <c r="AA2125" s="38"/>
      <c r="AB2125" s="38"/>
      <c r="AC2125" s="38"/>
      <c r="AD2125" s="38"/>
      <c r="AE2125" s="38"/>
    </row>
    <row r="2126" spans="1:31" ht="13.2">
      <c r="A2126" s="39">
        <v>203</v>
      </c>
      <c r="B2126" s="38" t="s">
        <v>872</v>
      </c>
      <c r="C2126" s="39">
        <v>12</v>
      </c>
      <c r="D2126" s="39">
        <v>15</v>
      </c>
      <c r="E2126" s="38" t="s">
        <v>5021</v>
      </c>
      <c r="F2126" s="39">
        <v>31764615</v>
      </c>
      <c r="G2126" s="38" t="s">
        <v>5022</v>
      </c>
      <c r="H2126">
        <f>VLOOKUP(G2126,'Journals '!A:C,3)</f>
        <v>0</v>
      </c>
      <c r="I2126" t="str">
        <f t="shared" si="8"/>
        <v xml:space="preserve"> </v>
      </c>
      <c r="J2126" s="39">
        <v>2020</v>
      </c>
      <c r="K2126" s="38" t="s">
        <v>5023</v>
      </c>
      <c r="L2126" s="38"/>
      <c r="M2126" s="38"/>
      <c r="N2126" s="38"/>
      <c r="O2126" s="38"/>
      <c r="P2126" s="38"/>
      <c r="Q2126" s="38"/>
      <c r="R2126" s="38"/>
      <c r="S2126" s="38"/>
      <c r="T2126" s="38"/>
      <c r="U2126" s="38"/>
      <c r="V2126" s="38"/>
      <c r="W2126" s="38"/>
      <c r="X2126" s="38"/>
      <c r="Y2126" s="38"/>
      <c r="Z2126" s="38"/>
      <c r="AA2126" s="38"/>
      <c r="AB2126" s="38"/>
      <c r="AC2126" s="38"/>
      <c r="AD2126" s="38"/>
      <c r="AE2126" s="38"/>
    </row>
    <row r="2127" spans="1:31" ht="13.2">
      <c r="A2127" s="39">
        <v>203</v>
      </c>
      <c r="B2127" s="38" t="s">
        <v>872</v>
      </c>
      <c r="C2127" s="39">
        <v>4</v>
      </c>
      <c r="D2127" s="39">
        <v>10</v>
      </c>
      <c r="E2127" s="38" t="s">
        <v>5024</v>
      </c>
      <c r="F2127" s="39">
        <v>31548609</v>
      </c>
      <c r="G2127" s="38" t="s">
        <v>5025</v>
      </c>
      <c r="H2127">
        <f>VLOOKUP(G2127,'Journals '!A:C,3)</f>
        <v>0</v>
      </c>
      <c r="I2127" t="str">
        <f t="shared" si="8"/>
        <v xml:space="preserve"> </v>
      </c>
      <c r="J2127" s="39">
        <v>2019</v>
      </c>
      <c r="K2127" s="38" t="s">
        <v>5026</v>
      </c>
      <c r="L2127" s="38"/>
      <c r="M2127" s="38"/>
      <c r="N2127" s="38"/>
      <c r="O2127" s="38"/>
      <c r="P2127" s="38"/>
      <c r="Q2127" s="38"/>
      <c r="R2127" s="38"/>
      <c r="S2127" s="38"/>
      <c r="T2127" s="38"/>
      <c r="U2127" s="38"/>
      <c r="V2127" s="38"/>
      <c r="W2127" s="38"/>
      <c r="X2127" s="38"/>
      <c r="Y2127" s="38"/>
      <c r="Z2127" s="38"/>
      <c r="AA2127" s="38"/>
      <c r="AB2127" s="38"/>
      <c r="AC2127" s="38"/>
      <c r="AD2127" s="38"/>
      <c r="AE2127" s="38"/>
    </row>
    <row r="2128" spans="1:31" ht="13.2">
      <c r="A2128" s="39">
        <v>203</v>
      </c>
      <c r="B2128" s="38" t="s">
        <v>872</v>
      </c>
      <c r="C2128" s="39">
        <v>4</v>
      </c>
      <c r="D2128" s="39">
        <v>9</v>
      </c>
      <c r="E2128" s="38" t="s">
        <v>5027</v>
      </c>
      <c r="F2128" s="39">
        <v>31056915</v>
      </c>
      <c r="G2128" s="38" t="s">
        <v>5028</v>
      </c>
      <c r="H2128">
        <f>VLOOKUP(G2128,'Journals '!A:C,3)</f>
        <v>0</v>
      </c>
      <c r="I2128" t="str">
        <f t="shared" si="8"/>
        <v xml:space="preserve"> </v>
      </c>
      <c r="J2128" s="39">
        <v>2019</v>
      </c>
      <c r="K2128" s="38" t="s">
        <v>5029</v>
      </c>
      <c r="L2128" s="38"/>
      <c r="M2128" s="38"/>
      <c r="N2128" s="38"/>
      <c r="O2128" s="38"/>
      <c r="P2128" s="38"/>
      <c r="Q2128" s="38"/>
      <c r="R2128" s="38"/>
      <c r="S2128" s="38"/>
      <c r="T2128" s="38"/>
      <c r="U2128" s="38"/>
      <c r="V2128" s="38"/>
      <c r="W2128" s="38"/>
      <c r="X2128" s="38"/>
      <c r="Y2128" s="38"/>
      <c r="Z2128" s="38"/>
      <c r="AA2128" s="38"/>
      <c r="AB2128" s="38"/>
      <c r="AC2128" s="38"/>
      <c r="AD2128" s="38"/>
      <c r="AE2128" s="38"/>
    </row>
    <row r="2129" spans="1:31" ht="13.2">
      <c r="A2129">
        <v>204</v>
      </c>
      <c r="B2129" t="s">
        <v>836</v>
      </c>
      <c r="C2129">
        <v>1</v>
      </c>
      <c r="D2129">
        <v>2</v>
      </c>
      <c r="E2129" t="s">
        <v>5030</v>
      </c>
      <c r="F2129">
        <v>35642641</v>
      </c>
      <c r="G2129" s="33" t="s">
        <v>451</v>
      </c>
      <c r="H2129">
        <f>VLOOKUP(G2129,'Journals '!A:C,3)</f>
        <v>0</v>
      </c>
      <c r="I2129" t="str">
        <f t="shared" si="8"/>
        <v xml:space="preserve"> </v>
      </c>
      <c r="J2129">
        <v>2022</v>
      </c>
      <c r="K2129" t="s">
        <v>5031</v>
      </c>
      <c r="L2129" s="38"/>
      <c r="M2129" s="38"/>
      <c r="N2129" s="38"/>
      <c r="O2129" s="38"/>
      <c r="P2129" s="38"/>
      <c r="Q2129" s="38"/>
      <c r="R2129" s="38"/>
      <c r="S2129" s="38"/>
      <c r="T2129" s="38"/>
      <c r="U2129" s="38"/>
      <c r="V2129" s="38"/>
      <c r="W2129" s="38"/>
      <c r="X2129" s="38"/>
      <c r="Y2129" s="38"/>
      <c r="Z2129" s="38"/>
      <c r="AA2129" s="38"/>
      <c r="AB2129" s="38"/>
      <c r="AC2129" s="38"/>
      <c r="AD2129" s="38"/>
      <c r="AE2129" s="38"/>
    </row>
    <row r="2130" spans="1:31" ht="13.2">
      <c r="A2130">
        <v>204</v>
      </c>
      <c r="B2130" t="s">
        <v>836</v>
      </c>
      <c r="C2130">
        <v>3</v>
      </c>
      <c r="D2130">
        <v>14</v>
      </c>
      <c r="E2130" t="s">
        <v>5032</v>
      </c>
      <c r="F2130">
        <v>35499076</v>
      </c>
      <c r="G2130" s="33" t="s">
        <v>451</v>
      </c>
      <c r="H2130">
        <f>VLOOKUP(G2130,'Journals '!A:C,3)</f>
        <v>0</v>
      </c>
      <c r="I2130" t="str">
        <f t="shared" si="8"/>
        <v xml:space="preserve"> </v>
      </c>
      <c r="J2130">
        <v>2022</v>
      </c>
      <c r="K2130" t="s">
        <v>5033</v>
      </c>
      <c r="L2130" s="38"/>
      <c r="M2130" s="38"/>
      <c r="N2130" s="38"/>
      <c r="O2130" s="38"/>
      <c r="P2130" s="38"/>
      <c r="Q2130" s="38"/>
      <c r="R2130" s="38"/>
      <c r="S2130" s="38"/>
      <c r="T2130" s="38"/>
      <c r="U2130" s="38"/>
      <c r="V2130" s="38"/>
      <c r="W2130" s="38"/>
      <c r="X2130" s="38"/>
      <c r="Y2130" s="38"/>
      <c r="Z2130" s="38"/>
      <c r="AA2130" s="38"/>
      <c r="AB2130" s="38"/>
      <c r="AC2130" s="38"/>
      <c r="AD2130" s="38"/>
      <c r="AE2130" s="38"/>
    </row>
    <row r="2131" spans="1:31" ht="13.2">
      <c r="A2131">
        <v>204</v>
      </c>
      <c r="B2131" t="s">
        <v>836</v>
      </c>
      <c r="C2131">
        <v>1</v>
      </c>
      <c r="D2131">
        <v>6</v>
      </c>
      <c r="E2131" t="s">
        <v>5034</v>
      </c>
      <c r="F2131">
        <v>35795678</v>
      </c>
      <c r="G2131" s="33" t="s">
        <v>384</v>
      </c>
      <c r="H2131">
        <f>VLOOKUP(G2131,'Journals '!A:C,3)</f>
        <v>0</v>
      </c>
      <c r="I2131" t="str">
        <f t="shared" si="8"/>
        <v xml:space="preserve"> </v>
      </c>
      <c r="J2131">
        <v>2022</v>
      </c>
      <c r="K2131" t="s">
        <v>5035</v>
      </c>
      <c r="L2131" s="38"/>
      <c r="M2131" s="38"/>
      <c r="N2131" s="38"/>
      <c r="O2131" s="38"/>
      <c r="P2131" s="38"/>
      <c r="Q2131" s="38"/>
      <c r="R2131" s="38"/>
      <c r="S2131" s="38"/>
      <c r="T2131" s="38"/>
      <c r="U2131" s="38"/>
      <c r="V2131" s="38"/>
      <c r="W2131" s="38"/>
      <c r="X2131" s="38"/>
      <c r="Y2131" s="38"/>
      <c r="Z2131" s="38"/>
      <c r="AA2131" s="38"/>
      <c r="AB2131" s="38"/>
      <c r="AC2131" s="38"/>
      <c r="AD2131" s="38"/>
      <c r="AE2131" s="38"/>
    </row>
    <row r="2132" spans="1:31" ht="13.2">
      <c r="A2132">
        <v>204</v>
      </c>
      <c r="B2132" t="s">
        <v>836</v>
      </c>
      <c r="C2132">
        <v>8</v>
      </c>
      <c r="D2132">
        <v>16</v>
      </c>
      <c r="E2132" t="s">
        <v>5036</v>
      </c>
      <c r="F2132">
        <v>36490339</v>
      </c>
      <c r="G2132" s="33" t="s">
        <v>593</v>
      </c>
      <c r="H2132">
        <f>VLOOKUP(G2132,'Journals '!A:C,3)</f>
        <v>0</v>
      </c>
      <c r="I2132" t="str">
        <f t="shared" si="8"/>
        <v xml:space="preserve"> </v>
      </c>
      <c r="J2132">
        <v>2022</v>
      </c>
      <c r="K2132" t="s">
        <v>5037</v>
      </c>
      <c r="L2132" s="38"/>
      <c r="M2132" s="38"/>
      <c r="N2132" s="38"/>
      <c r="O2132" s="38"/>
      <c r="P2132" s="38"/>
      <c r="Q2132" s="38"/>
      <c r="R2132" s="38"/>
      <c r="S2132" s="38"/>
      <c r="T2132" s="38"/>
      <c r="U2132" s="38"/>
      <c r="V2132" s="38"/>
      <c r="W2132" s="38"/>
      <c r="X2132" s="38"/>
      <c r="Y2132" s="38"/>
      <c r="Z2132" s="38"/>
      <c r="AA2132" s="38"/>
      <c r="AB2132" s="38"/>
      <c r="AC2132" s="38"/>
      <c r="AD2132" s="38"/>
      <c r="AE2132" s="38"/>
    </row>
    <row r="2133" spans="1:31" ht="13.2">
      <c r="A2133">
        <v>204</v>
      </c>
      <c r="B2133" t="s">
        <v>836</v>
      </c>
      <c r="C2133">
        <v>8</v>
      </c>
      <c r="D2133">
        <v>12</v>
      </c>
      <c r="E2133" t="s">
        <v>5038</v>
      </c>
      <c r="F2133">
        <v>36857181</v>
      </c>
      <c r="G2133" s="33" t="s">
        <v>332</v>
      </c>
      <c r="H2133">
        <f>VLOOKUP(G2133,'Journals '!A:C,3)</f>
        <v>0</v>
      </c>
      <c r="I2133" t="str">
        <f t="shared" si="8"/>
        <v xml:space="preserve"> </v>
      </c>
      <c r="J2133">
        <v>2023</v>
      </c>
      <c r="K2133" t="s">
        <v>5039</v>
      </c>
      <c r="L2133" s="38"/>
      <c r="M2133" s="38"/>
      <c r="N2133" s="38"/>
      <c r="O2133" s="38"/>
      <c r="P2133" s="38"/>
      <c r="Q2133" s="38"/>
      <c r="R2133" s="38"/>
      <c r="S2133" s="38"/>
      <c r="T2133" s="38"/>
      <c r="U2133" s="38"/>
      <c r="V2133" s="38"/>
      <c r="W2133" s="38"/>
      <c r="X2133" s="38"/>
      <c r="Y2133" s="38"/>
      <c r="Z2133" s="38"/>
      <c r="AA2133" s="38"/>
      <c r="AB2133" s="38"/>
      <c r="AC2133" s="38"/>
      <c r="AD2133" s="38"/>
      <c r="AE2133" s="38"/>
    </row>
    <row r="2134" spans="1:31" ht="13.2">
      <c r="A2134">
        <v>204</v>
      </c>
      <c r="B2134" t="s">
        <v>836</v>
      </c>
      <c r="C2134">
        <v>3</v>
      </c>
      <c r="D2134">
        <v>6</v>
      </c>
      <c r="E2134" t="s">
        <v>5040</v>
      </c>
      <c r="F2134">
        <v>35890738</v>
      </c>
      <c r="G2134" s="33" t="s">
        <v>508</v>
      </c>
      <c r="H2134">
        <f>VLOOKUP(G2134,'Journals '!A:C,3)</f>
        <v>0</v>
      </c>
      <c r="I2134" t="str">
        <f t="shared" si="8"/>
        <v xml:space="preserve"> </v>
      </c>
      <c r="J2134">
        <v>2022</v>
      </c>
      <c r="K2134" t="s">
        <v>5041</v>
      </c>
      <c r="L2134" s="38"/>
      <c r="M2134" s="38"/>
      <c r="N2134" s="38"/>
      <c r="O2134" s="38"/>
      <c r="P2134" s="38"/>
      <c r="Q2134" s="38"/>
      <c r="R2134" s="38"/>
      <c r="S2134" s="38"/>
      <c r="T2134" s="38"/>
      <c r="U2134" s="38"/>
      <c r="V2134" s="38"/>
      <c r="W2134" s="38"/>
      <c r="X2134" s="38"/>
      <c r="Y2134" s="38"/>
      <c r="Z2134" s="38"/>
      <c r="AA2134" s="38"/>
      <c r="AB2134" s="38"/>
      <c r="AC2134" s="38"/>
      <c r="AD2134" s="38"/>
      <c r="AE2134" s="38"/>
    </row>
    <row r="2135" spans="1:31" ht="13.2">
      <c r="A2135">
        <v>204</v>
      </c>
      <c r="B2135" t="s">
        <v>836</v>
      </c>
      <c r="C2135">
        <v>3</v>
      </c>
      <c r="D2135">
        <v>10</v>
      </c>
      <c r="E2135" t="s">
        <v>5042</v>
      </c>
      <c r="F2135">
        <v>35113076</v>
      </c>
      <c r="G2135" s="33" t="s">
        <v>350</v>
      </c>
      <c r="H2135">
        <f>VLOOKUP(G2135,'Journals '!A:C,3)</f>
        <v>1</v>
      </c>
      <c r="I2135">
        <f t="shared" si="8"/>
        <v>1</v>
      </c>
      <c r="J2135">
        <v>2022</v>
      </c>
      <c r="K2135" t="s">
        <v>3213</v>
      </c>
      <c r="L2135" s="38"/>
      <c r="M2135" s="38"/>
      <c r="N2135" s="38"/>
      <c r="O2135" s="38"/>
      <c r="P2135" s="38"/>
      <c r="Q2135" s="38"/>
      <c r="R2135" s="38"/>
      <c r="S2135" s="38"/>
      <c r="T2135" s="38"/>
      <c r="U2135" s="38"/>
      <c r="V2135" s="38"/>
      <c r="W2135" s="38"/>
      <c r="X2135" s="38"/>
      <c r="Y2135" s="38"/>
      <c r="Z2135" s="38"/>
      <c r="AA2135" s="38"/>
      <c r="AB2135" s="38"/>
      <c r="AC2135" s="38"/>
      <c r="AD2135" s="38"/>
      <c r="AE2135" s="38"/>
    </row>
    <row r="2136" spans="1:31" ht="13.2">
      <c r="A2136">
        <v>204</v>
      </c>
      <c r="B2136" t="s">
        <v>836</v>
      </c>
      <c r="C2136">
        <v>4</v>
      </c>
      <c r="D2136">
        <v>5</v>
      </c>
      <c r="E2136" t="s">
        <v>5043</v>
      </c>
      <c r="F2136">
        <v>34605345</v>
      </c>
      <c r="G2136" s="33" t="s">
        <v>375</v>
      </c>
      <c r="H2136">
        <f>VLOOKUP(G2136,'Journals '!A:C,3)</f>
        <v>0</v>
      </c>
      <c r="I2136" t="str">
        <f t="shared" si="8"/>
        <v xml:space="preserve"> </v>
      </c>
      <c r="J2136">
        <v>2021</v>
      </c>
      <c r="K2136" t="s">
        <v>5044</v>
      </c>
      <c r="L2136" s="38"/>
      <c r="M2136" s="38"/>
      <c r="N2136" s="38"/>
      <c r="O2136" s="38"/>
      <c r="P2136" s="38"/>
      <c r="Q2136" s="38"/>
      <c r="R2136" s="38"/>
      <c r="S2136" s="38"/>
      <c r="T2136" s="38"/>
      <c r="U2136" s="38"/>
      <c r="V2136" s="38"/>
      <c r="W2136" s="38"/>
      <c r="X2136" s="38"/>
      <c r="Y2136" s="38"/>
      <c r="Z2136" s="38"/>
      <c r="AA2136" s="38"/>
      <c r="AB2136" s="38"/>
      <c r="AC2136" s="38"/>
      <c r="AD2136" s="38"/>
      <c r="AE2136" s="38"/>
    </row>
    <row r="2137" spans="1:31" ht="13.2">
      <c r="A2137">
        <v>204</v>
      </c>
      <c r="B2137" t="s">
        <v>836</v>
      </c>
      <c r="C2137">
        <v>4</v>
      </c>
      <c r="D2137">
        <v>9</v>
      </c>
      <c r="E2137" t="s">
        <v>5045</v>
      </c>
      <c r="F2137">
        <v>35595044</v>
      </c>
      <c r="G2137" s="33" t="s">
        <v>634</v>
      </c>
      <c r="H2137">
        <f>VLOOKUP(G2137,'Journals '!A:C,3)</f>
        <v>1</v>
      </c>
      <c r="I2137">
        <f t="shared" si="8"/>
        <v>1</v>
      </c>
      <c r="J2137">
        <v>2022</v>
      </c>
      <c r="K2137" t="s">
        <v>5046</v>
      </c>
      <c r="L2137" s="38"/>
      <c r="M2137" s="38"/>
      <c r="N2137" s="38"/>
      <c r="O2137" s="38"/>
      <c r="P2137" s="38"/>
      <c r="Q2137" s="38"/>
      <c r="R2137" s="38"/>
      <c r="S2137" s="38"/>
      <c r="T2137" s="38"/>
      <c r="U2137" s="38"/>
      <c r="V2137" s="38"/>
      <c r="W2137" s="38"/>
      <c r="X2137" s="38"/>
      <c r="Y2137" s="38"/>
      <c r="Z2137" s="38"/>
      <c r="AA2137" s="38"/>
      <c r="AB2137" s="38"/>
      <c r="AC2137" s="38"/>
      <c r="AD2137" s="38"/>
      <c r="AE2137" s="38"/>
    </row>
    <row r="2138" spans="1:31" ht="13.2">
      <c r="A2138">
        <v>204</v>
      </c>
      <c r="B2138" t="s">
        <v>836</v>
      </c>
      <c r="C2138">
        <v>3</v>
      </c>
      <c r="D2138">
        <v>8</v>
      </c>
      <c r="E2138" t="s">
        <v>5047</v>
      </c>
      <c r="F2138">
        <v>35901758</v>
      </c>
      <c r="G2138" s="33" t="s">
        <v>473</v>
      </c>
      <c r="H2138">
        <f>VLOOKUP(G2138,'Journals '!A:C,3)</f>
        <v>1</v>
      </c>
      <c r="I2138">
        <f t="shared" si="8"/>
        <v>1</v>
      </c>
      <c r="J2138">
        <v>2022</v>
      </c>
      <c r="K2138" t="s">
        <v>5046</v>
      </c>
      <c r="L2138" s="38"/>
      <c r="M2138" s="38"/>
      <c r="N2138" s="38"/>
      <c r="O2138" s="38"/>
      <c r="P2138" s="38"/>
      <c r="Q2138" s="38"/>
      <c r="R2138" s="38"/>
      <c r="S2138" s="38"/>
      <c r="T2138" s="38"/>
      <c r="U2138" s="38"/>
      <c r="V2138" s="38"/>
      <c r="W2138" s="38"/>
      <c r="X2138" s="38"/>
      <c r="Y2138" s="38"/>
      <c r="Z2138" s="38"/>
      <c r="AA2138" s="38"/>
      <c r="AB2138" s="38"/>
      <c r="AC2138" s="38"/>
      <c r="AD2138" s="38"/>
      <c r="AE2138" s="38"/>
    </row>
    <row r="2139" spans="1:31" ht="13.2">
      <c r="A2139">
        <v>204</v>
      </c>
      <c r="B2139" t="s">
        <v>836</v>
      </c>
      <c r="C2139">
        <v>3</v>
      </c>
      <c r="D2139">
        <v>8</v>
      </c>
      <c r="E2139" t="s">
        <v>5048</v>
      </c>
      <c r="F2139">
        <v>34826816</v>
      </c>
      <c r="G2139" s="33" t="s">
        <v>473</v>
      </c>
      <c r="H2139">
        <f>VLOOKUP(G2139,'Journals '!A:C,3)</f>
        <v>1</v>
      </c>
      <c r="I2139">
        <f t="shared" si="8"/>
        <v>1</v>
      </c>
      <c r="J2139">
        <v>2021</v>
      </c>
      <c r="K2139" t="s">
        <v>5046</v>
      </c>
      <c r="X2139" s="38"/>
      <c r="Y2139" s="38"/>
      <c r="Z2139" s="38"/>
      <c r="AA2139" s="38"/>
      <c r="AB2139" s="38"/>
      <c r="AC2139" s="38"/>
      <c r="AD2139" s="38"/>
      <c r="AE2139" s="38"/>
    </row>
    <row r="2140" spans="1:31" ht="13.2">
      <c r="A2140">
        <v>204</v>
      </c>
      <c r="B2140" t="s">
        <v>836</v>
      </c>
      <c r="C2140">
        <v>7</v>
      </c>
      <c r="D2140">
        <v>14</v>
      </c>
      <c r="E2140" t="s">
        <v>5049</v>
      </c>
      <c r="F2140">
        <v>33204010</v>
      </c>
      <c r="G2140" s="33" t="s">
        <v>595</v>
      </c>
      <c r="H2140">
        <f>VLOOKUP(G2140,'Journals '!A:C,3)</f>
        <v>0</v>
      </c>
      <c r="I2140" t="str">
        <f t="shared" si="8"/>
        <v xml:space="preserve"> </v>
      </c>
      <c r="J2140">
        <v>2020</v>
      </c>
      <c r="K2140" t="s">
        <v>5050</v>
      </c>
      <c r="X2140" s="38"/>
      <c r="Y2140" s="38"/>
      <c r="Z2140" s="38"/>
      <c r="AA2140" s="38"/>
      <c r="AB2140" s="38"/>
      <c r="AC2140" s="38"/>
      <c r="AD2140" s="38"/>
      <c r="AE2140" s="38"/>
    </row>
    <row r="2141" spans="1:31" ht="13.2">
      <c r="A2141">
        <v>204</v>
      </c>
      <c r="B2141" t="s">
        <v>836</v>
      </c>
      <c r="C2141">
        <v>7</v>
      </c>
      <c r="D2141">
        <v>14</v>
      </c>
      <c r="E2141" t="s">
        <v>5051</v>
      </c>
      <c r="F2141">
        <v>32555384</v>
      </c>
      <c r="G2141" s="33" t="s">
        <v>595</v>
      </c>
      <c r="H2141">
        <f>VLOOKUP(G2141,'Journals '!A:C,3)</f>
        <v>0</v>
      </c>
      <c r="I2141" t="str">
        <f t="shared" si="8"/>
        <v xml:space="preserve"> </v>
      </c>
      <c r="J2141">
        <v>2020</v>
      </c>
      <c r="K2141" t="s">
        <v>5050</v>
      </c>
      <c r="X2141" s="38"/>
      <c r="Y2141" s="38"/>
      <c r="Z2141" s="38"/>
      <c r="AA2141" s="38"/>
      <c r="AB2141" s="38"/>
      <c r="AC2141" s="38"/>
      <c r="AD2141" s="38"/>
      <c r="AE2141" s="38"/>
    </row>
    <row r="2142" spans="1:31" ht="13.2">
      <c r="A2142" s="39">
        <v>205</v>
      </c>
      <c r="B2142" s="73" t="s">
        <v>5052</v>
      </c>
      <c r="C2142" s="39">
        <v>1</v>
      </c>
      <c r="D2142" s="39">
        <v>2</v>
      </c>
      <c r="E2142" s="38" t="s">
        <v>5053</v>
      </c>
      <c r="F2142" s="39">
        <v>28715557</v>
      </c>
      <c r="G2142" s="40" t="s">
        <v>440</v>
      </c>
      <c r="H2142">
        <f>VLOOKUP(G2142,'Journals '!A:C,3)</f>
        <v>0</v>
      </c>
      <c r="I2142" t="str">
        <f t="shared" si="8"/>
        <v xml:space="preserve"> </v>
      </c>
      <c r="J2142" s="39">
        <v>2017</v>
      </c>
      <c r="K2142" s="38" t="s">
        <v>5054</v>
      </c>
      <c r="X2142" s="38"/>
      <c r="Y2142" s="38"/>
      <c r="Z2142" s="38"/>
      <c r="AA2142" s="38"/>
      <c r="AB2142" s="38"/>
      <c r="AC2142" s="38"/>
      <c r="AD2142" s="38"/>
      <c r="AE2142" s="38"/>
    </row>
    <row r="2143" spans="1:31" ht="13.2">
      <c r="A2143" s="39">
        <v>205</v>
      </c>
      <c r="B2143" s="73" t="s">
        <v>5052</v>
      </c>
      <c r="C2143" s="39">
        <v>1</v>
      </c>
      <c r="D2143" s="39">
        <v>3</v>
      </c>
      <c r="E2143" s="38" t="s">
        <v>5055</v>
      </c>
      <c r="F2143" s="39">
        <v>32480184</v>
      </c>
      <c r="G2143" s="40" t="s">
        <v>597</v>
      </c>
      <c r="H2143">
        <f>VLOOKUP(G2143,'Journals '!A:C,3)</f>
        <v>0</v>
      </c>
      <c r="I2143" t="str">
        <f t="shared" si="8"/>
        <v xml:space="preserve"> </v>
      </c>
      <c r="J2143" s="39">
        <v>2020</v>
      </c>
      <c r="K2143" s="38" t="s">
        <v>5056</v>
      </c>
      <c r="AB2143" s="38"/>
      <c r="AC2143" s="38"/>
      <c r="AD2143" s="38"/>
      <c r="AE2143" s="38"/>
    </row>
    <row r="2144" spans="1:31" ht="13.2">
      <c r="A2144" s="39">
        <v>205</v>
      </c>
      <c r="B2144" s="73" t="s">
        <v>5052</v>
      </c>
      <c r="C2144" s="39">
        <v>2</v>
      </c>
      <c r="D2144" s="39">
        <v>4</v>
      </c>
      <c r="E2144" s="38" t="s">
        <v>5057</v>
      </c>
      <c r="F2144" s="39">
        <v>37061397</v>
      </c>
      <c r="G2144" s="40" t="s">
        <v>634</v>
      </c>
      <c r="H2144">
        <f>VLOOKUP(G2144,'Journals '!A:C,3)</f>
        <v>1</v>
      </c>
      <c r="I2144">
        <f t="shared" si="8"/>
        <v>1</v>
      </c>
      <c r="J2144" s="39">
        <v>2023</v>
      </c>
      <c r="K2144" s="38" t="s">
        <v>5058</v>
      </c>
      <c r="AB2144" s="38"/>
      <c r="AC2144" s="38"/>
      <c r="AD2144" s="38"/>
      <c r="AE2144" s="38"/>
    </row>
    <row r="2145" spans="1:31" ht="13.2">
      <c r="A2145" s="39">
        <v>205</v>
      </c>
      <c r="B2145" s="73" t="s">
        <v>5052</v>
      </c>
      <c r="C2145" s="39">
        <v>2</v>
      </c>
      <c r="D2145" s="39">
        <v>3</v>
      </c>
      <c r="E2145" s="38" t="s">
        <v>5059</v>
      </c>
      <c r="F2145" s="39">
        <v>36435384</v>
      </c>
      <c r="G2145" s="40" t="s">
        <v>634</v>
      </c>
      <c r="H2145">
        <f>VLOOKUP(G2145,'Journals '!A:C,3)</f>
        <v>1</v>
      </c>
      <c r="I2145">
        <f t="shared" si="8"/>
        <v>1</v>
      </c>
      <c r="J2145" s="39">
        <v>2022</v>
      </c>
      <c r="K2145" s="38" t="s">
        <v>5060</v>
      </c>
      <c r="AB2145" s="38"/>
      <c r="AC2145" s="38"/>
      <c r="AD2145" s="38"/>
      <c r="AE2145" s="38"/>
    </row>
    <row r="2146" spans="1:31" ht="13.2">
      <c r="A2146" s="39">
        <v>205</v>
      </c>
      <c r="B2146" s="73" t="s">
        <v>5052</v>
      </c>
      <c r="C2146" s="39">
        <v>6</v>
      </c>
      <c r="D2146" s="39">
        <v>7</v>
      </c>
      <c r="E2146" s="38" t="s">
        <v>5061</v>
      </c>
      <c r="F2146" s="39">
        <v>30627923</v>
      </c>
      <c r="G2146" s="40" t="s">
        <v>371</v>
      </c>
      <c r="H2146">
        <f>VLOOKUP(G2146,'Journals '!A:C,3)</f>
        <v>0</v>
      </c>
      <c r="I2146" t="str">
        <f t="shared" si="8"/>
        <v xml:space="preserve"> </v>
      </c>
      <c r="J2146" s="39">
        <v>2019</v>
      </c>
      <c r="K2146" s="38" t="s">
        <v>5062</v>
      </c>
      <c r="AB2146" s="38"/>
      <c r="AC2146" s="38"/>
      <c r="AD2146" s="38"/>
      <c r="AE2146" s="38"/>
    </row>
    <row r="2147" spans="1:31" ht="13.2">
      <c r="A2147" s="39">
        <v>205</v>
      </c>
      <c r="B2147" s="73" t="s">
        <v>5052</v>
      </c>
      <c r="C2147" s="39">
        <v>2</v>
      </c>
      <c r="D2147" s="39">
        <v>7</v>
      </c>
      <c r="E2147" s="38" t="s">
        <v>5063</v>
      </c>
      <c r="F2147" s="39">
        <v>37696433</v>
      </c>
      <c r="G2147" s="40" t="s">
        <v>634</v>
      </c>
      <c r="H2147">
        <f>VLOOKUP(G2147,'Journals '!A:C,3)</f>
        <v>1</v>
      </c>
      <c r="I2147">
        <f t="shared" si="8"/>
        <v>1</v>
      </c>
      <c r="J2147" s="39">
        <v>2023</v>
      </c>
      <c r="K2147" s="38" t="s">
        <v>5064</v>
      </c>
      <c r="AB2147" s="38"/>
      <c r="AC2147" s="38"/>
      <c r="AD2147" s="38"/>
      <c r="AE2147" s="38"/>
    </row>
    <row r="2148" spans="1:31" ht="13.2">
      <c r="A2148" s="39">
        <v>205</v>
      </c>
      <c r="B2148" s="73" t="s">
        <v>5052</v>
      </c>
      <c r="C2148" s="39">
        <v>4</v>
      </c>
      <c r="D2148" s="39">
        <v>4</v>
      </c>
      <c r="E2148" s="38" t="s">
        <v>5065</v>
      </c>
      <c r="F2148" s="39">
        <v>32421617</v>
      </c>
      <c r="G2148" s="40" t="s">
        <v>449</v>
      </c>
      <c r="H2148">
        <f>VLOOKUP(G2148,'Journals '!A:C,3)</f>
        <v>0</v>
      </c>
      <c r="I2148" t="str">
        <f t="shared" si="8"/>
        <v xml:space="preserve"> </v>
      </c>
      <c r="J2148" s="39">
        <v>2020</v>
      </c>
      <c r="K2148" s="38" t="s">
        <v>5066</v>
      </c>
    </row>
    <row r="2149" spans="1:31" ht="13.2">
      <c r="A2149" s="39">
        <v>205</v>
      </c>
      <c r="B2149" s="73" t="s">
        <v>5052</v>
      </c>
      <c r="C2149" s="39">
        <v>7</v>
      </c>
      <c r="D2149" s="39">
        <v>7</v>
      </c>
      <c r="E2149" s="38" t="s">
        <v>1949</v>
      </c>
      <c r="F2149" s="39">
        <v>35306196</v>
      </c>
      <c r="G2149" s="40" t="s">
        <v>634</v>
      </c>
      <c r="H2149">
        <f>VLOOKUP(G2149,'Journals '!A:C,3)</f>
        <v>1</v>
      </c>
      <c r="I2149">
        <f t="shared" si="8"/>
        <v>1</v>
      </c>
      <c r="J2149" s="39">
        <v>2022</v>
      </c>
      <c r="K2149" s="38" t="s">
        <v>5067</v>
      </c>
    </row>
    <row r="2150" spans="1:31" ht="13.2">
      <c r="A2150" s="39">
        <v>205</v>
      </c>
      <c r="B2150" s="73" t="s">
        <v>5052</v>
      </c>
      <c r="C2150" s="39">
        <v>5</v>
      </c>
      <c r="D2150" s="39">
        <v>16</v>
      </c>
      <c r="E2150" s="38" t="s">
        <v>5068</v>
      </c>
      <c r="F2150" s="39">
        <v>28024825</v>
      </c>
      <c r="G2150" s="40" t="s">
        <v>559</v>
      </c>
      <c r="H2150">
        <f>VLOOKUP(G2150,'Journals '!A:C,3)</f>
        <v>0</v>
      </c>
      <c r="I2150" t="str">
        <f t="shared" si="8"/>
        <v xml:space="preserve"> </v>
      </c>
      <c r="J2150" s="39">
        <v>2017</v>
      </c>
      <c r="K2150" s="38" t="s">
        <v>5069</v>
      </c>
    </row>
    <row r="2151" spans="1:31" ht="13.2">
      <c r="A2151" s="39">
        <v>205</v>
      </c>
      <c r="B2151" s="73" t="s">
        <v>5052</v>
      </c>
      <c r="C2151" s="39">
        <v>2</v>
      </c>
      <c r="D2151" s="39">
        <v>4</v>
      </c>
      <c r="E2151" s="38" t="s">
        <v>5070</v>
      </c>
      <c r="F2151" s="39">
        <v>21492744</v>
      </c>
      <c r="G2151" s="40" t="s">
        <v>526</v>
      </c>
      <c r="H2151">
        <f>VLOOKUP(G2151,'Journals '!A:C,3)</f>
        <v>0</v>
      </c>
      <c r="I2151" t="str">
        <f t="shared" si="8"/>
        <v xml:space="preserve"> </v>
      </c>
      <c r="J2151" s="39">
        <v>2011</v>
      </c>
      <c r="K2151" s="38" t="s">
        <v>5071</v>
      </c>
    </row>
    <row r="2152" spans="1:31" ht="13.2">
      <c r="A2152" s="39">
        <v>205</v>
      </c>
      <c r="B2152" s="73" t="s">
        <v>5052</v>
      </c>
      <c r="C2152" s="39">
        <v>1</v>
      </c>
      <c r="D2152" s="39">
        <v>3</v>
      </c>
      <c r="E2152" s="38" t="s">
        <v>5072</v>
      </c>
      <c r="F2152" s="39">
        <v>27665497</v>
      </c>
      <c r="G2152" s="40" t="s">
        <v>401</v>
      </c>
      <c r="H2152">
        <f>VLOOKUP(G2152,'Journals '!A:C,3)</f>
        <v>0</v>
      </c>
      <c r="I2152" t="str">
        <f t="shared" si="8"/>
        <v xml:space="preserve"> </v>
      </c>
      <c r="J2152" s="39">
        <v>2016</v>
      </c>
      <c r="K2152" s="38" t="s">
        <v>5073</v>
      </c>
    </row>
    <row r="2153" spans="1:31" ht="13.2">
      <c r="A2153" s="39">
        <v>205</v>
      </c>
      <c r="B2153" s="73" t="s">
        <v>5052</v>
      </c>
      <c r="C2153" s="39">
        <v>6</v>
      </c>
      <c r="D2153" s="39">
        <v>24</v>
      </c>
      <c r="E2153" s="38" t="s">
        <v>5074</v>
      </c>
      <c r="F2153" s="39">
        <v>37301534</v>
      </c>
      <c r="G2153" s="40" t="s">
        <v>634</v>
      </c>
      <c r="H2153">
        <f>VLOOKUP(G2153,'Journals '!A:C,3)</f>
        <v>1</v>
      </c>
      <c r="I2153">
        <f t="shared" si="8"/>
        <v>1</v>
      </c>
      <c r="J2153" s="39">
        <v>2023</v>
      </c>
      <c r="K2153" s="38" t="s">
        <v>5075</v>
      </c>
    </row>
    <row r="2154" spans="1:31" ht="13.2">
      <c r="A2154" s="39">
        <v>205</v>
      </c>
      <c r="B2154" s="73" t="s">
        <v>5052</v>
      </c>
      <c r="C2154" s="39">
        <v>1</v>
      </c>
      <c r="D2154" s="39">
        <v>3</v>
      </c>
      <c r="E2154" s="38" t="s">
        <v>5076</v>
      </c>
      <c r="F2154" s="39">
        <v>28033447</v>
      </c>
      <c r="G2154" s="40" t="s">
        <v>440</v>
      </c>
      <c r="H2154">
        <f>VLOOKUP(G2154,'Journals '!A:C,3)</f>
        <v>0</v>
      </c>
      <c r="I2154" t="str">
        <f t="shared" si="8"/>
        <v xml:space="preserve"> </v>
      </c>
      <c r="J2154" s="39">
        <v>2017</v>
      </c>
      <c r="K2154" s="38" t="s">
        <v>5077</v>
      </c>
    </row>
    <row r="2155" spans="1:31" ht="13.2">
      <c r="A2155" s="39">
        <v>205</v>
      </c>
      <c r="B2155" s="73" t="s">
        <v>5052</v>
      </c>
      <c r="C2155" s="39">
        <v>8</v>
      </c>
      <c r="D2155" s="39">
        <v>9</v>
      </c>
      <c r="E2155" s="38" t="s">
        <v>5078</v>
      </c>
      <c r="F2155" s="39">
        <v>36840734</v>
      </c>
      <c r="G2155" s="40" t="s">
        <v>478</v>
      </c>
      <c r="H2155">
        <f>VLOOKUP(G2155,'Journals '!A:C,3)</f>
        <v>1</v>
      </c>
      <c r="I2155">
        <f t="shared" si="8"/>
        <v>1</v>
      </c>
      <c r="J2155" s="39">
        <v>2023</v>
      </c>
      <c r="K2155" s="38" t="s">
        <v>5079</v>
      </c>
    </row>
    <row r="2156" spans="1:31" ht="13.2">
      <c r="A2156" s="39">
        <v>205</v>
      </c>
      <c r="B2156" s="73" t="s">
        <v>5052</v>
      </c>
      <c r="C2156" s="39">
        <v>1</v>
      </c>
      <c r="D2156" s="39">
        <v>3</v>
      </c>
      <c r="E2156" s="38" t="s">
        <v>5080</v>
      </c>
      <c r="F2156" s="39">
        <v>31519092</v>
      </c>
      <c r="G2156" s="40" t="s">
        <v>403</v>
      </c>
      <c r="H2156">
        <f>VLOOKUP(G2156,'Journals '!A:C,3)</f>
        <v>0</v>
      </c>
      <c r="I2156" t="str">
        <f t="shared" si="8"/>
        <v xml:space="preserve"> </v>
      </c>
      <c r="J2156" s="39">
        <v>2015</v>
      </c>
      <c r="K2156" s="38" t="s">
        <v>5081</v>
      </c>
    </row>
    <row r="2157" spans="1:31" ht="13.2">
      <c r="A2157" s="39">
        <v>205</v>
      </c>
      <c r="B2157" s="73" t="s">
        <v>5052</v>
      </c>
      <c r="C2157" s="39">
        <v>1</v>
      </c>
      <c r="D2157" s="39">
        <v>8</v>
      </c>
      <c r="E2157" s="38" t="s">
        <v>5082</v>
      </c>
      <c r="F2157" s="39">
        <v>33823491</v>
      </c>
      <c r="G2157" s="40" t="s">
        <v>478</v>
      </c>
      <c r="H2157">
        <f>VLOOKUP(G2157,'Journals '!A:C,3)</f>
        <v>1</v>
      </c>
      <c r="I2157">
        <f t="shared" si="8"/>
        <v>1</v>
      </c>
      <c r="J2157" s="39">
        <v>2021</v>
      </c>
      <c r="K2157" s="38" t="s">
        <v>5083</v>
      </c>
    </row>
    <row r="2158" spans="1:31" ht="13.2">
      <c r="A2158" s="39">
        <v>205</v>
      </c>
      <c r="B2158" s="73" t="s">
        <v>5052</v>
      </c>
      <c r="C2158" s="39">
        <v>11</v>
      </c>
      <c r="D2158" s="39">
        <v>16</v>
      </c>
      <c r="E2158" s="38" t="s">
        <v>5084</v>
      </c>
      <c r="F2158" s="39">
        <v>29102087</v>
      </c>
      <c r="G2158" s="40" t="s">
        <v>499</v>
      </c>
      <c r="H2158">
        <f>VLOOKUP(G2158,'Journals '!A:C,3)</f>
        <v>0</v>
      </c>
      <c r="I2158" t="str">
        <f t="shared" si="8"/>
        <v xml:space="preserve"> </v>
      </c>
      <c r="J2158" s="39">
        <v>2017</v>
      </c>
      <c r="K2158" s="38" t="s">
        <v>5085</v>
      </c>
    </row>
    <row r="2159" spans="1:31" ht="13.2">
      <c r="A2159" s="39">
        <v>205</v>
      </c>
      <c r="B2159" s="73" t="s">
        <v>5052</v>
      </c>
      <c r="C2159" s="39">
        <v>2</v>
      </c>
      <c r="D2159" s="39">
        <v>5</v>
      </c>
      <c r="E2159" s="38" t="s">
        <v>5086</v>
      </c>
      <c r="F2159" s="39">
        <v>31831635</v>
      </c>
      <c r="G2159" s="40" t="s">
        <v>320</v>
      </c>
      <c r="H2159">
        <f>VLOOKUP(G2159,'Journals '!A:C,3)</f>
        <v>0</v>
      </c>
      <c r="I2159" t="str">
        <f t="shared" si="8"/>
        <v xml:space="preserve"> </v>
      </c>
      <c r="J2159" s="39">
        <v>2020</v>
      </c>
      <c r="K2159" s="38" t="s">
        <v>5085</v>
      </c>
    </row>
    <row r="2160" spans="1:31" ht="13.2">
      <c r="A2160" s="39">
        <v>205</v>
      </c>
      <c r="B2160" s="73" t="s">
        <v>5052</v>
      </c>
      <c r="C2160" s="39">
        <v>9</v>
      </c>
      <c r="D2160" s="39">
        <v>11</v>
      </c>
      <c r="E2160" s="38" t="s">
        <v>5087</v>
      </c>
      <c r="F2160" s="39">
        <v>32368423</v>
      </c>
      <c r="G2160" s="40" t="s">
        <v>354</v>
      </c>
      <c r="H2160">
        <f>VLOOKUP(G2160,'Journals '!A:C,3)</f>
        <v>0</v>
      </c>
      <c r="I2160" t="str">
        <f t="shared" si="8"/>
        <v xml:space="preserve"> </v>
      </c>
      <c r="J2160" s="39">
        <v>2020</v>
      </c>
      <c r="K2160" s="38" t="s">
        <v>5088</v>
      </c>
    </row>
    <row r="2161" spans="1:31" ht="13.2">
      <c r="A2161" s="39">
        <v>205</v>
      </c>
      <c r="B2161" s="73" t="s">
        <v>5052</v>
      </c>
      <c r="C2161" s="39">
        <v>10</v>
      </c>
      <c r="D2161" s="39">
        <v>13</v>
      </c>
      <c r="E2161" s="38" t="s">
        <v>5089</v>
      </c>
      <c r="F2161" s="39">
        <v>25742804</v>
      </c>
      <c r="G2161" s="40" t="s">
        <v>462</v>
      </c>
      <c r="H2161">
        <f>VLOOKUP(G2161,'Journals '!A:C,3)</f>
        <v>0</v>
      </c>
      <c r="I2161" t="str">
        <f t="shared" si="8"/>
        <v xml:space="preserve"> </v>
      </c>
      <c r="J2161" s="39">
        <v>2015</v>
      </c>
      <c r="K2161" s="38" t="s">
        <v>5090</v>
      </c>
    </row>
    <row r="2162" spans="1:31" ht="13.2">
      <c r="A2162" s="39">
        <v>205</v>
      </c>
      <c r="B2162" s="73" t="s">
        <v>5052</v>
      </c>
      <c r="C2162" s="39">
        <v>1</v>
      </c>
      <c r="D2162" s="39">
        <v>2</v>
      </c>
      <c r="E2162" s="38" t="s">
        <v>5091</v>
      </c>
      <c r="F2162" s="39">
        <v>27140987</v>
      </c>
      <c r="G2162" s="40" t="s">
        <v>400</v>
      </c>
      <c r="H2162">
        <f>VLOOKUP(G2162,'Journals '!A:C,3)</f>
        <v>0</v>
      </c>
      <c r="I2162" t="str">
        <f t="shared" si="8"/>
        <v xml:space="preserve"> </v>
      </c>
      <c r="J2162" s="39">
        <v>2016</v>
      </c>
      <c r="K2162" s="38" t="s">
        <v>5092</v>
      </c>
    </row>
    <row r="2163" spans="1:31" ht="13.2">
      <c r="A2163" s="39">
        <v>205</v>
      </c>
      <c r="B2163" s="73" t="s">
        <v>5052</v>
      </c>
      <c r="C2163" s="39">
        <v>3</v>
      </c>
      <c r="D2163" s="39">
        <v>15</v>
      </c>
      <c r="E2163" s="38" t="s">
        <v>5093</v>
      </c>
      <c r="F2163" s="39">
        <v>27981917</v>
      </c>
      <c r="G2163" s="40" t="s">
        <v>404</v>
      </c>
      <c r="H2163">
        <f>VLOOKUP(G2163,'Journals '!A:C,3)</f>
        <v>0</v>
      </c>
      <c r="I2163" t="str">
        <f t="shared" si="8"/>
        <v xml:space="preserve"> </v>
      </c>
      <c r="J2163" s="39">
        <v>2016</v>
      </c>
      <c r="K2163" s="38" t="s">
        <v>5094</v>
      </c>
    </row>
    <row r="2164" spans="1:31" ht="13.2">
      <c r="A2164" s="39">
        <v>206</v>
      </c>
      <c r="B2164" s="38" t="s">
        <v>5095</v>
      </c>
      <c r="C2164" s="39">
        <v>3</v>
      </c>
      <c r="D2164" s="39">
        <v>7</v>
      </c>
      <c r="E2164" s="38" t="s">
        <v>5096</v>
      </c>
      <c r="F2164" s="39">
        <v>35836750</v>
      </c>
      <c r="G2164" s="40" t="s">
        <v>582</v>
      </c>
      <c r="H2164">
        <f>VLOOKUP(G2164,'Journals '!A:C,3)</f>
        <v>0</v>
      </c>
      <c r="I2164" t="str">
        <f t="shared" si="8"/>
        <v xml:space="preserve"> </v>
      </c>
      <c r="J2164" s="39">
        <v>2022</v>
      </c>
      <c r="K2164" s="38" t="s">
        <v>5097</v>
      </c>
      <c r="L2164" s="38"/>
      <c r="M2164" s="38"/>
      <c r="N2164" s="38"/>
      <c r="O2164" s="38"/>
      <c r="P2164" s="38"/>
      <c r="Q2164" s="38"/>
      <c r="R2164" s="38"/>
      <c r="S2164" s="38"/>
      <c r="T2164" s="38"/>
      <c r="U2164" s="38"/>
      <c r="V2164" s="38"/>
      <c r="W2164" s="38"/>
      <c r="X2164" s="38"/>
      <c r="Y2164" s="38"/>
      <c r="Z2164" s="38"/>
      <c r="AA2164" s="38"/>
      <c r="AB2164" s="38"/>
      <c r="AC2164" s="38"/>
      <c r="AD2164" s="38"/>
      <c r="AE2164" s="38"/>
    </row>
    <row r="2165" spans="1:31" ht="13.2">
      <c r="A2165" s="39">
        <v>206</v>
      </c>
      <c r="B2165" s="38" t="s">
        <v>5098</v>
      </c>
      <c r="C2165" s="39">
        <v>3</v>
      </c>
      <c r="D2165" s="39">
        <v>8</v>
      </c>
      <c r="E2165" s="38" t="s">
        <v>5099</v>
      </c>
      <c r="F2165" s="39">
        <v>30008798</v>
      </c>
      <c r="G2165" s="40" t="s">
        <v>351</v>
      </c>
      <c r="H2165">
        <f>VLOOKUP(G2165,'Journals '!A:C,3)</f>
        <v>0</v>
      </c>
      <c r="I2165" t="str">
        <f t="shared" si="8"/>
        <v xml:space="preserve"> </v>
      </c>
      <c r="J2165" s="39">
        <v>2018</v>
      </c>
      <c r="K2165" s="38" t="s">
        <v>5100</v>
      </c>
      <c r="L2165" s="38"/>
      <c r="M2165" s="38"/>
      <c r="N2165" s="38"/>
      <c r="O2165" s="38"/>
      <c r="P2165" s="38"/>
      <c r="Q2165" s="38"/>
      <c r="R2165" s="38"/>
      <c r="S2165" s="38"/>
      <c r="T2165" s="38"/>
      <c r="U2165" s="38"/>
      <c r="V2165" s="38"/>
      <c r="W2165" s="38"/>
      <c r="X2165" s="38"/>
      <c r="Y2165" s="38"/>
      <c r="Z2165" s="38"/>
      <c r="AA2165" s="38"/>
      <c r="AB2165" s="38"/>
      <c r="AC2165" s="38"/>
      <c r="AD2165" s="38"/>
      <c r="AE2165" s="38"/>
    </row>
    <row r="2166" spans="1:31" ht="13.2">
      <c r="A2166" s="39">
        <v>206</v>
      </c>
      <c r="B2166" s="38" t="s">
        <v>5095</v>
      </c>
      <c r="C2166" s="39">
        <v>1</v>
      </c>
      <c r="D2166" s="39">
        <v>6</v>
      </c>
      <c r="E2166" s="38" t="s">
        <v>5101</v>
      </c>
      <c r="F2166" s="39">
        <v>35517711</v>
      </c>
      <c r="G2166" s="40" t="s">
        <v>513</v>
      </c>
      <c r="H2166">
        <f>VLOOKUP(G2166,'Journals '!A:C,3)</f>
        <v>0</v>
      </c>
      <c r="I2166" t="str">
        <f t="shared" si="8"/>
        <v xml:space="preserve"> </v>
      </c>
      <c r="J2166" s="39">
        <v>2022</v>
      </c>
      <c r="K2166" s="38" t="s">
        <v>5102</v>
      </c>
      <c r="L2166" s="38"/>
      <c r="M2166" s="38"/>
      <c r="N2166" s="38"/>
      <c r="O2166" s="38"/>
      <c r="P2166" s="38"/>
      <c r="Q2166" s="38"/>
      <c r="R2166" s="38"/>
      <c r="S2166" s="38"/>
      <c r="T2166" s="38"/>
      <c r="U2166" s="38"/>
      <c r="V2166" s="38"/>
      <c r="W2166" s="38"/>
      <c r="X2166" s="38"/>
      <c r="Y2166" s="38"/>
      <c r="Z2166" s="38"/>
      <c r="AA2166" s="38"/>
      <c r="AB2166" s="38"/>
      <c r="AC2166" s="38"/>
      <c r="AD2166" s="38"/>
      <c r="AE2166" s="38"/>
    </row>
    <row r="2167" spans="1:31" ht="13.2">
      <c r="A2167" s="39">
        <v>206</v>
      </c>
      <c r="B2167" s="38" t="s">
        <v>5095</v>
      </c>
      <c r="C2167" s="39">
        <v>1</v>
      </c>
      <c r="D2167" s="39">
        <v>4</v>
      </c>
      <c r="E2167" s="38" t="s">
        <v>5103</v>
      </c>
      <c r="F2167" s="39">
        <v>35460907</v>
      </c>
      <c r="G2167" s="40" t="s">
        <v>634</v>
      </c>
      <c r="H2167">
        <f>VLOOKUP(G2167,'Journals '!A:C,3)</f>
        <v>1</v>
      </c>
      <c r="I2167">
        <f t="shared" si="8"/>
        <v>1</v>
      </c>
      <c r="J2167" s="39">
        <v>2022</v>
      </c>
      <c r="K2167" s="38" t="s">
        <v>5104</v>
      </c>
      <c r="L2167" s="38"/>
      <c r="M2167" s="38"/>
      <c r="N2167" s="38"/>
      <c r="O2167" s="38"/>
      <c r="P2167" s="38"/>
      <c r="Q2167" s="38"/>
      <c r="R2167" s="38"/>
      <c r="S2167" s="38"/>
      <c r="T2167" s="38"/>
      <c r="U2167" s="38"/>
      <c r="V2167" s="38"/>
      <c r="W2167" s="38"/>
      <c r="X2167" s="38"/>
      <c r="Y2167" s="38"/>
      <c r="Z2167" s="38"/>
      <c r="AA2167" s="38"/>
      <c r="AB2167" s="38"/>
      <c r="AC2167" s="38"/>
      <c r="AD2167" s="38"/>
      <c r="AE2167" s="38"/>
    </row>
    <row r="2168" spans="1:31" ht="13.2">
      <c r="A2168" s="39">
        <v>206</v>
      </c>
      <c r="B2168" s="38" t="s">
        <v>5095</v>
      </c>
      <c r="C2168" s="39">
        <v>2</v>
      </c>
      <c r="D2168" s="39">
        <v>6</v>
      </c>
      <c r="E2168" s="86" t="s">
        <v>5105</v>
      </c>
      <c r="F2168" s="87">
        <v>37399698</v>
      </c>
      <c r="G2168" s="88" t="s">
        <v>345</v>
      </c>
      <c r="H2168">
        <f>VLOOKUP(G2168,'Journals '!A:C,3)</f>
        <v>1</v>
      </c>
      <c r="I2168">
        <f t="shared" si="8"/>
        <v>1</v>
      </c>
      <c r="J2168" s="87">
        <v>2023</v>
      </c>
      <c r="K2168" s="38" t="s">
        <v>5106</v>
      </c>
      <c r="L2168" s="38"/>
      <c r="M2168" s="38"/>
      <c r="N2168" s="38"/>
      <c r="O2168" s="38"/>
      <c r="P2168" s="38"/>
      <c r="Q2168" s="38"/>
      <c r="R2168" s="38"/>
      <c r="S2168" s="38"/>
      <c r="T2168" s="38"/>
      <c r="U2168" s="38"/>
      <c r="V2168" s="38"/>
      <c r="W2168" s="38"/>
      <c r="X2168" s="38"/>
      <c r="Y2168" s="38"/>
      <c r="Z2168" s="38"/>
      <c r="AA2168" s="38"/>
      <c r="AB2168" s="38"/>
      <c r="AC2168" s="38"/>
      <c r="AD2168" s="38"/>
      <c r="AE2168" s="38"/>
    </row>
    <row r="2169" spans="1:31" ht="13.2">
      <c r="A2169" s="39">
        <v>206</v>
      </c>
      <c r="B2169" s="38" t="s">
        <v>5095</v>
      </c>
      <c r="C2169" s="39">
        <v>2</v>
      </c>
      <c r="D2169" s="89">
        <v>6</v>
      </c>
      <c r="E2169" s="90" t="s">
        <v>5107</v>
      </c>
      <c r="F2169" s="91">
        <v>37574195</v>
      </c>
      <c r="G2169" s="92" t="s">
        <v>634</v>
      </c>
      <c r="H2169">
        <f>VLOOKUP(G2169,'Journals '!A:C,3)</f>
        <v>1</v>
      </c>
      <c r="I2169">
        <f t="shared" si="8"/>
        <v>1</v>
      </c>
      <c r="J2169" s="91">
        <v>2023</v>
      </c>
      <c r="K2169" s="38" t="s">
        <v>5108</v>
      </c>
      <c r="L2169" s="38"/>
      <c r="M2169" s="38"/>
      <c r="N2169" s="38"/>
      <c r="O2169" s="38"/>
      <c r="P2169" s="38"/>
      <c r="Q2169" s="38"/>
      <c r="R2169" s="38"/>
      <c r="S2169" s="38"/>
      <c r="T2169" s="38"/>
      <c r="U2169" s="38"/>
      <c r="V2169" s="38"/>
      <c r="W2169" s="38"/>
      <c r="X2169" s="38"/>
      <c r="Y2169" s="38"/>
      <c r="Z2169" s="38"/>
      <c r="AA2169" s="38"/>
      <c r="AB2169" s="38"/>
      <c r="AC2169" s="38"/>
      <c r="AD2169" s="38"/>
      <c r="AE2169" s="38"/>
    </row>
    <row r="2170" spans="1:31" ht="13.2">
      <c r="A2170" s="39">
        <v>206</v>
      </c>
      <c r="B2170" s="38" t="s">
        <v>5095</v>
      </c>
      <c r="C2170" s="39">
        <v>1</v>
      </c>
      <c r="D2170" s="89">
        <v>3</v>
      </c>
      <c r="E2170" s="90" t="s">
        <v>5109</v>
      </c>
      <c r="F2170" s="91">
        <v>34194287</v>
      </c>
      <c r="G2170" s="92" t="s">
        <v>513</v>
      </c>
      <c r="H2170">
        <f>VLOOKUP(G2170,'Journals '!A:C,3)</f>
        <v>0</v>
      </c>
      <c r="I2170" t="str">
        <f t="shared" si="8"/>
        <v xml:space="preserve"> </v>
      </c>
      <c r="J2170" s="91">
        <v>2021</v>
      </c>
      <c r="K2170" s="38" t="s">
        <v>5102</v>
      </c>
      <c r="L2170" s="38"/>
      <c r="M2170" s="38"/>
      <c r="N2170" s="38"/>
      <c r="O2170" s="38"/>
      <c r="P2170" s="38"/>
      <c r="Q2170" s="38"/>
      <c r="R2170" s="38"/>
      <c r="S2170" s="38"/>
      <c r="T2170" s="38"/>
      <c r="U2170" s="38"/>
      <c r="V2170" s="38"/>
      <c r="W2170" s="38"/>
      <c r="X2170" s="38"/>
      <c r="Y2170" s="38"/>
      <c r="Z2170" s="38"/>
      <c r="AA2170" s="38"/>
      <c r="AB2170" s="38"/>
      <c r="AC2170" s="38"/>
      <c r="AD2170" s="38"/>
      <c r="AE2170" s="38"/>
    </row>
    <row r="2171" spans="1:31" ht="13.2">
      <c r="A2171" s="39">
        <v>206</v>
      </c>
      <c r="B2171" s="38" t="s">
        <v>5095</v>
      </c>
      <c r="C2171" s="39">
        <v>2</v>
      </c>
      <c r="D2171" s="89">
        <v>6</v>
      </c>
      <c r="E2171" s="90" t="s">
        <v>3995</v>
      </c>
      <c r="F2171" s="91">
        <v>36000749</v>
      </c>
      <c r="G2171" s="92" t="s">
        <v>456</v>
      </c>
      <c r="H2171">
        <f>VLOOKUP(G2171,'Journals '!A:C,3)</f>
        <v>0</v>
      </c>
      <c r="I2171" t="str">
        <f t="shared" si="8"/>
        <v xml:space="preserve"> </v>
      </c>
      <c r="J2171" s="91">
        <v>2022</v>
      </c>
      <c r="K2171" s="38" t="s">
        <v>5110</v>
      </c>
      <c r="L2171" s="38"/>
      <c r="M2171" s="38"/>
      <c r="N2171" s="38"/>
      <c r="O2171" s="38"/>
      <c r="P2171" s="38"/>
      <c r="Q2171" s="38"/>
      <c r="R2171" s="38"/>
      <c r="S2171" s="38"/>
      <c r="T2171" s="38"/>
      <c r="U2171" s="38"/>
      <c r="V2171" s="38"/>
      <c r="W2171" s="38"/>
      <c r="X2171" s="38"/>
      <c r="Y2171" s="38"/>
      <c r="Z2171" s="38"/>
      <c r="AA2171" s="38"/>
      <c r="AB2171" s="38"/>
      <c r="AC2171" s="38"/>
      <c r="AD2171" s="38"/>
      <c r="AE2171" s="38"/>
    </row>
    <row r="2172" spans="1:31" ht="13.2">
      <c r="A2172" s="39">
        <v>206</v>
      </c>
      <c r="B2172" s="38" t="s">
        <v>5095</v>
      </c>
      <c r="C2172" s="39">
        <v>6</v>
      </c>
      <c r="D2172" s="89">
        <v>13</v>
      </c>
      <c r="E2172" s="90" t="s">
        <v>2074</v>
      </c>
      <c r="F2172" s="91">
        <v>34798615</v>
      </c>
      <c r="G2172" s="92" t="s">
        <v>476</v>
      </c>
      <c r="H2172">
        <f>VLOOKUP(G2172,'Journals '!A:C,3)</f>
        <v>1</v>
      </c>
      <c r="I2172">
        <f t="shared" si="8"/>
        <v>1</v>
      </c>
      <c r="J2172" s="91">
        <v>2021</v>
      </c>
      <c r="K2172" s="38" t="s">
        <v>5111</v>
      </c>
      <c r="L2172" s="38"/>
      <c r="M2172" s="38"/>
      <c r="N2172" s="38"/>
      <c r="O2172" s="38"/>
      <c r="P2172" s="38"/>
      <c r="Q2172" s="38"/>
      <c r="R2172" s="38"/>
      <c r="S2172" s="38"/>
      <c r="T2172" s="38"/>
      <c r="U2172" s="38"/>
      <c r="V2172" s="38"/>
      <c r="W2172" s="38"/>
      <c r="X2172" s="38"/>
      <c r="Y2172" s="38"/>
      <c r="Z2172" s="38"/>
      <c r="AA2172" s="38"/>
      <c r="AB2172" s="38"/>
      <c r="AC2172" s="38"/>
      <c r="AD2172" s="38"/>
      <c r="AE2172" s="38"/>
    </row>
    <row r="2173" spans="1:31" ht="13.2">
      <c r="A2173" s="39">
        <v>206</v>
      </c>
      <c r="B2173" s="38" t="s">
        <v>5095</v>
      </c>
      <c r="C2173" s="39">
        <v>2</v>
      </c>
      <c r="D2173" s="89">
        <v>7</v>
      </c>
      <c r="E2173" s="90" t="s">
        <v>5112</v>
      </c>
      <c r="F2173" s="91">
        <v>33639283</v>
      </c>
      <c r="G2173" s="92" t="s">
        <v>634</v>
      </c>
      <c r="H2173">
        <f>VLOOKUP(G2173,'Journals '!A:C,3)</f>
        <v>1</v>
      </c>
      <c r="I2173">
        <f t="shared" si="8"/>
        <v>1</v>
      </c>
      <c r="J2173" s="91">
        <v>2021</v>
      </c>
      <c r="K2173" s="38" t="s">
        <v>5113</v>
      </c>
      <c r="L2173" s="38"/>
      <c r="M2173" s="38"/>
      <c r="N2173" s="38"/>
      <c r="O2173" s="38"/>
      <c r="P2173" s="38"/>
      <c r="Q2173" s="38"/>
      <c r="R2173" s="38"/>
      <c r="S2173" s="38"/>
      <c r="T2173" s="38"/>
      <c r="U2173" s="38"/>
      <c r="V2173" s="38"/>
      <c r="W2173" s="38"/>
      <c r="X2173" s="38"/>
      <c r="Y2173" s="38"/>
      <c r="Z2173" s="38"/>
      <c r="AA2173" s="38"/>
      <c r="AB2173" s="38"/>
      <c r="AC2173" s="38"/>
      <c r="AD2173" s="38"/>
      <c r="AE2173" s="38"/>
    </row>
    <row r="2174" spans="1:31" ht="13.2">
      <c r="A2174" s="39">
        <v>206</v>
      </c>
      <c r="B2174" s="38" t="s">
        <v>5095</v>
      </c>
      <c r="C2174" s="39">
        <v>2</v>
      </c>
      <c r="D2174" s="89">
        <v>5</v>
      </c>
      <c r="E2174" s="90" t="s">
        <v>5114</v>
      </c>
      <c r="F2174" s="91">
        <v>36703296</v>
      </c>
      <c r="G2174" s="92" t="s">
        <v>324</v>
      </c>
      <c r="H2174">
        <f>VLOOKUP(G2174,'Journals '!A:C,3)</f>
        <v>0</v>
      </c>
      <c r="I2174" t="str">
        <f t="shared" si="8"/>
        <v xml:space="preserve"> </v>
      </c>
      <c r="J2174" s="91">
        <v>2023</v>
      </c>
      <c r="K2174" s="38" t="s">
        <v>5115</v>
      </c>
      <c r="L2174" s="38"/>
      <c r="M2174" s="38"/>
      <c r="N2174" s="38"/>
      <c r="O2174" s="38"/>
      <c r="P2174" s="38"/>
      <c r="Q2174" s="38"/>
      <c r="R2174" s="38"/>
      <c r="S2174" s="38"/>
      <c r="T2174" s="38"/>
      <c r="U2174" s="38"/>
      <c r="V2174" s="38"/>
      <c r="W2174" s="38"/>
      <c r="X2174" s="38"/>
      <c r="Y2174" s="38"/>
      <c r="Z2174" s="38"/>
      <c r="AA2174" s="38"/>
      <c r="AB2174" s="38"/>
      <c r="AC2174" s="38"/>
      <c r="AD2174" s="38"/>
      <c r="AE2174" s="38"/>
    </row>
    <row r="2175" spans="1:31" ht="13.2">
      <c r="A2175" s="39">
        <v>206</v>
      </c>
      <c r="B2175" s="38" t="s">
        <v>5095</v>
      </c>
      <c r="C2175" s="39">
        <v>1</v>
      </c>
      <c r="D2175" s="89">
        <v>6</v>
      </c>
      <c r="E2175" s="90" t="s">
        <v>5116</v>
      </c>
      <c r="F2175" s="91">
        <v>31567404</v>
      </c>
      <c r="G2175" s="92" t="s">
        <v>353</v>
      </c>
      <c r="H2175">
        <f>VLOOKUP(G2175,'Journals '!A:C,3)</f>
        <v>0</v>
      </c>
      <c r="I2175" t="str">
        <f t="shared" si="8"/>
        <v xml:space="preserve"> </v>
      </c>
      <c r="J2175" s="91">
        <v>2019</v>
      </c>
      <c r="K2175" s="38" t="s">
        <v>5117</v>
      </c>
      <c r="L2175" s="38"/>
      <c r="M2175" s="38"/>
      <c r="N2175" s="38"/>
      <c r="O2175" s="38"/>
      <c r="P2175" s="38"/>
      <c r="Q2175" s="38"/>
      <c r="R2175" s="38"/>
      <c r="S2175" s="38"/>
      <c r="T2175" s="38"/>
      <c r="U2175" s="38"/>
      <c r="V2175" s="38"/>
      <c r="W2175" s="38"/>
      <c r="X2175" s="38"/>
      <c r="Y2175" s="38"/>
      <c r="Z2175" s="38"/>
      <c r="AA2175" s="38"/>
      <c r="AB2175" s="38"/>
      <c r="AC2175" s="38"/>
      <c r="AD2175" s="38"/>
      <c r="AE2175" s="38"/>
    </row>
    <row r="2176" spans="1:31" ht="13.2">
      <c r="A2176" s="39">
        <v>206</v>
      </c>
      <c r="B2176" s="38" t="s">
        <v>5095</v>
      </c>
      <c r="C2176" s="39">
        <v>1</v>
      </c>
      <c r="D2176" s="89">
        <v>5</v>
      </c>
      <c r="E2176" s="90" t="s">
        <v>5118</v>
      </c>
      <c r="F2176" s="91">
        <v>32006949</v>
      </c>
      <c r="G2176" s="92" t="s">
        <v>548</v>
      </c>
      <c r="H2176">
        <f>VLOOKUP(G2176,'Journals '!A:C,3)</f>
        <v>1</v>
      </c>
      <c r="I2176">
        <f t="shared" si="8"/>
        <v>1</v>
      </c>
      <c r="J2176" s="91">
        <v>2020</v>
      </c>
      <c r="K2176" s="38" t="s">
        <v>5119</v>
      </c>
      <c r="L2176" s="38"/>
      <c r="M2176" s="38"/>
      <c r="N2176" s="38"/>
      <c r="O2176" s="38"/>
      <c r="P2176" s="38"/>
      <c r="Q2176" s="38"/>
      <c r="R2176" s="38"/>
      <c r="S2176" s="38"/>
      <c r="T2176" s="38"/>
      <c r="U2176" s="38"/>
      <c r="V2176" s="38"/>
      <c r="W2176" s="38"/>
      <c r="X2176" s="38"/>
      <c r="Y2176" s="38"/>
      <c r="Z2176" s="38"/>
      <c r="AA2176" s="38"/>
      <c r="AB2176" s="38"/>
      <c r="AC2176" s="38"/>
      <c r="AD2176" s="38"/>
      <c r="AE2176" s="38"/>
    </row>
    <row r="2177" spans="1:31" ht="13.2">
      <c r="A2177" s="39">
        <v>206</v>
      </c>
      <c r="B2177" s="38" t="s">
        <v>5095</v>
      </c>
      <c r="C2177" s="39">
        <v>1</v>
      </c>
      <c r="D2177" s="89">
        <v>7</v>
      </c>
      <c r="E2177" s="90" t="s">
        <v>5120</v>
      </c>
      <c r="F2177" s="91">
        <v>35155071</v>
      </c>
      <c r="G2177" s="92" t="s">
        <v>467</v>
      </c>
      <c r="H2177">
        <f>VLOOKUP(G2177,'Journals '!A:C,3)</f>
        <v>1</v>
      </c>
      <c r="I2177">
        <f t="shared" si="8"/>
        <v>1</v>
      </c>
      <c r="J2177" s="91">
        <v>2022</v>
      </c>
      <c r="K2177" s="38" t="s">
        <v>5121</v>
      </c>
      <c r="L2177" s="38"/>
      <c r="M2177" s="38"/>
      <c r="N2177" s="38"/>
      <c r="O2177" s="38"/>
      <c r="P2177" s="38"/>
      <c r="Q2177" s="38"/>
      <c r="R2177" s="38"/>
      <c r="S2177" s="38"/>
      <c r="T2177" s="38"/>
      <c r="U2177" s="38"/>
      <c r="V2177" s="38"/>
      <c r="W2177" s="38"/>
      <c r="X2177" s="38"/>
      <c r="Y2177" s="38"/>
      <c r="Z2177" s="38"/>
      <c r="AA2177" s="38"/>
      <c r="AB2177" s="38"/>
      <c r="AC2177" s="38"/>
      <c r="AD2177" s="38"/>
      <c r="AE2177" s="38"/>
    </row>
    <row r="2178" spans="1:31" ht="13.2">
      <c r="A2178" s="39">
        <v>206</v>
      </c>
      <c r="B2178" s="38" t="s">
        <v>5095</v>
      </c>
      <c r="C2178" s="39">
        <v>2</v>
      </c>
      <c r="D2178" s="89">
        <v>5</v>
      </c>
      <c r="E2178" s="90" t="s">
        <v>5122</v>
      </c>
      <c r="F2178" s="91">
        <v>35537913</v>
      </c>
      <c r="G2178" s="92" t="s">
        <v>454</v>
      </c>
      <c r="H2178">
        <f>VLOOKUP(G2178,'Journals '!A:C,3)</f>
        <v>0</v>
      </c>
      <c r="I2178" t="str">
        <f t="shared" si="8"/>
        <v xml:space="preserve"> </v>
      </c>
      <c r="J2178" s="91">
        <v>2022</v>
      </c>
      <c r="K2178" s="38" t="s">
        <v>5123</v>
      </c>
      <c r="L2178" s="38"/>
      <c r="M2178" s="38"/>
      <c r="N2178" s="38"/>
      <c r="O2178" s="38"/>
      <c r="P2178" s="38"/>
      <c r="Q2178" s="38"/>
      <c r="R2178" s="38"/>
      <c r="S2178" s="38"/>
      <c r="T2178" s="38"/>
      <c r="U2178" s="38"/>
      <c r="V2178" s="38"/>
      <c r="W2178" s="38"/>
      <c r="X2178" s="38"/>
      <c r="Y2178" s="38"/>
      <c r="Z2178" s="38"/>
      <c r="AA2178" s="38"/>
      <c r="AB2178" s="38"/>
      <c r="AC2178" s="38"/>
      <c r="AD2178" s="38"/>
      <c r="AE2178" s="38"/>
    </row>
    <row r="2179" spans="1:31" ht="13.2">
      <c r="A2179" s="39">
        <v>206</v>
      </c>
      <c r="B2179" s="38" t="s">
        <v>5095</v>
      </c>
      <c r="C2179" s="39">
        <v>1</v>
      </c>
      <c r="D2179" s="89">
        <v>10</v>
      </c>
      <c r="E2179" s="90" t="s">
        <v>5124</v>
      </c>
      <c r="F2179" s="91">
        <v>34392366</v>
      </c>
      <c r="G2179" s="92" t="s">
        <v>544</v>
      </c>
      <c r="H2179">
        <f>VLOOKUP(G2179,'Journals '!A:C,3)</f>
        <v>1</v>
      </c>
      <c r="I2179">
        <f t="shared" si="8"/>
        <v>1</v>
      </c>
      <c r="J2179" s="91">
        <v>2021</v>
      </c>
      <c r="K2179" s="38" t="s">
        <v>5125</v>
      </c>
      <c r="L2179" s="38"/>
      <c r="M2179" s="38"/>
      <c r="N2179" s="38"/>
      <c r="O2179" s="38"/>
      <c r="P2179" s="38"/>
      <c r="Q2179" s="38"/>
      <c r="R2179" s="38"/>
      <c r="S2179" s="38"/>
      <c r="T2179" s="38"/>
      <c r="U2179" s="38"/>
      <c r="V2179" s="38"/>
      <c r="W2179" s="38"/>
      <c r="X2179" s="38"/>
      <c r="Y2179" s="38"/>
      <c r="Z2179" s="38"/>
      <c r="AA2179" s="38"/>
      <c r="AB2179" s="38"/>
      <c r="AC2179" s="38"/>
      <c r="AD2179" s="38"/>
      <c r="AE2179" s="38"/>
    </row>
    <row r="2180" spans="1:31" ht="13.2">
      <c r="A2180" s="39">
        <v>206</v>
      </c>
      <c r="B2180" s="38" t="s">
        <v>5095</v>
      </c>
      <c r="C2180" s="39">
        <v>3</v>
      </c>
      <c r="D2180" s="89">
        <v>10</v>
      </c>
      <c r="E2180" s="90" t="s">
        <v>5126</v>
      </c>
      <c r="F2180" s="91">
        <v>30579282</v>
      </c>
      <c r="G2180" s="92" t="s">
        <v>473</v>
      </c>
      <c r="H2180">
        <f>VLOOKUP(G2180,'Journals '!A:C,3)</f>
        <v>1</v>
      </c>
      <c r="I2180">
        <f t="shared" si="8"/>
        <v>1</v>
      </c>
      <c r="J2180" s="91">
        <v>2018</v>
      </c>
      <c r="K2180" s="38" t="s">
        <v>5127</v>
      </c>
      <c r="L2180" s="38"/>
      <c r="M2180" s="38"/>
      <c r="N2180" s="38"/>
      <c r="O2180" s="38"/>
      <c r="P2180" s="38"/>
      <c r="Q2180" s="38"/>
      <c r="R2180" s="38"/>
      <c r="S2180" s="38"/>
      <c r="T2180" s="38"/>
      <c r="U2180" s="38"/>
      <c r="V2180" s="38"/>
      <c r="W2180" s="38"/>
      <c r="X2180" s="38"/>
      <c r="Y2180" s="38"/>
      <c r="Z2180" s="38"/>
      <c r="AA2180" s="38"/>
      <c r="AB2180" s="38"/>
      <c r="AC2180" s="38"/>
      <c r="AD2180" s="38"/>
      <c r="AE2180" s="38"/>
    </row>
    <row r="2181" spans="1:31" ht="13.2">
      <c r="A2181" s="39">
        <v>206</v>
      </c>
      <c r="B2181" s="38" t="s">
        <v>5095</v>
      </c>
      <c r="C2181" s="39">
        <v>1</v>
      </c>
      <c r="D2181" s="89">
        <v>8</v>
      </c>
      <c r="E2181" s="90" t="s">
        <v>5128</v>
      </c>
      <c r="F2181" s="91">
        <v>31349223</v>
      </c>
      <c r="G2181" s="92" t="s">
        <v>1030</v>
      </c>
      <c r="H2181">
        <f>VLOOKUP(G2181,'Journals '!A:C,3)</f>
        <v>1</v>
      </c>
      <c r="I2181">
        <f t="shared" si="8"/>
        <v>1</v>
      </c>
      <c r="J2181" s="91">
        <v>2019</v>
      </c>
      <c r="K2181" s="38" t="s">
        <v>5129</v>
      </c>
      <c r="L2181" s="38"/>
      <c r="M2181" s="38"/>
      <c r="N2181" s="38"/>
      <c r="O2181" s="38"/>
      <c r="P2181" s="38"/>
      <c r="Q2181" s="38"/>
      <c r="R2181" s="38"/>
      <c r="S2181" s="38"/>
      <c r="T2181" s="38"/>
      <c r="U2181" s="38"/>
      <c r="V2181" s="38"/>
      <c r="W2181" s="38"/>
      <c r="X2181" s="38"/>
      <c r="Y2181" s="38"/>
      <c r="Z2181" s="38"/>
      <c r="AA2181" s="38"/>
      <c r="AB2181" s="38"/>
      <c r="AC2181" s="38"/>
      <c r="AD2181" s="38"/>
      <c r="AE2181" s="38"/>
    </row>
    <row r="2182" spans="1:31" ht="13.2">
      <c r="A2182" s="39">
        <v>206</v>
      </c>
      <c r="B2182" s="38" t="s">
        <v>5095</v>
      </c>
      <c r="C2182" s="39">
        <v>10</v>
      </c>
      <c r="D2182" s="89">
        <v>22</v>
      </c>
      <c r="E2182" s="90" t="s">
        <v>5130</v>
      </c>
      <c r="F2182" s="91">
        <v>31413142</v>
      </c>
      <c r="G2182" s="92" t="s">
        <v>594</v>
      </c>
      <c r="H2182">
        <f>VLOOKUP(G2182,'Journals '!A:C,3)</f>
        <v>0</v>
      </c>
      <c r="I2182" t="str">
        <f t="shared" si="8"/>
        <v xml:space="preserve"> </v>
      </c>
      <c r="J2182" s="91">
        <v>2019</v>
      </c>
      <c r="K2182" s="38" t="s">
        <v>5131</v>
      </c>
      <c r="L2182" s="38"/>
      <c r="M2182" s="38"/>
      <c r="N2182" s="38"/>
      <c r="O2182" s="38"/>
      <c r="P2182" s="38"/>
      <c r="Q2182" s="38"/>
      <c r="R2182" s="38"/>
      <c r="S2182" s="38"/>
      <c r="T2182" s="38"/>
      <c r="U2182" s="38"/>
      <c r="V2182" s="38"/>
      <c r="W2182" s="38"/>
      <c r="X2182" s="38"/>
      <c r="Y2182" s="38"/>
      <c r="Z2182" s="38"/>
      <c r="AA2182" s="38"/>
      <c r="AB2182" s="38"/>
      <c r="AC2182" s="38"/>
      <c r="AD2182" s="38"/>
      <c r="AE2182" s="38"/>
    </row>
    <row r="2183" spans="1:31" ht="13.2">
      <c r="A2183" s="39">
        <v>206</v>
      </c>
      <c r="B2183" s="38" t="s">
        <v>5095</v>
      </c>
      <c r="C2183" s="39">
        <v>1</v>
      </c>
      <c r="D2183" s="89">
        <v>7</v>
      </c>
      <c r="E2183" s="90" t="s">
        <v>5132</v>
      </c>
      <c r="F2183" s="91">
        <v>33254146</v>
      </c>
      <c r="G2183" s="92" t="s">
        <v>473</v>
      </c>
      <c r="H2183">
        <f>VLOOKUP(G2183,'Journals '!A:C,3)</f>
        <v>1</v>
      </c>
      <c r="I2183">
        <f t="shared" si="8"/>
        <v>1</v>
      </c>
      <c r="J2183" s="91">
        <v>2020</v>
      </c>
      <c r="K2183" s="38" t="s">
        <v>5133</v>
      </c>
      <c r="L2183" s="38"/>
      <c r="M2183" s="38"/>
      <c r="N2183" s="38"/>
      <c r="O2183" s="38"/>
      <c r="P2183" s="38"/>
      <c r="Q2183" s="38"/>
      <c r="R2183" s="38"/>
      <c r="S2183" s="38"/>
      <c r="T2183" s="38"/>
      <c r="U2183" s="38"/>
      <c r="V2183" s="38"/>
      <c r="W2183" s="38"/>
      <c r="X2183" s="38"/>
      <c r="Y2183" s="38"/>
      <c r="Z2183" s="38"/>
      <c r="AA2183" s="38"/>
      <c r="AB2183" s="38"/>
      <c r="AC2183" s="38"/>
      <c r="AD2183" s="38"/>
      <c r="AE2183" s="38"/>
    </row>
    <row r="2184" spans="1:31" ht="13.2">
      <c r="A2184" s="39">
        <v>206</v>
      </c>
      <c r="B2184" s="38" t="s">
        <v>5095</v>
      </c>
      <c r="C2184" s="39">
        <v>9</v>
      </c>
      <c r="D2184" s="89">
        <v>11</v>
      </c>
      <c r="E2184" s="90" t="s">
        <v>5134</v>
      </c>
      <c r="F2184" s="91">
        <v>37467955</v>
      </c>
      <c r="G2184" s="92" t="s">
        <v>634</v>
      </c>
      <c r="H2184">
        <f>VLOOKUP(G2184,'Journals '!A:C,3)</f>
        <v>1</v>
      </c>
      <c r="I2184">
        <f t="shared" si="8"/>
        <v>1</v>
      </c>
      <c r="J2184" s="91">
        <v>2023</v>
      </c>
      <c r="K2184" s="38" t="s">
        <v>5135</v>
      </c>
      <c r="L2184" s="38"/>
      <c r="M2184" s="38"/>
      <c r="N2184" s="38"/>
      <c r="O2184" s="38"/>
      <c r="P2184" s="38"/>
      <c r="Q2184" s="38"/>
      <c r="R2184" s="38"/>
      <c r="S2184" s="38"/>
      <c r="T2184" s="38"/>
      <c r="U2184" s="38"/>
      <c r="V2184" s="38"/>
      <c r="W2184" s="38"/>
      <c r="X2184" s="38"/>
      <c r="Y2184" s="38"/>
      <c r="Z2184" s="38"/>
      <c r="AA2184" s="38"/>
      <c r="AB2184" s="38"/>
      <c r="AC2184" s="38"/>
      <c r="AD2184" s="38"/>
      <c r="AE2184" s="38"/>
    </row>
    <row r="2185" spans="1:31" ht="13.2">
      <c r="A2185" s="39">
        <v>206</v>
      </c>
      <c r="B2185" s="38" t="s">
        <v>5095</v>
      </c>
      <c r="C2185" s="39">
        <v>1</v>
      </c>
      <c r="D2185" s="89">
        <v>5</v>
      </c>
      <c r="E2185" s="90" t="s">
        <v>5136</v>
      </c>
      <c r="F2185" s="91">
        <v>30797905</v>
      </c>
      <c r="G2185" s="92" t="s">
        <v>634</v>
      </c>
      <c r="H2185">
        <f>VLOOKUP(G2185,'Journals '!A:C,3)</f>
        <v>1</v>
      </c>
      <c r="I2185">
        <f t="shared" si="8"/>
        <v>1</v>
      </c>
      <c r="J2185" s="91">
        <v>2019</v>
      </c>
      <c r="K2185" s="38" t="s">
        <v>5137</v>
      </c>
      <c r="L2185" s="38"/>
      <c r="M2185" s="38"/>
      <c r="N2185" s="38"/>
      <c r="O2185" s="38"/>
      <c r="P2185" s="38"/>
      <c r="Q2185" s="38"/>
      <c r="R2185" s="38"/>
      <c r="S2185" s="38"/>
      <c r="T2185" s="38"/>
      <c r="U2185" s="38"/>
      <c r="V2185" s="38"/>
      <c r="W2185" s="38"/>
      <c r="X2185" s="38"/>
      <c r="Y2185" s="38"/>
      <c r="Z2185" s="38"/>
      <c r="AA2185" s="38"/>
      <c r="AB2185" s="38"/>
      <c r="AC2185" s="38"/>
      <c r="AD2185" s="38"/>
      <c r="AE2185" s="38"/>
    </row>
    <row r="2186" spans="1:31" ht="13.2">
      <c r="A2186" s="39">
        <v>206</v>
      </c>
      <c r="B2186" s="38" t="s">
        <v>5095</v>
      </c>
      <c r="C2186" s="39">
        <v>1</v>
      </c>
      <c r="D2186" s="89">
        <v>6</v>
      </c>
      <c r="E2186" s="90" t="s">
        <v>5138</v>
      </c>
      <c r="F2186" s="91">
        <v>30744682</v>
      </c>
      <c r="G2186" s="92" t="s">
        <v>415</v>
      </c>
      <c r="H2186">
        <f>VLOOKUP(G2186,'Journals '!A:C,3)</f>
        <v>0</v>
      </c>
      <c r="I2186" t="str">
        <f t="shared" si="8"/>
        <v xml:space="preserve"> </v>
      </c>
      <c r="J2186" s="91">
        <v>2019</v>
      </c>
      <c r="K2186" s="38" t="s">
        <v>5139</v>
      </c>
      <c r="L2186" s="38"/>
      <c r="M2186" s="38"/>
      <c r="N2186" s="38"/>
      <c r="O2186" s="38"/>
      <c r="P2186" s="38"/>
      <c r="Q2186" s="38"/>
      <c r="R2186" s="38"/>
      <c r="S2186" s="38"/>
      <c r="T2186" s="38"/>
      <c r="U2186" s="38"/>
      <c r="V2186" s="38"/>
      <c r="W2186" s="38"/>
      <c r="X2186" s="38"/>
      <c r="Y2186" s="38"/>
      <c r="Z2186" s="38"/>
      <c r="AA2186" s="38"/>
      <c r="AB2186" s="38"/>
      <c r="AC2186" s="38"/>
      <c r="AD2186" s="38"/>
      <c r="AE2186" s="38"/>
    </row>
    <row r="2187" spans="1:31" ht="13.2">
      <c r="A2187" s="39">
        <v>206</v>
      </c>
      <c r="B2187" s="38" t="s">
        <v>5095</v>
      </c>
      <c r="C2187" s="39">
        <v>1</v>
      </c>
      <c r="D2187" s="89">
        <v>6</v>
      </c>
      <c r="E2187" s="90" t="s">
        <v>5140</v>
      </c>
      <c r="F2187" s="91">
        <v>35548192</v>
      </c>
      <c r="G2187" s="92" t="s">
        <v>392</v>
      </c>
      <c r="H2187">
        <f>VLOOKUP(G2187,'Journals '!A:C,3)</f>
        <v>0</v>
      </c>
      <c r="I2187" t="str">
        <f t="shared" si="8"/>
        <v xml:space="preserve"> </v>
      </c>
      <c r="J2187" s="91">
        <v>2022</v>
      </c>
      <c r="K2187" s="38" t="s">
        <v>5141</v>
      </c>
      <c r="L2187" s="38"/>
      <c r="M2187" s="38"/>
      <c r="N2187" s="38"/>
      <c r="O2187" s="38"/>
      <c r="P2187" s="38"/>
      <c r="Q2187" s="38"/>
      <c r="R2187" s="38"/>
      <c r="S2187" s="38"/>
      <c r="T2187" s="38"/>
      <c r="U2187" s="38"/>
      <c r="V2187" s="38"/>
      <c r="W2187" s="38"/>
      <c r="X2187" s="38"/>
      <c r="Y2187" s="38"/>
      <c r="Z2187" s="38"/>
      <c r="AA2187" s="38"/>
      <c r="AB2187" s="38"/>
      <c r="AC2187" s="38"/>
      <c r="AD2187" s="38"/>
      <c r="AE2187" s="38"/>
    </row>
    <row r="2188" spans="1:31" ht="13.2">
      <c r="A2188" s="39">
        <v>207</v>
      </c>
      <c r="B2188" s="38" t="s">
        <v>837</v>
      </c>
      <c r="C2188" s="39">
        <v>2</v>
      </c>
      <c r="D2188" s="39">
        <v>3</v>
      </c>
      <c r="E2188" s="38" t="s">
        <v>5142</v>
      </c>
      <c r="F2188" s="39">
        <v>36424062</v>
      </c>
      <c r="G2188" s="40" t="s">
        <v>545</v>
      </c>
      <c r="H2188">
        <f>VLOOKUP(G2188,'Journals '!A:C,3)</f>
        <v>1</v>
      </c>
      <c r="I2188">
        <f t="shared" si="8"/>
        <v>1</v>
      </c>
      <c r="J2188" s="39">
        <v>2023</v>
      </c>
      <c r="K2188" s="38" t="s">
        <v>5143</v>
      </c>
      <c r="L2188" s="38"/>
      <c r="M2188" s="38"/>
      <c r="N2188" s="38"/>
      <c r="O2188" s="38"/>
      <c r="P2188" s="38"/>
      <c r="Q2188" s="38"/>
      <c r="R2188" s="38"/>
      <c r="S2188" s="38"/>
      <c r="T2188" s="38"/>
      <c r="U2188" s="38"/>
      <c r="V2188" s="38"/>
      <c r="W2188" s="38"/>
      <c r="X2188" s="38"/>
      <c r="Y2188" s="38"/>
      <c r="Z2188" s="38"/>
      <c r="AA2188" s="38"/>
      <c r="AB2188" s="38"/>
      <c r="AC2188" s="38"/>
      <c r="AD2188" s="38"/>
      <c r="AE2188" s="38"/>
    </row>
    <row r="2189" spans="1:31" ht="13.2">
      <c r="A2189" s="39">
        <v>207</v>
      </c>
      <c r="B2189" s="38" t="s">
        <v>837</v>
      </c>
      <c r="C2189" s="39">
        <v>2</v>
      </c>
      <c r="D2189" s="39">
        <v>9</v>
      </c>
      <c r="E2189" s="38" t="s">
        <v>5144</v>
      </c>
      <c r="F2189" s="39">
        <v>32711142</v>
      </c>
      <c r="G2189" s="40" t="s">
        <v>634</v>
      </c>
      <c r="H2189">
        <f>VLOOKUP(G2189,'Journals '!A:C,3)</f>
        <v>1</v>
      </c>
      <c r="I2189">
        <f t="shared" si="8"/>
        <v>1</v>
      </c>
      <c r="J2189" s="39">
        <v>2020</v>
      </c>
      <c r="K2189" s="38" t="s">
        <v>5145</v>
      </c>
      <c r="L2189" s="38"/>
      <c r="M2189" s="38"/>
      <c r="N2189" s="38"/>
      <c r="O2189" s="38"/>
      <c r="P2189" s="38"/>
      <c r="Q2189" s="38"/>
      <c r="R2189" s="38"/>
      <c r="S2189" s="38"/>
      <c r="T2189" s="38"/>
      <c r="U2189" s="38"/>
      <c r="V2189" s="38"/>
      <c r="W2189" s="38"/>
      <c r="X2189" s="38"/>
      <c r="Y2189" s="38"/>
      <c r="Z2189" s="38"/>
      <c r="AA2189" s="38"/>
      <c r="AB2189" s="38"/>
      <c r="AC2189" s="38"/>
      <c r="AD2189" s="38"/>
      <c r="AE2189" s="38"/>
    </row>
    <row r="2190" spans="1:31" ht="13.2">
      <c r="A2190" s="39">
        <v>207</v>
      </c>
      <c r="B2190" s="38" t="s">
        <v>837</v>
      </c>
      <c r="C2190" s="39">
        <v>6</v>
      </c>
      <c r="D2190" s="39">
        <v>16</v>
      </c>
      <c r="E2190" s="38" t="s">
        <v>5146</v>
      </c>
      <c r="F2190" s="39">
        <v>34728391</v>
      </c>
      <c r="G2190" s="40" t="s">
        <v>634</v>
      </c>
      <c r="H2190">
        <f>VLOOKUP(G2190,'Journals '!A:C,3)</f>
        <v>1</v>
      </c>
      <c r="I2190">
        <f t="shared" si="8"/>
        <v>1</v>
      </c>
      <c r="J2190" s="39">
        <v>2022</v>
      </c>
      <c r="K2190" s="38" t="s">
        <v>5145</v>
      </c>
      <c r="L2190" s="38"/>
      <c r="M2190" s="38"/>
      <c r="N2190" s="38"/>
      <c r="O2190" s="38"/>
      <c r="P2190" s="38"/>
      <c r="Q2190" s="38"/>
      <c r="R2190" s="38"/>
      <c r="S2190" s="38"/>
      <c r="T2190" s="38"/>
      <c r="U2190" s="38"/>
      <c r="V2190" s="38"/>
      <c r="W2190" s="38"/>
      <c r="X2190" s="38"/>
      <c r="Y2190" s="38"/>
      <c r="Z2190" s="38"/>
      <c r="AA2190" s="38"/>
      <c r="AB2190" s="38"/>
      <c r="AC2190" s="38"/>
      <c r="AD2190" s="38"/>
      <c r="AE2190" s="38"/>
    </row>
    <row r="2191" spans="1:31" ht="13.2">
      <c r="A2191" s="39">
        <v>207</v>
      </c>
      <c r="B2191" s="38" t="s">
        <v>837</v>
      </c>
      <c r="C2191" s="39">
        <v>3</v>
      </c>
      <c r="D2191" s="39">
        <v>9</v>
      </c>
      <c r="E2191" s="38" t="s">
        <v>5147</v>
      </c>
      <c r="F2191" s="39">
        <v>34740184</v>
      </c>
      <c r="G2191" s="40" t="s">
        <v>473</v>
      </c>
      <c r="H2191">
        <f>VLOOKUP(G2191,'Journals '!A:C,3)</f>
        <v>1</v>
      </c>
      <c r="I2191">
        <f t="shared" si="8"/>
        <v>1</v>
      </c>
      <c r="J2191" s="39">
        <v>2021</v>
      </c>
      <c r="K2191" s="38" t="s">
        <v>5148</v>
      </c>
      <c r="L2191" s="38"/>
      <c r="M2191" s="38"/>
      <c r="N2191" s="38"/>
      <c r="O2191" s="38"/>
      <c r="P2191" s="38"/>
      <c r="Q2191" s="38"/>
      <c r="R2191" s="38"/>
      <c r="S2191" s="38"/>
      <c r="T2191" s="38"/>
      <c r="U2191" s="38"/>
      <c r="V2191" s="38"/>
      <c r="W2191" s="38"/>
      <c r="X2191" s="38"/>
      <c r="Y2191" s="38"/>
      <c r="Z2191" s="38"/>
      <c r="AA2191" s="38"/>
      <c r="AB2191" s="38"/>
      <c r="AC2191" s="38"/>
      <c r="AD2191" s="38"/>
      <c r="AE2191" s="38"/>
    </row>
    <row r="2192" spans="1:31" ht="13.2">
      <c r="A2192" s="39">
        <v>207</v>
      </c>
      <c r="B2192" s="38" t="s">
        <v>837</v>
      </c>
      <c r="C2192" s="39">
        <v>4</v>
      </c>
      <c r="D2192" s="39">
        <v>6</v>
      </c>
      <c r="E2192" s="38" t="s">
        <v>5149</v>
      </c>
      <c r="F2192" s="39">
        <v>36724759</v>
      </c>
      <c r="G2192" s="40" t="s">
        <v>608</v>
      </c>
      <c r="H2192">
        <f>VLOOKUP(G2192,'Journals '!A:C,3)</f>
        <v>1</v>
      </c>
      <c r="I2192">
        <f t="shared" si="8"/>
        <v>1</v>
      </c>
      <c r="J2192" s="39">
        <v>2023</v>
      </c>
      <c r="K2192" s="38" t="s">
        <v>5150</v>
      </c>
      <c r="L2192" s="38"/>
      <c r="M2192" s="38"/>
      <c r="N2192" s="38"/>
      <c r="O2192" s="38"/>
      <c r="P2192" s="38"/>
      <c r="Q2192" s="38"/>
      <c r="R2192" s="38"/>
      <c r="S2192" s="38"/>
      <c r="T2192" s="38"/>
      <c r="U2192" s="38"/>
      <c r="V2192" s="38"/>
      <c r="W2192" s="38"/>
      <c r="X2192" s="38"/>
      <c r="Y2192" s="38"/>
      <c r="Z2192" s="38"/>
      <c r="AA2192" s="38"/>
      <c r="AB2192" s="38"/>
      <c r="AC2192" s="38"/>
      <c r="AD2192" s="38"/>
      <c r="AE2192" s="38"/>
    </row>
    <row r="2193" spans="1:11" ht="13.2">
      <c r="A2193" s="39">
        <v>208</v>
      </c>
      <c r="B2193" s="38" t="s">
        <v>898</v>
      </c>
      <c r="C2193" s="39">
        <v>1</v>
      </c>
      <c r="D2193" s="39">
        <v>5</v>
      </c>
      <c r="E2193" s="38" t="s">
        <v>5151</v>
      </c>
      <c r="F2193" s="39">
        <v>37795213</v>
      </c>
      <c r="G2193" s="38" t="s">
        <v>5152</v>
      </c>
      <c r="H2193">
        <f>VLOOKUP(G2193,'Journals '!A:C,3)</f>
        <v>0</v>
      </c>
      <c r="I2193" t="str">
        <f t="shared" si="8"/>
        <v xml:space="preserve"> </v>
      </c>
      <c r="J2193" s="39">
        <v>2023</v>
      </c>
      <c r="K2193" s="38" t="s">
        <v>5153</v>
      </c>
    </row>
    <row r="2194" spans="1:11" ht="13.2">
      <c r="A2194" s="39">
        <v>208</v>
      </c>
      <c r="B2194" s="38" t="s">
        <v>898</v>
      </c>
      <c r="C2194" s="39">
        <v>1</v>
      </c>
      <c r="D2194" s="39">
        <v>6</v>
      </c>
      <c r="E2194" s="38" t="s">
        <v>5154</v>
      </c>
      <c r="F2194" s="39">
        <v>37082756</v>
      </c>
      <c r="G2194" s="38" t="s">
        <v>5155</v>
      </c>
      <c r="H2194">
        <f>VLOOKUP(G2194,'Journals '!A:C,3)</f>
        <v>0</v>
      </c>
      <c r="I2194" t="str">
        <f t="shared" si="8"/>
        <v xml:space="preserve"> </v>
      </c>
      <c r="J2194" s="39">
        <v>2023</v>
      </c>
      <c r="K2194" s="38" t="s">
        <v>5156</v>
      </c>
    </row>
    <row r="2195" spans="1:11" ht="13.2">
      <c r="A2195" s="39">
        <v>208</v>
      </c>
      <c r="B2195" s="38" t="s">
        <v>898</v>
      </c>
      <c r="C2195" s="39">
        <v>4</v>
      </c>
      <c r="D2195" s="39">
        <v>7</v>
      </c>
      <c r="E2195" s="38" t="s">
        <v>5157</v>
      </c>
      <c r="F2195" s="39">
        <v>36257694</v>
      </c>
      <c r="G2195" s="38" t="s">
        <v>2410</v>
      </c>
      <c r="H2195">
        <f>VLOOKUP(G2195,'Journals '!A:C,3)</f>
        <v>0</v>
      </c>
      <c r="I2195" t="str">
        <f t="shared" si="8"/>
        <v xml:space="preserve"> </v>
      </c>
      <c r="J2195" s="39">
        <v>2022</v>
      </c>
      <c r="K2195" s="38" t="s">
        <v>5156</v>
      </c>
    </row>
    <row r="2196" spans="1:11" ht="13.2">
      <c r="A2196" s="39">
        <v>208</v>
      </c>
      <c r="B2196" s="38" t="s">
        <v>898</v>
      </c>
      <c r="C2196" s="39">
        <v>2</v>
      </c>
      <c r="D2196" s="39">
        <v>8</v>
      </c>
      <c r="E2196" s="38" t="s">
        <v>5158</v>
      </c>
      <c r="F2196" s="39">
        <v>35668818</v>
      </c>
      <c r="G2196" s="38" t="s">
        <v>5159</v>
      </c>
      <c r="H2196">
        <f>VLOOKUP(G2196,'Journals '!A:C,3)</f>
        <v>0</v>
      </c>
      <c r="I2196" t="str">
        <f t="shared" si="8"/>
        <v xml:space="preserve"> </v>
      </c>
      <c r="J2196" s="39">
        <v>2022</v>
      </c>
      <c r="K2196" s="38" t="s">
        <v>5160</v>
      </c>
    </row>
    <row r="2197" spans="1:11" ht="13.2">
      <c r="A2197" s="39">
        <v>208</v>
      </c>
      <c r="B2197" s="38" t="s">
        <v>898</v>
      </c>
      <c r="C2197" s="39">
        <v>1</v>
      </c>
      <c r="D2197" s="39">
        <v>8</v>
      </c>
      <c r="E2197" s="38" t="s">
        <v>5161</v>
      </c>
      <c r="F2197" s="39">
        <v>35620529</v>
      </c>
      <c r="G2197" s="38" t="s">
        <v>5162</v>
      </c>
      <c r="H2197">
        <f>VLOOKUP(G2197,'Journals '!A:C,3)</f>
        <v>0</v>
      </c>
      <c r="I2197" t="str">
        <f t="shared" si="8"/>
        <v xml:space="preserve"> </v>
      </c>
      <c r="J2197" s="39">
        <v>2022</v>
      </c>
      <c r="K2197" s="38" t="s">
        <v>5163</v>
      </c>
    </row>
    <row r="2198" spans="1:11" ht="13.2">
      <c r="A2198" s="39">
        <v>208</v>
      </c>
      <c r="B2198" s="38" t="s">
        <v>898</v>
      </c>
      <c r="C2198" s="39">
        <v>5</v>
      </c>
      <c r="D2198" s="39">
        <v>6</v>
      </c>
      <c r="E2198" s="38" t="s">
        <v>3312</v>
      </c>
      <c r="F2198" s="39">
        <v>35381478</v>
      </c>
      <c r="G2198" s="38" t="s">
        <v>454</v>
      </c>
      <c r="H2198">
        <f>VLOOKUP(G2198,'Journals '!A:C,3)</f>
        <v>0</v>
      </c>
      <c r="I2198" t="str">
        <f t="shared" si="8"/>
        <v xml:space="preserve"> </v>
      </c>
      <c r="J2198" s="39">
        <v>2022</v>
      </c>
      <c r="K2198" s="38" t="s">
        <v>5153</v>
      </c>
    </row>
    <row r="2199" spans="1:11" ht="13.2">
      <c r="A2199" s="39">
        <v>208</v>
      </c>
      <c r="B2199" s="38" t="s">
        <v>898</v>
      </c>
      <c r="C2199" s="39">
        <v>4</v>
      </c>
      <c r="D2199" s="39">
        <v>7</v>
      </c>
      <c r="E2199" s="38" t="s">
        <v>5164</v>
      </c>
      <c r="F2199" s="39">
        <v>35272687</v>
      </c>
      <c r="G2199" s="38" t="s">
        <v>5165</v>
      </c>
      <c r="H2199">
        <f>VLOOKUP(G2199,'Journals '!A:C,3)</f>
        <v>1</v>
      </c>
      <c r="I2199">
        <f t="shared" si="8"/>
        <v>1</v>
      </c>
      <c r="J2199" s="39">
        <v>2022</v>
      </c>
      <c r="K2199" s="38" t="s">
        <v>5166</v>
      </c>
    </row>
    <row r="2200" spans="1:11" ht="13.2">
      <c r="A2200" s="39">
        <v>208</v>
      </c>
      <c r="B2200" s="38" t="s">
        <v>898</v>
      </c>
      <c r="C2200" s="39">
        <v>5</v>
      </c>
      <c r="D2200" s="39">
        <v>6</v>
      </c>
      <c r="E2200" s="38" t="s">
        <v>5167</v>
      </c>
      <c r="F2200" s="39">
        <v>34842783</v>
      </c>
      <c r="G2200" s="38" t="s">
        <v>5168</v>
      </c>
      <c r="H2200">
        <f>VLOOKUP(G2200,'Journals '!A:C,3)</f>
        <v>0</v>
      </c>
      <c r="I2200" t="str">
        <f t="shared" si="8"/>
        <v xml:space="preserve"> </v>
      </c>
      <c r="J2200" s="39">
        <v>2021</v>
      </c>
      <c r="K2200" s="38" t="s">
        <v>5169</v>
      </c>
    </row>
    <row r="2201" spans="1:11" ht="13.2">
      <c r="A2201" s="39">
        <v>208</v>
      </c>
      <c r="B2201" s="38" t="s">
        <v>898</v>
      </c>
      <c r="C2201" s="39">
        <v>1</v>
      </c>
      <c r="D2201" s="39">
        <v>4</v>
      </c>
      <c r="E2201" s="38" t="s">
        <v>5170</v>
      </c>
      <c r="F2201" s="39">
        <v>34067629</v>
      </c>
      <c r="G2201" s="38" t="s">
        <v>411</v>
      </c>
      <c r="H2201">
        <f>VLOOKUP(G2201,'Journals '!A:C,3)</f>
        <v>0</v>
      </c>
      <c r="I2201" t="str">
        <f t="shared" si="8"/>
        <v xml:space="preserve"> </v>
      </c>
      <c r="J2201" s="39">
        <v>2021</v>
      </c>
      <c r="K2201" s="38" t="s">
        <v>5171</v>
      </c>
    </row>
    <row r="2202" spans="1:11" ht="13.2">
      <c r="A2202" s="39">
        <v>208</v>
      </c>
      <c r="B2202" s="38" t="s">
        <v>898</v>
      </c>
      <c r="C2202" s="39">
        <v>7</v>
      </c>
      <c r="D2202" s="39">
        <v>13</v>
      </c>
      <c r="E2202" s="38" t="s">
        <v>5172</v>
      </c>
      <c r="F2202" s="39">
        <v>33992581</v>
      </c>
      <c r="G2202" s="38" t="s">
        <v>5173</v>
      </c>
      <c r="H2202">
        <f>VLOOKUP(G2202,'Journals '!A:C,3)</f>
        <v>0</v>
      </c>
      <c r="I2202" t="str">
        <f t="shared" si="8"/>
        <v xml:space="preserve"> </v>
      </c>
      <c r="J2202" s="39">
        <v>2021</v>
      </c>
      <c r="K2202" s="38" t="s">
        <v>5174</v>
      </c>
    </row>
    <row r="2203" spans="1:11" ht="13.2">
      <c r="A2203" s="39">
        <v>208</v>
      </c>
      <c r="B2203" s="38" t="s">
        <v>898</v>
      </c>
      <c r="C2203" s="39">
        <v>2</v>
      </c>
      <c r="D2203" s="39">
        <v>7</v>
      </c>
      <c r="E2203" s="38" t="s">
        <v>2826</v>
      </c>
      <c r="F2203" s="39">
        <v>33928268</v>
      </c>
      <c r="G2203" s="38" t="s">
        <v>5175</v>
      </c>
      <c r="H2203">
        <f>VLOOKUP(G2203,'Journals '!A:C,3)</f>
        <v>0</v>
      </c>
      <c r="I2203" t="str">
        <f t="shared" si="8"/>
        <v xml:space="preserve"> </v>
      </c>
      <c r="J2203" s="39">
        <v>2021</v>
      </c>
      <c r="K2203" s="38" t="s">
        <v>5176</v>
      </c>
    </row>
    <row r="2204" spans="1:11" ht="13.2">
      <c r="A2204" s="39">
        <v>208</v>
      </c>
      <c r="B2204" s="38" t="s">
        <v>898</v>
      </c>
      <c r="C2204" s="39">
        <v>4</v>
      </c>
      <c r="D2204" s="39">
        <v>6</v>
      </c>
      <c r="E2204" s="38" t="s">
        <v>5177</v>
      </c>
      <c r="F2204" s="39">
        <v>33779614</v>
      </c>
      <c r="G2204" s="38" t="s">
        <v>5002</v>
      </c>
      <c r="H2204">
        <f>VLOOKUP(G2204,'Journals '!A:C,3)</f>
        <v>0</v>
      </c>
      <c r="I2204" t="str">
        <f t="shared" si="8"/>
        <v xml:space="preserve"> </v>
      </c>
      <c r="J2204" s="39">
        <v>2021</v>
      </c>
      <c r="K2204" s="38" t="s">
        <v>5178</v>
      </c>
    </row>
    <row r="2205" spans="1:11" ht="13.2">
      <c r="A2205" s="39">
        <v>208</v>
      </c>
      <c r="B2205" s="38" t="s">
        <v>898</v>
      </c>
      <c r="C2205" s="39">
        <v>1</v>
      </c>
      <c r="D2205" s="39">
        <v>8</v>
      </c>
      <c r="E2205" s="38" t="s">
        <v>5179</v>
      </c>
      <c r="F2205" s="39">
        <v>33137399</v>
      </c>
      <c r="G2205" s="38" t="s">
        <v>5180</v>
      </c>
      <c r="H2205">
        <f>VLOOKUP(G2205,'Journals '!A:C,3)</f>
        <v>1</v>
      </c>
      <c r="I2205">
        <f t="shared" si="8"/>
        <v>1</v>
      </c>
      <c r="J2205" s="39">
        <v>2021</v>
      </c>
      <c r="K2205" s="38" t="s">
        <v>5181</v>
      </c>
    </row>
    <row r="2206" spans="1:11" ht="13.2">
      <c r="A2206" s="39">
        <v>208</v>
      </c>
      <c r="B2206" s="38" t="s">
        <v>898</v>
      </c>
      <c r="C2206" s="39">
        <v>1</v>
      </c>
      <c r="D2206" s="39">
        <v>2</v>
      </c>
      <c r="E2206" s="38" t="s">
        <v>5182</v>
      </c>
      <c r="F2206" s="39">
        <v>32788453</v>
      </c>
      <c r="G2206" s="38" t="s">
        <v>5183</v>
      </c>
      <c r="H2206">
        <f>VLOOKUP(G2206,'Journals '!A:C,3)</f>
        <v>0</v>
      </c>
      <c r="I2206" t="str">
        <f t="shared" si="8"/>
        <v xml:space="preserve"> </v>
      </c>
      <c r="J2206" s="39">
        <v>2021</v>
      </c>
      <c r="K2206" s="38" t="s">
        <v>5184</v>
      </c>
    </row>
    <row r="2207" spans="1:11" ht="13.2">
      <c r="A2207" s="39">
        <v>208</v>
      </c>
      <c r="B2207" s="38" t="s">
        <v>898</v>
      </c>
      <c r="C2207" s="39">
        <v>6</v>
      </c>
      <c r="D2207" s="39">
        <v>7</v>
      </c>
      <c r="E2207" s="38" t="s">
        <v>5185</v>
      </c>
      <c r="F2207" s="39">
        <v>31885037</v>
      </c>
      <c r="G2207" s="38" t="s">
        <v>544</v>
      </c>
      <c r="H2207">
        <f>VLOOKUP(G2207,'Journals '!A:C,3)</f>
        <v>1</v>
      </c>
      <c r="I2207">
        <f t="shared" si="8"/>
        <v>1</v>
      </c>
      <c r="J2207" s="39">
        <v>2020</v>
      </c>
      <c r="K2207" s="38" t="s">
        <v>5186</v>
      </c>
    </row>
    <row r="2208" spans="1:11" ht="13.2">
      <c r="A2208" s="39">
        <v>208</v>
      </c>
      <c r="B2208" s="38" t="s">
        <v>898</v>
      </c>
      <c r="C2208" s="39">
        <v>4</v>
      </c>
      <c r="D2208" s="39">
        <v>11</v>
      </c>
      <c r="E2208" s="38" t="s">
        <v>5187</v>
      </c>
      <c r="F2208" s="39">
        <v>31827139</v>
      </c>
      <c r="G2208" s="38" t="s">
        <v>595</v>
      </c>
      <c r="H2208">
        <f>VLOOKUP(G2208,'Journals '!A:C,3)</f>
        <v>0</v>
      </c>
      <c r="I2208" t="str">
        <f t="shared" si="8"/>
        <v xml:space="preserve"> </v>
      </c>
      <c r="J2208" s="39">
        <v>2019</v>
      </c>
      <c r="K2208" s="38" t="s">
        <v>5188</v>
      </c>
    </row>
    <row r="2209" spans="1:31" ht="13.2">
      <c r="A2209" s="39">
        <v>208</v>
      </c>
      <c r="B2209" s="38" t="s">
        <v>898</v>
      </c>
      <c r="C2209" s="39">
        <v>1</v>
      </c>
      <c r="D2209" s="39">
        <v>12</v>
      </c>
      <c r="E2209" s="38" t="s">
        <v>5189</v>
      </c>
      <c r="F2209" s="39">
        <v>31778743</v>
      </c>
      <c r="G2209" s="38" t="s">
        <v>5190</v>
      </c>
      <c r="H2209">
        <f>VLOOKUP(G2209,'Journals '!A:C,3)</f>
        <v>0</v>
      </c>
      <c r="I2209" t="str">
        <f t="shared" si="8"/>
        <v xml:space="preserve"> </v>
      </c>
      <c r="J2209" s="39">
        <v>2020</v>
      </c>
      <c r="K2209" s="38" t="s">
        <v>5191</v>
      </c>
    </row>
    <row r="2210" spans="1:31" ht="13.2">
      <c r="A2210" s="39">
        <v>208</v>
      </c>
      <c r="B2210" s="38" t="s">
        <v>898</v>
      </c>
      <c r="C2210" s="39">
        <v>1</v>
      </c>
      <c r="D2210" s="39">
        <v>4</v>
      </c>
      <c r="E2210" s="38" t="s">
        <v>5192</v>
      </c>
      <c r="F2210" s="39">
        <v>31139479</v>
      </c>
      <c r="G2210" s="38" t="s">
        <v>5193</v>
      </c>
      <c r="H2210">
        <f>VLOOKUP(G2210,'Journals '!A:C,3)</f>
        <v>0</v>
      </c>
      <c r="I2210" t="str">
        <f t="shared" si="8"/>
        <v xml:space="preserve"> </v>
      </c>
      <c r="J2210" s="39">
        <v>2019</v>
      </c>
      <c r="K2210" s="38" t="s">
        <v>5194</v>
      </c>
    </row>
    <row r="2211" spans="1:31" ht="13.2">
      <c r="A2211" s="39">
        <v>208</v>
      </c>
      <c r="B2211" s="38" t="s">
        <v>898</v>
      </c>
      <c r="C2211" s="39">
        <v>1</v>
      </c>
      <c r="D2211" s="39">
        <v>9</v>
      </c>
      <c r="E2211" s="38" t="s">
        <v>5195</v>
      </c>
      <c r="F2211" s="39">
        <v>31007531</v>
      </c>
      <c r="G2211" s="38" t="s">
        <v>5162</v>
      </c>
      <c r="H2211">
        <f>VLOOKUP(G2211,'Journals '!A:C,3)</f>
        <v>0</v>
      </c>
      <c r="I2211" t="str">
        <f t="shared" si="8"/>
        <v xml:space="preserve"> </v>
      </c>
      <c r="J2211" s="39">
        <v>2019</v>
      </c>
      <c r="K2211" s="38" t="s">
        <v>5196</v>
      </c>
    </row>
    <row r="2212" spans="1:31" ht="13.2">
      <c r="A2212" s="39">
        <v>208</v>
      </c>
      <c r="B2212" s="38" t="s">
        <v>898</v>
      </c>
      <c r="C2212" s="39">
        <v>1</v>
      </c>
      <c r="D2212" s="39">
        <v>6</v>
      </c>
      <c r="E2212" s="38" t="s">
        <v>5197</v>
      </c>
      <c r="F2212" s="39">
        <v>30057944</v>
      </c>
      <c r="G2212" s="38" t="s">
        <v>5198</v>
      </c>
      <c r="H2212">
        <f>VLOOKUP(G2212,'Journals '!A:C,3)</f>
        <v>0</v>
      </c>
      <c r="I2212" t="str">
        <f t="shared" si="8"/>
        <v xml:space="preserve"> </v>
      </c>
      <c r="J2212" s="39">
        <v>2018</v>
      </c>
      <c r="K2212" s="38" t="s">
        <v>5199</v>
      </c>
    </row>
    <row r="2213" spans="1:31" ht="13.2">
      <c r="A2213" s="39">
        <v>208</v>
      </c>
      <c r="B2213" s="38" t="s">
        <v>898</v>
      </c>
      <c r="C2213" s="39">
        <v>3</v>
      </c>
      <c r="D2213" s="39">
        <v>8</v>
      </c>
      <c r="E2213" s="38" t="s">
        <v>5200</v>
      </c>
      <c r="F2213" s="39">
        <v>29888766</v>
      </c>
      <c r="G2213" s="38" t="s">
        <v>5201</v>
      </c>
      <c r="H2213">
        <f>VLOOKUP(G2213,'Journals '!A:C,3)</f>
        <v>0</v>
      </c>
      <c r="I2213" t="str">
        <f t="shared" si="8"/>
        <v xml:space="preserve"> </v>
      </c>
      <c r="J2213" s="39">
        <v>2018</v>
      </c>
      <c r="K2213" s="38" t="s">
        <v>5202</v>
      </c>
    </row>
    <row r="2214" spans="1:31" ht="13.2">
      <c r="A2214" s="39">
        <v>209</v>
      </c>
      <c r="B2214" s="38" t="s">
        <v>899</v>
      </c>
      <c r="C2214" s="39">
        <v>2</v>
      </c>
      <c r="D2214" s="39">
        <v>12</v>
      </c>
      <c r="E2214" s="93" t="s">
        <v>5203</v>
      </c>
      <c r="F2214" s="94">
        <v>37890181</v>
      </c>
      <c r="G2214" s="95" t="s">
        <v>476</v>
      </c>
      <c r="H2214">
        <f>VLOOKUP(G2214,'Journals '!A:C,3)</f>
        <v>1</v>
      </c>
      <c r="I2214">
        <f t="shared" si="8"/>
        <v>1</v>
      </c>
      <c r="J2214" s="94">
        <v>2023</v>
      </c>
      <c r="K2214" s="38" t="s">
        <v>5204</v>
      </c>
      <c r="L2214" s="70"/>
      <c r="M2214" s="70"/>
      <c r="N2214" s="70"/>
      <c r="O2214" s="70"/>
      <c r="P2214" s="70"/>
      <c r="Q2214" s="70"/>
      <c r="R2214" s="70"/>
      <c r="S2214" s="70"/>
      <c r="T2214" s="70"/>
      <c r="U2214" s="70"/>
      <c r="V2214" s="70"/>
      <c r="W2214" s="70"/>
      <c r="X2214" s="38"/>
      <c r="Y2214" s="38"/>
      <c r="Z2214" s="38"/>
      <c r="AA2214" s="38"/>
      <c r="AB2214" s="38"/>
      <c r="AC2214" s="38"/>
      <c r="AD2214" s="38"/>
      <c r="AE2214" s="38"/>
    </row>
    <row r="2215" spans="1:31" ht="13.2">
      <c r="A2215" s="39">
        <v>209</v>
      </c>
      <c r="B2215" s="38" t="s">
        <v>899</v>
      </c>
      <c r="C2215" s="39">
        <v>11</v>
      </c>
      <c r="D2215" s="39">
        <v>12</v>
      </c>
      <c r="E2215" s="93" t="s">
        <v>5205</v>
      </c>
      <c r="F2215" s="94">
        <v>37814356</v>
      </c>
      <c r="G2215" s="95" t="s">
        <v>2394</v>
      </c>
      <c r="H2215">
        <f>VLOOKUP(G2215,'Journals '!A:C,3)</f>
        <v>0</v>
      </c>
      <c r="I2215" t="str">
        <f t="shared" si="8"/>
        <v xml:space="preserve"> </v>
      </c>
      <c r="J2215" s="94">
        <v>2023</v>
      </c>
      <c r="K2215" s="38" t="s">
        <v>5206</v>
      </c>
      <c r="L2215" s="38"/>
      <c r="M2215" s="38"/>
      <c r="N2215" s="38"/>
      <c r="O2215" s="38"/>
      <c r="P2215" s="38"/>
      <c r="Q2215" s="38"/>
      <c r="R2215" s="38"/>
      <c r="S2215" s="38"/>
      <c r="T2215" s="38"/>
      <c r="U2215" s="38"/>
      <c r="V2215" s="38"/>
      <c r="W2215" s="38"/>
      <c r="X2215" s="38"/>
      <c r="Y2215" s="38"/>
      <c r="Z2215" s="38"/>
      <c r="AA2215" s="38"/>
      <c r="AB2215" s="38"/>
      <c r="AC2215" s="38"/>
      <c r="AD2215" s="38"/>
      <c r="AE2215" s="38"/>
    </row>
    <row r="2216" spans="1:31" ht="13.2">
      <c r="A2216" s="39">
        <v>209</v>
      </c>
      <c r="B2216" s="38" t="s">
        <v>899</v>
      </c>
      <c r="C2216" s="39">
        <v>1</v>
      </c>
      <c r="D2216" s="39">
        <v>2</v>
      </c>
      <c r="E2216" s="93" t="s">
        <v>5207</v>
      </c>
      <c r="F2216" s="94">
        <v>37280765</v>
      </c>
      <c r="G2216" s="95" t="s">
        <v>2394</v>
      </c>
      <c r="H2216">
        <f>VLOOKUP(G2216,'Journals '!A:C,3)</f>
        <v>0</v>
      </c>
      <c r="I2216" t="str">
        <f t="shared" si="8"/>
        <v xml:space="preserve"> </v>
      </c>
      <c r="J2216" s="94">
        <v>2023</v>
      </c>
      <c r="K2216" s="38" t="s">
        <v>5208</v>
      </c>
      <c r="L2216" s="38"/>
      <c r="M2216" s="38"/>
      <c r="N2216" s="38"/>
      <c r="O2216" s="38"/>
      <c r="P2216" s="38"/>
      <c r="Q2216" s="38"/>
      <c r="R2216" s="38"/>
      <c r="S2216" s="38"/>
      <c r="T2216" s="38"/>
      <c r="U2216" s="38"/>
      <c r="V2216" s="38"/>
      <c r="W2216" s="38"/>
      <c r="X2216" s="38"/>
      <c r="Y2216" s="38"/>
      <c r="Z2216" s="38"/>
      <c r="AA2216" s="38"/>
      <c r="AB2216" s="38"/>
      <c r="AC2216" s="38"/>
      <c r="AD2216" s="38"/>
      <c r="AE2216" s="38"/>
    </row>
    <row r="2217" spans="1:31" ht="13.2">
      <c r="A2217" s="39">
        <v>209</v>
      </c>
      <c r="B2217" s="38" t="s">
        <v>899</v>
      </c>
      <c r="C2217" s="39">
        <v>8</v>
      </c>
      <c r="D2217" s="39">
        <v>29</v>
      </c>
      <c r="E2217" s="93" t="s">
        <v>5209</v>
      </c>
      <c r="F2217" s="94">
        <v>36993720</v>
      </c>
      <c r="G2217" s="95" t="s">
        <v>5210</v>
      </c>
      <c r="H2217">
        <f>VLOOKUP(G2217,'Journals '!A:C,3)</f>
        <v>0</v>
      </c>
      <c r="I2217" t="str">
        <f t="shared" si="8"/>
        <v xml:space="preserve"> </v>
      </c>
      <c r="J2217" s="94">
        <v>2023</v>
      </c>
      <c r="K2217" s="38" t="s">
        <v>5211</v>
      </c>
      <c r="L2217" s="38"/>
      <c r="M2217" s="38"/>
      <c r="N2217" s="38"/>
      <c r="O2217" s="38"/>
      <c r="P2217" s="38"/>
      <c r="Q2217" s="38"/>
      <c r="R2217" s="38"/>
      <c r="S2217" s="38"/>
      <c r="T2217" s="38"/>
      <c r="U2217" s="38"/>
      <c r="V2217" s="38"/>
      <c r="W2217" s="38"/>
      <c r="X2217" s="38"/>
      <c r="Y2217" s="38"/>
      <c r="Z2217" s="38"/>
      <c r="AA2217" s="38"/>
      <c r="AB2217" s="38"/>
      <c r="AC2217" s="38"/>
      <c r="AD2217" s="38"/>
      <c r="AE2217" s="38"/>
    </row>
    <row r="2218" spans="1:31" ht="13.2">
      <c r="A2218" s="39">
        <v>209</v>
      </c>
      <c r="B2218" s="38" t="s">
        <v>899</v>
      </c>
      <c r="C2218" s="39">
        <v>13</v>
      </c>
      <c r="D2218" s="39">
        <v>63</v>
      </c>
      <c r="E2218" s="93" t="s">
        <v>5212</v>
      </c>
      <c r="F2218" s="94">
        <v>36993588</v>
      </c>
      <c r="G2218" s="95" t="s">
        <v>313</v>
      </c>
      <c r="H2218">
        <f>VLOOKUP(G2218,'Journals '!A:C,3)</f>
        <v>0</v>
      </c>
      <c r="I2218" t="str">
        <f t="shared" si="8"/>
        <v xml:space="preserve"> </v>
      </c>
      <c r="J2218" s="94">
        <v>2023</v>
      </c>
      <c r="K2218" s="38" t="s">
        <v>3242</v>
      </c>
      <c r="L2218" s="38"/>
      <c r="M2218" s="38"/>
      <c r="N2218" s="38"/>
      <c r="O2218" s="38"/>
      <c r="P2218" s="38"/>
      <c r="Q2218" s="38"/>
      <c r="R2218" s="38"/>
      <c r="S2218" s="38"/>
      <c r="T2218" s="38"/>
      <c r="U2218" s="38"/>
      <c r="V2218" s="38"/>
      <c r="W2218" s="38"/>
      <c r="X2218" s="70"/>
      <c r="Y2218" s="70"/>
      <c r="Z2218" s="70"/>
      <c r="AA2218" s="70"/>
      <c r="AB2218" s="38"/>
      <c r="AC2218" s="38"/>
      <c r="AD2218" s="38"/>
      <c r="AE2218" s="38"/>
    </row>
    <row r="2219" spans="1:31" ht="13.2">
      <c r="A2219" s="39">
        <v>209</v>
      </c>
      <c r="B2219" s="38" t="s">
        <v>899</v>
      </c>
      <c r="C2219" s="39">
        <v>13</v>
      </c>
      <c r="D2219" s="39">
        <v>37</v>
      </c>
      <c r="E2219" s="93" t="s">
        <v>4399</v>
      </c>
      <c r="F2219" s="94">
        <v>36879130</v>
      </c>
      <c r="G2219" s="95" t="s">
        <v>2084</v>
      </c>
      <c r="H2219">
        <f>VLOOKUP(G2219,'Journals '!A:C,3)</f>
        <v>0</v>
      </c>
      <c r="I2219" t="str">
        <f t="shared" si="8"/>
        <v xml:space="preserve"> </v>
      </c>
      <c r="J2219" s="94">
        <v>2023</v>
      </c>
      <c r="K2219" s="73" t="s">
        <v>3242</v>
      </c>
      <c r="L2219" s="38"/>
      <c r="M2219" s="38"/>
      <c r="N2219" s="38"/>
      <c r="O2219" s="38"/>
      <c r="P2219" s="38"/>
      <c r="Q2219" s="38"/>
      <c r="R2219" s="38"/>
      <c r="S2219" s="38"/>
      <c r="T2219" s="38"/>
      <c r="U2219" s="38"/>
      <c r="V2219" s="38"/>
      <c r="W2219" s="38"/>
      <c r="X2219" s="38"/>
      <c r="Y2219" s="38"/>
      <c r="Z2219" s="38"/>
      <c r="AA2219" s="38"/>
      <c r="AB2219" s="38"/>
      <c r="AC2219" s="38"/>
      <c r="AD2219" s="38"/>
      <c r="AE2219" s="38"/>
    </row>
    <row r="2220" spans="1:31" ht="13.2">
      <c r="A2220" s="39">
        <v>209</v>
      </c>
      <c r="B2220" s="38" t="s">
        <v>899</v>
      </c>
      <c r="C2220" s="39">
        <v>4</v>
      </c>
      <c r="D2220" s="39">
        <v>38</v>
      </c>
      <c r="E2220" s="93" t="s">
        <v>5213</v>
      </c>
      <c r="F2220" s="94">
        <v>36803604</v>
      </c>
      <c r="G2220" s="95" t="s">
        <v>1523</v>
      </c>
      <c r="H2220">
        <f>VLOOKUP(G2220,'Journals '!A:C,3)</f>
        <v>0</v>
      </c>
      <c r="I2220" t="str">
        <f t="shared" si="8"/>
        <v xml:space="preserve"> </v>
      </c>
      <c r="J2220" s="94">
        <v>2023</v>
      </c>
      <c r="K2220" s="38" t="s">
        <v>5214</v>
      </c>
      <c r="L2220" s="38"/>
      <c r="M2220" s="38"/>
      <c r="N2220" s="38"/>
      <c r="O2220" s="38"/>
      <c r="P2220" s="38"/>
      <c r="Q2220" s="38"/>
      <c r="R2220" s="38"/>
      <c r="S2220" s="38"/>
      <c r="T2220" s="38"/>
      <c r="U2220" s="38"/>
      <c r="V2220" s="38"/>
      <c r="W2220" s="38"/>
      <c r="X2220" s="38"/>
      <c r="Y2220" s="38"/>
      <c r="Z2220" s="38"/>
      <c r="AA2220" s="38"/>
      <c r="AB2220" s="38"/>
      <c r="AC2220" s="38"/>
      <c r="AD2220" s="38"/>
      <c r="AE2220" s="38"/>
    </row>
    <row r="2221" spans="1:31" ht="13.2">
      <c r="A2221" s="39">
        <v>209</v>
      </c>
      <c r="B2221" s="38" t="s">
        <v>899</v>
      </c>
      <c r="C2221" s="39">
        <v>1</v>
      </c>
      <c r="D2221" s="39">
        <v>4</v>
      </c>
      <c r="E2221" s="93" t="s">
        <v>5215</v>
      </c>
      <c r="F2221" s="94">
        <v>36341771</v>
      </c>
      <c r="G2221" s="95" t="s">
        <v>5216</v>
      </c>
      <c r="H2221">
        <f>VLOOKUP(G2221,'Journals '!A:C,3)</f>
        <v>0</v>
      </c>
      <c r="I2221" t="str">
        <f t="shared" si="8"/>
        <v xml:space="preserve"> </v>
      </c>
      <c r="J2221" s="94">
        <v>2022</v>
      </c>
      <c r="K2221" s="38" t="s">
        <v>5217</v>
      </c>
      <c r="L2221" s="70"/>
      <c r="M2221" s="70"/>
      <c r="N2221" s="70"/>
      <c r="O2221" s="70"/>
      <c r="P2221" s="70"/>
      <c r="Q2221" s="70"/>
      <c r="R2221" s="70"/>
      <c r="S2221" s="70"/>
      <c r="T2221" s="70"/>
      <c r="U2221" s="70"/>
      <c r="V2221" s="70"/>
      <c r="W2221" s="70"/>
      <c r="X2221" s="38"/>
      <c r="Y2221" s="38"/>
      <c r="Z2221" s="38"/>
      <c r="AA2221" s="38"/>
      <c r="AB2221" s="38"/>
      <c r="AC2221" s="38"/>
      <c r="AD2221" s="38"/>
      <c r="AE2221" s="38"/>
    </row>
    <row r="2222" spans="1:31" ht="13.2">
      <c r="A2222" s="39">
        <v>209</v>
      </c>
      <c r="B2222" s="38" t="s">
        <v>899</v>
      </c>
      <c r="C2222" s="39">
        <v>1</v>
      </c>
      <c r="D2222" s="39">
        <v>11</v>
      </c>
      <c r="E2222" s="93" t="s">
        <v>5218</v>
      </c>
      <c r="F2222" s="94">
        <v>36097331</v>
      </c>
      <c r="G2222" s="95" t="s">
        <v>2394</v>
      </c>
      <c r="H2222">
        <f>VLOOKUP(G2222,'Journals '!A:C,3)</f>
        <v>0</v>
      </c>
      <c r="I2222" t="str">
        <f t="shared" si="8"/>
        <v xml:space="preserve"> </v>
      </c>
      <c r="J2222" s="94">
        <v>2023</v>
      </c>
      <c r="K2222" s="38" t="s">
        <v>5219</v>
      </c>
      <c r="L2222" s="70"/>
      <c r="M2222" s="70"/>
      <c r="N2222" s="70"/>
      <c r="O2222" s="70"/>
      <c r="P2222" s="70"/>
      <c r="Q2222" s="70"/>
      <c r="R2222" s="70"/>
      <c r="S2222" s="70"/>
      <c r="T2222" s="70"/>
      <c r="U2222" s="70"/>
      <c r="V2222" s="70"/>
      <c r="W2222" s="70"/>
      <c r="X2222" s="38"/>
      <c r="Y2222" s="38"/>
      <c r="Z2222" s="38"/>
      <c r="AA2222" s="38"/>
      <c r="AB2222" s="38"/>
      <c r="AC2222" s="38"/>
      <c r="AD2222" s="38"/>
      <c r="AE2222" s="38"/>
    </row>
    <row r="2223" spans="1:31" ht="13.2">
      <c r="A2223" s="39">
        <v>209</v>
      </c>
      <c r="B2223" s="38" t="s">
        <v>899</v>
      </c>
      <c r="C2223" s="39">
        <v>11</v>
      </c>
      <c r="D2223" s="39">
        <v>27</v>
      </c>
      <c r="E2223" s="93" t="s">
        <v>5220</v>
      </c>
      <c r="F2223" s="94">
        <v>35922506</v>
      </c>
      <c r="G2223" s="95" t="s">
        <v>1408</v>
      </c>
      <c r="H2223">
        <f>VLOOKUP(G2223,'Journals '!A:C,3)</f>
        <v>0</v>
      </c>
      <c r="I2223" t="str">
        <f t="shared" si="8"/>
        <v xml:space="preserve"> </v>
      </c>
      <c r="J2223" s="94">
        <v>2022</v>
      </c>
      <c r="K2223" s="38" t="s">
        <v>5221</v>
      </c>
      <c r="L2223" s="38"/>
      <c r="M2223" s="38"/>
      <c r="N2223" s="38"/>
      <c r="O2223" s="38"/>
      <c r="P2223" s="38"/>
      <c r="Q2223" s="38"/>
      <c r="R2223" s="38"/>
      <c r="S2223" s="38"/>
      <c r="T2223" s="38"/>
      <c r="U2223" s="38"/>
      <c r="V2223" s="38"/>
      <c r="W2223" s="38"/>
      <c r="X2223" s="38"/>
      <c r="Y2223" s="38"/>
      <c r="Z2223" s="38"/>
      <c r="AA2223" s="38"/>
      <c r="AB2223" s="70"/>
      <c r="AC2223" s="70"/>
      <c r="AD2223" s="70"/>
      <c r="AE2223" s="70"/>
    </row>
    <row r="2224" spans="1:31" ht="13.2">
      <c r="A2224" s="39">
        <v>209</v>
      </c>
      <c r="B2224" s="38" t="s">
        <v>899</v>
      </c>
      <c r="C2224" s="39">
        <v>5</v>
      </c>
      <c r="D2224" s="39">
        <v>8</v>
      </c>
      <c r="E2224" s="93" t="s">
        <v>4403</v>
      </c>
      <c r="F2224" s="94">
        <v>35851401</v>
      </c>
      <c r="G2224" s="95" t="s">
        <v>2394</v>
      </c>
      <c r="H2224">
        <f>VLOOKUP(G2224,'Journals '!A:C,3)</f>
        <v>0</v>
      </c>
      <c r="I2224" t="str">
        <f t="shared" si="8"/>
        <v xml:space="preserve"> </v>
      </c>
      <c r="J2224" s="94">
        <v>2023</v>
      </c>
      <c r="K2224" s="38" t="s">
        <v>5222</v>
      </c>
      <c r="L2224" s="38"/>
      <c r="M2224" s="38"/>
      <c r="N2224" s="38"/>
      <c r="O2224" s="38"/>
      <c r="P2224" s="38"/>
      <c r="Q2224" s="38"/>
      <c r="R2224" s="38"/>
      <c r="S2224" s="38"/>
      <c r="T2224" s="38"/>
      <c r="U2224" s="38"/>
      <c r="V2224" s="38"/>
      <c r="W2224" s="38"/>
      <c r="X2224" s="38"/>
      <c r="Y2224" s="38"/>
      <c r="Z2224" s="38"/>
      <c r="AA2224" s="38"/>
      <c r="AB2224" s="38"/>
      <c r="AC2224" s="38"/>
      <c r="AD2224" s="38"/>
      <c r="AE2224" s="38"/>
    </row>
    <row r="2225" spans="1:31" ht="13.2">
      <c r="A2225" s="39">
        <v>209</v>
      </c>
      <c r="B2225" s="38" t="s">
        <v>899</v>
      </c>
      <c r="C2225" s="39">
        <v>1</v>
      </c>
      <c r="D2225" s="39">
        <v>4</v>
      </c>
      <c r="E2225" s="93" t="s">
        <v>5223</v>
      </c>
      <c r="F2225" s="94">
        <v>35739418</v>
      </c>
      <c r="G2225" s="95" t="s">
        <v>2394</v>
      </c>
      <c r="H2225">
        <f>VLOOKUP(G2225,'Journals '!A:C,3)</f>
        <v>0</v>
      </c>
      <c r="I2225" t="str">
        <f t="shared" si="8"/>
        <v xml:space="preserve"> </v>
      </c>
      <c r="J2225" s="94">
        <v>2023</v>
      </c>
      <c r="K2225" s="38" t="s">
        <v>5224</v>
      </c>
      <c r="L2225" s="38"/>
      <c r="M2225" s="38"/>
      <c r="N2225" s="38"/>
      <c r="O2225" s="38"/>
      <c r="P2225" s="38"/>
      <c r="Q2225" s="38"/>
      <c r="R2225" s="38"/>
      <c r="S2225" s="38"/>
      <c r="T2225" s="38"/>
      <c r="U2225" s="38"/>
      <c r="V2225" s="38"/>
      <c r="W2225" s="38"/>
      <c r="X2225" s="70"/>
      <c r="Y2225" s="70"/>
      <c r="Z2225" s="70"/>
      <c r="AA2225" s="70"/>
      <c r="AB2225" s="38"/>
      <c r="AC2225" s="38"/>
      <c r="AD2225" s="38"/>
      <c r="AE2225" s="38"/>
    </row>
    <row r="2226" spans="1:31" ht="13.2">
      <c r="A2226" s="39">
        <v>209</v>
      </c>
      <c r="B2226" s="38" t="s">
        <v>899</v>
      </c>
      <c r="C2226" s="39">
        <v>54</v>
      </c>
      <c r="D2226" s="39">
        <v>80</v>
      </c>
      <c r="E2226" s="93" t="s">
        <v>5225</v>
      </c>
      <c r="F2226" s="94">
        <v>35678782</v>
      </c>
      <c r="G2226" s="95" t="s">
        <v>5226</v>
      </c>
      <c r="H2226">
        <f>VLOOKUP(G2226,'Journals '!A:C,3)</f>
        <v>0</v>
      </c>
      <c r="I2226" t="str">
        <f t="shared" si="8"/>
        <v xml:space="preserve"> </v>
      </c>
      <c r="J2226" s="94">
        <v>2022</v>
      </c>
      <c r="K2226" s="38" t="s">
        <v>5227</v>
      </c>
      <c r="L2226" s="38"/>
      <c r="M2226" s="38"/>
      <c r="N2226" s="38"/>
      <c r="O2226" s="38"/>
      <c r="P2226" s="38"/>
      <c r="Q2226" s="38"/>
      <c r="R2226" s="38"/>
      <c r="S2226" s="38"/>
      <c r="T2226" s="38"/>
      <c r="U2226" s="38"/>
      <c r="V2226" s="38"/>
      <c r="W2226" s="38"/>
      <c r="X2226" s="70"/>
      <c r="Y2226" s="70"/>
      <c r="Z2226" s="70"/>
      <c r="AA2226" s="70"/>
      <c r="AB2226" s="38"/>
      <c r="AC2226" s="38"/>
      <c r="AD2226" s="38"/>
      <c r="AE2226" s="38"/>
    </row>
    <row r="2227" spans="1:31" ht="13.2">
      <c r="A2227" s="39">
        <v>209</v>
      </c>
      <c r="B2227" s="38" t="s">
        <v>899</v>
      </c>
      <c r="C2227" s="39">
        <v>2</v>
      </c>
      <c r="D2227" s="39">
        <v>8</v>
      </c>
      <c r="E2227" s="93" t="s">
        <v>5228</v>
      </c>
      <c r="F2227" s="94">
        <v>35592552</v>
      </c>
      <c r="G2227" s="95" t="s">
        <v>382</v>
      </c>
      <c r="H2227">
        <f>VLOOKUP(G2227,'Journals '!A:C,3)</f>
        <v>0</v>
      </c>
      <c r="I2227" t="str">
        <f t="shared" si="8"/>
        <v xml:space="preserve"> </v>
      </c>
      <c r="J2227" s="94">
        <v>2022</v>
      </c>
      <c r="K2227" s="38" t="s">
        <v>5229</v>
      </c>
      <c r="L2227" s="38"/>
      <c r="M2227" s="38"/>
      <c r="N2227" s="38"/>
      <c r="O2227" s="38"/>
      <c r="P2227" s="38"/>
      <c r="Q2227" s="38"/>
      <c r="R2227" s="38"/>
      <c r="S2227" s="38"/>
      <c r="T2227" s="38"/>
      <c r="U2227" s="38"/>
      <c r="V2227" s="38"/>
      <c r="W2227" s="38"/>
      <c r="X2227" s="38"/>
      <c r="Y2227" s="38"/>
      <c r="Z2227" s="38"/>
      <c r="AA2227" s="38"/>
      <c r="AB2227" s="38"/>
      <c r="AC2227" s="38"/>
      <c r="AD2227" s="38"/>
      <c r="AE2227" s="38"/>
    </row>
    <row r="2228" spans="1:31" ht="13.2">
      <c r="A2228" s="39">
        <v>209</v>
      </c>
      <c r="B2228" s="38" t="s">
        <v>899</v>
      </c>
      <c r="C2228" s="39">
        <v>1</v>
      </c>
      <c r="D2228" s="39">
        <v>67</v>
      </c>
      <c r="E2228" s="93" t="s">
        <v>5230</v>
      </c>
      <c r="F2228" s="94">
        <v>35379995</v>
      </c>
      <c r="G2228" s="95" t="s">
        <v>2391</v>
      </c>
      <c r="H2228">
        <f>VLOOKUP(G2228,'Journals '!A:C,3)</f>
        <v>0</v>
      </c>
      <c r="I2228" t="str">
        <f t="shared" si="8"/>
        <v xml:space="preserve"> </v>
      </c>
      <c r="J2228" s="94">
        <v>2022</v>
      </c>
      <c r="K2228" s="38" t="s">
        <v>5231</v>
      </c>
      <c r="L2228" s="38"/>
      <c r="M2228" s="38"/>
      <c r="N2228" s="38"/>
      <c r="O2228" s="38"/>
      <c r="P2228" s="38"/>
      <c r="Q2228" s="38"/>
      <c r="R2228" s="38"/>
      <c r="S2228" s="38"/>
      <c r="T2228" s="38"/>
      <c r="U2228" s="38"/>
      <c r="V2228" s="38"/>
      <c r="W2228" s="38"/>
      <c r="X2228" s="38"/>
      <c r="Y2228" s="38"/>
      <c r="Z2228" s="38"/>
      <c r="AA2228" s="38"/>
      <c r="AB2228" s="38"/>
      <c r="AC2228" s="38"/>
      <c r="AD2228" s="38"/>
      <c r="AE2228" s="38"/>
    </row>
    <row r="2229" spans="1:31" ht="13.2">
      <c r="A2229" s="39">
        <v>209</v>
      </c>
      <c r="B2229" s="38" t="s">
        <v>899</v>
      </c>
      <c r="C2229" s="39">
        <v>1</v>
      </c>
      <c r="D2229" s="39">
        <v>9</v>
      </c>
      <c r="E2229" s="93" t="s">
        <v>5232</v>
      </c>
      <c r="F2229" s="94">
        <v>34990576</v>
      </c>
      <c r="G2229" s="95" t="s">
        <v>5233</v>
      </c>
      <c r="H2229">
        <f>VLOOKUP(G2229,'Journals '!A:C,3)</f>
        <v>0</v>
      </c>
      <c r="I2229" t="str">
        <f t="shared" si="8"/>
        <v xml:space="preserve"> </v>
      </c>
      <c r="J2229" s="94">
        <v>2022</v>
      </c>
      <c r="K2229" s="38" t="s">
        <v>5234</v>
      </c>
      <c r="L2229" s="38"/>
      <c r="M2229" s="38"/>
      <c r="N2229" s="38"/>
      <c r="O2229" s="38"/>
      <c r="P2229" s="38"/>
      <c r="Q2229" s="38"/>
      <c r="R2229" s="38"/>
      <c r="S2229" s="38"/>
      <c r="T2229" s="38"/>
      <c r="U2229" s="38"/>
      <c r="V2229" s="38"/>
      <c r="W2229" s="38"/>
      <c r="X2229" s="38"/>
      <c r="Y2229" s="38"/>
      <c r="Z2229" s="38"/>
      <c r="AA2229" s="38"/>
      <c r="AB2229" s="38"/>
      <c r="AC2229" s="38"/>
      <c r="AD2229" s="38"/>
      <c r="AE2229" s="38"/>
    </row>
    <row r="2230" spans="1:31" ht="13.2">
      <c r="A2230" s="39">
        <v>209</v>
      </c>
      <c r="B2230" s="38" t="s">
        <v>899</v>
      </c>
      <c r="C2230" s="39">
        <v>2</v>
      </c>
      <c r="D2230" s="39">
        <v>11</v>
      </c>
      <c r="E2230" s="93" t="s">
        <v>5235</v>
      </c>
      <c r="F2230" s="94">
        <v>34715668</v>
      </c>
      <c r="G2230" s="95" t="s">
        <v>476</v>
      </c>
      <c r="H2230">
        <f>VLOOKUP(G2230,'Journals '!A:C,3)</f>
        <v>1</v>
      </c>
      <c r="I2230">
        <f t="shared" si="8"/>
        <v>1</v>
      </c>
      <c r="J2230" s="94">
        <v>2021</v>
      </c>
      <c r="K2230" s="38" t="s">
        <v>5236</v>
      </c>
      <c r="L2230" s="38"/>
      <c r="M2230" s="38"/>
      <c r="N2230" s="38"/>
      <c r="O2230" s="38"/>
      <c r="P2230" s="38"/>
      <c r="Q2230" s="38"/>
      <c r="R2230" s="38"/>
      <c r="S2230" s="38"/>
      <c r="T2230" s="38"/>
      <c r="U2230" s="38"/>
      <c r="V2230" s="38"/>
      <c r="W2230" s="38"/>
      <c r="X2230" s="38"/>
      <c r="Y2230" s="38"/>
      <c r="Z2230" s="38"/>
      <c r="AA2230" s="38"/>
      <c r="AB2230" s="70"/>
      <c r="AC2230" s="70"/>
      <c r="AD2230" s="70"/>
      <c r="AE2230" s="70"/>
    </row>
    <row r="2231" spans="1:31" ht="13.2">
      <c r="A2231" s="39">
        <v>209</v>
      </c>
      <c r="B2231" s="38" t="s">
        <v>899</v>
      </c>
      <c r="C2231" s="39">
        <v>5</v>
      </c>
      <c r="D2231" s="39">
        <v>15</v>
      </c>
      <c r="E2231" s="93" t="s">
        <v>5237</v>
      </c>
      <c r="F2231" s="94">
        <v>34625286</v>
      </c>
      <c r="G2231" s="95" t="s">
        <v>5238</v>
      </c>
      <c r="H2231">
        <f>VLOOKUP(G2231,'Journals '!A:C,3)</f>
        <v>0</v>
      </c>
      <c r="I2231" t="str">
        <f t="shared" si="8"/>
        <v xml:space="preserve"> </v>
      </c>
      <c r="J2231" s="94">
        <v>2021</v>
      </c>
      <c r="K2231" s="38" t="s">
        <v>5239</v>
      </c>
      <c r="L2231" s="38"/>
      <c r="M2231" s="38"/>
      <c r="N2231" s="38"/>
      <c r="O2231" s="38"/>
      <c r="P2231" s="38"/>
      <c r="Q2231" s="38"/>
      <c r="R2231" s="38"/>
      <c r="S2231" s="38"/>
      <c r="T2231" s="38"/>
      <c r="U2231" s="38"/>
      <c r="V2231" s="38"/>
      <c r="W2231" s="38"/>
      <c r="X2231" s="38"/>
      <c r="Y2231" s="38"/>
      <c r="Z2231" s="38"/>
      <c r="AA2231" s="38"/>
      <c r="AB2231" s="70"/>
      <c r="AC2231" s="70"/>
      <c r="AD2231" s="70"/>
      <c r="AE2231" s="70"/>
    </row>
    <row r="2232" spans="1:31" ht="13.2">
      <c r="A2232" s="39">
        <v>209</v>
      </c>
      <c r="B2232" s="38" t="s">
        <v>899</v>
      </c>
      <c r="C2232" s="39">
        <v>3</v>
      </c>
      <c r="D2232" s="39">
        <v>6</v>
      </c>
      <c r="E2232" s="93" t="s">
        <v>5240</v>
      </c>
      <c r="F2232" s="94">
        <v>34435990</v>
      </c>
      <c r="G2232" s="95" t="s">
        <v>601</v>
      </c>
      <c r="H2232">
        <f>VLOOKUP(G2232,'Journals '!A:C,3)</f>
        <v>1</v>
      </c>
      <c r="I2232">
        <f t="shared" si="8"/>
        <v>1</v>
      </c>
      <c r="J2232" s="94">
        <v>2021</v>
      </c>
      <c r="K2232" s="38" t="s">
        <v>5241</v>
      </c>
      <c r="L2232" s="38"/>
      <c r="M2232" s="38"/>
      <c r="N2232" s="38"/>
      <c r="O2232" s="38"/>
      <c r="P2232" s="38"/>
      <c r="Q2232" s="38"/>
      <c r="R2232" s="38"/>
      <c r="S2232" s="38"/>
      <c r="T2232" s="38"/>
      <c r="U2232" s="38"/>
      <c r="V2232" s="38"/>
      <c r="W2232" s="38"/>
      <c r="X2232" s="38"/>
      <c r="Y2232" s="38"/>
      <c r="Z2232" s="38"/>
      <c r="AA2232" s="38"/>
      <c r="AB2232" s="38"/>
      <c r="AC2232" s="38"/>
      <c r="AD2232" s="38"/>
      <c r="AE2232" s="38"/>
    </row>
    <row r="2233" spans="1:31" ht="13.2">
      <c r="A2233" s="39">
        <v>209</v>
      </c>
      <c r="B2233" s="38" t="s">
        <v>899</v>
      </c>
      <c r="C2233" s="39">
        <v>4</v>
      </c>
      <c r="D2233" s="39">
        <v>8</v>
      </c>
      <c r="E2233" s="93" t="s">
        <v>5242</v>
      </c>
      <c r="F2233" s="94">
        <v>34232380</v>
      </c>
      <c r="G2233" s="95" t="s">
        <v>337</v>
      </c>
      <c r="H2233">
        <f>VLOOKUP(G2233,'Journals '!A:C,3)</f>
        <v>0</v>
      </c>
      <c r="I2233" t="str">
        <f t="shared" si="8"/>
        <v xml:space="preserve"> </v>
      </c>
      <c r="J2233" s="94">
        <v>2021</v>
      </c>
      <c r="K2233" s="38" t="s">
        <v>3242</v>
      </c>
      <c r="L2233" s="38"/>
      <c r="M2233" s="38"/>
      <c r="N2233" s="38"/>
      <c r="O2233" s="38"/>
      <c r="P2233" s="38"/>
      <c r="Q2233" s="38"/>
      <c r="R2233" s="38"/>
      <c r="S2233" s="38"/>
      <c r="T2233" s="38"/>
      <c r="U2233" s="38"/>
      <c r="V2233" s="38"/>
      <c r="W2233" s="38"/>
      <c r="X2233" s="38"/>
      <c r="Y2233" s="38"/>
      <c r="Z2233" s="38"/>
      <c r="AA2233" s="38"/>
      <c r="AB2233" s="38"/>
      <c r="AC2233" s="38"/>
      <c r="AD2233" s="38"/>
      <c r="AE2233" s="38"/>
    </row>
    <row r="2234" spans="1:31" ht="13.2">
      <c r="A2234" s="39">
        <v>209</v>
      </c>
      <c r="B2234" s="38" t="s">
        <v>899</v>
      </c>
      <c r="C2234" s="39">
        <v>4</v>
      </c>
      <c r="D2234" s="39">
        <v>11</v>
      </c>
      <c r="E2234" s="93" t="s">
        <v>5243</v>
      </c>
      <c r="F2234" s="94">
        <v>34164718</v>
      </c>
      <c r="G2234" s="95" t="s">
        <v>337</v>
      </c>
      <c r="H2234">
        <f>VLOOKUP(G2234,'Journals '!A:C,3)</f>
        <v>0</v>
      </c>
      <c r="I2234" t="str">
        <f t="shared" si="8"/>
        <v xml:space="preserve"> </v>
      </c>
      <c r="J2234" s="94">
        <v>2021</v>
      </c>
      <c r="K2234" s="38" t="s">
        <v>5244</v>
      </c>
      <c r="L2234" s="70"/>
      <c r="M2234" s="70"/>
      <c r="N2234" s="70"/>
      <c r="O2234" s="70"/>
      <c r="P2234" s="70"/>
      <c r="Q2234" s="70"/>
      <c r="R2234" s="70"/>
      <c r="S2234" s="70"/>
      <c r="T2234" s="70"/>
      <c r="U2234" s="70"/>
      <c r="V2234" s="70"/>
      <c r="W2234" s="70"/>
      <c r="X2234" s="38"/>
      <c r="Y2234" s="38"/>
      <c r="Z2234" s="38"/>
      <c r="AA2234" s="38"/>
      <c r="AB2234" s="38"/>
      <c r="AC2234" s="38"/>
      <c r="AD2234" s="38"/>
      <c r="AE2234" s="38"/>
    </row>
    <row r="2235" spans="1:31" ht="13.2">
      <c r="A2235" s="39">
        <v>209</v>
      </c>
      <c r="B2235" s="38" t="s">
        <v>899</v>
      </c>
      <c r="C2235" s="39">
        <v>19</v>
      </c>
      <c r="D2235" s="39">
        <v>48</v>
      </c>
      <c r="E2235" s="93" t="s">
        <v>5245</v>
      </c>
      <c r="F2235" s="94">
        <v>34125151</v>
      </c>
      <c r="G2235" s="95" t="s">
        <v>5246</v>
      </c>
      <c r="H2235">
        <f>VLOOKUP(G2235,'Journals '!A:C,3)</f>
        <v>0</v>
      </c>
      <c r="I2235" t="str">
        <f t="shared" si="8"/>
        <v xml:space="preserve"> </v>
      </c>
      <c r="J2235" s="94">
        <v>2021</v>
      </c>
      <c r="K2235" s="38" t="s">
        <v>5247</v>
      </c>
      <c r="L2235" s="38"/>
      <c r="M2235" s="38"/>
      <c r="N2235" s="38"/>
      <c r="O2235" s="38"/>
      <c r="P2235" s="38"/>
      <c r="Q2235" s="38"/>
      <c r="R2235" s="38"/>
      <c r="S2235" s="38"/>
      <c r="T2235" s="38"/>
      <c r="U2235" s="38"/>
      <c r="V2235" s="38"/>
      <c r="W2235" s="38"/>
      <c r="X2235" s="38"/>
      <c r="Y2235" s="38"/>
      <c r="Z2235" s="38"/>
      <c r="AA2235" s="38"/>
      <c r="AB2235" s="38"/>
      <c r="AC2235" s="38"/>
      <c r="AD2235" s="38"/>
      <c r="AE2235" s="38"/>
    </row>
    <row r="2236" spans="1:31" ht="13.2">
      <c r="A2236" s="39">
        <v>209</v>
      </c>
      <c r="B2236" s="38" t="s">
        <v>899</v>
      </c>
      <c r="C2236" s="39">
        <v>1</v>
      </c>
      <c r="D2236" s="39">
        <v>2</v>
      </c>
      <c r="E2236" s="93" t="s">
        <v>5248</v>
      </c>
      <c r="F2236" s="94">
        <v>34031199</v>
      </c>
      <c r="G2236" s="95" t="s">
        <v>530</v>
      </c>
      <c r="H2236">
        <f>VLOOKUP(G2236,'Journals '!A:C,3)</f>
        <v>0</v>
      </c>
      <c r="I2236" t="str">
        <f t="shared" si="8"/>
        <v xml:space="preserve"> </v>
      </c>
      <c r="J2236" s="94">
        <v>2021</v>
      </c>
      <c r="K2236" s="38" t="s">
        <v>5249</v>
      </c>
      <c r="L2236" s="38"/>
      <c r="M2236" s="38"/>
      <c r="N2236" s="38"/>
      <c r="O2236" s="38"/>
      <c r="P2236" s="38"/>
      <c r="Q2236" s="38"/>
      <c r="R2236" s="38"/>
      <c r="S2236" s="38"/>
      <c r="T2236" s="38"/>
      <c r="U2236" s="38"/>
      <c r="V2236" s="38"/>
      <c r="W2236" s="38"/>
      <c r="X2236" s="38"/>
      <c r="Y2236" s="38"/>
      <c r="Z2236" s="38"/>
      <c r="AA2236" s="38"/>
      <c r="AB2236" s="38"/>
      <c r="AC2236" s="38"/>
      <c r="AD2236" s="38"/>
      <c r="AE2236" s="38"/>
    </row>
    <row r="2237" spans="1:31" ht="13.2">
      <c r="A2237" s="39">
        <v>209</v>
      </c>
      <c r="B2237" s="38" t="s">
        <v>899</v>
      </c>
      <c r="C2237" s="39">
        <v>8</v>
      </c>
      <c r="D2237" s="39">
        <v>10</v>
      </c>
      <c r="E2237" s="93" t="s">
        <v>5250</v>
      </c>
      <c r="F2237" s="94">
        <v>33586202</v>
      </c>
      <c r="G2237" s="95" t="s">
        <v>5251</v>
      </c>
      <c r="H2237">
        <f>VLOOKUP(G2237,'Journals '!A:C,3)</f>
        <v>0</v>
      </c>
      <c r="I2237" t="str">
        <f t="shared" si="8"/>
        <v xml:space="preserve"> </v>
      </c>
      <c r="J2237" s="94">
        <v>2021</v>
      </c>
      <c r="K2237" s="38" t="s">
        <v>5252</v>
      </c>
      <c r="L2237" s="38"/>
      <c r="M2237" s="38"/>
      <c r="N2237" s="38"/>
      <c r="O2237" s="38"/>
      <c r="P2237" s="38"/>
      <c r="Q2237" s="38"/>
      <c r="R2237" s="38"/>
      <c r="S2237" s="38"/>
      <c r="T2237" s="38"/>
      <c r="U2237" s="38"/>
      <c r="V2237" s="38"/>
      <c r="W2237" s="38"/>
      <c r="X2237" s="38"/>
      <c r="Y2237" s="38"/>
      <c r="Z2237" s="38"/>
      <c r="AA2237" s="38"/>
      <c r="AB2237" s="38"/>
      <c r="AC2237" s="38"/>
      <c r="AD2237" s="38"/>
      <c r="AE2237" s="38"/>
    </row>
    <row r="2238" spans="1:31" ht="13.2">
      <c r="A2238" s="39">
        <v>209</v>
      </c>
      <c r="B2238" s="38" t="s">
        <v>899</v>
      </c>
      <c r="C2238" s="39">
        <v>3</v>
      </c>
      <c r="D2238" s="39">
        <v>5</v>
      </c>
      <c r="E2238" s="93" t="s">
        <v>4068</v>
      </c>
      <c r="F2238" s="94">
        <v>33485599</v>
      </c>
      <c r="G2238" s="95" t="s">
        <v>454</v>
      </c>
      <c r="H2238">
        <f>VLOOKUP(G2238,'Journals '!A:C,3)</f>
        <v>0</v>
      </c>
      <c r="I2238" t="str">
        <f t="shared" si="8"/>
        <v xml:space="preserve"> </v>
      </c>
      <c r="J2238" s="94">
        <v>2021</v>
      </c>
      <c r="K2238" s="38" t="s">
        <v>5253</v>
      </c>
      <c r="L2238" s="38"/>
      <c r="M2238" s="38"/>
      <c r="N2238" s="38"/>
      <c r="O2238" s="38"/>
      <c r="P2238" s="38"/>
      <c r="Q2238" s="38"/>
      <c r="R2238" s="38"/>
      <c r="S2238" s="38"/>
      <c r="T2238" s="38"/>
      <c r="U2238" s="38"/>
      <c r="V2238" s="38"/>
      <c r="W2238" s="38"/>
      <c r="X2238" s="70"/>
      <c r="Y2238" s="70"/>
      <c r="Z2238" s="70"/>
      <c r="AA2238" s="70"/>
      <c r="AB2238" s="38"/>
      <c r="AC2238" s="38"/>
      <c r="AD2238" s="38"/>
      <c r="AE2238" s="38"/>
    </row>
    <row r="2239" spans="1:31" ht="13.2">
      <c r="A2239" s="39">
        <v>209</v>
      </c>
      <c r="B2239" s="38" t="s">
        <v>899</v>
      </c>
      <c r="C2239" s="39">
        <v>3</v>
      </c>
      <c r="D2239" s="39">
        <v>4</v>
      </c>
      <c r="E2239" s="93" t="s">
        <v>4073</v>
      </c>
      <c r="F2239" s="94">
        <v>33222907</v>
      </c>
      <c r="G2239" s="95" t="s">
        <v>454</v>
      </c>
      <c r="H2239">
        <f>VLOOKUP(G2239,'Journals '!A:C,3)</f>
        <v>0</v>
      </c>
      <c r="I2239" t="str">
        <f t="shared" si="8"/>
        <v xml:space="preserve"> </v>
      </c>
      <c r="J2239" s="94">
        <v>2020</v>
      </c>
      <c r="K2239" s="38" t="s">
        <v>5253</v>
      </c>
      <c r="L2239" s="38"/>
      <c r="M2239" s="38"/>
      <c r="N2239" s="38"/>
      <c r="O2239" s="38"/>
      <c r="P2239" s="38"/>
      <c r="Q2239" s="38"/>
      <c r="R2239" s="38"/>
      <c r="S2239" s="38"/>
      <c r="T2239" s="38"/>
      <c r="U2239" s="38"/>
      <c r="V2239" s="38"/>
      <c r="W2239" s="38"/>
      <c r="X2239" s="38"/>
      <c r="Y2239" s="38"/>
      <c r="Z2239" s="38"/>
      <c r="AA2239" s="38"/>
      <c r="AB2239" s="38"/>
      <c r="AC2239" s="38"/>
      <c r="AD2239" s="38"/>
      <c r="AE2239" s="38"/>
    </row>
    <row r="2240" spans="1:31" ht="13.2">
      <c r="A2240" s="39">
        <v>209</v>
      </c>
      <c r="B2240" s="38" t="s">
        <v>899</v>
      </c>
      <c r="C2240" s="39">
        <v>3</v>
      </c>
      <c r="D2240" s="39">
        <v>7</v>
      </c>
      <c r="E2240" s="93" t="s">
        <v>5254</v>
      </c>
      <c r="F2240" s="94">
        <v>33196764</v>
      </c>
      <c r="G2240" s="95" t="s">
        <v>5255</v>
      </c>
      <c r="H2240">
        <f>VLOOKUP(G2240,'Journals '!A:C,3)</f>
        <v>0</v>
      </c>
      <c r="I2240" t="str">
        <f t="shared" si="8"/>
        <v xml:space="preserve"> </v>
      </c>
      <c r="J2240" s="94">
        <v>2021</v>
      </c>
      <c r="K2240" s="38" t="s">
        <v>5256</v>
      </c>
      <c r="L2240" s="38"/>
      <c r="M2240" s="38"/>
      <c r="N2240" s="38"/>
      <c r="O2240" s="38"/>
      <c r="P2240" s="38"/>
      <c r="Q2240" s="38"/>
      <c r="R2240" s="38"/>
      <c r="S2240" s="38"/>
      <c r="T2240" s="38"/>
      <c r="U2240" s="38"/>
      <c r="V2240" s="38"/>
      <c r="W2240" s="38"/>
      <c r="X2240" s="38"/>
      <c r="Y2240" s="38"/>
      <c r="Z2240" s="38"/>
      <c r="AA2240" s="38"/>
      <c r="AB2240" s="38"/>
      <c r="AC2240" s="38"/>
      <c r="AD2240" s="38"/>
      <c r="AE2240" s="38"/>
    </row>
    <row r="2241" spans="1:31" ht="13.2">
      <c r="A2241" s="39">
        <v>209</v>
      </c>
      <c r="B2241" s="38" t="s">
        <v>899</v>
      </c>
      <c r="C2241" s="39">
        <v>5</v>
      </c>
      <c r="D2241" s="39">
        <v>18</v>
      </c>
      <c r="E2241" s="93" t="s">
        <v>5257</v>
      </c>
      <c r="F2241" s="94">
        <v>33148746</v>
      </c>
      <c r="G2241" s="95" t="s">
        <v>319</v>
      </c>
      <c r="H2241">
        <f>VLOOKUP(G2241,'Journals '!A:C,3)</f>
        <v>0</v>
      </c>
      <c r="I2241" t="str">
        <f t="shared" si="8"/>
        <v xml:space="preserve"> </v>
      </c>
      <c r="J2241" s="94">
        <v>2020</v>
      </c>
      <c r="K2241" s="38" t="s">
        <v>5252</v>
      </c>
      <c r="L2241" s="38"/>
      <c r="M2241" s="38"/>
      <c r="N2241" s="38"/>
      <c r="O2241" s="38"/>
      <c r="P2241" s="38"/>
      <c r="Q2241" s="38"/>
      <c r="R2241" s="38"/>
      <c r="S2241" s="38"/>
      <c r="T2241" s="38"/>
      <c r="U2241" s="38"/>
      <c r="V2241" s="38"/>
      <c r="W2241" s="38"/>
      <c r="X2241" s="38"/>
      <c r="Y2241" s="38"/>
      <c r="Z2241" s="38"/>
      <c r="AA2241" s="38"/>
      <c r="AB2241" s="38"/>
      <c r="AC2241" s="38"/>
      <c r="AD2241" s="38"/>
      <c r="AE2241" s="38"/>
    </row>
    <row r="2242" spans="1:31" ht="13.2">
      <c r="A2242" s="39">
        <v>209</v>
      </c>
      <c r="B2242" s="38" t="s">
        <v>899</v>
      </c>
      <c r="C2242" s="39">
        <v>21</v>
      </c>
      <c r="D2242" s="39">
        <v>49</v>
      </c>
      <c r="E2242" s="93" t="s">
        <v>5258</v>
      </c>
      <c r="F2242" s="94">
        <v>33083721</v>
      </c>
      <c r="G2242" s="95" t="s">
        <v>1247</v>
      </c>
      <c r="H2242">
        <f>VLOOKUP(G2242,'Journals '!A:C,3)</f>
        <v>1</v>
      </c>
      <c r="I2242">
        <f t="shared" si="8"/>
        <v>1</v>
      </c>
      <c r="J2242" s="94">
        <v>2020</v>
      </c>
      <c r="K2242" s="38" t="s">
        <v>5259</v>
      </c>
      <c r="L2242" s="38"/>
      <c r="M2242" s="38"/>
      <c r="N2242" s="38"/>
      <c r="O2242" s="38"/>
      <c r="P2242" s="38"/>
      <c r="Q2242" s="38"/>
      <c r="R2242" s="38"/>
      <c r="S2242" s="38"/>
      <c r="T2242" s="38"/>
      <c r="U2242" s="38"/>
      <c r="V2242" s="38"/>
      <c r="W2242" s="38"/>
      <c r="X2242" s="38"/>
      <c r="Y2242" s="38"/>
      <c r="Z2242" s="38"/>
      <c r="AA2242" s="38"/>
      <c r="AB2242" s="38"/>
      <c r="AC2242" s="38"/>
      <c r="AD2242" s="38"/>
      <c r="AE2242" s="38"/>
    </row>
    <row r="2243" spans="1:31" ht="13.2">
      <c r="A2243" s="39">
        <v>209</v>
      </c>
      <c r="B2243" s="38" t="s">
        <v>899</v>
      </c>
      <c r="C2243" s="39">
        <v>18</v>
      </c>
      <c r="D2243" s="39">
        <v>61</v>
      </c>
      <c r="E2243" s="93" t="s">
        <v>5260</v>
      </c>
      <c r="F2243" s="94">
        <v>33077954</v>
      </c>
      <c r="G2243" s="95" t="s">
        <v>2084</v>
      </c>
      <c r="H2243">
        <f>VLOOKUP(G2243,'Journals '!A:C,3)</f>
        <v>0</v>
      </c>
      <c r="I2243" t="str">
        <f t="shared" si="8"/>
        <v xml:space="preserve"> </v>
      </c>
      <c r="J2243" s="94">
        <v>2020</v>
      </c>
      <c r="K2243" s="38" t="s">
        <v>3242</v>
      </c>
      <c r="L2243" s="38"/>
      <c r="M2243" s="38"/>
      <c r="N2243" s="38"/>
      <c r="O2243" s="38"/>
      <c r="P2243" s="38"/>
      <c r="Q2243" s="38"/>
      <c r="R2243" s="38"/>
      <c r="S2243" s="38"/>
      <c r="T2243" s="38"/>
      <c r="U2243" s="38"/>
      <c r="V2243" s="38"/>
      <c r="W2243" s="38"/>
      <c r="X2243" s="38"/>
      <c r="Y2243" s="38"/>
      <c r="Z2243" s="38"/>
      <c r="AA2243" s="38"/>
      <c r="AB2243" s="70"/>
      <c r="AC2243" s="70"/>
      <c r="AD2243" s="70"/>
      <c r="AE2243" s="70"/>
    </row>
    <row r="2244" spans="1:31" ht="13.2">
      <c r="A2244" s="39">
        <v>209</v>
      </c>
      <c r="B2244" s="38" t="s">
        <v>899</v>
      </c>
      <c r="C2244" s="39">
        <v>1</v>
      </c>
      <c r="D2244" s="39">
        <v>6</v>
      </c>
      <c r="E2244" s="93" t="s">
        <v>5261</v>
      </c>
      <c r="F2244" s="94">
        <v>33030409</v>
      </c>
      <c r="G2244" s="95" t="s">
        <v>5262</v>
      </c>
      <c r="H2244">
        <f>VLOOKUP(G2244,'Journals '!A:C,3)</f>
        <v>0</v>
      </c>
      <c r="I2244" t="str">
        <f t="shared" si="8"/>
        <v xml:space="preserve"> </v>
      </c>
      <c r="J2244" s="94">
        <v>2020</v>
      </c>
      <c r="K2244" s="38" t="s">
        <v>5263</v>
      </c>
      <c r="L2244" s="38"/>
      <c r="M2244" s="38"/>
      <c r="N2244" s="38"/>
      <c r="O2244" s="38"/>
      <c r="P2244" s="38"/>
      <c r="Q2244" s="38"/>
      <c r="R2244" s="38"/>
      <c r="S2244" s="38"/>
      <c r="T2244" s="38"/>
      <c r="U2244" s="38"/>
      <c r="V2244" s="38"/>
      <c r="W2244" s="38"/>
      <c r="X2244" s="38"/>
      <c r="Y2244" s="38"/>
      <c r="Z2244" s="38"/>
      <c r="AA2244" s="38"/>
      <c r="AB2244" s="38"/>
      <c r="AC2244" s="38"/>
      <c r="AD2244" s="38"/>
      <c r="AE2244" s="38"/>
    </row>
    <row r="2245" spans="1:31" ht="13.2">
      <c r="A2245" s="39">
        <v>209</v>
      </c>
      <c r="B2245" s="38" t="s">
        <v>899</v>
      </c>
      <c r="C2245" s="39">
        <v>4</v>
      </c>
      <c r="D2245" s="39">
        <v>9</v>
      </c>
      <c r="E2245" s="93" t="s">
        <v>5264</v>
      </c>
      <c r="F2245" s="94">
        <v>32972879</v>
      </c>
      <c r="G2245" s="95" t="s">
        <v>5265</v>
      </c>
      <c r="H2245">
        <f>VLOOKUP(G2245,'Journals '!A:C,3)</f>
        <v>0</v>
      </c>
      <c r="I2245" t="str">
        <f t="shared" si="8"/>
        <v xml:space="preserve"> </v>
      </c>
      <c r="J2245" s="94">
        <v>2020</v>
      </c>
      <c r="K2245" s="38" t="s">
        <v>5266</v>
      </c>
      <c r="L2245" s="38"/>
      <c r="M2245" s="38"/>
      <c r="N2245" s="38"/>
      <c r="O2245" s="38"/>
      <c r="P2245" s="38"/>
      <c r="Q2245" s="38"/>
      <c r="R2245" s="38"/>
      <c r="S2245" s="38"/>
      <c r="T2245" s="38"/>
      <c r="U2245" s="38"/>
      <c r="V2245" s="38"/>
      <c r="W2245" s="38"/>
      <c r="X2245" s="38"/>
      <c r="Y2245" s="38"/>
      <c r="Z2245" s="38"/>
      <c r="AA2245" s="38"/>
      <c r="AB2245" s="38"/>
      <c r="AC2245" s="38"/>
      <c r="AD2245" s="38"/>
      <c r="AE2245" s="38"/>
    </row>
    <row r="2246" spans="1:31" ht="13.2">
      <c r="A2246" s="39">
        <v>209</v>
      </c>
      <c r="B2246" s="38" t="s">
        <v>899</v>
      </c>
      <c r="C2246" s="39">
        <v>14</v>
      </c>
      <c r="D2246" s="39">
        <v>22</v>
      </c>
      <c r="E2246" s="93" t="s">
        <v>5267</v>
      </c>
      <c r="F2246" s="94">
        <v>32540406</v>
      </c>
      <c r="G2246" s="95" t="s">
        <v>5268</v>
      </c>
      <c r="H2246">
        <f>VLOOKUP(G2246,'Journals '!A:C,3)</f>
        <v>0</v>
      </c>
      <c r="I2246" t="str">
        <f t="shared" si="8"/>
        <v xml:space="preserve"> </v>
      </c>
      <c r="J2246" s="94">
        <v>2020</v>
      </c>
      <c r="K2246" s="38" t="s">
        <v>5252</v>
      </c>
      <c r="L2246" s="38"/>
      <c r="M2246" s="38"/>
      <c r="N2246" s="38"/>
      <c r="O2246" s="38"/>
      <c r="P2246" s="38"/>
      <c r="Q2246" s="38"/>
      <c r="R2246" s="38"/>
      <c r="S2246" s="38"/>
      <c r="T2246" s="38"/>
      <c r="U2246" s="38"/>
      <c r="V2246" s="38"/>
      <c r="W2246" s="38"/>
      <c r="X2246" s="38"/>
      <c r="Y2246" s="38"/>
      <c r="Z2246" s="38"/>
      <c r="AA2246" s="38"/>
      <c r="AB2246" s="38"/>
      <c r="AC2246" s="38"/>
      <c r="AD2246" s="38"/>
      <c r="AE2246" s="38"/>
    </row>
    <row r="2247" spans="1:31" ht="13.2">
      <c r="A2247" s="39">
        <v>209</v>
      </c>
      <c r="B2247" s="38" t="s">
        <v>899</v>
      </c>
      <c r="C2247" s="39">
        <v>1</v>
      </c>
      <c r="D2247" s="39">
        <v>5</v>
      </c>
      <c r="E2247" s="93" t="s">
        <v>5269</v>
      </c>
      <c r="F2247" s="94">
        <v>32417383</v>
      </c>
      <c r="G2247" s="95" t="s">
        <v>5270</v>
      </c>
      <c r="H2247">
        <f>VLOOKUP(G2247,'Journals '!A:C,3)</f>
        <v>0</v>
      </c>
      <c r="I2247" t="str">
        <f t="shared" si="8"/>
        <v xml:space="preserve"> </v>
      </c>
      <c r="J2247" s="94">
        <v>2020</v>
      </c>
      <c r="K2247" s="38" t="s">
        <v>5271</v>
      </c>
      <c r="L2247" s="38"/>
      <c r="M2247" s="38"/>
      <c r="N2247" s="38"/>
      <c r="O2247" s="38"/>
      <c r="P2247" s="38"/>
      <c r="Q2247" s="38"/>
      <c r="R2247" s="38"/>
      <c r="S2247" s="38"/>
      <c r="T2247" s="38"/>
      <c r="U2247" s="38"/>
      <c r="V2247" s="38"/>
      <c r="W2247" s="38"/>
      <c r="X2247" s="38"/>
      <c r="Y2247" s="38"/>
      <c r="Z2247" s="38"/>
      <c r="AA2247" s="38"/>
      <c r="AB2247" s="38"/>
      <c r="AC2247" s="38"/>
      <c r="AD2247" s="38"/>
      <c r="AE2247" s="38"/>
    </row>
    <row r="2248" spans="1:31" ht="13.2">
      <c r="A2248" s="39">
        <v>209</v>
      </c>
      <c r="B2248" s="38" t="s">
        <v>899</v>
      </c>
      <c r="C2248" s="39">
        <v>5</v>
      </c>
      <c r="D2248" s="39">
        <v>8</v>
      </c>
      <c r="E2248" s="93" t="s">
        <v>5272</v>
      </c>
      <c r="F2248" s="94">
        <v>32404998</v>
      </c>
      <c r="G2248" s="95" t="s">
        <v>1408</v>
      </c>
      <c r="H2248">
        <f>VLOOKUP(G2248,'Journals '!A:C,3)</f>
        <v>0</v>
      </c>
      <c r="I2248" t="str">
        <f t="shared" si="8"/>
        <v xml:space="preserve"> </v>
      </c>
      <c r="J2248" s="94">
        <v>2020</v>
      </c>
      <c r="K2248" s="38" t="s">
        <v>5273</v>
      </c>
      <c r="L2248" s="38"/>
      <c r="M2248" s="38"/>
      <c r="N2248" s="38"/>
      <c r="O2248" s="38"/>
      <c r="P2248" s="38"/>
      <c r="Q2248" s="38"/>
      <c r="R2248" s="38"/>
      <c r="S2248" s="38"/>
      <c r="T2248" s="38"/>
      <c r="U2248" s="38"/>
      <c r="V2248" s="38"/>
      <c r="W2248" s="38"/>
      <c r="X2248" s="38"/>
      <c r="Y2248" s="38"/>
      <c r="Z2248" s="38"/>
      <c r="AA2248" s="38"/>
      <c r="AB2248" s="38"/>
      <c r="AC2248" s="38"/>
      <c r="AD2248" s="38"/>
      <c r="AE2248" s="38"/>
    </row>
    <row r="2249" spans="1:31" ht="13.2">
      <c r="A2249" s="39">
        <v>209</v>
      </c>
      <c r="B2249" s="38" t="s">
        <v>899</v>
      </c>
      <c r="C2249" s="39">
        <v>1</v>
      </c>
      <c r="D2249" s="39">
        <v>4</v>
      </c>
      <c r="E2249" s="93" t="s">
        <v>5274</v>
      </c>
      <c r="F2249" s="94">
        <v>32336175</v>
      </c>
      <c r="G2249" s="95" t="s">
        <v>5275</v>
      </c>
      <c r="H2249">
        <f>VLOOKUP(G2249,'Journals '!A:C,3)</f>
        <v>0</v>
      </c>
      <c r="I2249" t="str">
        <f t="shared" si="8"/>
        <v xml:space="preserve"> </v>
      </c>
      <c r="J2249" s="94">
        <v>2020</v>
      </c>
      <c r="K2249" s="38" t="s">
        <v>5276</v>
      </c>
      <c r="L2249" s="38"/>
      <c r="M2249" s="38"/>
      <c r="N2249" s="38"/>
      <c r="O2249" s="38"/>
      <c r="P2249" s="38"/>
      <c r="Q2249" s="38"/>
      <c r="R2249" s="38"/>
      <c r="S2249" s="38"/>
      <c r="T2249" s="38"/>
      <c r="U2249" s="38"/>
      <c r="V2249" s="38"/>
      <c r="W2249" s="38"/>
      <c r="X2249" s="38"/>
      <c r="Y2249" s="38"/>
      <c r="Z2249" s="38"/>
      <c r="AA2249" s="38"/>
      <c r="AB2249" s="38"/>
      <c r="AC2249" s="38"/>
      <c r="AD2249" s="38"/>
      <c r="AE2249" s="38"/>
    </row>
    <row r="2250" spans="1:31" ht="13.2">
      <c r="A2250" s="39">
        <v>209</v>
      </c>
      <c r="B2250" s="38" t="s">
        <v>899</v>
      </c>
      <c r="C2250" s="39">
        <v>4</v>
      </c>
      <c r="D2250" s="39">
        <v>14</v>
      </c>
      <c r="E2250" s="93" t="s">
        <v>5277</v>
      </c>
      <c r="F2250" s="94">
        <v>32152460</v>
      </c>
      <c r="G2250" s="95" t="s">
        <v>5278</v>
      </c>
      <c r="H2250">
        <f>VLOOKUP(G2250,'Journals '!A:C,3)</f>
        <v>0</v>
      </c>
      <c r="I2250" t="str">
        <f t="shared" si="8"/>
        <v xml:space="preserve"> </v>
      </c>
      <c r="J2250" s="94">
        <v>2020</v>
      </c>
      <c r="K2250" s="38" t="s">
        <v>5259</v>
      </c>
      <c r="L2250" s="38"/>
      <c r="M2250" s="38"/>
      <c r="N2250" s="38"/>
      <c r="O2250" s="38"/>
      <c r="P2250" s="38"/>
      <c r="Q2250" s="38"/>
      <c r="R2250" s="38"/>
      <c r="S2250" s="38"/>
      <c r="T2250" s="38"/>
      <c r="U2250" s="38"/>
      <c r="V2250" s="38"/>
      <c r="W2250" s="38"/>
      <c r="X2250" s="38"/>
      <c r="Y2250" s="38"/>
      <c r="Z2250" s="38"/>
      <c r="AA2250" s="38"/>
      <c r="AB2250" s="38"/>
      <c r="AC2250" s="38"/>
      <c r="AD2250" s="38"/>
      <c r="AE2250" s="38"/>
    </row>
    <row r="2251" spans="1:31" ht="13.2">
      <c r="A2251" s="39">
        <v>209</v>
      </c>
      <c r="B2251" s="38" t="s">
        <v>899</v>
      </c>
      <c r="C2251" s="39">
        <v>1</v>
      </c>
      <c r="D2251" s="39">
        <v>21</v>
      </c>
      <c r="E2251" s="93" t="s">
        <v>4074</v>
      </c>
      <c r="F2251" s="94">
        <v>32014543</v>
      </c>
      <c r="G2251" s="95" t="s">
        <v>634</v>
      </c>
      <c r="H2251">
        <f>VLOOKUP(G2251,'Journals '!A:C,3)</f>
        <v>1</v>
      </c>
      <c r="I2251">
        <f t="shared" si="8"/>
        <v>1</v>
      </c>
      <c r="J2251" s="94">
        <v>2020</v>
      </c>
      <c r="K2251" s="38" t="s">
        <v>5279</v>
      </c>
      <c r="L2251" s="38"/>
      <c r="M2251" s="38"/>
      <c r="N2251" s="38"/>
      <c r="O2251" s="38"/>
      <c r="P2251" s="38"/>
      <c r="Q2251" s="38"/>
      <c r="R2251" s="38"/>
      <c r="S2251" s="38"/>
      <c r="T2251" s="38"/>
      <c r="U2251" s="38"/>
      <c r="V2251" s="38"/>
      <c r="W2251" s="38"/>
      <c r="X2251" s="38"/>
      <c r="Y2251" s="38"/>
      <c r="Z2251" s="38"/>
      <c r="AA2251" s="38"/>
      <c r="AB2251" s="38"/>
      <c r="AC2251" s="38"/>
      <c r="AD2251" s="38"/>
      <c r="AE2251" s="38"/>
    </row>
    <row r="2252" spans="1:31" ht="13.2">
      <c r="A2252" s="39">
        <v>209</v>
      </c>
      <c r="B2252" s="38" t="s">
        <v>899</v>
      </c>
      <c r="C2252" s="39">
        <v>1</v>
      </c>
      <c r="D2252" s="39">
        <v>3</v>
      </c>
      <c r="E2252" s="93" t="s">
        <v>5280</v>
      </c>
      <c r="F2252" s="94">
        <v>31803025</v>
      </c>
      <c r="G2252" s="95" t="s">
        <v>5281</v>
      </c>
      <c r="H2252">
        <f>VLOOKUP(G2252,'Journals '!A:C,3)</f>
        <v>0</v>
      </c>
      <c r="I2252" t="str">
        <f t="shared" si="8"/>
        <v xml:space="preserve"> </v>
      </c>
      <c r="J2252" s="94">
        <v>2019</v>
      </c>
      <c r="K2252" s="38" t="s">
        <v>5282</v>
      </c>
      <c r="L2252" s="38"/>
      <c r="M2252" s="38"/>
      <c r="N2252" s="38"/>
      <c r="O2252" s="38"/>
      <c r="P2252" s="38"/>
      <c r="Q2252" s="38"/>
      <c r="R2252" s="38"/>
      <c r="S2252" s="38"/>
      <c r="T2252" s="38"/>
      <c r="U2252" s="38"/>
      <c r="V2252" s="38"/>
      <c r="W2252" s="38"/>
      <c r="X2252" s="38"/>
      <c r="Y2252" s="38"/>
      <c r="Z2252" s="38"/>
      <c r="AA2252" s="38"/>
      <c r="AB2252" s="38"/>
      <c r="AC2252" s="38"/>
      <c r="AD2252" s="38"/>
      <c r="AE2252" s="38"/>
    </row>
    <row r="2253" spans="1:31" ht="13.2">
      <c r="A2253" s="39">
        <v>209</v>
      </c>
      <c r="B2253" s="38" t="s">
        <v>899</v>
      </c>
      <c r="C2253" s="39">
        <v>7</v>
      </c>
      <c r="D2253" s="39">
        <v>12</v>
      </c>
      <c r="E2253" s="93" t="s">
        <v>5283</v>
      </c>
      <c r="F2253" s="94">
        <v>31653819</v>
      </c>
      <c r="G2253" s="95" t="s">
        <v>476</v>
      </c>
      <c r="H2253">
        <f>VLOOKUP(G2253,'Journals '!A:C,3)</f>
        <v>1</v>
      </c>
      <c r="I2253">
        <f t="shared" si="8"/>
        <v>1</v>
      </c>
      <c r="J2253" s="94">
        <v>2019</v>
      </c>
      <c r="K2253" s="38" t="s">
        <v>5284</v>
      </c>
      <c r="L2253" s="38"/>
      <c r="M2253" s="38"/>
      <c r="N2253" s="38"/>
      <c r="O2253" s="38"/>
      <c r="P2253" s="38"/>
      <c r="Q2253" s="38"/>
      <c r="R2253" s="38"/>
      <c r="S2253" s="38"/>
      <c r="T2253" s="38"/>
      <c r="U2253" s="38"/>
      <c r="V2253" s="38"/>
      <c r="W2253" s="38"/>
      <c r="X2253" s="38"/>
      <c r="Y2253" s="38"/>
      <c r="Z2253" s="38"/>
      <c r="AA2253" s="38"/>
      <c r="AB2253" s="38"/>
      <c r="AC2253" s="38"/>
      <c r="AD2253" s="38"/>
      <c r="AE2253" s="38"/>
    </row>
    <row r="2254" spans="1:31" ht="13.2">
      <c r="A2254" s="39">
        <v>209</v>
      </c>
      <c r="B2254" s="38" t="s">
        <v>899</v>
      </c>
      <c r="C2254" s="39">
        <v>3</v>
      </c>
      <c r="D2254" s="39">
        <v>15</v>
      </c>
      <c r="E2254" s="93" t="s">
        <v>5285</v>
      </c>
      <c r="F2254" s="94">
        <v>31616254</v>
      </c>
      <c r="G2254" s="95" t="s">
        <v>5281</v>
      </c>
      <c r="H2254">
        <f>VLOOKUP(G2254,'Journals '!A:C,3)</f>
        <v>0</v>
      </c>
      <c r="I2254" t="str">
        <f t="shared" si="8"/>
        <v xml:space="preserve"> </v>
      </c>
      <c r="J2254" s="94">
        <v>2019</v>
      </c>
      <c r="K2254" s="38" t="s">
        <v>5286</v>
      </c>
      <c r="L2254" s="38"/>
      <c r="M2254" s="38"/>
      <c r="N2254" s="38"/>
      <c r="O2254" s="38"/>
      <c r="P2254" s="38"/>
      <c r="Q2254" s="38"/>
      <c r="R2254" s="38"/>
      <c r="S2254" s="38"/>
      <c r="T2254" s="38"/>
      <c r="U2254" s="38"/>
      <c r="V2254" s="38"/>
      <c r="W2254" s="38"/>
      <c r="X2254" s="38"/>
      <c r="Y2254" s="38"/>
      <c r="Z2254" s="38"/>
      <c r="AA2254" s="38"/>
      <c r="AB2254" s="38"/>
      <c r="AC2254" s="38"/>
      <c r="AD2254" s="38"/>
      <c r="AE2254" s="38"/>
    </row>
    <row r="2255" spans="1:31" ht="13.2">
      <c r="A2255" s="39">
        <v>209</v>
      </c>
      <c r="B2255" s="38" t="s">
        <v>899</v>
      </c>
      <c r="C2255" s="39">
        <v>1</v>
      </c>
      <c r="D2255" s="39">
        <v>8</v>
      </c>
      <c r="E2255" s="93" t="s">
        <v>5287</v>
      </c>
      <c r="F2255" s="94">
        <v>31497319</v>
      </c>
      <c r="G2255" s="95" t="s">
        <v>4077</v>
      </c>
      <c r="H2255">
        <f>VLOOKUP(G2255,'Journals '!A:C,3)</f>
        <v>0</v>
      </c>
      <c r="I2255" t="str">
        <f t="shared" si="8"/>
        <v xml:space="preserve"> </v>
      </c>
      <c r="J2255" s="94">
        <v>2019</v>
      </c>
      <c r="K2255" s="38" t="s">
        <v>5288</v>
      </c>
      <c r="L2255" s="38"/>
      <c r="M2255" s="38"/>
      <c r="N2255" s="38"/>
      <c r="O2255" s="38"/>
      <c r="P2255" s="38"/>
      <c r="Q2255" s="38"/>
      <c r="R2255" s="38"/>
      <c r="S2255" s="38"/>
      <c r="T2255" s="38"/>
      <c r="U2255" s="38"/>
      <c r="V2255" s="38"/>
      <c r="W2255" s="38"/>
      <c r="X2255" s="38"/>
      <c r="Y2255" s="38"/>
      <c r="Z2255" s="38"/>
      <c r="AA2255" s="38"/>
      <c r="AB2255" s="38"/>
      <c r="AC2255" s="38"/>
      <c r="AD2255" s="38"/>
      <c r="AE2255" s="38"/>
    </row>
    <row r="2256" spans="1:31" ht="13.2">
      <c r="A2256" s="39">
        <v>209</v>
      </c>
      <c r="B2256" s="38" t="s">
        <v>899</v>
      </c>
      <c r="C2256" s="39">
        <v>1</v>
      </c>
      <c r="D2256" s="39">
        <v>8</v>
      </c>
      <c r="E2256" s="38" t="s">
        <v>4076</v>
      </c>
      <c r="F2256" s="39">
        <v>31410303</v>
      </c>
      <c r="G2256" s="38" t="s">
        <v>4077</v>
      </c>
      <c r="H2256">
        <f>VLOOKUP(G2256,'Journals '!A:C,3)</f>
        <v>0</v>
      </c>
      <c r="I2256" t="str">
        <f t="shared" si="8"/>
        <v xml:space="preserve"> </v>
      </c>
      <c r="J2256" s="39">
        <v>2019</v>
      </c>
      <c r="K2256" s="38" t="s">
        <v>5289</v>
      </c>
      <c r="L2256" s="38"/>
      <c r="M2256" s="38"/>
      <c r="N2256" s="38"/>
      <c r="O2256" s="38"/>
      <c r="P2256" s="38"/>
      <c r="Q2256" s="38"/>
      <c r="R2256" s="38"/>
      <c r="S2256" s="38"/>
      <c r="T2256" s="38"/>
      <c r="U2256" s="38"/>
      <c r="V2256" s="38"/>
      <c r="W2256" s="38"/>
      <c r="X2256" s="38"/>
      <c r="Y2256" s="38"/>
      <c r="Z2256" s="38"/>
      <c r="AA2256" s="38"/>
      <c r="AB2256" s="38"/>
      <c r="AC2256" s="38"/>
      <c r="AD2256" s="38"/>
      <c r="AE2256" s="38"/>
    </row>
    <row r="2257" spans="1:31" ht="13.2">
      <c r="A2257" s="39">
        <v>209</v>
      </c>
      <c r="B2257" s="38" t="s">
        <v>899</v>
      </c>
      <c r="C2257" s="39">
        <v>4</v>
      </c>
      <c r="D2257" s="39">
        <v>9</v>
      </c>
      <c r="E2257" s="38" t="s">
        <v>5290</v>
      </c>
      <c r="F2257" s="39">
        <v>31410194</v>
      </c>
      <c r="G2257" s="38" t="s">
        <v>5291</v>
      </c>
      <c r="H2257">
        <f>VLOOKUP(G2257,'Journals '!A:C,3)</f>
        <v>0</v>
      </c>
      <c r="I2257" t="str">
        <f t="shared" si="8"/>
        <v xml:space="preserve"> </v>
      </c>
      <c r="J2257" s="39">
        <v>2019</v>
      </c>
      <c r="K2257" s="38" t="s">
        <v>5292</v>
      </c>
      <c r="L2257" s="38"/>
      <c r="M2257" s="38"/>
      <c r="N2257" s="38"/>
      <c r="O2257" s="38"/>
      <c r="P2257" s="38"/>
      <c r="Q2257" s="38"/>
      <c r="R2257" s="38"/>
      <c r="S2257" s="38"/>
      <c r="T2257" s="38"/>
      <c r="U2257" s="38"/>
      <c r="V2257" s="38"/>
      <c r="W2257" s="38"/>
      <c r="X2257" s="38"/>
      <c r="Y2257" s="38"/>
      <c r="Z2257" s="38"/>
      <c r="AA2257" s="38"/>
      <c r="AB2257" s="38"/>
      <c r="AC2257" s="38"/>
      <c r="AD2257" s="38"/>
      <c r="AE2257" s="38"/>
    </row>
    <row r="2258" spans="1:31" ht="13.2">
      <c r="A2258" s="39">
        <v>209</v>
      </c>
      <c r="B2258" s="38" t="s">
        <v>899</v>
      </c>
      <c r="C2258" s="39">
        <v>4</v>
      </c>
      <c r="D2258" s="39">
        <v>6</v>
      </c>
      <c r="E2258" s="38" t="s">
        <v>5293</v>
      </c>
      <c r="F2258" s="39">
        <v>31023879</v>
      </c>
      <c r="G2258" s="38" t="s">
        <v>5294</v>
      </c>
      <c r="H2258">
        <f>VLOOKUP(G2258,'Journals '!A:C,3)</f>
        <v>0</v>
      </c>
      <c r="I2258" t="str">
        <f t="shared" si="8"/>
        <v xml:space="preserve"> </v>
      </c>
      <c r="J2258" s="39">
        <v>2019</v>
      </c>
      <c r="K2258" s="38" t="s">
        <v>5295</v>
      </c>
      <c r="L2258" s="38"/>
      <c r="M2258" s="38"/>
      <c r="N2258" s="38"/>
      <c r="O2258" s="38"/>
      <c r="P2258" s="38"/>
      <c r="Q2258" s="38"/>
      <c r="R2258" s="38"/>
      <c r="S2258" s="38"/>
      <c r="T2258" s="38"/>
      <c r="U2258" s="38"/>
      <c r="V2258" s="38"/>
      <c r="W2258" s="38"/>
      <c r="X2258" s="38"/>
      <c r="Y2258" s="38"/>
      <c r="Z2258" s="38"/>
      <c r="AA2258" s="38"/>
      <c r="AB2258" s="38"/>
      <c r="AC2258" s="38"/>
      <c r="AD2258" s="38"/>
      <c r="AE2258" s="38"/>
    </row>
    <row r="2259" spans="1:31" ht="13.2">
      <c r="A2259" s="39">
        <v>209</v>
      </c>
      <c r="B2259" s="38" t="s">
        <v>899</v>
      </c>
      <c r="C2259" s="39">
        <v>1</v>
      </c>
      <c r="D2259" s="39">
        <v>3</v>
      </c>
      <c r="E2259" s="38" t="s">
        <v>5296</v>
      </c>
      <c r="F2259" s="39">
        <v>30975633</v>
      </c>
      <c r="G2259" s="38" t="s">
        <v>5297</v>
      </c>
      <c r="H2259">
        <f>VLOOKUP(G2259,'Journals '!A:C,3)</f>
        <v>0</v>
      </c>
      <c r="I2259" t="str">
        <f t="shared" si="8"/>
        <v xml:space="preserve"> </v>
      </c>
      <c r="J2259" s="39">
        <v>2019</v>
      </c>
      <c r="K2259" s="38" t="s">
        <v>5298</v>
      </c>
      <c r="L2259" s="38"/>
      <c r="M2259" s="38"/>
      <c r="N2259" s="38"/>
      <c r="O2259" s="38"/>
      <c r="P2259" s="38"/>
      <c r="Q2259" s="38"/>
      <c r="R2259" s="38"/>
      <c r="S2259" s="38"/>
      <c r="T2259" s="38"/>
      <c r="U2259" s="38"/>
      <c r="V2259" s="38"/>
      <c r="W2259" s="38"/>
      <c r="X2259" s="38"/>
      <c r="Y2259" s="38"/>
      <c r="Z2259" s="38"/>
      <c r="AA2259" s="38"/>
      <c r="AB2259" s="38"/>
      <c r="AC2259" s="38"/>
      <c r="AD2259" s="38"/>
      <c r="AE2259" s="38"/>
    </row>
    <row r="2260" spans="1:31" ht="13.2">
      <c r="A2260" s="39">
        <v>209</v>
      </c>
      <c r="B2260" s="38" t="s">
        <v>899</v>
      </c>
      <c r="C2260" s="39">
        <v>2</v>
      </c>
      <c r="D2260" s="39">
        <v>4</v>
      </c>
      <c r="E2260" s="38" t="s">
        <v>4079</v>
      </c>
      <c r="F2260" s="39">
        <v>30655234</v>
      </c>
      <c r="G2260" s="38" t="s">
        <v>454</v>
      </c>
      <c r="H2260">
        <f>VLOOKUP(G2260,'Journals '!A:C,3)</f>
        <v>0</v>
      </c>
      <c r="I2260" t="str">
        <f t="shared" si="8"/>
        <v xml:space="preserve"> </v>
      </c>
      <c r="J2260" s="39">
        <v>2019</v>
      </c>
      <c r="K2260" s="38" t="s">
        <v>5299</v>
      </c>
      <c r="L2260" s="38"/>
      <c r="M2260" s="38"/>
      <c r="N2260" s="38"/>
      <c r="O2260" s="38"/>
      <c r="P2260" s="38"/>
      <c r="Q2260" s="38"/>
      <c r="R2260" s="38"/>
      <c r="S2260" s="38"/>
      <c r="T2260" s="38"/>
      <c r="U2260" s="38"/>
      <c r="V2260" s="38"/>
      <c r="W2260" s="38"/>
      <c r="X2260" s="38"/>
      <c r="Y2260" s="38"/>
      <c r="Z2260" s="38"/>
      <c r="AA2260" s="38"/>
      <c r="AB2260" s="38"/>
      <c r="AC2260" s="38"/>
      <c r="AD2260" s="38"/>
      <c r="AE2260" s="38"/>
    </row>
    <row r="2261" spans="1:31" ht="13.2">
      <c r="A2261" s="39">
        <v>209</v>
      </c>
      <c r="B2261" s="38" t="s">
        <v>899</v>
      </c>
      <c r="C2261" s="39">
        <v>4</v>
      </c>
      <c r="D2261" s="39">
        <v>5</v>
      </c>
      <c r="E2261" s="38" t="s">
        <v>5300</v>
      </c>
      <c r="F2261" s="39">
        <v>30297982</v>
      </c>
      <c r="G2261" s="38" t="s">
        <v>386</v>
      </c>
      <c r="H2261">
        <f>VLOOKUP(G2261,'Journals '!A:C,3)</f>
        <v>0</v>
      </c>
      <c r="I2261" t="str">
        <f t="shared" si="8"/>
        <v xml:space="preserve"> </v>
      </c>
      <c r="J2261" s="39">
        <v>2018</v>
      </c>
      <c r="K2261" s="38" t="s">
        <v>5301</v>
      </c>
      <c r="L2261" s="38"/>
      <c r="M2261" s="38"/>
      <c r="N2261" s="38"/>
      <c r="O2261" s="38"/>
      <c r="P2261" s="38"/>
      <c r="Q2261" s="38"/>
      <c r="R2261" s="38"/>
      <c r="S2261" s="38"/>
      <c r="T2261" s="38"/>
      <c r="U2261" s="38"/>
      <c r="V2261" s="38"/>
      <c r="W2261" s="38"/>
      <c r="X2261" s="38"/>
      <c r="Y2261" s="38"/>
      <c r="Z2261" s="38"/>
      <c r="AA2261" s="38"/>
      <c r="AB2261" s="38"/>
      <c r="AC2261" s="38"/>
      <c r="AD2261" s="38"/>
      <c r="AE2261" s="38"/>
    </row>
    <row r="2262" spans="1:31" ht="13.2">
      <c r="A2262" s="39">
        <v>209</v>
      </c>
      <c r="B2262" s="38" t="s">
        <v>899</v>
      </c>
      <c r="C2262" s="39">
        <v>1</v>
      </c>
      <c r="D2262" s="39">
        <v>2</v>
      </c>
      <c r="E2262" s="38" t="s">
        <v>5302</v>
      </c>
      <c r="F2262" s="39">
        <v>30258319</v>
      </c>
      <c r="G2262" s="38" t="s">
        <v>5303</v>
      </c>
      <c r="H2262">
        <f>VLOOKUP(G2262,'Journals '!A:C,3)</f>
        <v>1</v>
      </c>
      <c r="I2262">
        <f t="shared" si="8"/>
        <v>1</v>
      </c>
      <c r="J2262" s="39">
        <v>2018</v>
      </c>
      <c r="K2262" s="38" t="s">
        <v>5304</v>
      </c>
      <c r="L2262" s="38"/>
      <c r="M2262" s="38"/>
      <c r="N2262" s="38"/>
      <c r="O2262" s="38"/>
      <c r="P2262" s="38"/>
      <c r="Q2262" s="38"/>
      <c r="R2262" s="38"/>
      <c r="S2262" s="38"/>
      <c r="T2262" s="38"/>
      <c r="U2262" s="38"/>
      <c r="V2262" s="38"/>
      <c r="W2262" s="38"/>
      <c r="X2262" s="38"/>
      <c r="Y2262" s="38"/>
      <c r="Z2262" s="38"/>
      <c r="AA2262" s="38"/>
      <c r="AB2262" s="38"/>
      <c r="AC2262" s="38"/>
      <c r="AD2262" s="38"/>
      <c r="AE2262" s="38"/>
    </row>
    <row r="2263" spans="1:31" ht="13.2">
      <c r="A2263" s="39">
        <v>209</v>
      </c>
      <c r="B2263" s="38" t="s">
        <v>899</v>
      </c>
      <c r="C2263" s="39">
        <v>1</v>
      </c>
      <c r="D2263" s="39">
        <v>2</v>
      </c>
      <c r="E2263" s="38" t="s">
        <v>5305</v>
      </c>
      <c r="F2263" s="39">
        <v>29129126</v>
      </c>
      <c r="G2263" s="38" t="s">
        <v>5262</v>
      </c>
      <c r="H2263">
        <f>VLOOKUP(G2263,'Journals '!A:C,3)</f>
        <v>0</v>
      </c>
      <c r="I2263" t="str">
        <f t="shared" si="8"/>
        <v xml:space="preserve"> </v>
      </c>
      <c r="J2263" s="39">
        <v>2017</v>
      </c>
      <c r="K2263" s="38" t="s">
        <v>5306</v>
      </c>
      <c r="L2263" s="38"/>
      <c r="M2263" s="38"/>
      <c r="N2263" s="38"/>
      <c r="O2263" s="38"/>
      <c r="P2263" s="38"/>
      <c r="Q2263" s="38"/>
      <c r="R2263" s="38"/>
      <c r="S2263" s="38"/>
      <c r="T2263" s="38"/>
      <c r="U2263" s="38"/>
      <c r="V2263" s="38"/>
      <c r="W2263" s="38"/>
      <c r="X2263" s="38"/>
      <c r="Y2263" s="38"/>
      <c r="Z2263" s="38"/>
      <c r="AA2263" s="38"/>
      <c r="AB2263" s="38"/>
      <c r="AC2263" s="38"/>
      <c r="AD2263" s="38"/>
      <c r="AE2263" s="38"/>
    </row>
    <row r="2264" spans="1:31" ht="13.2">
      <c r="A2264" s="39">
        <v>209</v>
      </c>
      <c r="B2264" s="38" t="s">
        <v>899</v>
      </c>
      <c r="C2264" s="39">
        <v>2</v>
      </c>
      <c r="D2264" s="39">
        <v>7</v>
      </c>
      <c r="E2264" s="38" t="s">
        <v>5307</v>
      </c>
      <c r="F2264" s="39">
        <v>29061699</v>
      </c>
      <c r="G2264" s="38" t="s">
        <v>472</v>
      </c>
      <c r="H2264">
        <f>VLOOKUP(G2264,'Journals '!A:C,3)</f>
        <v>0</v>
      </c>
      <c r="I2264" t="str">
        <f t="shared" si="8"/>
        <v xml:space="preserve"> </v>
      </c>
      <c r="J2264" s="39">
        <v>2017</v>
      </c>
      <c r="K2264" s="38" t="s">
        <v>5308</v>
      </c>
      <c r="L2264" s="38"/>
      <c r="M2264" s="38"/>
      <c r="N2264" s="38"/>
      <c r="O2264" s="38"/>
      <c r="P2264" s="38"/>
      <c r="Q2264" s="38"/>
      <c r="R2264" s="38"/>
      <c r="S2264" s="38"/>
      <c r="T2264" s="38"/>
      <c r="U2264" s="38"/>
      <c r="V2264" s="38"/>
      <c r="W2264" s="38"/>
      <c r="X2264" s="38"/>
      <c r="Y2264" s="38"/>
      <c r="Z2264" s="38"/>
      <c r="AA2264" s="38"/>
      <c r="AB2264" s="38"/>
      <c r="AC2264" s="38"/>
      <c r="AD2264" s="38"/>
      <c r="AE2264" s="38"/>
    </row>
    <row r="2265" spans="1:31" ht="13.2">
      <c r="A2265" s="39">
        <v>209</v>
      </c>
      <c r="B2265" s="38" t="s">
        <v>899</v>
      </c>
      <c r="C2265" s="39">
        <v>1</v>
      </c>
      <c r="D2265" s="39">
        <v>2</v>
      </c>
      <c r="E2265" s="38" t="s">
        <v>5309</v>
      </c>
      <c r="F2265" s="39">
        <v>28400977</v>
      </c>
      <c r="G2265" s="38" t="s">
        <v>4077</v>
      </c>
      <c r="H2265">
        <f>VLOOKUP(G2265,'Journals '!A:C,3)</f>
        <v>0</v>
      </c>
      <c r="I2265" t="str">
        <f t="shared" si="8"/>
        <v xml:space="preserve"> </v>
      </c>
      <c r="J2265" s="39">
        <v>2017</v>
      </c>
      <c r="K2265" s="38" t="s">
        <v>5310</v>
      </c>
      <c r="L2265" s="38"/>
      <c r="M2265" s="38"/>
      <c r="N2265" s="38"/>
      <c r="O2265" s="38"/>
      <c r="P2265" s="38"/>
      <c r="Q2265" s="38"/>
      <c r="R2265" s="38"/>
      <c r="S2265" s="38"/>
      <c r="T2265" s="38"/>
      <c r="U2265" s="38"/>
      <c r="V2265" s="38"/>
      <c r="W2265" s="38"/>
      <c r="X2265" s="38"/>
      <c r="Y2265" s="38"/>
      <c r="Z2265" s="38"/>
      <c r="AA2265" s="38"/>
      <c r="AB2265" s="38"/>
      <c r="AC2265" s="38"/>
      <c r="AD2265" s="38"/>
      <c r="AE2265" s="38"/>
    </row>
    <row r="2266" spans="1:31" ht="13.2">
      <c r="A2266" s="39">
        <v>209</v>
      </c>
      <c r="B2266" s="38" t="s">
        <v>899</v>
      </c>
      <c r="C2266" s="39">
        <v>1</v>
      </c>
      <c r="D2266" s="39">
        <v>4</v>
      </c>
      <c r="E2266" s="38" t="s">
        <v>5311</v>
      </c>
      <c r="F2266" s="39">
        <v>28238851</v>
      </c>
      <c r="G2266" s="38" t="s">
        <v>5312</v>
      </c>
      <c r="H2266">
        <f>VLOOKUP(G2266,'Journals '!A:C,3)</f>
        <v>0</v>
      </c>
      <c r="I2266" t="str">
        <f t="shared" si="8"/>
        <v xml:space="preserve"> </v>
      </c>
      <c r="J2266" s="39">
        <v>2017</v>
      </c>
      <c r="K2266" s="38" t="s">
        <v>5313</v>
      </c>
      <c r="L2266" s="38"/>
      <c r="M2266" s="38"/>
      <c r="N2266" s="38"/>
      <c r="O2266" s="38"/>
      <c r="P2266" s="38"/>
      <c r="Q2266" s="38"/>
      <c r="R2266" s="38"/>
      <c r="S2266" s="38"/>
      <c r="T2266" s="38"/>
      <c r="U2266" s="38"/>
      <c r="V2266" s="38"/>
      <c r="W2266" s="38"/>
      <c r="X2266" s="38"/>
      <c r="Y2266" s="38"/>
      <c r="Z2266" s="38"/>
      <c r="AA2266" s="38"/>
      <c r="AB2266" s="38"/>
      <c r="AC2266" s="38"/>
      <c r="AD2266" s="38"/>
      <c r="AE2266" s="38"/>
    </row>
    <row r="2267" spans="1:31" ht="13.2">
      <c r="A2267" s="39">
        <v>209</v>
      </c>
      <c r="B2267" s="38" t="s">
        <v>899</v>
      </c>
      <c r="C2267" s="39">
        <v>4</v>
      </c>
      <c r="D2267" s="39">
        <v>5</v>
      </c>
      <c r="E2267" s="38" t="s">
        <v>5314</v>
      </c>
      <c r="F2267" s="39">
        <v>27320179</v>
      </c>
      <c r="G2267" s="38" t="s">
        <v>5315</v>
      </c>
      <c r="H2267">
        <f>VLOOKUP(G2267,'Journals '!A:C,3)</f>
        <v>0</v>
      </c>
      <c r="I2267" t="str">
        <f t="shared" si="8"/>
        <v xml:space="preserve"> </v>
      </c>
      <c r="J2267" s="39">
        <v>2016</v>
      </c>
      <c r="K2267" s="38" t="s">
        <v>5316</v>
      </c>
      <c r="X2267" s="38"/>
      <c r="Y2267" s="38"/>
      <c r="Z2267" s="38"/>
      <c r="AA2267" s="38"/>
      <c r="AB2267" s="38"/>
      <c r="AC2267" s="38"/>
      <c r="AD2267" s="38"/>
      <c r="AE2267" s="38"/>
    </row>
    <row r="2268" spans="1:31" ht="13.2">
      <c r="A2268" s="39">
        <v>209</v>
      </c>
      <c r="B2268" s="38" t="s">
        <v>899</v>
      </c>
      <c r="C2268" s="39">
        <v>3</v>
      </c>
      <c r="D2268" s="39">
        <v>4</v>
      </c>
      <c r="E2268" s="38" t="s">
        <v>5317</v>
      </c>
      <c r="F2268" s="39">
        <v>27160469</v>
      </c>
      <c r="G2268" s="38" t="s">
        <v>5315</v>
      </c>
      <c r="H2268">
        <f>VLOOKUP(G2268,'Journals '!A:C,3)</f>
        <v>0</v>
      </c>
      <c r="I2268" t="str">
        <f t="shared" si="8"/>
        <v xml:space="preserve"> </v>
      </c>
      <c r="J2268" s="39">
        <v>2016</v>
      </c>
      <c r="K2268" s="38" t="s">
        <v>5318</v>
      </c>
      <c r="X2268" s="38"/>
      <c r="Y2268" s="38"/>
      <c r="Z2268" s="38"/>
      <c r="AA2268" s="38"/>
      <c r="AB2268" s="38"/>
      <c r="AC2268" s="38"/>
      <c r="AD2268" s="38"/>
      <c r="AE2268" s="38"/>
    </row>
    <row r="2269" spans="1:31" ht="13.2">
      <c r="A2269" s="39">
        <v>209</v>
      </c>
      <c r="B2269" s="38" t="s">
        <v>899</v>
      </c>
      <c r="C2269" s="39">
        <v>3</v>
      </c>
      <c r="D2269" s="39">
        <v>4</v>
      </c>
      <c r="E2269" s="38" t="s">
        <v>5319</v>
      </c>
      <c r="F2269" s="39">
        <v>26598617</v>
      </c>
      <c r="G2269" s="38" t="s">
        <v>5320</v>
      </c>
      <c r="H2269">
        <f>VLOOKUP(G2269,'Journals '!A:C,3)</f>
        <v>0</v>
      </c>
      <c r="I2269" t="str">
        <f t="shared" si="8"/>
        <v xml:space="preserve"> </v>
      </c>
      <c r="J2269" s="39">
        <v>2015</v>
      </c>
      <c r="K2269" s="38" t="s">
        <v>5321</v>
      </c>
      <c r="X2269" s="38"/>
      <c r="Y2269" s="38"/>
      <c r="Z2269" s="38"/>
      <c r="AA2269" s="38"/>
      <c r="AB2269" s="38"/>
      <c r="AC2269" s="38"/>
      <c r="AD2269" s="38"/>
      <c r="AE2269" s="38"/>
    </row>
    <row r="2270" spans="1:31" ht="13.2">
      <c r="A2270" s="39">
        <v>209</v>
      </c>
      <c r="B2270" s="38" t="s">
        <v>899</v>
      </c>
      <c r="C2270" s="39">
        <v>2</v>
      </c>
      <c r="D2270" s="39">
        <v>4</v>
      </c>
      <c r="E2270" s="38" t="s">
        <v>5322</v>
      </c>
      <c r="F2270" s="39">
        <v>25180019</v>
      </c>
      <c r="G2270" s="38" t="s">
        <v>5323</v>
      </c>
      <c r="H2270">
        <f>VLOOKUP(G2270,'Journals '!A:C,3)</f>
        <v>0</v>
      </c>
      <c r="I2270" t="str">
        <f t="shared" si="8"/>
        <v xml:space="preserve"> </v>
      </c>
      <c r="J2270" s="39">
        <v>2015</v>
      </c>
      <c r="K2270" s="38" t="s">
        <v>5324</v>
      </c>
      <c r="X2270" s="38"/>
      <c r="Y2270" s="38"/>
      <c r="Z2270" s="38"/>
      <c r="AA2270" s="38"/>
      <c r="AB2270" s="38"/>
      <c r="AC2270" s="38"/>
      <c r="AD2270" s="38"/>
      <c r="AE2270" s="38"/>
    </row>
    <row r="2271" spans="1:31" ht="13.2">
      <c r="A2271" s="39">
        <v>209</v>
      </c>
      <c r="B2271" s="38" t="s">
        <v>899</v>
      </c>
      <c r="C2271" s="39">
        <v>3</v>
      </c>
      <c r="D2271" s="39">
        <v>6</v>
      </c>
      <c r="E2271" s="38" t="s">
        <v>5325</v>
      </c>
      <c r="F2271" s="39">
        <v>24371087</v>
      </c>
      <c r="G2271" s="38" t="s">
        <v>5326</v>
      </c>
      <c r="H2271">
        <f>VLOOKUP(G2271,'Journals '!A:C,3)</f>
        <v>0</v>
      </c>
      <c r="I2271" t="str">
        <f t="shared" si="8"/>
        <v xml:space="preserve"> </v>
      </c>
      <c r="J2271" s="39">
        <v>2014</v>
      </c>
      <c r="K2271" s="38" t="s">
        <v>5327</v>
      </c>
      <c r="AB2271" s="38"/>
      <c r="AC2271" s="38"/>
      <c r="AD2271" s="38"/>
      <c r="AE2271" s="38"/>
    </row>
    <row r="2272" spans="1:31" ht="13.2">
      <c r="A2272" s="39">
        <v>209</v>
      </c>
      <c r="B2272" s="38" t="s">
        <v>899</v>
      </c>
      <c r="C2272" s="39">
        <v>2</v>
      </c>
      <c r="D2272" s="39">
        <v>6</v>
      </c>
      <c r="E2272" s="38" t="s">
        <v>5328</v>
      </c>
      <c r="F2272" s="39">
        <v>23459934</v>
      </c>
      <c r="G2272" s="38" t="s">
        <v>5329</v>
      </c>
      <c r="H2272">
        <f>VLOOKUP(G2272,'Journals '!A:C,3)</f>
        <v>0</v>
      </c>
      <c r="I2272" t="str">
        <f t="shared" si="8"/>
        <v xml:space="preserve"> </v>
      </c>
      <c r="J2272" s="39">
        <v>2013</v>
      </c>
      <c r="K2272" s="38" t="s">
        <v>5313</v>
      </c>
      <c r="AB2272" s="38"/>
      <c r="AC2272" s="38"/>
      <c r="AD2272" s="38"/>
      <c r="AE2272" s="38"/>
    </row>
    <row r="2273" spans="1:31" ht="13.2">
      <c r="A2273" s="39">
        <v>210</v>
      </c>
      <c r="B2273" s="38" t="s">
        <v>838</v>
      </c>
      <c r="C2273" s="39">
        <v>1</v>
      </c>
      <c r="D2273" s="39">
        <v>4</v>
      </c>
      <c r="E2273" s="38" t="s">
        <v>5330</v>
      </c>
      <c r="F2273" s="39">
        <v>37723095</v>
      </c>
      <c r="G2273" s="38" t="s">
        <v>318</v>
      </c>
      <c r="H2273">
        <f>VLOOKUP(G2273,'Journals '!A:C,3)</f>
        <v>0</v>
      </c>
      <c r="I2273" t="str">
        <f t="shared" si="8"/>
        <v xml:space="preserve"> </v>
      </c>
      <c r="J2273" s="39">
        <v>2023</v>
      </c>
      <c r="K2273" s="38" t="s">
        <v>5331</v>
      </c>
    </row>
    <row r="2274" spans="1:31" ht="13.2">
      <c r="A2274" s="39">
        <v>210</v>
      </c>
      <c r="B2274" s="38" t="s">
        <v>838</v>
      </c>
      <c r="C2274" s="39">
        <v>1</v>
      </c>
      <c r="D2274" s="39">
        <v>8</v>
      </c>
      <c r="E2274" s="38" t="s">
        <v>5332</v>
      </c>
      <c r="F2274" s="39">
        <v>35981464</v>
      </c>
      <c r="G2274" s="38" t="s">
        <v>454</v>
      </c>
      <c r="H2274">
        <f>VLOOKUP(G2274,'Journals '!A:C,3)</f>
        <v>0</v>
      </c>
      <c r="I2274" t="str">
        <f t="shared" si="8"/>
        <v xml:space="preserve"> </v>
      </c>
      <c r="J2274" s="39">
        <v>2022</v>
      </c>
      <c r="K2274" s="38" t="s">
        <v>5333</v>
      </c>
    </row>
    <row r="2275" spans="1:31" ht="13.2">
      <c r="A2275" s="39">
        <v>210</v>
      </c>
      <c r="B2275" s="38" t="s">
        <v>838</v>
      </c>
      <c r="C2275" s="39">
        <v>2</v>
      </c>
      <c r="D2275" s="39">
        <v>6</v>
      </c>
      <c r="E2275" s="38" t="s">
        <v>5334</v>
      </c>
      <c r="F2275" s="39">
        <v>32959330</v>
      </c>
      <c r="G2275" s="38" t="s">
        <v>5335</v>
      </c>
      <c r="H2275">
        <f>VLOOKUP(G2275,'Journals '!A:C,3)</f>
        <v>1</v>
      </c>
      <c r="I2275">
        <f t="shared" si="8"/>
        <v>1</v>
      </c>
      <c r="J2275" s="39">
        <v>2021</v>
      </c>
      <c r="K2275" s="38" t="s">
        <v>5336</v>
      </c>
    </row>
    <row r="2276" spans="1:31" ht="13.2">
      <c r="A2276" s="39">
        <v>210</v>
      </c>
      <c r="B2276" s="38" t="s">
        <v>838</v>
      </c>
      <c r="C2276" s="39">
        <v>3</v>
      </c>
      <c r="D2276" s="39">
        <v>6</v>
      </c>
      <c r="E2276" s="38" t="s">
        <v>5337</v>
      </c>
      <c r="F2276" s="39">
        <v>37173603</v>
      </c>
      <c r="G2276" s="38" t="s">
        <v>5338</v>
      </c>
      <c r="H2276">
        <f>VLOOKUP(G2276,'Journals '!A:C,3)</f>
        <v>0</v>
      </c>
      <c r="I2276" t="str">
        <f t="shared" si="8"/>
        <v xml:space="preserve"> </v>
      </c>
      <c r="J2276" s="39">
        <v>2023</v>
      </c>
      <c r="K2276" s="38" t="s">
        <v>5339</v>
      </c>
    </row>
    <row r="2277" spans="1:31" ht="13.2">
      <c r="A2277" s="39">
        <v>210</v>
      </c>
      <c r="B2277" s="38" t="s">
        <v>838</v>
      </c>
      <c r="C2277" s="39">
        <v>1</v>
      </c>
      <c r="D2277" s="39">
        <v>2</v>
      </c>
      <c r="E2277" s="38" t="s">
        <v>5340</v>
      </c>
      <c r="F2277" s="39">
        <v>35769920</v>
      </c>
      <c r="G2277" s="38" t="s">
        <v>5341</v>
      </c>
      <c r="H2277">
        <f>VLOOKUP(G2277,'Journals '!A:C,3)</f>
        <v>0</v>
      </c>
      <c r="I2277" t="str">
        <f t="shared" si="8"/>
        <v xml:space="preserve"> </v>
      </c>
      <c r="J2277" s="39">
        <v>2022</v>
      </c>
      <c r="K2277" s="38" t="s">
        <v>5342</v>
      </c>
    </row>
    <row r="2278" spans="1:31" ht="13.2">
      <c r="A2278" s="39">
        <v>210</v>
      </c>
      <c r="B2278" s="38" t="s">
        <v>838</v>
      </c>
      <c r="C2278" s="39">
        <v>1</v>
      </c>
      <c r="D2278" s="39">
        <v>3</v>
      </c>
      <c r="E2278" s="38" t="s">
        <v>5343</v>
      </c>
      <c r="F2278" s="39">
        <v>37521965</v>
      </c>
      <c r="G2278" s="38" t="s">
        <v>391</v>
      </c>
      <c r="H2278">
        <f>VLOOKUP(G2278,'Journals '!A:C,3)</f>
        <v>0</v>
      </c>
      <c r="I2278" t="str">
        <f t="shared" si="8"/>
        <v xml:space="preserve"> </v>
      </c>
      <c r="J2278" s="39">
        <v>2023</v>
      </c>
      <c r="K2278" s="38" t="s">
        <v>5344</v>
      </c>
    </row>
    <row r="2279" spans="1:31" ht="13.2">
      <c r="A2279" s="39">
        <v>210</v>
      </c>
      <c r="B2279" s="38" t="s">
        <v>838</v>
      </c>
      <c r="C2279" s="39">
        <v>2</v>
      </c>
      <c r="D2279" s="39">
        <v>3</v>
      </c>
      <c r="E2279" s="38" t="s">
        <v>5345</v>
      </c>
      <c r="F2279" s="39">
        <v>37206217</v>
      </c>
      <c r="G2279" s="38" t="s">
        <v>5346</v>
      </c>
      <c r="H2279">
        <f>VLOOKUP(G2279,'Journals '!A:C,3)</f>
        <v>0</v>
      </c>
      <c r="I2279" t="str">
        <f t="shared" si="8"/>
        <v xml:space="preserve"> </v>
      </c>
      <c r="J2279" s="39">
        <v>2023</v>
      </c>
      <c r="K2279" s="38" t="s">
        <v>5347</v>
      </c>
    </row>
    <row r="2280" spans="1:31" ht="13.2">
      <c r="A2280" s="39">
        <v>210</v>
      </c>
      <c r="B2280" s="38" t="s">
        <v>838</v>
      </c>
      <c r="C2280" s="39">
        <v>1</v>
      </c>
      <c r="D2280" s="39">
        <v>3</v>
      </c>
      <c r="E2280" s="38" t="s">
        <v>5348</v>
      </c>
      <c r="F2280" s="39">
        <v>34475333</v>
      </c>
      <c r="G2280" s="38" t="s">
        <v>5349</v>
      </c>
      <c r="H2280">
        <f>VLOOKUP(G2280,'Journals '!A:C,3)</f>
        <v>0</v>
      </c>
      <c r="I2280" t="str">
        <f t="shared" si="8"/>
        <v xml:space="preserve"> </v>
      </c>
      <c r="J2280" s="39">
        <v>2021</v>
      </c>
      <c r="K2280" s="38" t="s">
        <v>5350</v>
      </c>
    </row>
    <row r="2281" spans="1:31" ht="13.2">
      <c r="A2281" s="39">
        <v>210</v>
      </c>
      <c r="B2281" s="38" t="s">
        <v>838</v>
      </c>
      <c r="C2281" s="39">
        <v>3</v>
      </c>
      <c r="D2281" s="39">
        <v>7</v>
      </c>
      <c r="E2281" s="38" t="s">
        <v>5351</v>
      </c>
      <c r="F2281" s="39">
        <v>30509116</v>
      </c>
      <c r="G2281" s="38" t="s">
        <v>5352</v>
      </c>
      <c r="H2281">
        <f>VLOOKUP(G2281,'Journals '!A:C,3)</f>
        <v>0</v>
      </c>
      <c r="I2281" t="str">
        <f t="shared" si="8"/>
        <v xml:space="preserve"> </v>
      </c>
      <c r="J2281" s="39">
        <v>2019</v>
      </c>
      <c r="K2281" s="38" t="s">
        <v>5353</v>
      </c>
    </row>
    <row r="2282" spans="1:31" ht="13.2">
      <c r="A2282" s="39">
        <v>210</v>
      </c>
      <c r="B2282" s="38" t="s">
        <v>838</v>
      </c>
      <c r="C2282" s="39">
        <v>1</v>
      </c>
      <c r="D2282" s="39">
        <v>6</v>
      </c>
      <c r="E2282" s="38" t="s">
        <v>5354</v>
      </c>
      <c r="F2282" s="39">
        <v>30108558</v>
      </c>
      <c r="G2282" s="38" t="s">
        <v>5355</v>
      </c>
      <c r="H2282">
        <f>VLOOKUP(G2282,'Journals '!A:C,3)</f>
        <v>0</v>
      </c>
      <c r="I2282" t="str">
        <f t="shared" si="8"/>
        <v xml:space="preserve"> </v>
      </c>
      <c r="J2282" s="39">
        <v>2018</v>
      </c>
      <c r="K2282" s="38" t="s">
        <v>5356</v>
      </c>
    </row>
    <row r="2283" spans="1:31" ht="13.2">
      <c r="A2283" s="39">
        <v>210</v>
      </c>
      <c r="B2283" s="38" t="s">
        <v>838</v>
      </c>
      <c r="C2283" s="39">
        <v>1</v>
      </c>
      <c r="D2283" s="39">
        <v>3</v>
      </c>
      <c r="E2283" s="38" t="s">
        <v>5357</v>
      </c>
      <c r="F2283" s="39">
        <v>28424696</v>
      </c>
      <c r="G2283" s="38" t="s">
        <v>5355</v>
      </c>
      <c r="H2283">
        <f>VLOOKUP(G2283,'Journals '!A:C,3)</f>
        <v>0</v>
      </c>
      <c r="I2283" t="str">
        <f t="shared" si="8"/>
        <v xml:space="preserve"> </v>
      </c>
      <c r="J2283" s="39">
        <v>2017</v>
      </c>
      <c r="K2283" s="38" t="s">
        <v>5358</v>
      </c>
    </row>
    <row r="2284" spans="1:31" ht="13.2">
      <c r="A2284" s="39">
        <v>211</v>
      </c>
      <c r="B2284" s="38" t="s">
        <v>900</v>
      </c>
      <c r="C2284" s="39">
        <v>3</v>
      </c>
      <c r="D2284" s="39">
        <v>23</v>
      </c>
      <c r="E2284" s="38" t="s">
        <v>5359</v>
      </c>
      <c r="F2284" s="39">
        <v>33530349</v>
      </c>
      <c r="G2284" s="40" t="s">
        <v>410</v>
      </c>
      <c r="H2284">
        <f>VLOOKUP(G2284,'Journals '!A:C,3)</f>
        <v>0</v>
      </c>
      <c r="I2284" t="str">
        <f t="shared" si="8"/>
        <v xml:space="preserve"> </v>
      </c>
      <c r="J2284" s="39">
        <v>2021</v>
      </c>
      <c r="K2284" s="38" t="s">
        <v>5360</v>
      </c>
      <c r="L2284" s="38"/>
      <c r="M2284" s="38"/>
      <c r="N2284" s="38"/>
      <c r="O2284" s="38"/>
      <c r="P2284" s="38"/>
      <c r="Q2284" s="38"/>
      <c r="R2284" s="38"/>
      <c r="S2284" s="38"/>
      <c r="T2284" s="38"/>
      <c r="U2284" s="38"/>
      <c r="V2284" s="38"/>
      <c r="W2284" s="38"/>
      <c r="X2284" s="38"/>
      <c r="Y2284" s="38"/>
      <c r="Z2284" s="38"/>
      <c r="AA2284" s="38"/>
      <c r="AB2284" s="38"/>
      <c r="AC2284" s="38"/>
      <c r="AD2284" s="38"/>
      <c r="AE2284" s="38"/>
    </row>
    <row r="2285" spans="1:31" ht="13.2">
      <c r="A2285" s="39">
        <v>211</v>
      </c>
      <c r="B2285" s="38" t="s">
        <v>900</v>
      </c>
      <c r="C2285" s="39">
        <v>1</v>
      </c>
      <c r="D2285" s="39">
        <v>3</v>
      </c>
      <c r="E2285" s="38" t="s">
        <v>5361</v>
      </c>
      <c r="F2285" s="39">
        <v>28854148</v>
      </c>
      <c r="G2285" s="40" t="s">
        <v>277</v>
      </c>
      <c r="H2285">
        <f>VLOOKUP(G2285,'Journals '!A:C,3)</f>
        <v>0</v>
      </c>
      <c r="I2285" t="str">
        <f t="shared" si="8"/>
        <v xml:space="preserve"> </v>
      </c>
      <c r="J2285" s="39">
        <v>2017</v>
      </c>
      <c r="K2285" s="38" t="s">
        <v>5362</v>
      </c>
      <c r="L2285" s="38"/>
      <c r="M2285" s="38"/>
      <c r="N2285" s="38"/>
      <c r="O2285" s="38"/>
      <c r="P2285" s="38"/>
      <c r="Q2285" s="38"/>
      <c r="R2285" s="38"/>
      <c r="S2285" s="38"/>
      <c r="T2285" s="38"/>
      <c r="U2285" s="38"/>
      <c r="V2285" s="38"/>
      <c r="W2285" s="38"/>
      <c r="X2285" s="38"/>
      <c r="Y2285" s="38"/>
      <c r="Z2285" s="38"/>
      <c r="AA2285" s="38"/>
      <c r="AB2285" s="38"/>
      <c r="AC2285" s="38"/>
      <c r="AD2285" s="38"/>
      <c r="AE2285" s="38"/>
    </row>
    <row r="2286" spans="1:31" ht="13.2">
      <c r="A2286" s="39">
        <v>211</v>
      </c>
      <c r="B2286" s="38" t="s">
        <v>900</v>
      </c>
      <c r="C2286" s="39">
        <v>1</v>
      </c>
      <c r="D2286" s="39">
        <v>3</v>
      </c>
      <c r="E2286" s="38" t="s">
        <v>5363</v>
      </c>
      <c r="F2286" s="39">
        <v>30618710</v>
      </c>
      <c r="G2286" s="40" t="s">
        <v>376</v>
      </c>
      <c r="H2286">
        <f>VLOOKUP(G2286,'Journals '!A:C,3)</f>
        <v>0</v>
      </c>
      <c r="I2286" t="str">
        <f t="shared" si="8"/>
        <v xml:space="preserve"> </v>
      </c>
      <c r="J2286" s="39">
        <v>2018</v>
      </c>
      <c r="K2286" s="38" t="s">
        <v>5364</v>
      </c>
      <c r="L2286" s="38"/>
      <c r="M2286" s="38"/>
      <c r="N2286" s="38"/>
      <c r="O2286" s="38"/>
      <c r="P2286" s="38"/>
      <c r="Q2286" s="38"/>
      <c r="R2286" s="38"/>
      <c r="S2286" s="38"/>
      <c r="T2286" s="38"/>
      <c r="U2286" s="38"/>
      <c r="V2286" s="38"/>
      <c r="W2286" s="38"/>
      <c r="X2286" s="38"/>
      <c r="Y2286" s="38"/>
      <c r="Z2286" s="38"/>
      <c r="AA2286" s="38"/>
      <c r="AB2286" s="38"/>
      <c r="AC2286" s="38"/>
      <c r="AD2286" s="38"/>
      <c r="AE2286" s="38"/>
    </row>
    <row r="2287" spans="1:31" ht="13.2">
      <c r="A2287" s="39">
        <v>211</v>
      </c>
      <c r="B2287" s="38" t="s">
        <v>900</v>
      </c>
      <c r="C2287" s="39">
        <v>1</v>
      </c>
      <c r="D2287" s="39">
        <v>4</v>
      </c>
      <c r="E2287" s="38" t="s">
        <v>5365</v>
      </c>
      <c r="F2287" s="39">
        <v>34029610</v>
      </c>
      <c r="G2287" s="40" t="s">
        <v>374</v>
      </c>
      <c r="H2287">
        <f>VLOOKUP(G2287,'Journals '!A:C,3)</f>
        <v>0</v>
      </c>
      <c r="I2287" t="str">
        <f t="shared" si="8"/>
        <v xml:space="preserve"> </v>
      </c>
      <c r="J2287" s="39">
        <v>2021</v>
      </c>
      <c r="K2287" s="38" t="s">
        <v>5366</v>
      </c>
      <c r="L2287" s="38"/>
      <c r="M2287" s="38"/>
      <c r="N2287" s="38"/>
      <c r="O2287" s="38"/>
      <c r="P2287" s="38"/>
      <c r="Q2287" s="38"/>
      <c r="R2287" s="38"/>
      <c r="S2287" s="38"/>
      <c r="T2287" s="38"/>
      <c r="U2287" s="38"/>
      <c r="V2287" s="38"/>
      <c r="W2287" s="38"/>
      <c r="X2287" s="38"/>
      <c r="Y2287" s="38"/>
      <c r="Z2287" s="38"/>
      <c r="AA2287" s="38"/>
      <c r="AB2287" s="38"/>
      <c r="AC2287" s="38"/>
      <c r="AD2287" s="38"/>
      <c r="AE2287" s="38"/>
    </row>
    <row r="2288" spans="1:31" ht="13.2">
      <c r="A2288" s="39">
        <v>211</v>
      </c>
      <c r="B2288" s="38" t="s">
        <v>900</v>
      </c>
      <c r="C2288" s="39">
        <v>7</v>
      </c>
      <c r="D2288" s="39">
        <v>34</v>
      </c>
      <c r="E2288" s="38" t="s">
        <v>5367</v>
      </c>
      <c r="F2288" s="39">
        <v>30201328</v>
      </c>
      <c r="G2288" s="40" t="s">
        <v>524</v>
      </c>
      <c r="H2288">
        <f>VLOOKUP(G2288,'Journals '!A:C,3)</f>
        <v>0</v>
      </c>
      <c r="I2288" t="str">
        <f t="shared" si="8"/>
        <v xml:space="preserve"> </v>
      </c>
      <c r="J2288" s="39">
        <v>2018</v>
      </c>
      <c r="K2288" s="38" t="s">
        <v>5368</v>
      </c>
      <c r="L2288" s="38"/>
      <c r="M2288" s="38"/>
      <c r="N2288" s="38"/>
      <c r="O2288" s="38"/>
      <c r="P2288" s="38"/>
      <c r="Q2288" s="38"/>
      <c r="R2288" s="38"/>
      <c r="S2288" s="38"/>
      <c r="T2288" s="38"/>
      <c r="U2288" s="38"/>
      <c r="V2288" s="38"/>
      <c r="W2288" s="38"/>
      <c r="X2288" s="38"/>
      <c r="Y2288" s="38"/>
      <c r="Z2288" s="38"/>
      <c r="AA2288" s="38"/>
      <c r="AB2288" s="38"/>
      <c r="AC2288" s="38"/>
      <c r="AD2288" s="38"/>
      <c r="AE2288" s="38"/>
    </row>
    <row r="2289" spans="1:31" ht="13.2">
      <c r="A2289" s="39">
        <v>211</v>
      </c>
      <c r="B2289" s="38" t="s">
        <v>900</v>
      </c>
      <c r="C2289" s="39">
        <v>3</v>
      </c>
      <c r="D2289" s="39">
        <v>4</v>
      </c>
      <c r="E2289" s="38" t="s">
        <v>5369</v>
      </c>
      <c r="F2289" s="39">
        <v>25892317</v>
      </c>
      <c r="G2289" s="40" t="s">
        <v>336</v>
      </c>
      <c r="H2289">
        <f>VLOOKUP(G2289,'Journals '!A:C,3)</f>
        <v>0</v>
      </c>
      <c r="I2289" t="str">
        <f t="shared" ref="I2289:I2457" si="9">IF(H2289=1,1," ")</f>
        <v xml:space="preserve"> </v>
      </c>
      <c r="J2289" s="39">
        <v>2015</v>
      </c>
      <c r="K2289" s="38" t="s">
        <v>938</v>
      </c>
      <c r="L2289" s="38"/>
      <c r="M2289" s="38"/>
      <c r="N2289" s="38"/>
      <c r="O2289" s="38"/>
      <c r="P2289" s="38"/>
      <c r="Q2289" s="38"/>
      <c r="R2289" s="38"/>
      <c r="S2289" s="38"/>
      <c r="T2289" s="38"/>
      <c r="U2289" s="38"/>
      <c r="V2289" s="38"/>
      <c r="W2289" s="38"/>
      <c r="X2289" s="38"/>
      <c r="Y2289" s="38"/>
      <c r="Z2289" s="38"/>
      <c r="AA2289" s="38"/>
      <c r="AB2289" s="38"/>
      <c r="AC2289" s="38"/>
      <c r="AD2289" s="38"/>
      <c r="AE2289" s="38"/>
    </row>
    <row r="2290" spans="1:31" ht="13.2">
      <c r="A2290" s="39">
        <v>211</v>
      </c>
      <c r="B2290" s="38" t="s">
        <v>900</v>
      </c>
      <c r="C2290" s="39">
        <v>3</v>
      </c>
      <c r="D2290" s="39">
        <v>16</v>
      </c>
      <c r="E2290" s="38" t="s">
        <v>5370</v>
      </c>
      <c r="F2290" s="39">
        <v>28500878</v>
      </c>
      <c r="G2290" s="40" t="s">
        <v>524</v>
      </c>
      <c r="H2290">
        <f>VLOOKUP(G2290,'Journals '!A:C,3)</f>
        <v>0</v>
      </c>
      <c r="I2290" t="str">
        <f t="shared" si="9"/>
        <v xml:space="preserve"> </v>
      </c>
      <c r="J2290" s="39">
        <v>2017</v>
      </c>
      <c r="K2290" s="38" t="s">
        <v>5371</v>
      </c>
      <c r="L2290" s="38"/>
      <c r="M2290" s="38"/>
      <c r="N2290" s="38"/>
      <c r="O2290" s="38"/>
      <c r="P2290" s="38"/>
      <c r="Q2290" s="38"/>
      <c r="R2290" s="38"/>
      <c r="S2290" s="38"/>
      <c r="T2290" s="38"/>
      <c r="U2290" s="38"/>
      <c r="V2290" s="38"/>
      <c r="W2290" s="38"/>
      <c r="X2290" s="38"/>
      <c r="Y2290" s="38"/>
      <c r="Z2290" s="38"/>
      <c r="AA2290" s="38"/>
      <c r="AB2290" s="38"/>
      <c r="AC2290" s="38"/>
      <c r="AD2290" s="38"/>
      <c r="AE2290" s="38"/>
    </row>
    <row r="2291" spans="1:31" ht="13.2">
      <c r="A2291" s="39">
        <v>211</v>
      </c>
      <c r="B2291" s="38" t="s">
        <v>900</v>
      </c>
      <c r="C2291" s="39">
        <v>6</v>
      </c>
      <c r="D2291" s="39">
        <v>7</v>
      </c>
      <c r="E2291" s="38" t="s">
        <v>5372</v>
      </c>
      <c r="F2291" s="39">
        <v>36002261</v>
      </c>
      <c r="G2291" s="40" t="s">
        <v>429</v>
      </c>
      <c r="H2291">
        <f>VLOOKUP(G2291,'Journals '!A:C,3)</f>
        <v>0</v>
      </c>
      <c r="I2291" t="str">
        <f t="shared" si="9"/>
        <v xml:space="preserve"> </v>
      </c>
      <c r="J2291" s="39">
        <v>2022</v>
      </c>
      <c r="K2291" s="38" t="s">
        <v>5373</v>
      </c>
      <c r="L2291" s="38"/>
      <c r="M2291" s="38"/>
      <c r="N2291" s="38"/>
      <c r="O2291" s="38"/>
      <c r="P2291" s="38"/>
      <c r="Q2291" s="38"/>
      <c r="R2291" s="38"/>
      <c r="S2291" s="38"/>
      <c r="T2291" s="38"/>
      <c r="U2291" s="38"/>
      <c r="V2291" s="38"/>
      <c r="W2291" s="38"/>
      <c r="X2291" s="38"/>
      <c r="Y2291" s="38"/>
      <c r="Z2291" s="38"/>
      <c r="AA2291" s="38"/>
      <c r="AB2291" s="38"/>
      <c r="AC2291" s="38"/>
      <c r="AD2291" s="38"/>
      <c r="AE2291" s="38"/>
    </row>
    <row r="2292" spans="1:31" ht="13.2">
      <c r="A2292" s="39">
        <v>211</v>
      </c>
      <c r="B2292" s="38" t="s">
        <v>900</v>
      </c>
      <c r="C2292" s="39">
        <v>5</v>
      </c>
      <c r="D2292" s="39">
        <v>15</v>
      </c>
      <c r="E2292" s="38" t="s">
        <v>5374</v>
      </c>
      <c r="F2292" s="39">
        <v>34117818</v>
      </c>
      <c r="G2292" s="40" t="s">
        <v>278</v>
      </c>
      <c r="H2292">
        <f>VLOOKUP(G2292,'Journals '!A:C,3)</f>
        <v>0</v>
      </c>
      <c r="I2292" t="str">
        <f t="shared" si="9"/>
        <v xml:space="preserve"> </v>
      </c>
      <c r="J2292" s="39">
        <v>2021</v>
      </c>
      <c r="K2292" s="38" t="s">
        <v>5375</v>
      </c>
      <c r="L2292" s="38"/>
      <c r="M2292" s="38"/>
      <c r="N2292" s="38"/>
      <c r="O2292" s="38"/>
      <c r="P2292" s="38"/>
      <c r="Q2292" s="38"/>
      <c r="R2292" s="38"/>
      <c r="S2292" s="38"/>
      <c r="T2292" s="38"/>
      <c r="U2292" s="38"/>
      <c r="V2292" s="38"/>
      <c r="W2292" s="38"/>
      <c r="X2292" s="38"/>
      <c r="Y2292" s="38"/>
      <c r="Z2292" s="38"/>
      <c r="AA2292" s="38"/>
      <c r="AB2292" s="38"/>
      <c r="AC2292" s="38"/>
      <c r="AD2292" s="38"/>
      <c r="AE2292" s="38"/>
    </row>
    <row r="2293" spans="1:31" ht="13.2">
      <c r="A2293" s="39">
        <v>212</v>
      </c>
      <c r="B2293" s="38" t="s">
        <v>839</v>
      </c>
      <c r="C2293" s="39">
        <v>6</v>
      </c>
      <c r="D2293" s="39">
        <v>9</v>
      </c>
      <c r="E2293" s="38" t="s">
        <v>5376</v>
      </c>
      <c r="F2293" s="39">
        <v>36433875</v>
      </c>
      <c r="G2293" s="38" t="s">
        <v>473</v>
      </c>
      <c r="H2293">
        <f>VLOOKUP(G2293,'Journals '!A:C,3)</f>
        <v>1</v>
      </c>
      <c r="I2293">
        <f t="shared" si="9"/>
        <v>1</v>
      </c>
      <c r="J2293" s="39">
        <v>2022</v>
      </c>
      <c r="K2293" s="38" t="s">
        <v>5377</v>
      </c>
    </row>
    <row r="2294" spans="1:31" ht="13.2">
      <c r="A2294" s="39">
        <v>213</v>
      </c>
      <c r="B2294" s="38" t="s">
        <v>678</v>
      </c>
      <c r="C2294" s="39">
        <v>1</v>
      </c>
      <c r="D2294" s="39">
        <v>3</v>
      </c>
      <c r="E2294" s="38" t="s">
        <v>5378</v>
      </c>
      <c r="F2294" s="39">
        <v>37516499</v>
      </c>
      <c r="G2294" s="38" t="s">
        <v>5379</v>
      </c>
      <c r="H2294">
        <f>VLOOKUP(G2294,'Journals '!A:C,3)</f>
        <v>0</v>
      </c>
      <c r="I2294" t="str">
        <f t="shared" si="9"/>
        <v xml:space="preserve"> </v>
      </c>
      <c r="J2294" s="39">
        <v>2023</v>
      </c>
      <c r="K2294" s="38" t="s">
        <v>5380</v>
      </c>
    </row>
    <row r="2295" spans="1:31" ht="13.2">
      <c r="A2295" s="39">
        <v>213</v>
      </c>
      <c r="B2295" s="38" t="s">
        <v>678</v>
      </c>
      <c r="C2295" s="39">
        <v>2</v>
      </c>
      <c r="D2295" s="39">
        <v>9</v>
      </c>
      <c r="E2295" s="38" t="s">
        <v>5381</v>
      </c>
      <c r="F2295" s="39">
        <v>37410596</v>
      </c>
      <c r="G2295" s="38" t="s">
        <v>1030</v>
      </c>
      <c r="H2295">
        <f>VLOOKUP(G2295,'Journals '!A:C,3)</f>
        <v>1</v>
      </c>
      <c r="I2295">
        <f t="shared" si="9"/>
        <v>1</v>
      </c>
      <c r="J2295" s="39">
        <v>2023</v>
      </c>
      <c r="K2295" s="38" t="s">
        <v>5382</v>
      </c>
    </row>
    <row r="2296" spans="1:31" ht="13.2">
      <c r="A2296" s="39">
        <v>213</v>
      </c>
      <c r="B2296" s="38" t="s">
        <v>678</v>
      </c>
      <c r="C2296" s="39">
        <v>1</v>
      </c>
      <c r="D2296" s="39">
        <v>14</v>
      </c>
      <c r="E2296" s="38" t="s">
        <v>5383</v>
      </c>
      <c r="F2296" s="39">
        <v>37021755</v>
      </c>
      <c r="G2296" s="38" t="s">
        <v>476</v>
      </c>
      <c r="H2296">
        <f>VLOOKUP(G2296,'Journals '!A:C,3)</f>
        <v>1</v>
      </c>
      <c r="I2296">
        <f t="shared" si="9"/>
        <v>1</v>
      </c>
      <c r="J2296" s="39">
        <v>2023</v>
      </c>
      <c r="K2296" s="38" t="s">
        <v>5384</v>
      </c>
    </row>
    <row r="2297" spans="1:31" ht="13.2">
      <c r="A2297" s="39">
        <v>213</v>
      </c>
      <c r="B2297" s="38" t="s">
        <v>678</v>
      </c>
      <c r="C2297" s="39">
        <v>8</v>
      </c>
      <c r="D2297" s="39">
        <v>13</v>
      </c>
      <c r="E2297" s="38" t="s">
        <v>5385</v>
      </c>
      <c r="F2297" s="39">
        <v>36949143</v>
      </c>
      <c r="G2297" s="38" t="s">
        <v>5386</v>
      </c>
      <c r="H2297">
        <f>VLOOKUP(G2297,'Journals '!A:C,3)</f>
        <v>0</v>
      </c>
      <c r="I2297" t="str">
        <f t="shared" si="9"/>
        <v xml:space="preserve"> </v>
      </c>
      <c r="J2297" s="39">
        <v>2023</v>
      </c>
      <c r="K2297" s="38" t="s">
        <v>5387</v>
      </c>
    </row>
    <row r="2298" spans="1:31" ht="13.2">
      <c r="A2298" s="39">
        <v>213</v>
      </c>
      <c r="B2298" s="38" t="s">
        <v>678</v>
      </c>
      <c r="C2298" s="39">
        <v>3</v>
      </c>
      <c r="D2298" s="39">
        <v>6</v>
      </c>
      <c r="E2298" s="38" t="s">
        <v>5388</v>
      </c>
      <c r="F2298" s="39">
        <v>36926081</v>
      </c>
      <c r="G2298" s="38" t="s">
        <v>5389</v>
      </c>
      <c r="H2298">
        <f>VLOOKUP(G2298,'Journals '!A:C,3)</f>
        <v>0</v>
      </c>
      <c r="I2298" t="str">
        <f t="shared" si="9"/>
        <v xml:space="preserve"> </v>
      </c>
      <c r="J2298" s="39">
        <v>2022</v>
      </c>
      <c r="K2298" s="38" t="s">
        <v>5390</v>
      </c>
    </row>
    <row r="2299" spans="1:31" ht="13.2">
      <c r="A2299" s="39">
        <v>213</v>
      </c>
      <c r="B2299" s="38" t="s">
        <v>678</v>
      </c>
      <c r="C2299" s="39">
        <v>2</v>
      </c>
      <c r="D2299" s="39">
        <v>8</v>
      </c>
      <c r="E2299" s="38" t="s">
        <v>5391</v>
      </c>
      <c r="F2299" s="39">
        <v>36436433</v>
      </c>
      <c r="G2299" s="38" t="s">
        <v>345</v>
      </c>
      <c r="H2299">
        <f>VLOOKUP(G2299,'Journals '!A:C,3)</f>
        <v>1</v>
      </c>
      <c r="I2299">
        <f t="shared" si="9"/>
        <v>1</v>
      </c>
      <c r="J2299" s="39">
        <v>2023</v>
      </c>
      <c r="K2299" s="38" t="s">
        <v>5392</v>
      </c>
    </row>
    <row r="2300" spans="1:31" ht="13.2">
      <c r="A2300" s="39">
        <v>213</v>
      </c>
      <c r="B2300" s="38" t="s">
        <v>678</v>
      </c>
      <c r="C2300" s="39">
        <v>2</v>
      </c>
      <c r="D2300" s="39">
        <v>14</v>
      </c>
      <c r="E2300" s="38" t="s">
        <v>5393</v>
      </c>
      <c r="F2300" s="39">
        <v>36350557</v>
      </c>
      <c r="G2300" s="38" t="s">
        <v>602</v>
      </c>
      <c r="H2300">
        <f>VLOOKUP(G2300,'Journals '!A:C,3)</f>
        <v>0</v>
      </c>
      <c r="I2300" t="str">
        <f t="shared" si="9"/>
        <v xml:space="preserve"> </v>
      </c>
      <c r="J2300" s="39">
        <v>2023</v>
      </c>
      <c r="K2300" s="38" t="s">
        <v>5394</v>
      </c>
    </row>
    <row r="2301" spans="1:31" ht="13.2">
      <c r="A2301" s="39">
        <v>213</v>
      </c>
      <c r="B2301" s="38" t="s">
        <v>678</v>
      </c>
      <c r="C2301" s="39">
        <v>2</v>
      </c>
      <c r="D2301" s="39">
        <v>13</v>
      </c>
      <c r="E2301" s="38" t="s">
        <v>5395</v>
      </c>
      <c r="F2301" s="39">
        <v>36332777</v>
      </c>
      <c r="G2301" s="38" t="s">
        <v>634</v>
      </c>
      <c r="H2301">
        <f>VLOOKUP(G2301,'Journals '!A:C,3)</f>
        <v>1</v>
      </c>
      <c r="I2301">
        <f t="shared" si="9"/>
        <v>1</v>
      </c>
      <c r="J2301" s="39">
        <v>2023</v>
      </c>
      <c r="K2301" s="38" t="s">
        <v>5396</v>
      </c>
    </row>
    <row r="2302" spans="1:31" ht="13.2">
      <c r="A2302" s="39">
        <v>213</v>
      </c>
      <c r="B2302" s="38" t="s">
        <v>678</v>
      </c>
      <c r="C2302" s="39">
        <v>8</v>
      </c>
      <c r="D2302" s="39">
        <v>15</v>
      </c>
      <c r="E2302" s="38" t="s">
        <v>5397</v>
      </c>
      <c r="F2302" s="39">
        <v>35988878</v>
      </c>
      <c r="G2302" s="38" t="s">
        <v>622</v>
      </c>
      <c r="H2302">
        <f>VLOOKUP(G2302,'Journals '!A:C,3)</f>
        <v>1</v>
      </c>
      <c r="I2302">
        <f t="shared" si="9"/>
        <v>1</v>
      </c>
      <c r="J2302" s="39">
        <v>2023</v>
      </c>
      <c r="K2302" s="38" t="s">
        <v>5398</v>
      </c>
    </row>
    <row r="2303" spans="1:31" ht="13.2">
      <c r="A2303" s="39">
        <v>213</v>
      </c>
      <c r="B2303" s="38" t="s">
        <v>678</v>
      </c>
      <c r="C2303" s="39">
        <v>9</v>
      </c>
      <c r="D2303" s="39">
        <v>12</v>
      </c>
      <c r="E2303" s="38" t="s">
        <v>5399</v>
      </c>
      <c r="F2303" s="39">
        <v>35970293</v>
      </c>
      <c r="G2303" s="38" t="s">
        <v>634</v>
      </c>
      <c r="H2303">
        <f>VLOOKUP(G2303,'Journals '!A:C,3)</f>
        <v>1</v>
      </c>
      <c r="I2303">
        <f t="shared" si="9"/>
        <v>1</v>
      </c>
      <c r="J2303" s="39">
        <v>2023</v>
      </c>
      <c r="K2303" s="38" t="s">
        <v>5396</v>
      </c>
    </row>
    <row r="2304" spans="1:31" ht="13.2">
      <c r="A2304" s="39">
        <v>213</v>
      </c>
      <c r="B2304" s="38" t="s">
        <v>678</v>
      </c>
      <c r="C2304" s="39">
        <v>7</v>
      </c>
      <c r="D2304" s="39">
        <v>11</v>
      </c>
      <c r="E2304" s="38" t="s">
        <v>5400</v>
      </c>
      <c r="F2304" s="39">
        <v>35883245</v>
      </c>
      <c r="G2304" s="38" t="s">
        <v>1454</v>
      </c>
      <c r="H2304">
        <f>VLOOKUP(G2304,'Journals '!A:C,3)</f>
        <v>0</v>
      </c>
      <c r="I2304" t="str">
        <f t="shared" si="9"/>
        <v xml:space="preserve"> </v>
      </c>
      <c r="J2304" s="39">
        <v>2022</v>
      </c>
      <c r="K2304" s="38" t="s">
        <v>5401</v>
      </c>
    </row>
    <row r="2305" spans="1:11" ht="13.2">
      <c r="A2305" s="39">
        <v>213</v>
      </c>
      <c r="B2305" s="38" t="s">
        <v>678</v>
      </c>
      <c r="C2305" s="39">
        <v>2</v>
      </c>
      <c r="D2305" s="39">
        <v>5</v>
      </c>
      <c r="E2305" s="38" t="s">
        <v>5402</v>
      </c>
      <c r="F2305" s="39">
        <v>35729820</v>
      </c>
      <c r="G2305" s="38" t="s">
        <v>634</v>
      </c>
      <c r="H2305">
        <f>VLOOKUP(G2305,'Journals '!A:C,3)</f>
        <v>1</v>
      </c>
      <c r="I2305">
        <f t="shared" si="9"/>
        <v>1</v>
      </c>
      <c r="J2305" s="39">
        <v>2022</v>
      </c>
      <c r="K2305" s="38" t="s">
        <v>3794</v>
      </c>
    </row>
    <row r="2306" spans="1:11" ht="13.2">
      <c r="A2306" s="39">
        <v>213</v>
      </c>
      <c r="B2306" s="38" t="s">
        <v>678</v>
      </c>
      <c r="C2306" s="39">
        <v>3</v>
      </c>
      <c r="D2306" s="39">
        <v>5</v>
      </c>
      <c r="E2306" s="38" t="s">
        <v>5403</v>
      </c>
      <c r="F2306" s="39">
        <v>35729816</v>
      </c>
      <c r="G2306" s="38" t="s">
        <v>634</v>
      </c>
      <c r="H2306">
        <f>VLOOKUP(G2306,'Journals '!A:C,3)</f>
        <v>1</v>
      </c>
      <c r="I2306">
        <f t="shared" si="9"/>
        <v>1</v>
      </c>
      <c r="J2306" s="39">
        <v>2022</v>
      </c>
      <c r="K2306" s="38" t="s">
        <v>5404</v>
      </c>
    </row>
    <row r="2307" spans="1:11" ht="13.2">
      <c r="A2307" s="39">
        <v>213</v>
      </c>
      <c r="B2307" s="38" t="s">
        <v>678</v>
      </c>
      <c r="C2307" s="39">
        <v>8</v>
      </c>
      <c r="D2307" s="39">
        <v>13</v>
      </c>
      <c r="E2307" s="38" t="s">
        <v>5405</v>
      </c>
      <c r="F2307" s="39">
        <v>35644519</v>
      </c>
      <c r="G2307" s="38" t="s">
        <v>634</v>
      </c>
      <c r="H2307">
        <f>VLOOKUP(G2307,'Journals '!A:C,3)</f>
        <v>1</v>
      </c>
      <c r="I2307">
        <f t="shared" si="9"/>
        <v>1</v>
      </c>
      <c r="J2307" s="39">
        <v>2022</v>
      </c>
      <c r="K2307" s="38" t="s">
        <v>5396</v>
      </c>
    </row>
    <row r="2308" spans="1:11" ht="13.2">
      <c r="A2308" s="39">
        <v>213</v>
      </c>
      <c r="B2308" s="38" t="s">
        <v>678</v>
      </c>
      <c r="C2308" s="39">
        <v>2</v>
      </c>
      <c r="D2308" s="39">
        <v>14</v>
      </c>
      <c r="E2308" s="38" t="s">
        <v>5406</v>
      </c>
      <c r="F2308" s="39">
        <v>35276399</v>
      </c>
      <c r="G2308" s="38" t="s">
        <v>634</v>
      </c>
      <c r="H2308">
        <f>VLOOKUP(G2308,'Journals '!A:C,3)</f>
        <v>1</v>
      </c>
      <c r="I2308">
        <f t="shared" si="9"/>
        <v>1</v>
      </c>
      <c r="J2308" s="39">
        <v>2022</v>
      </c>
      <c r="K2308" s="38" t="s">
        <v>5396</v>
      </c>
    </row>
    <row r="2309" spans="1:11" ht="13.2">
      <c r="A2309" s="39">
        <v>213</v>
      </c>
      <c r="B2309" s="38" t="s">
        <v>678</v>
      </c>
      <c r="C2309" s="39">
        <v>7</v>
      </c>
      <c r="D2309" s="39">
        <v>14</v>
      </c>
      <c r="E2309" s="38" t="s">
        <v>5407</v>
      </c>
      <c r="F2309" s="39">
        <v>35123021</v>
      </c>
      <c r="G2309" s="38" t="s">
        <v>634</v>
      </c>
      <c r="H2309">
        <f>VLOOKUP(G2309,'Journals '!A:C,3)</f>
        <v>1</v>
      </c>
      <c r="I2309">
        <f t="shared" si="9"/>
        <v>1</v>
      </c>
      <c r="J2309" s="39">
        <v>2022</v>
      </c>
      <c r="K2309" s="38" t="s">
        <v>5396</v>
      </c>
    </row>
    <row r="2310" spans="1:11" ht="13.2">
      <c r="A2310" s="39">
        <v>213</v>
      </c>
      <c r="B2310" s="38" t="s">
        <v>678</v>
      </c>
      <c r="C2310" s="39">
        <v>3</v>
      </c>
      <c r="D2310" s="39">
        <v>8</v>
      </c>
      <c r="E2310" s="38" t="s">
        <v>5408</v>
      </c>
      <c r="F2310" s="39">
        <v>35038792</v>
      </c>
      <c r="G2310" s="38" t="s">
        <v>1462</v>
      </c>
      <c r="H2310">
        <f>VLOOKUP(G2310,'Journals '!A:C,3)</f>
        <v>0</v>
      </c>
      <c r="I2310" t="str">
        <f t="shared" si="9"/>
        <v xml:space="preserve"> </v>
      </c>
      <c r="J2310" s="39">
        <v>2022</v>
      </c>
      <c r="K2310" s="38" t="s">
        <v>5409</v>
      </c>
    </row>
    <row r="2311" spans="1:11" ht="13.2">
      <c r="A2311" s="39">
        <v>213</v>
      </c>
      <c r="B2311" s="38" t="s">
        <v>678</v>
      </c>
      <c r="C2311" s="39">
        <v>2</v>
      </c>
      <c r="D2311" s="39">
        <v>12</v>
      </c>
      <c r="E2311" s="38" t="s">
        <v>5410</v>
      </c>
      <c r="F2311" s="39">
        <v>34560297</v>
      </c>
      <c r="G2311" s="38" t="s">
        <v>634</v>
      </c>
      <c r="H2311">
        <f>VLOOKUP(G2311,'Journals '!A:C,3)</f>
        <v>1</v>
      </c>
      <c r="I2311">
        <f t="shared" si="9"/>
        <v>1</v>
      </c>
      <c r="J2311" s="39">
        <v>2021</v>
      </c>
      <c r="K2311" s="38" t="s">
        <v>5396</v>
      </c>
    </row>
    <row r="2312" spans="1:11" ht="13.2">
      <c r="A2312" s="39">
        <v>213</v>
      </c>
      <c r="B2312" s="38" t="s">
        <v>678</v>
      </c>
      <c r="C2312" s="39">
        <v>2</v>
      </c>
      <c r="D2312" s="39">
        <v>12</v>
      </c>
      <c r="E2312" s="38" t="s">
        <v>5411</v>
      </c>
      <c r="F2312" s="39">
        <v>34536233</v>
      </c>
      <c r="G2312" s="38" t="s">
        <v>1454</v>
      </c>
      <c r="H2312">
        <f>VLOOKUP(G2312,'Journals '!A:C,3)</f>
        <v>0</v>
      </c>
      <c r="I2312" t="str">
        <f t="shared" si="9"/>
        <v xml:space="preserve"> </v>
      </c>
      <c r="J2312" s="39">
        <v>2021</v>
      </c>
      <c r="K2312" s="38" t="s">
        <v>5401</v>
      </c>
    </row>
    <row r="2313" spans="1:11" ht="13.2">
      <c r="A2313" s="39">
        <v>213</v>
      </c>
      <c r="B2313" s="38" t="s">
        <v>678</v>
      </c>
      <c r="C2313" s="39">
        <v>1</v>
      </c>
      <c r="D2313" s="39">
        <v>8</v>
      </c>
      <c r="E2313" s="38" t="s">
        <v>5412</v>
      </c>
      <c r="F2313" s="39">
        <v>34507290</v>
      </c>
      <c r="G2313" s="38" t="s">
        <v>473</v>
      </c>
      <c r="H2313">
        <f>VLOOKUP(G2313,'Journals '!A:C,3)</f>
        <v>1</v>
      </c>
      <c r="I2313">
        <f t="shared" si="9"/>
        <v>1</v>
      </c>
      <c r="J2313" s="39">
        <v>2021</v>
      </c>
      <c r="K2313" s="38" t="s">
        <v>5413</v>
      </c>
    </row>
    <row r="2314" spans="1:11" ht="13.2">
      <c r="A2314" s="39">
        <v>213</v>
      </c>
      <c r="B2314" s="38" t="s">
        <v>678</v>
      </c>
      <c r="C2314" s="39">
        <v>1</v>
      </c>
      <c r="D2314" s="39">
        <v>9</v>
      </c>
      <c r="E2314" s="38" t="s">
        <v>5414</v>
      </c>
      <c r="F2314" s="39">
        <v>34403041</v>
      </c>
      <c r="G2314" s="38" t="s">
        <v>473</v>
      </c>
      <c r="H2314">
        <f>VLOOKUP(G2314,'Journals '!A:C,3)</f>
        <v>1</v>
      </c>
      <c r="I2314">
        <f t="shared" si="9"/>
        <v>1</v>
      </c>
      <c r="J2314" s="39">
        <v>2021</v>
      </c>
      <c r="K2314" s="38" t="s">
        <v>5415</v>
      </c>
    </row>
    <row r="2315" spans="1:11" ht="13.2">
      <c r="A2315" s="39">
        <v>213</v>
      </c>
      <c r="B2315" s="38" t="s">
        <v>678</v>
      </c>
      <c r="C2315" s="39">
        <v>1</v>
      </c>
      <c r="D2315" s="39">
        <v>9</v>
      </c>
      <c r="E2315" s="38" t="s">
        <v>5416</v>
      </c>
      <c r="F2315" s="39">
        <v>34351544</v>
      </c>
      <c r="G2315" s="38" t="s">
        <v>473</v>
      </c>
      <c r="H2315">
        <f>VLOOKUP(G2315,'Journals '!A:C,3)</f>
        <v>1</v>
      </c>
      <c r="I2315">
        <f t="shared" si="9"/>
        <v>1</v>
      </c>
      <c r="J2315" s="39">
        <v>2021</v>
      </c>
      <c r="K2315" s="38" t="s">
        <v>5415</v>
      </c>
    </row>
    <row r="2316" spans="1:11" ht="13.2">
      <c r="A2316" s="39">
        <v>213</v>
      </c>
      <c r="B2316" s="38" t="s">
        <v>678</v>
      </c>
      <c r="C2316" s="39">
        <v>2</v>
      </c>
      <c r="D2316" s="39">
        <v>13</v>
      </c>
      <c r="E2316" s="38" t="s">
        <v>5417</v>
      </c>
      <c r="F2316" s="39">
        <v>34224881</v>
      </c>
      <c r="G2316" s="38" t="s">
        <v>634</v>
      </c>
      <c r="H2316">
        <f>VLOOKUP(G2316,'Journals '!A:C,3)</f>
        <v>1</v>
      </c>
      <c r="I2316">
        <f t="shared" si="9"/>
        <v>1</v>
      </c>
      <c r="J2316" s="39">
        <v>2021</v>
      </c>
      <c r="K2316" s="38" t="s">
        <v>5418</v>
      </c>
    </row>
    <row r="2317" spans="1:11" ht="13.2">
      <c r="A2317" s="39">
        <v>213</v>
      </c>
      <c r="B2317" s="38" t="s">
        <v>678</v>
      </c>
      <c r="C2317" s="39">
        <v>6</v>
      </c>
      <c r="D2317" s="39">
        <v>9</v>
      </c>
      <c r="E2317" s="38" t="s">
        <v>5419</v>
      </c>
      <c r="F2317" s="39">
        <v>33949690</v>
      </c>
      <c r="G2317" s="38" t="s">
        <v>1454</v>
      </c>
      <c r="H2317">
        <f>VLOOKUP(G2317,'Journals '!A:C,3)</f>
        <v>0</v>
      </c>
      <c r="I2317" t="str">
        <f t="shared" si="9"/>
        <v xml:space="preserve"> </v>
      </c>
      <c r="J2317" s="39">
        <v>2021</v>
      </c>
      <c r="K2317" s="38" t="s">
        <v>5420</v>
      </c>
    </row>
    <row r="2318" spans="1:11" ht="13.2">
      <c r="A2318" s="39">
        <v>213</v>
      </c>
      <c r="B2318" s="38" t="s">
        <v>678</v>
      </c>
      <c r="C2318" s="39">
        <v>1</v>
      </c>
      <c r="D2318" s="39">
        <v>9</v>
      </c>
      <c r="E2318" s="38" t="s">
        <v>5421</v>
      </c>
      <c r="F2318" s="39">
        <v>33927688</v>
      </c>
      <c r="G2318" s="38" t="s">
        <v>1313</v>
      </c>
      <c r="H2318">
        <f>VLOOKUP(G2318,'Journals '!A:C,3)</f>
        <v>0</v>
      </c>
      <c r="I2318" t="str">
        <f t="shared" si="9"/>
        <v xml:space="preserve"> </v>
      </c>
      <c r="J2318" s="39">
        <v>2021</v>
      </c>
      <c r="K2318" s="38" t="s">
        <v>5422</v>
      </c>
    </row>
    <row r="2319" spans="1:11" ht="13.2">
      <c r="A2319" s="39">
        <v>213</v>
      </c>
      <c r="B2319" s="38" t="s">
        <v>678</v>
      </c>
      <c r="C2319" s="39">
        <v>2</v>
      </c>
      <c r="D2319" s="39">
        <v>11</v>
      </c>
      <c r="E2319" s="38" t="s">
        <v>5423</v>
      </c>
      <c r="F2319" s="39">
        <v>33751566</v>
      </c>
      <c r="G2319" s="38" t="s">
        <v>1454</v>
      </c>
      <c r="H2319">
        <f>VLOOKUP(G2319,'Journals '!A:C,3)</f>
        <v>0</v>
      </c>
      <c r="I2319" t="str">
        <f t="shared" si="9"/>
        <v xml:space="preserve"> </v>
      </c>
      <c r="J2319" s="39">
        <v>2021</v>
      </c>
      <c r="K2319" s="38" t="s">
        <v>5401</v>
      </c>
    </row>
    <row r="2320" spans="1:11" ht="13.2">
      <c r="A2320" s="39">
        <v>213</v>
      </c>
      <c r="B2320" s="38" t="s">
        <v>678</v>
      </c>
      <c r="C2320" s="39">
        <v>3</v>
      </c>
      <c r="D2320" s="39">
        <v>12</v>
      </c>
      <c r="E2320" s="38" t="s">
        <v>5424</v>
      </c>
      <c r="F2320" s="39">
        <v>33722994</v>
      </c>
      <c r="G2320" s="38" t="s">
        <v>530</v>
      </c>
      <c r="H2320">
        <f>VLOOKUP(G2320,'Journals '!A:C,3)</f>
        <v>0</v>
      </c>
      <c r="I2320" t="str">
        <f t="shared" si="9"/>
        <v xml:space="preserve"> </v>
      </c>
      <c r="J2320" s="39">
        <v>2021</v>
      </c>
      <c r="K2320" s="38" t="s">
        <v>5425</v>
      </c>
    </row>
    <row r="2321" spans="1:23" ht="13.2">
      <c r="A2321" s="39">
        <v>213</v>
      </c>
      <c r="B2321" s="38" t="s">
        <v>678</v>
      </c>
      <c r="C2321" s="39">
        <v>2</v>
      </c>
      <c r="D2321" s="39">
        <v>5</v>
      </c>
      <c r="E2321" s="38" t="s">
        <v>5426</v>
      </c>
      <c r="F2321" s="39">
        <v>33123451</v>
      </c>
      <c r="G2321" s="38" t="s">
        <v>354</v>
      </c>
      <c r="H2321">
        <f>VLOOKUP(G2321,'Journals '!A:C,3)</f>
        <v>0</v>
      </c>
      <c r="I2321" t="str">
        <f t="shared" si="9"/>
        <v xml:space="preserve"> </v>
      </c>
      <c r="J2321" s="39">
        <v>2020</v>
      </c>
      <c r="K2321" s="38" t="s">
        <v>5427</v>
      </c>
    </row>
    <row r="2322" spans="1:23" ht="13.2">
      <c r="A2322" s="39">
        <v>213</v>
      </c>
      <c r="B2322" s="38" t="s">
        <v>678</v>
      </c>
      <c r="C2322" s="39">
        <v>1</v>
      </c>
      <c r="D2322" s="39">
        <v>8</v>
      </c>
      <c r="E2322" s="38" t="s">
        <v>5428</v>
      </c>
      <c r="F2322" s="39">
        <v>32499751</v>
      </c>
      <c r="G2322" s="38" t="s">
        <v>385</v>
      </c>
      <c r="H2322">
        <f>VLOOKUP(G2322,'Journals '!A:C,3)</f>
        <v>0</v>
      </c>
      <c r="I2322" t="str">
        <f t="shared" si="9"/>
        <v xml:space="preserve"> </v>
      </c>
      <c r="J2322" s="39">
        <v>2020</v>
      </c>
      <c r="K2322" s="38" t="s">
        <v>5429</v>
      </c>
    </row>
    <row r="2323" spans="1:23" ht="13.2">
      <c r="A2323" s="39">
        <v>213</v>
      </c>
      <c r="B2323" s="38" t="s">
        <v>678</v>
      </c>
      <c r="C2323" s="39">
        <v>5</v>
      </c>
      <c r="D2323" s="39">
        <v>10</v>
      </c>
      <c r="E2323" s="38" t="s">
        <v>5430</v>
      </c>
      <c r="F2323" s="39">
        <v>31900092</v>
      </c>
      <c r="G2323" s="38" t="s">
        <v>5431</v>
      </c>
      <c r="H2323">
        <f>VLOOKUP(G2323,'Journals '!A:C,3)</f>
        <v>1</v>
      </c>
      <c r="I2323">
        <f t="shared" si="9"/>
        <v>1</v>
      </c>
      <c r="J2323" s="39">
        <v>2022</v>
      </c>
      <c r="K2323" s="38" t="s">
        <v>5420</v>
      </c>
    </row>
    <row r="2324" spans="1:23" ht="13.2">
      <c r="A2324" s="39">
        <v>213</v>
      </c>
      <c r="B2324" s="38" t="s">
        <v>678</v>
      </c>
      <c r="C2324" s="39">
        <v>3</v>
      </c>
      <c r="D2324" s="39">
        <v>7</v>
      </c>
      <c r="E2324" s="38" t="s">
        <v>5432</v>
      </c>
      <c r="F2324" s="39">
        <v>31313139</v>
      </c>
      <c r="G2324" s="38" t="s">
        <v>5433</v>
      </c>
      <c r="H2324">
        <f>VLOOKUP(G2324,'Journals '!A:C,3)</f>
        <v>1</v>
      </c>
      <c r="I2324">
        <f t="shared" si="9"/>
        <v>1</v>
      </c>
      <c r="J2324" s="39">
        <v>2019</v>
      </c>
      <c r="K2324" s="38" t="s">
        <v>5420</v>
      </c>
    </row>
    <row r="2325" spans="1:23" ht="13.2">
      <c r="A2325" s="39">
        <v>213</v>
      </c>
      <c r="B2325" s="38" t="s">
        <v>678</v>
      </c>
      <c r="C2325" s="39">
        <v>1</v>
      </c>
      <c r="D2325" s="39">
        <v>5</v>
      </c>
      <c r="E2325" s="38" t="s">
        <v>5434</v>
      </c>
      <c r="F2325" s="39">
        <v>31046614</v>
      </c>
      <c r="G2325" s="38" t="s">
        <v>5435</v>
      </c>
      <c r="H2325">
        <f>VLOOKUP(G2325,'Journals '!A:C,3)</f>
        <v>0</v>
      </c>
      <c r="I2325" t="str">
        <f t="shared" si="9"/>
        <v xml:space="preserve"> </v>
      </c>
      <c r="J2325" s="39">
        <v>2019</v>
      </c>
      <c r="K2325" s="38" t="s">
        <v>5420</v>
      </c>
    </row>
    <row r="2326" spans="1:23" ht="13.2">
      <c r="A2326" s="39">
        <v>214</v>
      </c>
      <c r="B2326" s="38" t="s">
        <v>840</v>
      </c>
      <c r="C2326" s="39">
        <v>1</v>
      </c>
      <c r="D2326" s="39">
        <v>3</v>
      </c>
      <c r="E2326" s="38" t="s">
        <v>5436</v>
      </c>
      <c r="F2326" s="39">
        <v>35855350</v>
      </c>
      <c r="G2326" s="38" t="s">
        <v>475</v>
      </c>
      <c r="H2326">
        <f>VLOOKUP(G2326,'Journals '!A:C,3)</f>
        <v>1</v>
      </c>
      <c r="I2326">
        <f t="shared" si="9"/>
        <v>1</v>
      </c>
      <c r="J2326" s="39">
        <v>2022</v>
      </c>
      <c r="K2326" s="38" t="s">
        <v>5437</v>
      </c>
    </row>
    <row r="2327" spans="1:23" ht="13.2">
      <c r="A2327" s="39">
        <v>214</v>
      </c>
      <c r="B2327" s="38" t="s">
        <v>840</v>
      </c>
      <c r="C2327" s="39">
        <v>2</v>
      </c>
      <c r="D2327" s="39">
        <v>4</v>
      </c>
      <c r="E2327" s="38" t="s">
        <v>5438</v>
      </c>
      <c r="F2327" s="39">
        <v>35761104</v>
      </c>
      <c r="G2327" s="38" t="s">
        <v>5439</v>
      </c>
      <c r="H2327">
        <f>VLOOKUP(G2327,'Journals '!A:C,3)</f>
        <v>1</v>
      </c>
      <c r="I2327">
        <f t="shared" si="9"/>
        <v>1</v>
      </c>
      <c r="J2327" s="39">
        <v>2023</v>
      </c>
      <c r="K2327" s="38" t="s">
        <v>5440</v>
      </c>
    </row>
    <row r="2328" spans="1:23" ht="13.2">
      <c r="A2328" s="39">
        <v>214</v>
      </c>
      <c r="B2328" s="38" t="s">
        <v>840</v>
      </c>
      <c r="C2328" s="39">
        <v>2</v>
      </c>
      <c r="D2328" s="39">
        <v>6</v>
      </c>
      <c r="E2328" s="38" t="s">
        <v>5441</v>
      </c>
      <c r="F2328" s="39">
        <v>34125846</v>
      </c>
      <c r="G2328" s="38" t="s">
        <v>5442</v>
      </c>
      <c r="H2328">
        <f>VLOOKUP(G2328,'Journals '!A:C,3)</f>
        <v>0</v>
      </c>
      <c r="I2328" t="str">
        <f t="shared" si="9"/>
        <v xml:space="preserve"> </v>
      </c>
      <c r="J2328" s="39">
        <v>2021</v>
      </c>
      <c r="K2328" s="38" t="s">
        <v>5443</v>
      </c>
    </row>
    <row r="2329" spans="1:23" ht="13.2">
      <c r="A2329" s="39">
        <v>214</v>
      </c>
      <c r="B2329" s="38" t="s">
        <v>840</v>
      </c>
      <c r="C2329" s="39">
        <v>1</v>
      </c>
      <c r="D2329" s="39">
        <v>3</v>
      </c>
      <c r="E2329" s="38" t="s">
        <v>5444</v>
      </c>
      <c r="F2329" s="39">
        <v>32716940</v>
      </c>
      <c r="G2329" s="38" t="s">
        <v>5442</v>
      </c>
      <c r="H2329">
        <f>VLOOKUP(G2329,'Journals '!A:C,3)</f>
        <v>0</v>
      </c>
      <c r="I2329" t="str">
        <f t="shared" si="9"/>
        <v xml:space="preserve"> </v>
      </c>
      <c r="J2329" s="39">
        <v>2020</v>
      </c>
      <c r="K2329" s="38" t="s">
        <v>5445</v>
      </c>
    </row>
    <row r="2330" spans="1:23" ht="13.2">
      <c r="A2330" s="39">
        <v>214</v>
      </c>
      <c r="B2330" s="38" t="s">
        <v>840</v>
      </c>
      <c r="C2330" s="39">
        <v>2</v>
      </c>
      <c r="D2330" s="39">
        <v>10</v>
      </c>
      <c r="E2330" s="38" t="s">
        <v>5446</v>
      </c>
      <c r="F2330" s="39">
        <v>32528069</v>
      </c>
      <c r="G2330" s="38" t="s">
        <v>520</v>
      </c>
      <c r="H2330">
        <f>VLOOKUP(G2330,'Journals '!A:C,3)</f>
        <v>0</v>
      </c>
      <c r="I2330" t="str">
        <f t="shared" si="9"/>
        <v xml:space="preserve"> </v>
      </c>
      <c r="J2330" s="39">
        <v>2020</v>
      </c>
      <c r="K2330" s="38" t="s">
        <v>5447</v>
      </c>
    </row>
    <row r="2331" spans="1:23" ht="13.2">
      <c r="A2331" s="39">
        <v>214</v>
      </c>
      <c r="B2331" s="38" t="s">
        <v>840</v>
      </c>
      <c r="C2331" s="39">
        <v>6</v>
      </c>
      <c r="D2331" s="39">
        <v>8</v>
      </c>
      <c r="E2331" s="38" t="s">
        <v>5448</v>
      </c>
      <c r="F2331" s="39">
        <v>31797933</v>
      </c>
      <c r="G2331" s="38" t="s">
        <v>520</v>
      </c>
      <c r="H2331">
        <f>VLOOKUP(G2331,'Journals '!A:C,3)</f>
        <v>0</v>
      </c>
      <c r="I2331" t="str">
        <f t="shared" si="9"/>
        <v xml:space="preserve"> </v>
      </c>
      <c r="J2331" s="39">
        <v>2019</v>
      </c>
      <c r="K2331" s="38" t="s">
        <v>5447</v>
      </c>
    </row>
    <row r="2332" spans="1:23" ht="13.2">
      <c r="A2332" s="39">
        <v>217</v>
      </c>
      <c r="B2332" s="38" t="s">
        <v>843</v>
      </c>
      <c r="C2332" s="39">
        <v>8</v>
      </c>
      <c r="D2332" s="39">
        <v>9</v>
      </c>
      <c r="E2332" s="38" t="s">
        <v>5449</v>
      </c>
      <c r="F2332" s="39">
        <v>37261884</v>
      </c>
      <c r="G2332" s="38" t="s">
        <v>4087</v>
      </c>
      <c r="H2332">
        <f>VLOOKUP(G2332,'Journals '!A:C,3)</f>
        <v>0</v>
      </c>
      <c r="I2332" t="str">
        <f t="shared" si="9"/>
        <v xml:space="preserve"> </v>
      </c>
      <c r="J2332" s="39">
        <v>2023</v>
      </c>
      <c r="K2332" s="73" t="s">
        <v>5450</v>
      </c>
    </row>
    <row r="2333" spans="1:23" ht="13.2">
      <c r="A2333" s="39">
        <v>217</v>
      </c>
      <c r="B2333" s="38" t="s">
        <v>843</v>
      </c>
      <c r="C2333" s="39">
        <v>2</v>
      </c>
      <c r="D2333" s="39">
        <v>4</v>
      </c>
      <c r="E2333" s="38" t="s">
        <v>5451</v>
      </c>
      <c r="F2333" s="39">
        <v>35922974</v>
      </c>
      <c r="G2333" s="38" t="s">
        <v>634</v>
      </c>
      <c r="H2333">
        <f>VLOOKUP(G2333,'Journals '!A:C,3)</f>
        <v>1</v>
      </c>
      <c r="I2333">
        <f t="shared" si="9"/>
        <v>1</v>
      </c>
      <c r="J2333" s="39">
        <v>2022</v>
      </c>
      <c r="K2333" s="38" t="s">
        <v>5452</v>
      </c>
    </row>
    <row r="2334" spans="1:23" ht="13.2">
      <c r="A2334" s="39">
        <v>217</v>
      </c>
      <c r="B2334" s="38" t="s">
        <v>843</v>
      </c>
      <c r="C2334" s="39">
        <v>3</v>
      </c>
      <c r="D2334" s="39">
        <v>7</v>
      </c>
      <c r="E2334" s="38" t="s">
        <v>5453</v>
      </c>
      <c r="F2334" s="39">
        <v>35673673</v>
      </c>
      <c r="G2334" s="38" t="s">
        <v>615</v>
      </c>
      <c r="H2334">
        <f>VLOOKUP(G2334,'Journals '!A:C,3)</f>
        <v>1</v>
      </c>
      <c r="I2334">
        <f t="shared" si="9"/>
        <v>1</v>
      </c>
      <c r="J2334" s="39">
        <v>2022</v>
      </c>
      <c r="K2334" s="38" t="s">
        <v>5454</v>
      </c>
    </row>
    <row r="2335" spans="1:23" ht="13.2">
      <c r="A2335" s="39">
        <v>217</v>
      </c>
      <c r="B2335" s="38" t="s">
        <v>843</v>
      </c>
      <c r="C2335" s="39">
        <v>5</v>
      </c>
      <c r="D2335" s="39">
        <v>5</v>
      </c>
      <c r="E2335" s="38" t="s">
        <v>5455</v>
      </c>
      <c r="F2335" s="39">
        <v>35658194</v>
      </c>
      <c r="G2335" s="38" t="s">
        <v>634</v>
      </c>
      <c r="H2335">
        <f>VLOOKUP(G2335,'Journals '!A:C,3)</f>
        <v>1</v>
      </c>
      <c r="I2335">
        <f t="shared" si="9"/>
        <v>1</v>
      </c>
      <c r="J2335" s="39">
        <v>2022</v>
      </c>
      <c r="K2335" s="38" t="s">
        <v>5454</v>
      </c>
    </row>
    <row r="2336" spans="1:23" ht="13.2">
      <c r="A2336" s="39">
        <v>217</v>
      </c>
      <c r="B2336" s="38" t="s">
        <v>843</v>
      </c>
      <c r="C2336" s="39">
        <v>7</v>
      </c>
      <c r="D2336" s="39">
        <v>7</v>
      </c>
      <c r="E2336" s="38" t="s">
        <v>5456</v>
      </c>
      <c r="F2336" s="39">
        <v>35350826</v>
      </c>
      <c r="G2336" s="38" t="s">
        <v>615</v>
      </c>
      <c r="H2336">
        <f>VLOOKUP(G2336,'Journals '!A:C,3)</f>
        <v>1</v>
      </c>
      <c r="I2336">
        <f t="shared" si="9"/>
        <v>1</v>
      </c>
      <c r="J2336" s="39">
        <v>2021</v>
      </c>
      <c r="K2336" s="38" t="s">
        <v>5454</v>
      </c>
      <c r="L2336" s="38"/>
      <c r="M2336" s="38"/>
      <c r="N2336" s="38"/>
      <c r="O2336" s="38"/>
      <c r="P2336" s="38"/>
      <c r="Q2336" s="38"/>
      <c r="R2336" s="38"/>
      <c r="S2336" s="38"/>
      <c r="T2336" s="38"/>
      <c r="U2336" s="38"/>
      <c r="V2336" s="38"/>
      <c r="W2336" s="38"/>
    </row>
    <row r="2337" spans="1:31" ht="13.2">
      <c r="A2337" s="39">
        <v>217</v>
      </c>
      <c r="B2337" s="38" t="s">
        <v>843</v>
      </c>
      <c r="C2337" s="39">
        <v>3</v>
      </c>
      <c r="D2337" s="39">
        <v>5</v>
      </c>
      <c r="E2337" s="38" t="s">
        <v>5457</v>
      </c>
      <c r="F2337" s="39">
        <v>34790452</v>
      </c>
      <c r="G2337" s="38" t="s">
        <v>354</v>
      </c>
      <c r="H2337">
        <f>VLOOKUP(G2337,'Journals '!A:C,3)</f>
        <v>0</v>
      </c>
      <c r="I2337" t="str">
        <f t="shared" si="9"/>
        <v xml:space="preserve"> </v>
      </c>
      <c r="J2337" s="39">
        <v>2021</v>
      </c>
      <c r="K2337" s="38" t="s">
        <v>5458</v>
      </c>
      <c r="L2337" s="38"/>
      <c r="M2337" s="38"/>
      <c r="N2337" s="38"/>
      <c r="O2337" s="38"/>
      <c r="P2337" s="38"/>
      <c r="Q2337" s="38"/>
      <c r="R2337" s="38"/>
      <c r="S2337" s="38"/>
      <c r="T2337" s="38"/>
      <c r="U2337" s="38"/>
      <c r="V2337" s="38"/>
      <c r="W2337" s="38"/>
    </row>
    <row r="2338" spans="1:31" ht="13.2">
      <c r="A2338" s="39">
        <v>217</v>
      </c>
      <c r="B2338" s="38" t="s">
        <v>843</v>
      </c>
      <c r="C2338" s="39">
        <v>3</v>
      </c>
      <c r="D2338" s="39">
        <v>7</v>
      </c>
      <c r="E2338" s="38" t="s">
        <v>5459</v>
      </c>
      <c r="F2338" s="39">
        <v>34621561</v>
      </c>
      <c r="G2338" s="38" t="s">
        <v>615</v>
      </c>
      <c r="H2338">
        <f>VLOOKUP(G2338,'Journals '!A:C,3)</f>
        <v>1</v>
      </c>
      <c r="I2338">
        <f t="shared" si="9"/>
        <v>1</v>
      </c>
      <c r="J2338" s="39">
        <v>2021</v>
      </c>
      <c r="K2338" s="38" t="s">
        <v>5454</v>
      </c>
      <c r="L2338" s="38"/>
      <c r="M2338" s="38"/>
      <c r="N2338" s="38"/>
      <c r="O2338" s="38"/>
      <c r="P2338" s="38"/>
      <c r="Q2338" s="38"/>
      <c r="R2338" s="38"/>
      <c r="S2338" s="38"/>
      <c r="T2338" s="38"/>
      <c r="U2338" s="38"/>
      <c r="V2338" s="38"/>
      <c r="W2338" s="38"/>
    </row>
    <row r="2339" spans="1:31" ht="13.2">
      <c r="A2339" s="39">
        <v>217</v>
      </c>
      <c r="B2339" s="38" t="s">
        <v>843</v>
      </c>
      <c r="C2339" s="39">
        <v>2</v>
      </c>
      <c r="D2339" s="39">
        <v>8</v>
      </c>
      <c r="E2339" s="38" t="s">
        <v>5460</v>
      </c>
      <c r="F2339" s="39">
        <v>34583002</v>
      </c>
      <c r="G2339" s="38" t="s">
        <v>634</v>
      </c>
      <c r="H2339">
        <f>VLOOKUP(G2339,'Journals '!A:C,3)</f>
        <v>1</v>
      </c>
      <c r="I2339">
        <f t="shared" si="9"/>
        <v>1</v>
      </c>
      <c r="J2339" s="39">
        <v>2022</v>
      </c>
      <c r="K2339" s="38" t="s">
        <v>5452</v>
      </c>
      <c r="L2339" s="38"/>
      <c r="M2339" s="38"/>
      <c r="N2339" s="38"/>
      <c r="O2339" s="38"/>
      <c r="P2339" s="38"/>
      <c r="Q2339" s="38"/>
      <c r="R2339" s="38"/>
      <c r="S2339" s="38"/>
      <c r="T2339" s="38"/>
      <c r="U2339" s="38"/>
      <c r="V2339" s="38"/>
      <c r="W2339" s="38"/>
    </row>
    <row r="2340" spans="1:31" ht="13.2">
      <c r="A2340" s="39">
        <v>217</v>
      </c>
      <c r="B2340" s="38" t="s">
        <v>843</v>
      </c>
      <c r="C2340" s="39">
        <v>3</v>
      </c>
      <c r="D2340" s="39">
        <v>5</v>
      </c>
      <c r="E2340" s="38" t="s">
        <v>5461</v>
      </c>
      <c r="F2340" s="39">
        <v>34405749</v>
      </c>
      <c r="G2340" s="38" t="s">
        <v>328</v>
      </c>
      <c r="H2340">
        <f>VLOOKUP(G2340,'Journals '!A:C,3)</f>
        <v>1</v>
      </c>
      <c r="I2340">
        <f t="shared" si="9"/>
        <v>1</v>
      </c>
      <c r="J2340" s="39">
        <v>2022</v>
      </c>
      <c r="K2340" s="38" t="s">
        <v>5454</v>
      </c>
      <c r="L2340" s="38"/>
      <c r="M2340" s="38"/>
      <c r="N2340" s="38"/>
      <c r="O2340" s="38"/>
      <c r="P2340" s="38"/>
      <c r="Q2340" s="38"/>
      <c r="R2340" s="38"/>
      <c r="S2340" s="38"/>
      <c r="T2340" s="38"/>
      <c r="U2340" s="38"/>
      <c r="V2340" s="38"/>
      <c r="W2340" s="38"/>
      <c r="X2340" s="38"/>
      <c r="Y2340" s="38"/>
      <c r="Z2340" s="38"/>
      <c r="AA2340" s="38"/>
    </row>
    <row r="2341" spans="1:31" ht="13.2">
      <c r="A2341" s="39">
        <v>217</v>
      </c>
      <c r="B2341" s="38" t="s">
        <v>843</v>
      </c>
      <c r="C2341" s="39">
        <v>4</v>
      </c>
      <c r="D2341" s="39">
        <v>6</v>
      </c>
      <c r="E2341" s="38" t="s">
        <v>5462</v>
      </c>
      <c r="F2341" s="39">
        <v>34345467</v>
      </c>
      <c r="G2341" s="38" t="s">
        <v>615</v>
      </c>
      <c r="H2341">
        <f>VLOOKUP(G2341,'Journals '!A:C,3)</f>
        <v>1</v>
      </c>
      <c r="I2341">
        <f t="shared" si="9"/>
        <v>1</v>
      </c>
      <c r="J2341" s="39">
        <v>2021</v>
      </c>
      <c r="K2341" s="38" t="s">
        <v>5463</v>
      </c>
      <c r="L2341" s="38"/>
      <c r="M2341" s="38"/>
      <c r="N2341" s="38"/>
      <c r="O2341" s="38"/>
      <c r="P2341" s="38"/>
      <c r="Q2341" s="38"/>
      <c r="R2341" s="38"/>
      <c r="S2341" s="38"/>
      <c r="T2341" s="38"/>
      <c r="U2341" s="38"/>
      <c r="V2341" s="38"/>
      <c r="W2341" s="38"/>
      <c r="X2341" s="38"/>
      <c r="Y2341" s="38"/>
      <c r="Z2341" s="38"/>
      <c r="AA2341" s="38"/>
    </row>
    <row r="2342" spans="1:31" ht="13.2">
      <c r="A2342" s="39">
        <v>217</v>
      </c>
      <c r="B2342" s="38" t="s">
        <v>843</v>
      </c>
      <c r="C2342" s="39">
        <v>1</v>
      </c>
      <c r="D2342" s="39">
        <v>8</v>
      </c>
      <c r="E2342" s="38" t="s">
        <v>5464</v>
      </c>
      <c r="F2342" s="39">
        <v>34243650</v>
      </c>
      <c r="G2342" s="38" t="s">
        <v>634</v>
      </c>
      <c r="H2342">
        <f>VLOOKUP(G2342,'Journals '!A:C,3)</f>
        <v>1</v>
      </c>
      <c r="I2342">
        <f t="shared" si="9"/>
        <v>1</v>
      </c>
      <c r="J2342" s="39">
        <v>2021</v>
      </c>
      <c r="K2342" s="38" t="s">
        <v>5452</v>
      </c>
      <c r="L2342" s="38" t="s">
        <v>5465</v>
      </c>
      <c r="M2342" s="38"/>
      <c r="N2342" s="38"/>
      <c r="O2342" s="38"/>
      <c r="P2342" s="38"/>
      <c r="Q2342" s="38"/>
      <c r="R2342" s="38"/>
      <c r="S2342" s="38"/>
      <c r="T2342" s="38"/>
      <c r="U2342" s="38"/>
      <c r="V2342" s="38"/>
      <c r="W2342" s="38"/>
      <c r="X2342" s="38"/>
      <c r="Y2342" s="38"/>
      <c r="Z2342" s="38"/>
      <c r="AA2342" s="38"/>
    </row>
    <row r="2343" spans="1:31" ht="13.2">
      <c r="A2343" s="39">
        <v>217</v>
      </c>
      <c r="B2343" s="38" t="s">
        <v>843</v>
      </c>
      <c r="C2343" s="39">
        <v>2</v>
      </c>
      <c r="D2343" s="39">
        <v>5</v>
      </c>
      <c r="E2343" s="38" t="s">
        <v>5466</v>
      </c>
      <c r="F2343" s="39">
        <v>34221622</v>
      </c>
      <c r="G2343" s="38" t="s">
        <v>615</v>
      </c>
      <c r="H2343">
        <f>VLOOKUP(G2343,'Journals '!A:C,3)</f>
        <v>1</v>
      </c>
      <c r="I2343">
        <f t="shared" si="9"/>
        <v>1</v>
      </c>
      <c r="J2343" s="39">
        <v>2021</v>
      </c>
      <c r="K2343" s="38" t="s">
        <v>5454</v>
      </c>
      <c r="L2343" s="38"/>
      <c r="M2343" s="38"/>
      <c r="N2343" s="38"/>
      <c r="O2343" s="38"/>
      <c r="P2343" s="38"/>
      <c r="Q2343" s="38"/>
      <c r="R2343" s="38"/>
      <c r="S2343" s="38"/>
      <c r="T2343" s="38"/>
      <c r="U2343" s="38"/>
      <c r="V2343" s="38"/>
      <c r="W2343" s="38"/>
      <c r="X2343" s="38"/>
      <c r="Y2343" s="38"/>
      <c r="Z2343" s="38"/>
      <c r="AA2343" s="38"/>
    </row>
    <row r="2344" spans="1:31" ht="13.2">
      <c r="A2344" s="39">
        <v>217</v>
      </c>
      <c r="B2344" s="38" t="s">
        <v>843</v>
      </c>
      <c r="C2344" s="39">
        <v>2</v>
      </c>
      <c r="D2344" s="39">
        <v>8</v>
      </c>
      <c r="E2344" s="38" t="s">
        <v>5467</v>
      </c>
      <c r="F2344" s="39">
        <v>34221554</v>
      </c>
      <c r="G2344" s="38" t="s">
        <v>615</v>
      </c>
      <c r="H2344">
        <f>VLOOKUP(G2344,'Journals '!A:C,3)</f>
        <v>1</v>
      </c>
      <c r="I2344">
        <f t="shared" si="9"/>
        <v>1</v>
      </c>
      <c r="J2344" s="39">
        <v>2021</v>
      </c>
      <c r="K2344" s="38" t="s">
        <v>5468</v>
      </c>
      <c r="L2344" s="38"/>
      <c r="M2344" s="38"/>
      <c r="N2344" s="38"/>
      <c r="O2344" s="38"/>
      <c r="P2344" s="38"/>
      <c r="Q2344" s="38"/>
      <c r="R2344" s="38"/>
      <c r="S2344" s="38"/>
      <c r="T2344" s="38"/>
      <c r="U2344" s="38"/>
      <c r="V2344" s="38"/>
      <c r="W2344" s="38"/>
      <c r="X2344" s="38"/>
      <c r="Y2344" s="38"/>
      <c r="Z2344" s="38"/>
      <c r="AA2344" s="38"/>
    </row>
    <row r="2345" spans="1:31" ht="13.2">
      <c r="A2345" s="39">
        <v>217</v>
      </c>
      <c r="B2345" s="38" t="s">
        <v>843</v>
      </c>
      <c r="C2345" s="39">
        <v>3</v>
      </c>
      <c r="D2345" s="39">
        <v>6</v>
      </c>
      <c r="E2345" s="38" t="s">
        <v>5469</v>
      </c>
      <c r="F2345" s="39">
        <v>34084622</v>
      </c>
      <c r="G2345" s="38" t="s">
        <v>615</v>
      </c>
      <c r="H2345">
        <f>VLOOKUP(G2345,'Journals '!A:C,3)</f>
        <v>1</v>
      </c>
      <c r="I2345">
        <f t="shared" si="9"/>
        <v>1</v>
      </c>
      <c r="J2345" s="39">
        <v>2021</v>
      </c>
      <c r="K2345" s="38" t="s">
        <v>5454</v>
      </c>
      <c r="L2345" s="38"/>
      <c r="M2345" s="38"/>
      <c r="N2345" s="38"/>
      <c r="O2345" s="38"/>
      <c r="P2345" s="38"/>
      <c r="Q2345" s="38"/>
      <c r="R2345" s="38"/>
      <c r="S2345" s="38"/>
      <c r="T2345" s="38"/>
      <c r="U2345" s="38"/>
      <c r="V2345" s="38"/>
      <c r="W2345" s="38"/>
      <c r="X2345" s="38"/>
      <c r="Y2345" s="38"/>
      <c r="Z2345" s="38"/>
      <c r="AA2345" s="38"/>
      <c r="AB2345" s="38"/>
      <c r="AC2345" s="38"/>
      <c r="AD2345" s="38"/>
      <c r="AE2345" s="38"/>
    </row>
    <row r="2346" spans="1:31" ht="13.2">
      <c r="A2346" s="39">
        <v>217</v>
      </c>
      <c r="B2346" s="38" t="s">
        <v>843</v>
      </c>
      <c r="C2346" s="39">
        <v>1</v>
      </c>
      <c r="D2346" s="39">
        <v>6</v>
      </c>
      <c r="E2346" s="38" t="s">
        <v>5470</v>
      </c>
      <c r="F2346" s="39">
        <v>33880215</v>
      </c>
      <c r="G2346" s="38" t="s">
        <v>615</v>
      </c>
      <c r="H2346">
        <f>VLOOKUP(G2346,'Journals '!A:C,3)</f>
        <v>1</v>
      </c>
      <c r="I2346">
        <f t="shared" si="9"/>
        <v>1</v>
      </c>
      <c r="J2346" s="39">
        <v>2021</v>
      </c>
      <c r="K2346" s="38" t="s">
        <v>5454</v>
      </c>
      <c r="L2346" s="38"/>
      <c r="M2346" s="38"/>
      <c r="N2346" s="38"/>
      <c r="O2346" s="38"/>
      <c r="P2346" s="38"/>
      <c r="Q2346" s="38"/>
      <c r="R2346" s="38"/>
      <c r="S2346" s="38"/>
      <c r="T2346" s="38"/>
      <c r="U2346" s="38"/>
      <c r="V2346" s="38"/>
      <c r="W2346" s="38"/>
      <c r="X2346" s="38"/>
      <c r="Y2346" s="38"/>
      <c r="Z2346" s="38"/>
      <c r="AA2346" s="38"/>
      <c r="AB2346" s="38"/>
      <c r="AC2346" s="38"/>
      <c r="AD2346" s="38"/>
      <c r="AE2346" s="38"/>
    </row>
    <row r="2347" spans="1:31" ht="13.2">
      <c r="A2347" s="39">
        <v>217</v>
      </c>
      <c r="B2347" s="38" t="s">
        <v>843</v>
      </c>
      <c r="C2347" s="39">
        <v>4</v>
      </c>
      <c r="D2347" s="39">
        <v>7</v>
      </c>
      <c r="E2347" s="38" t="s">
        <v>5471</v>
      </c>
      <c r="F2347" s="39">
        <v>33767899</v>
      </c>
      <c r="G2347" s="38" t="s">
        <v>615</v>
      </c>
      <c r="H2347">
        <f>VLOOKUP(G2347,'Journals '!A:C,3)</f>
        <v>1</v>
      </c>
      <c r="I2347">
        <f t="shared" si="9"/>
        <v>1</v>
      </c>
      <c r="J2347" s="39">
        <v>2021</v>
      </c>
      <c r="K2347" s="38" t="s">
        <v>5454</v>
      </c>
      <c r="L2347" s="38"/>
      <c r="M2347" s="38"/>
      <c r="N2347" s="38"/>
      <c r="O2347" s="38"/>
      <c r="P2347" s="38"/>
      <c r="Q2347" s="38"/>
      <c r="R2347" s="38"/>
      <c r="S2347" s="38"/>
      <c r="T2347" s="38"/>
      <c r="U2347" s="38"/>
      <c r="V2347" s="38"/>
      <c r="W2347" s="38"/>
      <c r="X2347" s="38"/>
      <c r="Y2347" s="38"/>
      <c r="Z2347" s="38"/>
      <c r="AA2347" s="38"/>
      <c r="AB2347" s="38"/>
      <c r="AC2347" s="38"/>
      <c r="AD2347" s="38"/>
      <c r="AE2347" s="38"/>
    </row>
    <row r="2348" spans="1:31" ht="13.2">
      <c r="A2348" s="39">
        <v>217</v>
      </c>
      <c r="B2348" s="38" t="s">
        <v>843</v>
      </c>
      <c r="C2348" s="39">
        <v>4</v>
      </c>
      <c r="D2348" s="39">
        <v>4</v>
      </c>
      <c r="E2348" s="38" t="s">
        <v>5472</v>
      </c>
      <c r="F2348" s="39">
        <v>33767869</v>
      </c>
      <c r="G2348" s="38" t="s">
        <v>615</v>
      </c>
      <c r="H2348">
        <f>VLOOKUP(G2348,'Journals '!A:C,3)</f>
        <v>1</v>
      </c>
      <c r="I2348">
        <f t="shared" si="9"/>
        <v>1</v>
      </c>
      <c r="J2348" s="39">
        <v>2021</v>
      </c>
      <c r="K2348" s="38" t="s">
        <v>5454</v>
      </c>
      <c r="L2348" s="38"/>
      <c r="M2348" s="38"/>
      <c r="N2348" s="38"/>
      <c r="O2348" s="38"/>
      <c r="P2348" s="38"/>
      <c r="Q2348" s="38"/>
      <c r="R2348" s="38"/>
      <c r="S2348" s="38"/>
      <c r="T2348" s="38"/>
      <c r="U2348" s="38"/>
      <c r="V2348" s="38"/>
      <c r="W2348" s="38"/>
      <c r="X2348" s="38"/>
      <c r="Y2348" s="38"/>
      <c r="Z2348" s="38"/>
      <c r="AA2348" s="38"/>
      <c r="AB2348" s="38"/>
      <c r="AC2348" s="38"/>
      <c r="AD2348" s="38"/>
      <c r="AE2348" s="38"/>
    </row>
    <row r="2349" spans="1:31" ht="13.2">
      <c r="A2349" s="39">
        <v>217</v>
      </c>
      <c r="B2349" s="38" t="s">
        <v>843</v>
      </c>
      <c r="C2349" s="39">
        <v>3</v>
      </c>
      <c r="D2349" s="39">
        <v>5</v>
      </c>
      <c r="E2349" s="38" t="s">
        <v>5473</v>
      </c>
      <c r="F2349" s="39">
        <v>33688772</v>
      </c>
      <c r="G2349" s="38" t="s">
        <v>328</v>
      </c>
      <c r="H2349">
        <f>VLOOKUP(G2349,'Journals '!A:C,3)</f>
        <v>1</v>
      </c>
      <c r="I2349">
        <f t="shared" si="9"/>
        <v>1</v>
      </c>
      <c r="J2349" s="39">
        <v>2021</v>
      </c>
      <c r="K2349" s="38" t="s">
        <v>5454</v>
      </c>
      <c r="L2349" s="38"/>
      <c r="M2349" s="38"/>
      <c r="N2349" s="38"/>
      <c r="O2349" s="38"/>
      <c r="P2349" s="38"/>
      <c r="Q2349" s="38"/>
      <c r="R2349" s="38"/>
      <c r="S2349" s="38"/>
      <c r="T2349" s="38"/>
      <c r="U2349" s="38"/>
      <c r="V2349" s="38"/>
      <c r="W2349" s="38"/>
      <c r="X2349" s="38"/>
      <c r="Y2349" s="38"/>
      <c r="Z2349" s="38"/>
      <c r="AA2349" s="38"/>
      <c r="AB2349" s="38"/>
      <c r="AC2349" s="38"/>
      <c r="AD2349" s="38"/>
      <c r="AE2349" s="38"/>
    </row>
    <row r="2350" spans="1:31" ht="13.2">
      <c r="A2350" s="39">
        <v>217</v>
      </c>
      <c r="B2350" s="38" t="s">
        <v>843</v>
      </c>
      <c r="C2350" s="39">
        <v>2</v>
      </c>
      <c r="D2350" s="39">
        <v>4</v>
      </c>
      <c r="E2350" s="38" t="s">
        <v>5474</v>
      </c>
      <c r="F2350" s="39">
        <v>33654566</v>
      </c>
      <c r="G2350" s="38" t="s">
        <v>615</v>
      </c>
      <c r="H2350">
        <f>VLOOKUP(G2350,'Journals '!A:C,3)</f>
        <v>1</v>
      </c>
      <c r="I2350">
        <f t="shared" si="9"/>
        <v>1</v>
      </c>
      <c r="J2350" s="39">
        <v>2021</v>
      </c>
      <c r="K2350" s="38" t="s">
        <v>5454</v>
      </c>
      <c r="L2350" s="38"/>
      <c r="M2350" s="38"/>
      <c r="N2350" s="38"/>
      <c r="O2350" s="38"/>
      <c r="P2350" s="38"/>
      <c r="Q2350" s="38"/>
      <c r="R2350" s="38"/>
      <c r="S2350" s="38"/>
      <c r="T2350" s="38"/>
      <c r="U2350" s="38"/>
      <c r="V2350" s="38"/>
      <c r="W2350" s="38"/>
      <c r="X2350" s="38"/>
      <c r="Y2350" s="38"/>
      <c r="Z2350" s="38"/>
      <c r="AA2350" s="38"/>
      <c r="AB2350" s="38"/>
      <c r="AC2350" s="38"/>
      <c r="AD2350" s="38"/>
      <c r="AE2350" s="38"/>
    </row>
    <row r="2351" spans="1:31" ht="13.2">
      <c r="A2351" s="39">
        <v>217</v>
      </c>
      <c r="B2351" s="38" t="s">
        <v>843</v>
      </c>
      <c r="C2351" s="39">
        <v>3</v>
      </c>
      <c r="D2351" s="39">
        <v>12</v>
      </c>
      <c r="E2351" s="38" t="s">
        <v>5475</v>
      </c>
      <c r="F2351" s="39">
        <v>33500826</v>
      </c>
      <c r="G2351" s="38" t="s">
        <v>615</v>
      </c>
      <c r="H2351">
        <f>VLOOKUP(G2351,'Journals '!A:C,3)</f>
        <v>1</v>
      </c>
      <c r="I2351">
        <f t="shared" si="9"/>
        <v>1</v>
      </c>
      <c r="J2351" s="39">
        <v>2021</v>
      </c>
      <c r="K2351" s="38" t="s">
        <v>5454</v>
      </c>
      <c r="L2351" s="38" t="s">
        <v>5476</v>
      </c>
      <c r="M2351" s="38" t="s">
        <v>5477</v>
      </c>
      <c r="N2351" s="38"/>
      <c r="O2351" s="38"/>
      <c r="P2351" s="38"/>
      <c r="Q2351" s="38"/>
      <c r="R2351" s="38"/>
      <c r="S2351" s="38"/>
      <c r="T2351" s="38"/>
      <c r="U2351" s="38"/>
      <c r="V2351" s="38"/>
      <c r="W2351" s="38"/>
      <c r="X2351" s="38"/>
      <c r="Y2351" s="38"/>
      <c r="Z2351" s="38"/>
      <c r="AA2351" s="38"/>
      <c r="AB2351" s="38"/>
      <c r="AC2351" s="38"/>
      <c r="AD2351" s="38"/>
      <c r="AE2351" s="38"/>
    </row>
    <row r="2352" spans="1:31" ht="13.2">
      <c r="A2352" s="39">
        <v>217</v>
      </c>
      <c r="B2352" s="38" t="s">
        <v>843</v>
      </c>
      <c r="C2352" s="39">
        <v>4</v>
      </c>
      <c r="D2352" s="39">
        <v>5</v>
      </c>
      <c r="E2352" s="38" t="s">
        <v>5478</v>
      </c>
      <c r="F2352" s="39">
        <v>33365192</v>
      </c>
      <c r="G2352" s="38" t="s">
        <v>615</v>
      </c>
      <c r="H2352">
        <f>VLOOKUP(G2352,'Journals '!A:C,3)</f>
        <v>1</v>
      </c>
      <c r="I2352">
        <f t="shared" si="9"/>
        <v>1</v>
      </c>
      <c r="J2352" s="39">
        <v>2020</v>
      </c>
      <c r="K2352" s="38" t="s">
        <v>5454</v>
      </c>
      <c r="L2352" s="38"/>
      <c r="M2352" s="38"/>
      <c r="N2352" s="38"/>
      <c r="O2352" s="38"/>
      <c r="P2352" s="38"/>
      <c r="Q2352" s="38"/>
      <c r="R2352" s="38"/>
      <c r="S2352" s="38"/>
      <c r="T2352" s="38"/>
      <c r="U2352" s="38"/>
      <c r="V2352" s="38"/>
      <c r="W2352" s="38"/>
      <c r="X2352" s="38"/>
      <c r="Y2352" s="38"/>
      <c r="Z2352" s="38"/>
      <c r="AA2352" s="38"/>
      <c r="AB2352" s="38"/>
      <c r="AC2352" s="38"/>
      <c r="AD2352" s="38"/>
      <c r="AE2352" s="38"/>
    </row>
    <row r="2353" spans="1:31" ht="13.2">
      <c r="A2353" s="39">
        <v>217</v>
      </c>
      <c r="B2353" s="38" t="s">
        <v>843</v>
      </c>
      <c r="C2353" s="39">
        <v>2</v>
      </c>
      <c r="D2353" s="39">
        <v>4</v>
      </c>
      <c r="E2353" s="38" t="s">
        <v>5479</v>
      </c>
      <c r="F2353" s="39">
        <v>33167145</v>
      </c>
      <c r="G2353" s="38" t="s">
        <v>634</v>
      </c>
      <c r="H2353">
        <f>VLOOKUP(G2353,'Journals '!A:C,3)</f>
        <v>1</v>
      </c>
      <c r="I2353">
        <f t="shared" si="9"/>
        <v>1</v>
      </c>
      <c r="J2353" s="39">
        <v>2020</v>
      </c>
      <c r="K2353" s="38" t="s">
        <v>5452</v>
      </c>
      <c r="L2353" s="38"/>
      <c r="M2353" s="38"/>
      <c r="N2353" s="38"/>
      <c r="O2353" s="38"/>
      <c r="P2353" s="38"/>
      <c r="Q2353" s="38"/>
      <c r="R2353" s="38"/>
      <c r="S2353" s="38"/>
      <c r="T2353" s="38"/>
      <c r="U2353" s="38"/>
      <c r="V2353" s="38"/>
      <c r="W2353" s="38"/>
      <c r="X2353" s="38"/>
      <c r="Y2353" s="38"/>
      <c r="Z2353" s="38"/>
      <c r="AA2353" s="38"/>
      <c r="AB2353" s="38"/>
      <c r="AC2353" s="38"/>
      <c r="AD2353" s="38"/>
      <c r="AE2353" s="38"/>
    </row>
    <row r="2354" spans="1:31" ht="13.2">
      <c r="A2354" s="39">
        <v>217</v>
      </c>
      <c r="B2354" s="38" t="s">
        <v>843</v>
      </c>
      <c r="C2354" s="39">
        <v>2</v>
      </c>
      <c r="D2354" s="39">
        <v>7</v>
      </c>
      <c r="E2354" s="38" t="s">
        <v>5480</v>
      </c>
      <c r="F2354" s="39">
        <v>33045452</v>
      </c>
      <c r="G2354" s="38" t="s">
        <v>634</v>
      </c>
      <c r="H2354">
        <f>VLOOKUP(G2354,'Journals '!A:C,3)</f>
        <v>1</v>
      </c>
      <c r="I2354">
        <f t="shared" si="9"/>
        <v>1</v>
      </c>
      <c r="J2354" s="39">
        <v>2021</v>
      </c>
      <c r="K2354" s="38" t="s">
        <v>5452</v>
      </c>
      <c r="L2354" s="38"/>
      <c r="M2354" s="38"/>
      <c r="N2354" s="38"/>
      <c r="O2354" s="38"/>
      <c r="P2354" s="38"/>
      <c r="Q2354" s="38"/>
      <c r="R2354" s="38"/>
      <c r="S2354" s="38"/>
      <c r="T2354" s="38"/>
      <c r="U2354" s="38"/>
      <c r="V2354" s="38"/>
      <c r="W2354" s="38"/>
      <c r="X2354" s="38"/>
      <c r="Y2354" s="38"/>
      <c r="Z2354" s="38"/>
      <c r="AA2354" s="38"/>
      <c r="AB2354" s="38"/>
      <c r="AC2354" s="38"/>
      <c r="AD2354" s="38"/>
      <c r="AE2354" s="38"/>
    </row>
    <row r="2355" spans="1:31" ht="13.2">
      <c r="A2355" s="39">
        <v>217</v>
      </c>
      <c r="B2355" s="38" t="s">
        <v>843</v>
      </c>
      <c r="C2355" s="39">
        <v>2</v>
      </c>
      <c r="D2355" s="39">
        <v>3</v>
      </c>
      <c r="E2355" s="38" t="s">
        <v>5481</v>
      </c>
      <c r="F2355" s="39">
        <v>32924635</v>
      </c>
      <c r="G2355" s="38" t="s">
        <v>328</v>
      </c>
      <c r="H2355">
        <f>VLOOKUP(G2355,'Journals '!A:C,3)</f>
        <v>1</v>
      </c>
      <c r="I2355">
        <f t="shared" si="9"/>
        <v>1</v>
      </c>
      <c r="J2355" s="39">
        <v>2023</v>
      </c>
      <c r="K2355" s="38" t="s">
        <v>5454</v>
      </c>
      <c r="L2355" s="38"/>
      <c r="M2355" s="38"/>
      <c r="N2355" s="38"/>
      <c r="O2355" s="38"/>
      <c r="P2355" s="38"/>
      <c r="Q2355" s="38"/>
      <c r="R2355" s="38"/>
      <c r="S2355" s="38"/>
      <c r="T2355" s="38"/>
      <c r="U2355" s="38"/>
      <c r="V2355" s="38"/>
      <c r="W2355" s="38"/>
      <c r="X2355" s="38"/>
      <c r="Y2355" s="38"/>
      <c r="Z2355" s="38"/>
      <c r="AA2355" s="38"/>
      <c r="AB2355" s="38"/>
      <c r="AC2355" s="38"/>
      <c r="AD2355" s="38"/>
      <c r="AE2355" s="38"/>
    </row>
    <row r="2356" spans="1:31" ht="13.2">
      <c r="A2356" s="39">
        <v>217</v>
      </c>
      <c r="B2356" s="38" t="s">
        <v>843</v>
      </c>
      <c r="C2356" s="39">
        <v>1</v>
      </c>
      <c r="D2356" s="39">
        <v>6</v>
      </c>
      <c r="E2356" s="38" t="s">
        <v>5482</v>
      </c>
      <c r="F2356" s="39">
        <v>32922953</v>
      </c>
      <c r="G2356" s="38" t="s">
        <v>5483</v>
      </c>
      <c r="H2356">
        <f>VLOOKUP(G2356,'Journals '!A:C,3)</f>
        <v>0</v>
      </c>
      <c r="I2356" t="str">
        <f t="shared" si="9"/>
        <v xml:space="preserve"> </v>
      </c>
      <c r="J2356" s="39">
        <v>2020</v>
      </c>
      <c r="K2356" s="38" t="s">
        <v>5484</v>
      </c>
      <c r="L2356" s="38"/>
      <c r="M2356" s="38"/>
      <c r="N2356" s="38"/>
      <c r="O2356" s="38"/>
      <c r="P2356" s="38"/>
      <c r="Q2356" s="38"/>
      <c r="R2356" s="38"/>
      <c r="S2356" s="38"/>
      <c r="T2356" s="38"/>
      <c r="U2356" s="38"/>
      <c r="V2356" s="38"/>
      <c r="W2356" s="38"/>
      <c r="X2356" s="38"/>
      <c r="Y2356" s="38"/>
      <c r="Z2356" s="38"/>
      <c r="AA2356" s="38"/>
      <c r="AB2356" s="38"/>
      <c r="AC2356" s="38"/>
      <c r="AD2356" s="38"/>
      <c r="AE2356" s="38"/>
    </row>
    <row r="2357" spans="1:31" ht="13.2">
      <c r="A2357" s="39">
        <v>217</v>
      </c>
      <c r="B2357" s="38" t="s">
        <v>843</v>
      </c>
      <c r="C2357" s="39">
        <v>2</v>
      </c>
      <c r="D2357" s="39">
        <v>7</v>
      </c>
      <c r="E2357" s="38" t="s">
        <v>5485</v>
      </c>
      <c r="F2357" s="39">
        <v>32890843</v>
      </c>
      <c r="G2357" s="38" t="s">
        <v>634</v>
      </c>
      <c r="H2357">
        <f>VLOOKUP(G2357,'Journals '!A:C,3)</f>
        <v>1</v>
      </c>
      <c r="I2357">
        <f t="shared" si="9"/>
        <v>1</v>
      </c>
      <c r="J2357" s="39">
        <v>2021</v>
      </c>
      <c r="K2357" s="38" t="s">
        <v>5452</v>
      </c>
      <c r="L2357" s="38" t="s">
        <v>5477</v>
      </c>
      <c r="M2357" s="38"/>
      <c r="N2357" s="38"/>
      <c r="O2357" s="38"/>
      <c r="P2357" s="38"/>
      <c r="Q2357" s="38"/>
      <c r="R2357" s="38"/>
      <c r="S2357" s="38"/>
      <c r="T2357" s="38"/>
      <c r="U2357" s="38"/>
      <c r="V2357" s="38"/>
      <c r="W2357" s="38"/>
      <c r="X2357" s="38"/>
      <c r="Y2357" s="38"/>
      <c r="Z2357" s="38"/>
      <c r="AA2357" s="38"/>
      <c r="AB2357" s="38"/>
      <c r="AC2357" s="38"/>
      <c r="AD2357" s="38"/>
      <c r="AE2357" s="38"/>
    </row>
    <row r="2358" spans="1:31" ht="13.2">
      <c r="A2358" s="39">
        <v>217</v>
      </c>
      <c r="B2358" s="38" t="s">
        <v>843</v>
      </c>
      <c r="C2358" s="39">
        <v>4</v>
      </c>
      <c r="D2358" s="39">
        <v>6</v>
      </c>
      <c r="E2358" s="38" t="s">
        <v>5486</v>
      </c>
      <c r="F2358" s="39">
        <v>32874724</v>
      </c>
      <c r="G2358" s="38" t="s">
        <v>615</v>
      </c>
      <c r="H2358">
        <f>VLOOKUP(G2358,'Journals '!A:C,3)</f>
        <v>1</v>
      </c>
      <c r="I2358">
        <f t="shared" si="9"/>
        <v>1</v>
      </c>
      <c r="J2358" s="39">
        <v>2020</v>
      </c>
      <c r="K2358" s="38" t="s">
        <v>5487</v>
      </c>
      <c r="L2358" s="38"/>
      <c r="M2358" s="38"/>
      <c r="N2358" s="38"/>
      <c r="O2358" s="38"/>
      <c r="P2358" s="38"/>
      <c r="Q2358" s="38"/>
      <c r="R2358" s="38"/>
      <c r="S2358" s="38"/>
      <c r="T2358" s="38"/>
      <c r="U2358" s="38"/>
      <c r="V2358" s="38"/>
      <c r="W2358" s="38"/>
      <c r="X2358" s="38"/>
      <c r="Y2358" s="38"/>
      <c r="Z2358" s="38"/>
      <c r="AA2358" s="38"/>
      <c r="AB2358" s="38"/>
      <c r="AC2358" s="38"/>
      <c r="AD2358" s="38"/>
      <c r="AE2358" s="38"/>
    </row>
    <row r="2359" spans="1:31" ht="13.2">
      <c r="A2359" s="39">
        <v>217</v>
      </c>
      <c r="B2359" s="38" t="s">
        <v>843</v>
      </c>
      <c r="C2359" s="39">
        <v>2</v>
      </c>
      <c r="D2359" s="39">
        <v>2</v>
      </c>
      <c r="E2359" s="38" t="s">
        <v>5488</v>
      </c>
      <c r="F2359" s="39">
        <v>32871733</v>
      </c>
      <c r="G2359" s="38" t="s">
        <v>634</v>
      </c>
      <c r="H2359">
        <f>VLOOKUP(G2359,'Journals '!A:C,3)</f>
        <v>1</v>
      </c>
      <c r="I2359">
        <f t="shared" si="9"/>
        <v>1</v>
      </c>
      <c r="J2359" s="39">
        <v>2020</v>
      </c>
      <c r="K2359" s="38" t="s">
        <v>5452</v>
      </c>
      <c r="L2359" s="38"/>
      <c r="M2359" s="38"/>
      <c r="N2359" s="38"/>
      <c r="O2359" s="38"/>
      <c r="P2359" s="38"/>
      <c r="Q2359" s="38"/>
      <c r="R2359" s="38"/>
      <c r="S2359" s="38"/>
      <c r="T2359" s="38"/>
      <c r="U2359" s="38"/>
      <c r="V2359" s="38"/>
      <c r="W2359" s="38"/>
      <c r="X2359" s="38"/>
      <c r="Y2359" s="38"/>
      <c r="Z2359" s="38"/>
      <c r="AA2359" s="38"/>
      <c r="AB2359" s="38"/>
      <c r="AC2359" s="38"/>
      <c r="AD2359" s="38"/>
      <c r="AE2359" s="38"/>
    </row>
    <row r="2360" spans="1:31" ht="13.2">
      <c r="A2360" s="39">
        <v>217</v>
      </c>
      <c r="B2360" s="38" t="s">
        <v>843</v>
      </c>
      <c r="C2360" s="39">
        <v>2</v>
      </c>
      <c r="D2360" s="39">
        <v>3</v>
      </c>
      <c r="E2360" s="38" t="s">
        <v>5489</v>
      </c>
      <c r="F2360" s="39">
        <v>32574275</v>
      </c>
      <c r="G2360" s="38" t="s">
        <v>615</v>
      </c>
      <c r="H2360">
        <f>VLOOKUP(G2360,'Journals '!A:C,3)</f>
        <v>1</v>
      </c>
      <c r="I2360">
        <f t="shared" si="9"/>
        <v>1</v>
      </c>
      <c r="J2360" s="39">
        <v>2020</v>
      </c>
      <c r="K2360" s="38" t="s">
        <v>5454</v>
      </c>
      <c r="L2360" s="38" t="s">
        <v>5490</v>
      </c>
      <c r="M2360" s="38" t="s">
        <v>5491</v>
      </c>
      <c r="N2360" s="38"/>
      <c r="O2360" s="38"/>
      <c r="P2360" s="38"/>
      <c r="Q2360" s="38"/>
      <c r="R2360" s="38"/>
      <c r="S2360" s="38"/>
      <c r="T2360" s="38"/>
      <c r="U2360" s="38"/>
      <c r="V2360" s="38"/>
      <c r="W2360" s="38"/>
      <c r="X2360" s="38"/>
      <c r="Y2360" s="38"/>
      <c r="Z2360" s="38"/>
      <c r="AA2360" s="38"/>
      <c r="AB2360" s="38"/>
      <c r="AC2360" s="38"/>
      <c r="AD2360" s="38"/>
      <c r="AE2360" s="38"/>
    </row>
    <row r="2361" spans="1:31" ht="13.2">
      <c r="A2361" s="39">
        <v>217</v>
      </c>
      <c r="B2361" s="38" t="s">
        <v>843</v>
      </c>
      <c r="C2361" s="39">
        <v>2</v>
      </c>
      <c r="D2361" s="39">
        <v>5</v>
      </c>
      <c r="E2361" s="38" t="s">
        <v>5492</v>
      </c>
      <c r="F2361" s="39">
        <v>32434030</v>
      </c>
      <c r="G2361" s="38" t="s">
        <v>634</v>
      </c>
      <c r="H2361">
        <f>VLOOKUP(G2361,'Journals '!A:C,3)</f>
        <v>1</v>
      </c>
      <c r="I2361">
        <f t="shared" si="9"/>
        <v>1</v>
      </c>
      <c r="J2361" s="39">
        <v>2020</v>
      </c>
      <c r="K2361" s="38" t="s">
        <v>5452</v>
      </c>
      <c r="L2361" s="38"/>
      <c r="M2361" s="38"/>
      <c r="N2361" s="38"/>
      <c r="O2361" s="38"/>
      <c r="P2361" s="38"/>
      <c r="Q2361" s="38"/>
      <c r="R2361" s="38"/>
      <c r="S2361" s="38"/>
      <c r="T2361" s="38"/>
      <c r="U2361" s="38"/>
      <c r="V2361" s="38"/>
      <c r="W2361" s="38"/>
      <c r="X2361" s="38"/>
      <c r="Y2361" s="38"/>
      <c r="Z2361" s="38"/>
      <c r="AA2361" s="38"/>
      <c r="AB2361" s="38"/>
      <c r="AC2361" s="38"/>
      <c r="AD2361" s="38"/>
      <c r="AE2361" s="38"/>
    </row>
    <row r="2362" spans="1:31" ht="13.2">
      <c r="A2362" s="39">
        <v>217</v>
      </c>
      <c r="B2362" s="38" t="s">
        <v>843</v>
      </c>
      <c r="C2362" s="39">
        <v>4</v>
      </c>
      <c r="D2362" s="39">
        <v>6</v>
      </c>
      <c r="E2362" s="38" t="s">
        <v>5493</v>
      </c>
      <c r="F2362" s="39">
        <v>32081822</v>
      </c>
      <c r="G2362" s="38" t="s">
        <v>634</v>
      </c>
      <c r="H2362">
        <f>VLOOKUP(G2362,'Journals '!A:C,3)</f>
        <v>1</v>
      </c>
      <c r="I2362">
        <f t="shared" si="9"/>
        <v>1</v>
      </c>
      <c r="J2362" s="39">
        <v>2020</v>
      </c>
      <c r="K2362" s="38" t="s">
        <v>5494</v>
      </c>
      <c r="L2362" s="38"/>
      <c r="M2362" s="38"/>
      <c r="N2362" s="38"/>
      <c r="O2362" s="38"/>
      <c r="P2362" s="38"/>
      <c r="Q2362" s="38"/>
      <c r="R2362" s="38"/>
      <c r="S2362" s="38"/>
      <c r="T2362" s="38"/>
      <c r="U2362" s="38"/>
      <c r="V2362" s="38"/>
      <c r="W2362" s="38"/>
      <c r="X2362" s="38"/>
      <c r="Y2362" s="38"/>
      <c r="Z2362" s="38"/>
      <c r="AA2362" s="38"/>
      <c r="AB2362" s="38"/>
      <c r="AC2362" s="38"/>
      <c r="AD2362" s="38"/>
      <c r="AE2362" s="38"/>
    </row>
    <row r="2363" spans="1:31" ht="13.2">
      <c r="A2363" s="39">
        <v>217</v>
      </c>
      <c r="B2363" s="38" t="s">
        <v>843</v>
      </c>
      <c r="C2363" s="39">
        <v>4</v>
      </c>
      <c r="D2363" s="39">
        <v>6</v>
      </c>
      <c r="E2363" s="38" t="s">
        <v>5495</v>
      </c>
      <c r="F2363" s="39">
        <v>28013518</v>
      </c>
      <c r="G2363" s="38" t="s">
        <v>2242</v>
      </c>
      <c r="H2363">
        <f>VLOOKUP(G2363,'Journals '!A:C,3)</f>
        <v>0</v>
      </c>
      <c r="I2363" t="str">
        <f t="shared" si="9"/>
        <v xml:space="preserve"> </v>
      </c>
      <c r="J2363" s="39">
        <v>2017</v>
      </c>
      <c r="K2363" s="38" t="s">
        <v>5496</v>
      </c>
      <c r="L2363" s="38"/>
      <c r="M2363" s="38"/>
      <c r="N2363" s="38"/>
      <c r="O2363" s="38"/>
      <c r="P2363" s="38"/>
      <c r="Q2363" s="38"/>
      <c r="R2363" s="38"/>
      <c r="S2363" s="38"/>
      <c r="T2363" s="38"/>
      <c r="U2363" s="38"/>
      <c r="V2363" s="38"/>
      <c r="W2363" s="38"/>
      <c r="X2363" s="38"/>
      <c r="Y2363" s="38"/>
      <c r="Z2363" s="38"/>
      <c r="AA2363" s="38"/>
      <c r="AB2363" s="38"/>
      <c r="AC2363" s="38"/>
      <c r="AD2363" s="38"/>
      <c r="AE2363" s="38"/>
    </row>
    <row r="2364" spans="1:31" ht="13.2">
      <c r="A2364" s="39">
        <v>218</v>
      </c>
      <c r="B2364" s="38" t="s">
        <v>844</v>
      </c>
      <c r="C2364" s="39">
        <v>4</v>
      </c>
      <c r="D2364" s="39">
        <v>10</v>
      </c>
      <c r="E2364" s="38" t="s">
        <v>5497</v>
      </c>
      <c r="F2364" s="39">
        <v>32701558</v>
      </c>
      <c r="G2364" s="38" t="s">
        <v>5498</v>
      </c>
      <c r="H2364" t="e">
        <f>VLOOKUP(G2364,'Journals '!A:C,3)</f>
        <v>#N/A</v>
      </c>
      <c r="I2364" t="e">
        <f t="shared" si="9"/>
        <v>#N/A</v>
      </c>
      <c r="J2364" s="39">
        <v>2020</v>
      </c>
      <c r="K2364" s="38" t="s">
        <v>5499</v>
      </c>
      <c r="L2364" s="38"/>
      <c r="M2364" s="38"/>
      <c r="N2364" s="38"/>
      <c r="O2364" s="38"/>
      <c r="P2364" s="38"/>
      <c r="Q2364" s="38"/>
      <c r="R2364" s="38"/>
      <c r="S2364" s="38"/>
      <c r="T2364" s="38"/>
      <c r="U2364" s="38"/>
      <c r="V2364" s="38"/>
      <c r="W2364" s="38"/>
      <c r="X2364" s="38"/>
      <c r="Y2364" s="38"/>
      <c r="Z2364" s="38"/>
      <c r="AA2364" s="38"/>
      <c r="AB2364" s="38"/>
      <c r="AC2364" s="38"/>
      <c r="AD2364" s="38"/>
      <c r="AE2364" s="38"/>
    </row>
    <row r="2365" spans="1:31" ht="13.2">
      <c r="A2365" s="39">
        <v>218</v>
      </c>
      <c r="B2365" s="38" t="s">
        <v>844</v>
      </c>
      <c r="C2365" s="39">
        <v>11</v>
      </c>
      <c r="D2365" s="39">
        <v>29</v>
      </c>
      <c r="E2365" s="38" t="s">
        <v>5500</v>
      </c>
      <c r="F2365" s="39">
        <v>33385995</v>
      </c>
      <c r="G2365" s="38" t="s">
        <v>473</v>
      </c>
      <c r="H2365">
        <f>VLOOKUP(G2365,'Journals '!A:C,3)</f>
        <v>1</v>
      </c>
      <c r="I2365">
        <f t="shared" si="9"/>
        <v>1</v>
      </c>
      <c r="J2365" s="39">
        <v>2021</v>
      </c>
      <c r="K2365" s="38" t="s">
        <v>5501</v>
      </c>
      <c r="L2365" s="38"/>
      <c r="M2365" s="38"/>
      <c r="N2365" s="38"/>
      <c r="O2365" s="38"/>
      <c r="P2365" s="38"/>
      <c r="Q2365" s="38"/>
      <c r="R2365" s="38"/>
      <c r="S2365" s="38"/>
      <c r="T2365" s="38"/>
      <c r="U2365" s="38"/>
      <c r="V2365" s="38"/>
      <c r="W2365" s="38"/>
      <c r="X2365" s="38"/>
      <c r="Y2365" s="38"/>
      <c r="Z2365" s="38"/>
      <c r="AA2365" s="38"/>
      <c r="AB2365" s="38"/>
      <c r="AC2365" s="38"/>
      <c r="AD2365" s="38"/>
      <c r="AE2365" s="38"/>
    </row>
    <row r="2366" spans="1:31" ht="13.2">
      <c r="A2366" s="39">
        <v>218</v>
      </c>
      <c r="B2366" s="38" t="s">
        <v>844</v>
      </c>
      <c r="C2366" s="39">
        <v>9</v>
      </c>
      <c r="D2366" s="39">
        <v>20</v>
      </c>
      <c r="E2366" s="38" t="s">
        <v>4107</v>
      </c>
      <c r="F2366" s="39">
        <v>34001816</v>
      </c>
      <c r="G2366" s="38" t="s">
        <v>1791</v>
      </c>
      <c r="H2366">
        <f>VLOOKUP(G2366,'Journals '!A:C,3)</f>
        <v>1</v>
      </c>
      <c r="I2366">
        <f t="shared" si="9"/>
        <v>1</v>
      </c>
      <c r="J2366" s="39">
        <v>2022</v>
      </c>
      <c r="K2366" s="38" t="s">
        <v>4108</v>
      </c>
      <c r="L2366" s="38"/>
      <c r="M2366" s="38"/>
      <c r="N2366" s="38"/>
      <c r="O2366" s="38"/>
      <c r="P2366" s="38"/>
      <c r="Q2366" s="38"/>
      <c r="R2366" s="38"/>
      <c r="S2366" s="38"/>
      <c r="T2366" s="38"/>
      <c r="U2366" s="38"/>
      <c r="V2366" s="38"/>
      <c r="W2366" s="38"/>
      <c r="X2366" s="38"/>
      <c r="Y2366" s="38"/>
      <c r="Z2366" s="38"/>
      <c r="AA2366" s="38"/>
      <c r="AB2366" s="38"/>
      <c r="AC2366" s="38"/>
      <c r="AD2366" s="38"/>
      <c r="AE2366" s="38"/>
    </row>
    <row r="2367" spans="1:31" ht="13.2">
      <c r="A2367" s="39">
        <v>218</v>
      </c>
      <c r="B2367" s="38" t="s">
        <v>844</v>
      </c>
      <c r="C2367" s="39">
        <v>7</v>
      </c>
      <c r="D2367" s="39">
        <v>8</v>
      </c>
      <c r="E2367" s="38" t="s">
        <v>4100</v>
      </c>
      <c r="F2367" s="39">
        <v>36060367</v>
      </c>
      <c r="G2367" s="38" t="s">
        <v>354</v>
      </c>
      <c r="H2367">
        <f>VLOOKUP(G2367,'Journals '!A:C,3)</f>
        <v>0</v>
      </c>
      <c r="I2367" t="str">
        <f t="shared" si="9"/>
        <v xml:space="preserve"> </v>
      </c>
      <c r="J2367" s="39">
        <v>2022</v>
      </c>
      <c r="K2367" s="38" t="s">
        <v>4101</v>
      </c>
      <c r="L2367" s="38"/>
      <c r="M2367" s="38"/>
      <c r="N2367" s="38"/>
      <c r="O2367" s="38"/>
      <c r="P2367" s="38"/>
      <c r="Q2367" s="38"/>
      <c r="R2367" s="38"/>
      <c r="S2367" s="38"/>
      <c r="T2367" s="38"/>
      <c r="U2367" s="38"/>
      <c r="V2367" s="38"/>
      <c r="W2367" s="38"/>
      <c r="X2367" s="38"/>
      <c r="Y2367" s="38"/>
      <c r="Z2367" s="38"/>
      <c r="AA2367" s="38"/>
      <c r="AB2367" s="38"/>
      <c r="AC2367" s="38"/>
      <c r="AD2367" s="38"/>
      <c r="AE2367" s="38"/>
    </row>
    <row r="2368" spans="1:31" ht="13.2">
      <c r="A2368" s="39">
        <v>218</v>
      </c>
      <c r="B2368" s="38" t="s">
        <v>844</v>
      </c>
      <c r="C2368" s="39">
        <v>3</v>
      </c>
      <c r="D2368" s="39">
        <v>9</v>
      </c>
      <c r="E2368" s="38" t="s">
        <v>5502</v>
      </c>
      <c r="F2368" s="39">
        <v>36270826</v>
      </c>
      <c r="G2368" s="38" t="s">
        <v>5503</v>
      </c>
      <c r="H2368">
        <f>VLOOKUP(G2368,'Journals '!A:C,3)</f>
        <v>0</v>
      </c>
      <c r="I2368" t="str">
        <f t="shared" si="9"/>
        <v xml:space="preserve"> </v>
      </c>
      <c r="J2368" s="39">
        <v>2023</v>
      </c>
      <c r="K2368" s="38" t="s">
        <v>5504</v>
      </c>
      <c r="L2368" s="38"/>
      <c r="M2368" s="38"/>
      <c r="N2368" s="38"/>
      <c r="O2368" s="38"/>
      <c r="P2368" s="38"/>
      <c r="Q2368" s="38"/>
      <c r="R2368" s="38"/>
      <c r="S2368" s="38"/>
      <c r="T2368" s="38"/>
      <c r="U2368" s="38"/>
      <c r="V2368" s="38"/>
      <c r="W2368" s="38"/>
      <c r="X2368" s="38"/>
      <c r="Y2368" s="38"/>
      <c r="Z2368" s="38"/>
      <c r="AA2368" s="38"/>
      <c r="AB2368" s="38"/>
      <c r="AC2368" s="38"/>
      <c r="AD2368" s="38"/>
      <c r="AE2368" s="38"/>
    </row>
    <row r="2369" spans="1:31" ht="13.2">
      <c r="A2369" s="39">
        <v>218</v>
      </c>
      <c r="B2369" s="38" t="s">
        <v>844</v>
      </c>
      <c r="C2369" s="39">
        <v>1</v>
      </c>
      <c r="D2369" s="39">
        <v>7</v>
      </c>
      <c r="E2369" s="38" t="s">
        <v>5505</v>
      </c>
      <c r="F2369" s="39">
        <v>36888673</v>
      </c>
      <c r="G2369" s="38" t="s">
        <v>5506</v>
      </c>
      <c r="H2369">
        <f>VLOOKUP(G2369,'Journals '!A:C,3)</f>
        <v>0</v>
      </c>
      <c r="I2369" t="str">
        <f t="shared" si="9"/>
        <v xml:space="preserve"> </v>
      </c>
      <c r="J2369" s="39">
        <v>2023</v>
      </c>
      <c r="K2369" s="38" t="s">
        <v>5507</v>
      </c>
      <c r="L2369" s="38"/>
      <c r="M2369" s="38"/>
      <c r="N2369" s="38"/>
      <c r="O2369" s="38"/>
      <c r="P2369" s="38"/>
      <c r="Q2369" s="38"/>
      <c r="R2369" s="38"/>
      <c r="S2369" s="38"/>
      <c r="T2369" s="38"/>
      <c r="U2369" s="38"/>
      <c r="V2369" s="38"/>
      <c r="W2369" s="38"/>
      <c r="X2369" s="38"/>
      <c r="Y2369" s="38"/>
      <c r="Z2369" s="38"/>
      <c r="AA2369" s="38"/>
      <c r="AB2369" s="38"/>
      <c r="AC2369" s="38"/>
      <c r="AD2369" s="38"/>
      <c r="AE2369" s="38"/>
    </row>
    <row r="2370" spans="1:31" ht="13.2">
      <c r="A2370" s="39">
        <v>218</v>
      </c>
      <c r="B2370" s="38" t="s">
        <v>844</v>
      </c>
      <c r="C2370" s="39">
        <v>2</v>
      </c>
      <c r="D2370" s="39">
        <v>6</v>
      </c>
      <c r="E2370" s="38" t="s">
        <v>5508</v>
      </c>
      <c r="F2370" s="39">
        <v>37200947</v>
      </c>
      <c r="G2370" s="38" t="s">
        <v>5509</v>
      </c>
      <c r="H2370">
        <f>VLOOKUP(G2370,'Journals '!A:C,3)</f>
        <v>0</v>
      </c>
      <c r="I2370" t="str">
        <f t="shared" si="9"/>
        <v xml:space="preserve"> </v>
      </c>
      <c r="J2370" s="39">
        <v>2022</v>
      </c>
      <c r="K2370" s="38" t="s">
        <v>4104</v>
      </c>
      <c r="L2370" s="38"/>
      <c r="M2370" s="38"/>
      <c r="N2370" s="38"/>
      <c r="O2370" s="38"/>
      <c r="P2370" s="38"/>
      <c r="Q2370" s="38"/>
      <c r="R2370" s="38"/>
      <c r="S2370" s="38"/>
      <c r="T2370" s="38"/>
      <c r="U2370" s="38"/>
      <c r="V2370" s="38"/>
      <c r="W2370" s="38"/>
      <c r="X2370" s="38"/>
      <c r="Y2370" s="38"/>
      <c r="Z2370" s="38"/>
      <c r="AA2370" s="38"/>
      <c r="AB2370" s="38"/>
      <c r="AC2370" s="38"/>
      <c r="AD2370" s="38"/>
      <c r="AE2370" s="38"/>
    </row>
    <row r="2371" spans="1:31" ht="13.2">
      <c r="A2371" s="39">
        <v>218</v>
      </c>
      <c r="B2371" s="38" t="s">
        <v>844</v>
      </c>
      <c r="C2371" s="39">
        <v>2</v>
      </c>
      <c r="D2371" s="39">
        <v>7</v>
      </c>
      <c r="E2371" s="38" t="s">
        <v>5510</v>
      </c>
      <c r="F2371" s="39">
        <v>37278783</v>
      </c>
      <c r="G2371" s="38" t="s">
        <v>5511</v>
      </c>
      <c r="H2371">
        <f>VLOOKUP(G2371,'Journals '!A:C,3)</f>
        <v>1</v>
      </c>
      <c r="I2371">
        <f t="shared" si="9"/>
        <v>1</v>
      </c>
      <c r="J2371" s="39">
        <v>2023</v>
      </c>
      <c r="K2371" s="38" t="s">
        <v>5512</v>
      </c>
      <c r="L2371" s="38"/>
      <c r="M2371" s="38"/>
      <c r="N2371" s="38"/>
      <c r="O2371" s="38"/>
      <c r="P2371" s="38"/>
      <c r="Q2371" s="38"/>
      <c r="R2371" s="38"/>
      <c r="S2371" s="38"/>
      <c r="T2371" s="38"/>
      <c r="U2371" s="38"/>
      <c r="V2371" s="38"/>
      <c r="W2371" s="38"/>
      <c r="X2371" s="38"/>
      <c r="Y2371" s="38"/>
      <c r="Z2371" s="38"/>
      <c r="AA2371" s="38"/>
      <c r="AB2371" s="38"/>
      <c r="AC2371" s="38"/>
      <c r="AD2371" s="38"/>
      <c r="AE2371" s="38"/>
    </row>
    <row r="2372" spans="1:31" ht="13.2">
      <c r="A2372">
        <v>221</v>
      </c>
      <c r="B2372" t="s">
        <v>850</v>
      </c>
      <c r="C2372">
        <v>3</v>
      </c>
      <c r="D2372">
        <v>7</v>
      </c>
      <c r="E2372" t="s">
        <v>5513</v>
      </c>
      <c r="F2372">
        <v>37460367</v>
      </c>
      <c r="G2372" s="33" t="s">
        <v>490</v>
      </c>
      <c r="H2372">
        <f>VLOOKUP(G2372,'Journals '!A:C,3)</f>
        <v>0</v>
      </c>
      <c r="I2372" t="str">
        <f t="shared" si="9"/>
        <v xml:space="preserve"> </v>
      </c>
      <c r="J2372">
        <v>2023</v>
      </c>
      <c r="K2372" t="s">
        <v>5514</v>
      </c>
      <c r="L2372" s="38"/>
      <c r="M2372" s="38"/>
      <c r="N2372" s="38"/>
      <c r="O2372" s="38"/>
      <c r="P2372" s="38"/>
      <c r="Q2372" s="38"/>
      <c r="R2372" s="38"/>
      <c r="S2372" s="38"/>
      <c r="T2372" s="38"/>
      <c r="U2372" s="38"/>
      <c r="V2372" s="38"/>
      <c r="W2372" s="38"/>
      <c r="X2372" s="38"/>
      <c r="Y2372" s="38"/>
      <c r="Z2372" s="38"/>
      <c r="AA2372" s="38"/>
      <c r="AB2372" s="38"/>
      <c r="AC2372" s="38"/>
      <c r="AD2372" s="38"/>
      <c r="AE2372" s="38"/>
    </row>
    <row r="2373" spans="1:31" ht="13.2">
      <c r="A2373">
        <v>221</v>
      </c>
      <c r="B2373" t="s">
        <v>850</v>
      </c>
      <c r="C2373">
        <v>2</v>
      </c>
      <c r="D2373">
        <v>6</v>
      </c>
      <c r="E2373" t="s">
        <v>5515</v>
      </c>
      <c r="F2373">
        <v>37267705</v>
      </c>
      <c r="G2373" s="33" t="s">
        <v>491</v>
      </c>
      <c r="H2373">
        <f>VLOOKUP(G2373,'Journals '!A:C,3)</f>
        <v>0</v>
      </c>
      <c r="I2373" t="str">
        <f t="shared" si="9"/>
        <v xml:space="preserve"> </v>
      </c>
      <c r="J2373">
        <v>2023</v>
      </c>
      <c r="K2373" t="s">
        <v>5516</v>
      </c>
      <c r="L2373" s="38"/>
      <c r="M2373" s="38"/>
      <c r="N2373" s="38"/>
      <c r="O2373" s="38"/>
      <c r="P2373" s="38"/>
      <c r="Q2373" s="38"/>
      <c r="R2373" s="38"/>
      <c r="S2373" s="38"/>
      <c r="T2373" s="38"/>
      <c r="U2373" s="38"/>
      <c r="V2373" s="38"/>
      <c r="W2373" s="38"/>
      <c r="X2373" s="38"/>
      <c r="Y2373" s="38"/>
      <c r="Z2373" s="38"/>
      <c r="AA2373" s="38"/>
      <c r="AB2373" s="38"/>
      <c r="AC2373" s="38"/>
      <c r="AD2373" s="38"/>
      <c r="AE2373" s="38"/>
    </row>
    <row r="2374" spans="1:31" ht="13.2">
      <c r="A2374">
        <v>221</v>
      </c>
      <c r="B2374" t="s">
        <v>850</v>
      </c>
      <c r="C2374">
        <v>2</v>
      </c>
      <c r="D2374">
        <v>4</v>
      </c>
      <c r="E2374" t="s">
        <v>5517</v>
      </c>
      <c r="F2374">
        <v>36089276</v>
      </c>
      <c r="G2374" s="33" t="s">
        <v>634</v>
      </c>
      <c r="H2374">
        <f>VLOOKUP(G2374,'Journals '!A:C,3)</f>
        <v>1</v>
      </c>
      <c r="I2374">
        <f t="shared" si="9"/>
        <v>1</v>
      </c>
      <c r="J2374">
        <v>2022</v>
      </c>
      <c r="K2374" t="s">
        <v>5518</v>
      </c>
      <c r="L2374" s="38"/>
      <c r="M2374" s="38"/>
      <c r="N2374" s="38"/>
      <c r="O2374" s="38"/>
      <c r="P2374" s="38"/>
      <c r="Q2374" s="38"/>
      <c r="R2374" s="38"/>
      <c r="S2374" s="38"/>
      <c r="T2374" s="38"/>
      <c r="U2374" s="38"/>
      <c r="V2374" s="38"/>
      <c r="W2374" s="38"/>
      <c r="X2374" s="38"/>
      <c r="Y2374" s="38"/>
      <c r="Z2374" s="38"/>
      <c r="AA2374" s="38"/>
      <c r="AB2374" s="38"/>
      <c r="AC2374" s="38"/>
      <c r="AD2374" s="38"/>
      <c r="AE2374" s="38"/>
    </row>
    <row r="2375" spans="1:31" ht="13.2">
      <c r="A2375">
        <v>221</v>
      </c>
      <c r="B2375" t="s">
        <v>850</v>
      </c>
      <c r="C2375">
        <v>2</v>
      </c>
      <c r="D2375">
        <v>4</v>
      </c>
      <c r="E2375" t="s">
        <v>5519</v>
      </c>
      <c r="F2375">
        <v>36003892</v>
      </c>
      <c r="G2375" s="33" t="s">
        <v>589</v>
      </c>
      <c r="H2375">
        <f>VLOOKUP(G2375,'Journals '!A:C,3)</f>
        <v>0</v>
      </c>
      <c r="I2375" t="str">
        <f t="shared" si="9"/>
        <v xml:space="preserve"> </v>
      </c>
      <c r="J2375">
        <v>2022</v>
      </c>
      <c r="K2375" t="s">
        <v>5520</v>
      </c>
      <c r="L2375" s="38"/>
      <c r="M2375" s="38"/>
      <c r="N2375" s="38"/>
      <c r="O2375" s="38"/>
      <c r="P2375" s="38"/>
      <c r="Q2375" s="38"/>
      <c r="R2375" s="38"/>
      <c r="S2375" s="38"/>
      <c r="T2375" s="38"/>
      <c r="U2375" s="38"/>
      <c r="V2375" s="38"/>
      <c r="W2375" s="38"/>
      <c r="X2375" s="38"/>
      <c r="Y2375" s="38"/>
      <c r="Z2375" s="38"/>
      <c r="AA2375" s="38"/>
      <c r="AB2375" s="38"/>
      <c r="AC2375" s="38"/>
      <c r="AD2375" s="38"/>
      <c r="AE2375" s="38"/>
    </row>
    <row r="2376" spans="1:31" ht="13.2">
      <c r="A2376">
        <v>221</v>
      </c>
      <c r="B2376" t="s">
        <v>850</v>
      </c>
      <c r="C2376">
        <v>1</v>
      </c>
      <c r="D2376">
        <v>8</v>
      </c>
      <c r="E2376" t="s">
        <v>5521</v>
      </c>
      <c r="F2376">
        <v>35595066</v>
      </c>
      <c r="G2376" s="33" t="s">
        <v>325</v>
      </c>
      <c r="H2376">
        <f>VLOOKUP(G2376,'Journals '!A:C,3)</f>
        <v>0</v>
      </c>
      <c r="I2376" t="str">
        <f t="shared" si="9"/>
        <v xml:space="preserve"> </v>
      </c>
      <c r="J2376">
        <v>2022</v>
      </c>
      <c r="K2376" t="s">
        <v>5522</v>
      </c>
      <c r="L2376" s="38"/>
      <c r="M2376" s="38"/>
      <c r="N2376" s="38"/>
      <c r="O2376" s="38"/>
      <c r="P2376" s="38"/>
      <c r="Q2376" s="38"/>
      <c r="R2376" s="38"/>
      <c r="S2376" s="38"/>
      <c r="T2376" s="38"/>
      <c r="U2376" s="38"/>
      <c r="V2376" s="38"/>
      <c r="W2376" s="38"/>
      <c r="X2376" s="38"/>
      <c r="Y2376" s="38"/>
      <c r="Z2376" s="38"/>
      <c r="AA2376" s="38"/>
      <c r="AB2376" s="38"/>
      <c r="AC2376" s="38"/>
      <c r="AD2376" s="38"/>
      <c r="AE2376" s="38"/>
    </row>
    <row r="2377" spans="1:31" ht="13.2">
      <c r="A2377">
        <v>221</v>
      </c>
      <c r="B2377" t="s">
        <v>850</v>
      </c>
      <c r="C2377">
        <v>1</v>
      </c>
      <c r="D2377">
        <v>4</v>
      </c>
      <c r="E2377" t="s">
        <v>5523</v>
      </c>
      <c r="F2377">
        <v>36303509</v>
      </c>
      <c r="G2377" s="33" t="s">
        <v>473</v>
      </c>
      <c r="H2377">
        <f>VLOOKUP(G2377,'Journals '!A:C,3)</f>
        <v>1</v>
      </c>
      <c r="I2377">
        <f t="shared" si="9"/>
        <v>1</v>
      </c>
      <c r="J2377">
        <v>2022</v>
      </c>
      <c r="K2377" t="s">
        <v>5524</v>
      </c>
      <c r="L2377" s="38"/>
      <c r="M2377" s="38"/>
      <c r="N2377" s="38"/>
      <c r="O2377" s="38"/>
      <c r="P2377" s="38"/>
      <c r="Q2377" s="38"/>
      <c r="R2377" s="38"/>
      <c r="S2377" s="38"/>
      <c r="T2377" s="38"/>
      <c r="U2377" s="38"/>
      <c r="V2377" s="38"/>
      <c r="W2377" s="38"/>
      <c r="X2377" s="38"/>
      <c r="Y2377" s="38"/>
      <c r="Z2377" s="38"/>
      <c r="AA2377" s="38"/>
      <c r="AB2377" s="38"/>
      <c r="AC2377" s="38"/>
      <c r="AD2377" s="38"/>
      <c r="AE2377" s="38"/>
    </row>
    <row r="2378" spans="1:31" ht="13.2">
      <c r="A2378">
        <v>221</v>
      </c>
      <c r="B2378" t="s">
        <v>850</v>
      </c>
      <c r="C2378">
        <v>2</v>
      </c>
      <c r="D2378">
        <v>4</v>
      </c>
      <c r="E2378" t="s">
        <v>5525</v>
      </c>
      <c r="F2378">
        <v>35371385</v>
      </c>
      <c r="G2378" s="33" t="s">
        <v>498</v>
      </c>
      <c r="H2378">
        <f>VLOOKUP(G2378,'Journals '!A:C,3)</f>
        <v>0</v>
      </c>
      <c r="I2378" t="str">
        <f t="shared" si="9"/>
        <v xml:space="preserve"> </v>
      </c>
      <c r="J2378">
        <v>2022</v>
      </c>
      <c r="K2378" t="s">
        <v>5526</v>
      </c>
      <c r="L2378" s="38"/>
      <c r="M2378" s="38"/>
      <c r="N2378" s="38"/>
      <c r="O2378" s="38"/>
      <c r="P2378" s="38"/>
      <c r="Q2378" s="38"/>
      <c r="R2378" s="38"/>
      <c r="S2378" s="38"/>
      <c r="T2378" s="38"/>
      <c r="U2378" s="38"/>
      <c r="V2378" s="38"/>
      <c r="W2378" s="38"/>
      <c r="X2378" s="38"/>
      <c r="Y2378" s="38"/>
      <c r="Z2378" s="38"/>
      <c r="AA2378" s="38"/>
      <c r="AB2378" s="38"/>
      <c r="AC2378" s="38"/>
      <c r="AD2378" s="38"/>
      <c r="AE2378" s="38"/>
    </row>
    <row r="2379" spans="1:31" ht="13.2">
      <c r="A2379">
        <v>221</v>
      </c>
      <c r="B2379" t="s">
        <v>850</v>
      </c>
      <c r="C2379">
        <v>1</v>
      </c>
      <c r="D2379">
        <v>7</v>
      </c>
      <c r="E2379" t="s">
        <v>5527</v>
      </c>
      <c r="F2379">
        <v>33880969</v>
      </c>
      <c r="G2379" s="33" t="s">
        <v>291</v>
      </c>
      <c r="H2379">
        <f>VLOOKUP(G2379,'Journals '!A:C,3)</f>
        <v>0</v>
      </c>
      <c r="I2379" t="str">
        <f t="shared" si="9"/>
        <v xml:space="preserve"> </v>
      </c>
      <c r="J2379">
        <v>2022</v>
      </c>
      <c r="K2379" t="s">
        <v>5528</v>
      </c>
      <c r="L2379" s="38"/>
      <c r="M2379" s="38"/>
      <c r="N2379" s="38"/>
      <c r="O2379" s="38"/>
      <c r="P2379" s="38"/>
      <c r="Q2379" s="38"/>
      <c r="R2379" s="38"/>
      <c r="S2379" s="38"/>
      <c r="T2379" s="38"/>
      <c r="U2379" s="38"/>
      <c r="V2379" s="38"/>
      <c r="W2379" s="38"/>
      <c r="X2379" s="38"/>
      <c r="Y2379" s="38"/>
      <c r="Z2379" s="38"/>
      <c r="AA2379" s="38"/>
      <c r="AB2379" s="38"/>
      <c r="AC2379" s="38"/>
      <c r="AD2379" s="38"/>
      <c r="AE2379" s="38"/>
    </row>
    <row r="2380" spans="1:31" ht="15">
      <c r="A2380">
        <v>221</v>
      </c>
      <c r="B2380" t="s">
        <v>850</v>
      </c>
      <c r="C2380">
        <v>9</v>
      </c>
      <c r="D2380">
        <v>11</v>
      </c>
      <c r="E2380" t="s">
        <v>5529</v>
      </c>
      <c r="F2380" s="65">
        <v>32978095</v>
      </c>
      <c r="G2380" s="33" t="s">
        <v>452</v>
      </c>
      <c r="H2380">
        <f>VLOOKUP(G2380,'Journals '!A:C,3)</f>
        <v>0</v>
      </c>
      <c r="I2380" t="str">
        <f t="shared" si="9"/>
        <v xml:space="preserve"> </v>
      </c>
      <c r="J2380">
        <v>2020</v>
      </c>
      <c r="K2380" t="s">
        <v>5530</v>
      </c>
      <c r="L2380" s="38"/>
      <c r="M2380" s="38"/>
      <c r="N2380" s="38"/>
      <c r="O2380" s="38"/>
      <c r="P2380" s="38"/>
      <c r="Q2380" s="38"/>
      <c r="R2380" s="38"/>
      <c r="S2380" s="38"/>
      <c r="T2380" s="38"/>
      <c r="U2380" s="38"/>
      <c r="V2380" s="38"/>
      <c r="W2380" s="38"/>
      <c r="X2380" s="38"/>
      <c r="Y2380" s="38"/>
      <c r="Z2380" s="38"/>
      <c r="AA2380" s="38"/>
      <c r="AB2380" s="38"/>
      <c r="AC2380" s="38"/>
      <c r="AD2380" s="38"/>
      <c r="AE2380" s="38"/>
    </row>
    <row r="2381" spans="1:31" ht="13.2">
      <c r="A2381" s="39">
        <v>219</v>
      </c>
      <c r="B2381" s="38" t="s">
        <v>845</v>
      </c>
      <c r="C2381" s="39">
        <v>4</v>
      </c>
      <c r="D2381" s="39">
        <v>11</v>
      </c>
      <c r="E2381" s="38" t="s">
        <v>5531</v>
      </c>
      <c r="F2381" s="39">
        <v>36628122</v>
      </c>
      <c r="G2381" s="38" t="s">
        <v>5532</v>
      </c>
      <c r="H2381">
        <f>VLOOKUP(G2381,'Journals '!A:C,3)</f>
        <v>0</v>
      </c>
      <c r="I2381" t="str">
        <f t="shared" si="9"/>
        <v xml:space="preserve"> </v>
      </c>
      <c r="J2381" s="39">
        <v>2022</v>
      </c>
      <c r="K2381" s="38" t="s">
        <v>5533</v>
      </c>
      <c r="L2381" s="38"/>
      <c r="M2381" s="38"/>
      <c r="N2381" s="38"/>
      <c r="O2381" s="38"/>
      <c r="P2381" s="38"/>
      <c r="Q2381" s="38"/>
      <c r="R2381" s="38"/>
      <c r="S2381" s="38"/>
      <c r="T2381" s="38"/>
      <c r="U2381" s="38"/>
      <c r="V2381" s="38"/>
      <c r="W2381" s="38"/>
      <c r="X2381" s="38"/>
      <c r="Y2381" s="38"/>
      <c r="Z2381" s="38"/>
      <c r="AA2381" s="38"/>
      <c r="AB2381" s="38"/>
      <c r="AC2381" s="38"/>
      <c r="AD2381" s="38"/>
      <c r="AE2381" s="38"/>
    </row>
    <row r="2382" spans="1:31" ht="13.2">
      <c r="A2382" s="39">
        <v>220</v>
      </c>
      <c r="B2382" s="38" t="s">
        <v>846</v>
      </c>
      <c r="C2382" s="39">
        <v>3</v>
      </c>
      <c r="D2382" s="39">
        <v>4</v>
      </c>
      <c r="E2382" s="38" t="s">
        <v>5534</v>
      </c>
      <c r="F2382" s="39">
        <v>35723816</v>
      </c>
      <c r="G2382" s="38" t="s">
        <v>464</v>
      </c>
      <c r="H2382">
        <f>VLOOKUP(G2382,'Journals '!A:C,3)</f>
        <v>0</v>
      </c>
      <c r="I2382" t="str">
        <f t="shared" si="9"/>
        <v xml:space="preserve"> </v>
      </c>
      <c r="J2382" s="39">
        <v>2022</v>
      </c>
      <c r="K2382" s="38" t="s">
        <v>5535</v>
      </c>
      <c r="L2382" s="38"/>
      <c r="M2382" s="38"/>
      <c r="N2382" s="38"/>
      <c r="O2382" s="38"/>
      <c r="P2382" s="38"/>
      <c r="Q2382" s="38"/>
      <c r="R2382" s="38"/>
      <c r="S2382" s="38"/>
      <c r="T2382" s="38"/>
      <c r="U2382" s="38"/>
      <c r="V2382" s="38"/>
      <c r="W2382" s="38"/>
      <c r="X2382" s="38"/>
      <c r="Y2382" s="38"/>
      <c r="Z2382" s="38"/>
      <c r="AA2382" s="38"/>
      <c r="AB2382" s="38"/>
      <c r="AC2382" s="38"/>
      <c r="AD2382" s="38"/>
      <c r="AE2382" s="38"/>
    </row>
    <row r="2383" spans="1:31" ht="13.2">
      <c r="A2383" s="39">
        <v>220</v>
      </c>
      <c r="B2383" s="38" t="s">
        <v>846</v>
      </c>
      <c r="C2383" s="39">
        <v>1</v>
      </c>
      <c r="D2383" s="39">
        <v>4</v>
      </c>
      <c r="E2383" s="38" t="s">
        <v>5536</v>
      </c>
      <c r="F2383" s="39">
        <v>27478280</v>
      </c>
      <c r="G2383" s="38" t="s">
        <v>5537</v>
      </c>
      <c r="H2383">
        <f>VLOOKUP(G2383,'Journals '!A:C,3)</f>
        <v>0</v>
      </c>
      <c r="I2383" t="str">
        <f t="shared" si="9"/>
        <v xml:space="preserve"> </v>
      </c>
      <c r="J2383" s="39">
        <v>2016</v>
      </c>
      <c r="K2383" s="38" t="s">
        <v>5538</v>
      </c>
      <c r="L2383" s="37"/>
      <c r="M2383" s="37"/>
      <c r="N2383" s="37"/>
      <c r="O2383" s="37"/>
      <c r="P2383" s="37"/>
      <c r="Q2383" s="38"/>
      <c r="R2383" s="38"/>
      <c r="S2383" s="38"/>
      <c r="T2383" s="38"/>
      <c r="U2383" s="38"/>
      <c r="V2383" s="38"/>
      <c r="W2383" s="38"/>
      <c r="X2383" s="38"/>
      <c r="Y2383" s="38"/>
      <c r="Z2383" s="38"/>
      <c r="AA2383" s="38"/>
      <c r="AB2383" s="38"/>
      <c r="AC2383" s="38"/>
      <c r="AD2383" s="38"/>
      <c r="AE2383" s="38"/>
    </row>
    <row r="2384" spans="1:31" ht="13.2">
      <c r="A2384" s="39">
        <v>220</v>
      </c>
      <c r="B2384" s="38" t="s">
        <v>846</v>
      </c>
      <c r="C2384" s="39">
        <v>1</v>
      </c>
      <c r="D2384" s="39">
        <v>4</v>
      </c>
      <c r="E2384" s="38" t="s">
        <v>5536</v>
      </c>
      <c r="F2384" s="39">
        <v>26732469</v>
      </c>
      <c r="G2384" s="38" t="s">
        <v>5537</v>
      </c>
      <c r="H2384">
        <f>VLOOKUP(G2384,'Journals '!A:C,3)</f>
        <v>0</v>
      </c>
      <c r="I2384" t="str">
        <f t="shared" si="9"/>
        <v xml:space="preserve"> </v>
      </c>
      <c r="J2384" s="39">
        <v>2016</v>
      </c>
      <c r="K2384" s="38" t="s">
        <v>5539</v>
      </c>
      <c r="L2384" s="37"/>
      <c r="M2384" s="37"/>
      <c r="N2384" s="37"/>
      <c r="O2384" s="37"/>
      <c r="P2384" s="37"/>
      <c r="Q2384" s="38"/>
      <c r="R2384" s="38"/>
      <c r="S2384" s="38"/>
      <c r="T2384" s="38"/>
      <c r="U2384" s="38"/>
      <c r="V2384" s="38"/>
      <c r="W2384" s="38"/>
      <c r="X2384" s="38"/>
      <c r="Y2384" s="38"/>
      <c r="Z2384" s="38"/>
      <c r="AA2384" s="38"/>
      <c r="AB2384" s="38"/>
      <c r="AC2384" s="38"/>
      <c r="AD2384" s="38"/>
      <c r="AE2384" s="38"/>
    </row>
    <row r="2385" spans="1:31" ht="13.2">
      <c r="A2385" s="39">
        <v>221</v>
      </c>
      <c r="B2385" s="38" t="s">
        <v>847</v>
      </c>
      <c r="C2385" s="39">
        <v>1</v>
      </c>
      <c r="D2385" s="39">
        <v>8</v>
      </c>
      <c r="E2385" s="38" t="s">
        <v>5540</v>
      </c>
      <c r="F2385" s="39">
        <v>35751299</v>
      </c>
      <c r="G2385" s="38" t="s">
        <v>5541</v>
      </c>
      <c r="H2385">
        <f>VLOOKUP(G2385,'Journals '!A:C,3)</f>
        <v>0</v>
      </c>
      <c r="I2385" t="str">
        <f t="shared" si="9"/>
        <v xml:space="preserve"> </v>
      </c>
      <c r="J2385" s="39">
        <v>2022</v>
      </c>
      <c r="K2385" s="38" t="s">
        <v>5542</v>
      </c>
      <c r="L2385" s="37"/>
      <c r="M2385" s="37"/>
      <c r="N2385" s="37"/>
      <c r="O2385" s="37"/>
      <c r="P2385" s="37"/>
      <c r="Q2385" s="38"/>
      <c r="R2385" s="38"/>
      <c r="S2385" s="38"/>
      <c r="T2385" s="38"/>
      <c r="U2385" s="38"/>
      <c r="V2385" s="38"/>
      <c r="W2385" s="38"/>
      <c r="X2385" s="38"/>
      <c r="Y2385" s="38"/>
      <c r="Z2385" s="38"/>
      <c r="AA2385" s="38"/>
      <c r="AB2385" s="38"/>
      <c r="AC2385" s="38"/>
      <c r="AD2385" s="38"/>
      <c r="AE2385" s="38"/>
    </row>
    <row r="2386" spans="1:31" ht="13.2">
      <c r="A2386" s="39">
        <v>221</v>
      </c>
      <c r="B2386" s="38" t="s">
        <v>847</v>
      </c>
      <c r="C2386" s="39">
        <v>4</v>
      </c>
      <c r="D2386" s="39">
        <v>10</v>
      </c>
      <c r="E2386" s="38" t="s">
        <v>5543</v>
      </c>
      <c r="F2386" s="39">
        <v>34033958</v>
      </c>
      <c r="G2386" s="38" t="s">
        <v>634</v>
      </c>
      <c r="H2386">
        <f>VLOOKUP(G2386,'Journals '!A:C,3)</f>
        <v>1</v>
      </c>
      <c r="I2386">
        <f t="shared" si="9"/>
        <v>1</v>
      </c>
      <c r="J2386" s="39">
        <v>2021</v>
      </c>
      <c r="K2386" s="38" t="s">
        <v>5544</v>
      </c>
      <c r="L2386" s="37"/>
      <c r="M2386" s="37"/>
      <c r="N2386" s="37"/>
      <c r="O2386" s="37"/>
      <c r="P2386" s="37"/>
      <c r="Q2386" s="38"/>
      <c r="R2386" s="38"/>
      <c r="S2386" s="38"/>
      <c r="T2386" s="38"/>
      <c r="U2386" s="38"/>
      <c r="V2386" s="38"/>
      <c r="W2386" s="38"/>
      <c r="X2386" s="38"/>
      <c r="Y2386" s="38"/>
      <c r="Z2386" s="38"/>
      <c r="AA2386" s="38"/>
      <c r="AB2386" s="38"/>
      <c r="AC2386" s="38"/>
      <c r="AD2386" s="38"/>
      <c r="AE2386" s="38"/>
    </row>
    <row r="2387" spans="1:31" ht="13.2">
      <c r="A2387" s="39">
        <v>221</v>
      </c>
      <c r="B2387" s="38" t="s">
        <v>847</v>
      </c>
      <c r="C2387" s="39">
        <v>8</v>
      </c>
      <c r="D2387" s="39">
        <v>9</v>
      </c>
      <c r="E2387" s="38" t="s">
        <v>5545</v>
      </c>
      <c r="F2387" s="39">
        <v>33587313</v>
      </c>
      <c r="G2387" s="38" t="s">
        <v>5546</v>
      </c>
      <c r="H2387">
        <f>VLOOKUP(G2387,'Journals '!A:C,3)</f>
        <v>0</v>
      </c>
      <c r="I2387" t="str">
        <f t="shared" si="9"/>
        <v xml:space="preserve"> </v>
      </c>
      <c r="J2387" s="39">
        <v>2021</v>
      </c>
      <c r="K2387" s="38" t="s">
        <v>5547</v>
      </c>
      <c r="L2387" s="37"/>
      <c r="M2387" s="37"/>
      <c r="N2387" s="37"/>
      <c r="O2387" s="37"/>
      <c r="P2387" s="37"/>
      <c r="Q2387" s="38"/>
      <c r="R2387" s="38"/>
      <c r="S2387" s="38"/>
      <c r="T2387" s="38"/>
      <c r="U2387" s="38"/>
      <c r="V2387" s="38"/>
      <c r="W2387" s="38"/>
      <c r="X2387" s="38"/>
      <c r="Y2387" s="38"/>
      <c r="Z2387" s="38"/>
      <c r="AA2387" s="38"/>
      <c r="AB2387" s="38"/>
      <c r="AC2387" s="38"/>
      <c r="AD2387" s="38"/>
      <c r="AE2387" s="38"/>
    </row>
    <row r="2388" spans="1:31" ht="13.2">
      <c r="A2388" s="39">
        <v>222</v>
      </c>
      <c r="B2388" s="38" t="s">
        <v>848</v>
      </c>
      <c r="C2388" s="39">
        <v>2</v>
      </c>
      <c r="D2388" s="39">
        <v>3</v>
      </c>
      <c r="E2388" s="38" t="s">
        <v>5548</v>
      </c>
      <c r="F2388" s="39">
        <v>34126454</v>
      </c>
      <c r="G2388" s="38" t="s">
        <v>345</v>
      </c>
      <c r="H2388">
        <f>VLOOKUP(G2388,'Journals '!A:C,3)</f>
        <v>1</v>
      </c>
      <c r="I2388">
        <f t="shared" si="9"/>
        <v>1</v>
      </c>
      <c r="J2388" s="39">
        <v>2021</v>
      </c>
      <c r="K2388" s="38" t="s">
        <v>5549</v>
      </c>
      <c r="L2388" s="37"/>
      <c r="M2388" s="37"/>
      <c r="N2388" s="37"/>
      <c r="O2388" s="37"/>
      <c r="P2388" s="37"/>
      <c r="Q2388" s="38"/>
      <c r="R2388" s="38"/>
      <c r="S2388" s="38"/>
      <c r="T2388" s="38"/>
      <c r="U2388" s="38"/>
      <c r="V2388" s="38"/>
      <c r="W2388" s="38"/>
      <c r="X2388" s="38"/>
      <c r="Y2388" s="38"/>
      <c r="Z2388" s="38"/>
      <c r="AA2388" s="38"/>
      <c r="AB2388" s="38"/>
      <c r="AC2388" s="38"/>
      <c r="AD2388" s="38"/>
      <c r="AE2388" s="38"/>
    </row>
    <row r="2389" spans="1:31" ht="13.2">
      <c r="A2389" s="39">
        <v>222</v>
      </c>
      <c r="B2389" s="38" t="s">
        <v>848</v>
      </c>
      <c r="C2389" s="39">
        <v>9</v>
      </c>
      <c r="D2389" s="39">
        <v>11</v>
      </c>
      <c r="E2389" s="38" t="s">
        <v>5550</v>
      </c>
      <c r="F2389" s="39">
        <v>33809610</v>
      </c>
      <c r="G2389" s="38" t="s">
        <v>5551</v>
      </c>
      <c r="H2389">
        <f>VLOOKUP(G2389,'Journals '!A:C,3)</f>
        <v>0</v>
      </c>
      <c r="I2389" t="str">
        <f t="shared" si="9"/>
        <v xml:space="preserve"> </v>
      </c>
      <c r="J2389" s="39">
        <v>2021</v>
      </c>
      <c r="K2389" s="38" t="s">
        <v>5552</v>
      </c>
      <c r="L2389" s="37"/>
      <c r="M2389" s="37"/>
      <c r="N2389" s="37"/>
      <c r="O2389" s="37"/>
      <c r="P2389" s="37"/>
      <c r="Q2389" s="38"/>
      <c r="R2389" s="38"/>
      <c r="S2389" s="38"/>
      <c r="T2389" s="38"/>
      <c r="U2389" s="38"/>
      <c r="V2389" s="38"/>
      <c r="W2389" s="38"/>
      <c r="X2389" s="38"/>
      <c r="Y2389" s="38"/>
      <c r="Z2389" s="38"/>
      <c r="AA2389" s="38"/>
      <c r="AB2389" s="38"/>
      <c r="AC2389" s="38"/>
      <c r="AD2389" s="38"/>
      <c r="AE2389" s="38"/>
    </row>
    <row r="2390" spans="1:31" ht="13.2">
      <c r="A2390" s="39">
        <v>223</v>
      </c>
      <c r="B2390" s="38" t="s">
        <v>849</v>
      </c>
      <c r="C2390" s="39">
        <v>1</v>
      </c>
      <c r="D2390" s="39">
        <v>5</v>
      </c>
      <c r="E2390" s="38" t="s">
        <v>5553</v>
      </c>
      <c r="F2390" s="39">
        <v>37752702</v>
      </c>
      <c r="G2390" s="38" t="s">
        <v>5554</v>
      </c>
      <c r="H2390">
        <f>VLOOKUP(G2390,'Journals '!A:C,3)</f>
        <v>0</v>
      </c>
      <c r="I2390" t="str">
        <f t="shared" si="9"/>
        <v xml:space="preserve"> </v>
      </c>
      <c r="J2390" s="39">
        <v>2023</v>
      </c>
      <c r="K2390" s="38" t="s">
        <v>4944</v>
      </c>
      <c r="L2390" s="37"/>
      <c r="M2390" s="37"/>
      <c r="N2390" s="37"/>
      <c r="O2390" s="37"/>
      <c r="P2390" s="37"/>
      <c r="Q2390" s="38"/>
      <c r="R2390" s="38"/>
      <c r="S2390" s="38"/>
      <c r="T2390" s="38"/>
      <c r="U2390" s="38"/>
      <c r="V2390" s="38"/>
      <c r="W2390" s="38"/>
      <c r="X2390" s="38"/>
      <c r="Y2390" s="38"/>
      <c r="Z2390" s="38"/>
      <c r="AA2390" s="38"/>
      <c r="AB2390" s="38"/>
      <c r="AC2390" s="38"/>
      <c r="AD2390" s="38"/>
      <c r="AE2390" s="38"/>
    </row>
    <row r="2391" spans="1:31" ht="13.2">
      <c r="A2391" s="39">
        <v>223</v>
      </c>
      <c r="B2391" s="38" t="s">
        <v>849</v>
      </c>
      <c r="C2391" s="39">
        <v>2</v>
      </c>
      <c r="D2391" s="39">
        <v>10</v>
      </c>
      <c r="E2391" s="38" t="s">
        <v>5555</v>
      </c>
      <c r="F2391" s="39">
        <v>37316350</v>
      </c>
      <c r="G2391" s="38" t="s">
        <v>5556</v>
      </c>
      <c r="H2391">
        <f>VLOOKUP(G2391,'Journals '!A:C,3)</f>
        <v>0</v>
      </c>
      <c r="I2391" t="str">
        <f t="shared" si="9"/>
        <v xml:space="preserve"> </v>
      </c>
      <c r="J2391" s="39">
        <v>2023</v>
      </c>
      <c r="K2391" s="38" t="s">
        <v>5557</v>
      </c>
      <c r="L2391" s="37"/>
      <c r="M2391" s="37"/>
      <c r="N2391" s="37"/>
      <c r="O2391" s="37"/>
      <c r="P2391" s="37"/>
      <c r="Q2391" s="38"/>
      <c r="R2391" s="38"/>
      <c r="S2391" s="38"/>
      <c r="T2391" s="38"/>
      <c r="U2391" s="38"/>
      <c r="V2391" s="38"/>
      <c r="W2391" s="38"/>
      <c r="X2391" s="38"/>
      <c r="Y2391" s="38"/>
      <c r="Z2391" s="38"/>
      <c r="AA2391" s="38"/>
      <c r="AB2391" s="38"/>
      <c r="AC2391" s="38"/>
      <c r="AD2391" s="38"/>
      <c r="AE2391" s="38"/>
    </row>
    <row r="2392" spans="1:31" ht="13.2">
      <c r="A2392" s="39">
        <v>223</v>
      </c>
      <c r="B2392" s="38" t="s">
        <v>849</v>
      </c>
      <c r="C2392" s="39">
        <v>1</v>
      </c>
      <c r="D2392" s="39">
        <v>7</v>
      </c>
      <c r="E2392" s="38" t="s">
        <v>5558</v>
      </c>
      <c r="F2392" s="39">
        <v>37189445</v>
      </c>
      <c r="G2392" s="38" t="s">
        <v>4163</v>
      </c>
      <c r="H2392">
        <f>VLOOKUP(G2392,'Journals '!A:C,3)</f>
        <v>0</v>
      </c>
      <c r="I2392" t="str">
        <f t="shared" si="9"/>
        <v xml:space="preserve"> </v>
      </c>
      <c r="J2392" s="39">
        <v>2023</v>
      </c>
      <c r="K2392" s="38" t="s">
        <v>5559</v>
      </c>
      <c r="L2392" s="37"/>
      <c r="M2392" s="37"/>
      <c r="N2392" s="37"/>
      <c r="O2392" s="37"/>
      <c r="P2392" s="37"/>
      <c r="Q2392" s="38"/>
      <c r="R2392" s="38"/>
      <c r="S2392" s="38"/>
      <c r="T2392" s="38"/>
      <c r="U2392" s="38"/>
      <c r="V2392" s="38"/>
      <c r="W2392" s="38"/>
      <c r="X2392" s="38"/>
      <c r="Y2392" s="38"/>
      <c r="Z2392" s="38"/>
      <c r="AA2392" s="38"/>
      <c r="AB2392" s="38"/>
      <c r="AC2392" s="38"/>
      <c r="AD2392" s="38"/>
      <c r="AE2392" s="38"/>
    </row>
    <row r="2393" spans="1:31" ht="13.2">
      <c r="A2393" s="39">
        <v>223</v>
      </c>
      <c r="B2393" s="38" t="s">
        <v>849</v>
      </c>
      <c r="C2393" s="39">
        <v>6</v>
      </c>
      <c r="D2393" s="39">
        <v>13</v>
      </c>
      <c r="E2393" s="38" t="s">
        <v>5560</v>
      </c>
      <c r="F2393" s="39">
        <v>37185989</v>
      </c>
      <c r="G2393" s="38" t="s">
        <v>5561</v>
      </c>
      <c r="H2393">
        <f>VLOOKUP(G2393,'Journals '!A:C,3)</f>
        <v>1</v>
      </c>
      <c r="I2393">
        <f t="shared" si="9"/>
        <v>1</v>
      </c>
      <c r="J2393" s="39">
        <v>2023</v>
      </c>
      <c r="K2393" s="38" t="s">
        <v>5562</v>
      </c>
      <c r="L2393" s="37"/>
      <c r="M2393" s="37"/>
      <c r="N2393" s="37"/>
      <c r="O2393" s="37"/>
      <c r="P2393" s="37"/>
      <c r="Q2393" s="38"/>
      <c r="R2393" s="38"/>
      <c r="S2393" s="38"/>
      <c r="T2393" s="38"/>
      <c r="U2393" s="38"/>
      <c r="V2393" s="38"/>
      <c r="W2393" s="38"/>
      <c r="X2393" s="38"/>
      <c r="Y2393" s="38"/>
      <c r="Z2393" s="38"/>
      <c r="AA2393" s="38"/>
      <c r="AB2393" s="38"/>
      <c r="AC2393" s="38"/>
      <c r="AD2393" s="38"/>
      <c r="AE2393" s="38"/>
    </row>
    <row r="2394" spans="1:31" ht="13.2">
      <c r="A2394" s="39">
        <v>223</v>
      </c>
      <c r="B2394" s="38" t="s">
        <v>849</v>
      </c>
      <c r="C2394" s="39">
        <v>8</v>
      </c>
      <c r="D2394" s="39">
        <v>11</v>
      </c>
      <c r="E2394" s="38" t="s">
        <v>5563</v>
      </c>
      <c r="F2394" s="39">
        <v>36830708</v>
      </c>
      <c r="G2394" s="38" t="s">
        <v>4163</v>
      </c>
      <c r="H2394">
        <f>VLOOKUP(G2394,'Journals '!A:C,3)</f>
        <v>0</v>
      </c>
      <c r="I2394" t="str">
        <f t="shared" si="9"/>
        <v xml:space="preserve"> </v>
      </c>
      <c r="J2394" s="39">
        <v>2023</v>
      </c>
      <c r="K2394" s="38" t="s">
        <v>5559</v>
      </c>
      <c r="L2394" s="37"/>
      <c r="M2394" s="37"/>
      <c r="N2394" s="37"/>
      <c r="O2394" s="37"/>
      <c r="P2394" s="37"/>
      <c r="Q2394" s="38"/>
      <c r="R2394" s="38"/>
      <c r="S2394" s="38"/>
      <c r="T2394" s="38"/>
      <c r="U2394" s="38"/>
      <c r="V2394" s="38"/>
      <c r="W2394" s="38"/>
      <c r="X2394" s="38"/>
      <c r="Y2394" s="38"/>
      <c r="Z2394" s="38"/>
      <c r="AA2394" s="38"/>
      <c r="AB2394" s="38"/>
      <c r="AC2394" s="38"/>
      <c r="AD2394" s="38"/>
      <c r="AE2394" s="38"/>
    </row>
    <row r="2395" spans="1:31" ht="13.2">
      <c r="A2395" s="39">
        <v>223</v>
      </c>
      <c r="B2395" s="38" t="s">
        <v>849</v>
      </c>
      <c r="C2395" s="39">
        <v>1</v>
      </c>
      <c r="D2395" s="39">
        <v>10</v>
      </c>
      <c r="E2395" s="38" t="s">
        <v>5564</v>
      </c>
      <c r="F2395" s="39">
        <v>36716855</v>
      </c>
      <c r="G2395" s="38" t="s">
        <v>634</v>
      </c>
      <c r="H2395">
        <f>VLOOKUP(G2395,'Journals '!A:C,3)</f>
        <v>1</v>
      </c>
      <c r="I2395">
        <f t="shared" si="9"/>
        <v>1</v>
      </c>
      <c r="J2395" s="39">
        <v>2023</v>
      </c>
      <c r="K2395" s="38" t="s">
        <v>5565</v>
      </c>
      <c r="L2395" s="37"/>
      <c r="M2395" s="37"/>
      <c r="N2395" s="37"/>
      <c r="O2395" s="37"/>
      <c r="P2395" s="37"/>
      <c r="Q2395" s="38"/>
      <c r="R2395" s="38"/>
      <c r="S2395" s="38"/>
      <c r="T2395" s="38"/>
      <c r="U2395" s="38"/>
      <c r="V2395" s="38"/>
      <c r="W2395" s="38"/>
      <c r="X2395" s="38"/>
      <c r="Y2395" s="38"/>
      <c r="Z2395" s="38"/>
      <c r="AA2395" s="38"/>
      <c r="AB2395" s="38"/>
      <c r="AC2395" s="38"/>
      <c r="AD2395" s="38"/>
      <c r="AE2395" s="38"/>
    </row>
    <row r="2396" spans="1:31" ht="13.2">
      <c r="A2396" s="39">
        <v>223</v>
      </c>
      <c r="B2396" s="38" t="s">
        <v>849</v>
      </c>
      <c r="C2396" s="39">
        <v>3</v>
      </c>
      <c r="D2396" s="39">
        <v>7</v>
      </c>
      <c r="E2396" s="38" t="s">
        <v>5566</v>
      </c>
      <c r="F2396" s="39">
        <v>36082615</v>
      </c>
      <c r="G2396" s="38" t="s">
        <v>5567</v>
      </c>
      <c r="H2396">
        <f>VLOOKUP(G2396,'Journals '!A:C,3)</f>
        <v>1</v>
      </c>
      <c r="I2396">
        <f t="shared" si="9"/>
        <v>1</v>
      </c>
      <c r="J2396" s="39">
        <v>2022</v>
      </c>
      <c r="K2396" s="38" t="s">
        <v>5568</v>
      </c>
      <c r="L2396" s="37"/>
      <c r="M2396" s="37"/>
      <c r="N2396" s="37"/>
      <c r="O2396" s="37"/>
      <c r="P2396" s="37"/>
      <c r="Q2396" s="38"/>
      <c r="R2396" s="38"/>
      <c r="S2396" s="38"/>
      <c r="T2396" s="38"/>
      <c r="U2396" s="38"/>
      <c r="V2396" s="38"/>
      <c r="W2396" s="38"/>
      <c r="X2396" s="38"/>
      <c r="Y2396" s="38"/>
      <c r="Z2396" s="38"/>
      <c r="AA2396" s="38"/>
      <c r="AB2396" s="38"/>
      <c r="AC2396" s="38"/>
      <c r="AD2396" s="38"/>
      <c r="AE2396" s="38"/>
    </row>
    <row r="2397" spans="1:31" ht="13.2">
      <c r="A2397" s="39">
        <v>223</v>
      </c>
      <c r="B2397" s="38" t="s">
        <v>849</v>
      </c>
      <c r="C2397" s="39">
        <v>6</v>
      </c>
      <c r="D2397" s="39">
        <v>10</v>
      </c>
      <c r="E2397" s="38" t="s">
        <v>5569</v>
      </c>
      <c r="F2397" s="39">
        <v>36016202</v>
      </c>
      <c r="G2397" s="38" t="s">
        <v>5570</v>
      </c>
      <c r="H2397">
        <f>VLOOKUP(G2397,'Journals '!A:C,3)</f>
        <v>0</v>
      </c>
      <c r="I2397" t="str">
        <f t="shared" si="9"/>
        <v xml:space="preserve"> </v>
      </c>
      <c r="J2397" s="39">
        <v>2022</v>
      </c>
      <c r="K2397" s="38" t="s">
        <v>5571</v>
      </c>
      <c r="L2397" s="37"/>
      <c r="M2397" s="37"/>
      <c r="N2397" s="37"/>
      <c r="O2397" s="37"/>
      <c r="P2397" s="37"/>
      <c r="Q2397" s="38"/>
      <c r="R2397" s="38"/>
      <c r="S2397" s="38"/>
      <c r="T2397" s="38"/>
      <c r="U2397" s="38"/>
      <c r="V2397" s="38"/>
      <c r="W2397" s="38"/>
      <c r="X2397" s="38"/>
      <c r="Y2397" s="38"/>
      <c r="Z2397" s="38"/>
      <c r="AA2397" s="38"/>
      <c r="AB2397" s="38"/>
      <c r="AC2397" s="38"/>
      <c r="AD2397" s="38"/>
      <c r="AE2397" s="38"/>
    </row>
    <row r="2398" spans="1:31" ht="13.2">
      <c r="A2398" s="39">
        <v>223</v>
      </c>
      <c r="B2398" s="38" t="s">
        <v>849</v>
      </c>
      <c r="C2398" s="39">
        <v>3</v>
      </c>
      <c r="D2398" s="39">
        <v>4</v>
      </c>
      <c r="E2398" s="38" t="s">
        <v>5572</v>
      </c>
      <c r="F2398" s="39">
        <v>35883422</v>
      </c>
      <c r="G2398" s="38" t="s">
        <v>4163</v>
      </c>
      <c r="H2398">
        <f>VLOOKUP(G2398,'Journals '!A:C,3)</f>
        <v>0</v>
      </c>
      <c r="I2398" t="str">
        <f t="shared" si="9"/>
        <v xml:space="preserve"> </v>
      </c>
      <c r="J2398" s="39">
        <v>2022</v>
      </c>
      <c r="K2398" s="38" t="s">
        <v>5559</v>
      </c>
      <c r="L2398" s="37"/>
      <c r="M2398" s="37"/>
      <c r="N2398" s="37"/>
      <c r="O2398" s="37"/>
      <c r="P2398" s="37"/>
      <c r="Q2398" s="38"/>
      <c r="R2398" s="38"/>
      <c r="S2398" s="38"/>
      <c r="T2398" s="38"/>
      <c r="U2398" s="38"/>
      <c r="V2398" s="38"/>
      <c r="W2398" s="38"/>
      <c r="X2398" s="38"/>
      <c r="Y2398" s="38"/>
      <c r="Z2398" s="38"/>
      <c r="AA2398" s="38"/>
      <c r="AB2398" s="38"/>
      <c r="AC2398" s="38"/>
      <c r="AD2398" s="38"/>
      <c r="AE2398" s="38"/>
    </row>
    <row r="2399" spans="1:31" ht="13.2">
      <c r="A2399" s="39">
        <v>223</v>
      </c>
      <c r="B2399" s="38" t="s">
        <v>849</v>
      </c>
      <c r="C2399" s="39">
        <v>4</v>
      </c>
      <c r="D2399" s="39">
        <v>11</v>
      </c>
      <c r="E2399" s="38" t="s">
        <v>5573</v>
      </c>
      <c r="F2399" s="39">
        <v>35304861</v>
      </c>
      <c r="G2399" s="38" t="s">
        <v>5574</v>
      </c>
      <c r="H2399">
        <f>VLOOKUP(G2399,'Journals '!A:C,3)</f>
        <v>0</v>
      </c>
      <c r="I2399" t="str">
        <f t="shared" si="9"/>
        <v xml:space="preserve"> </v>
      </c>
      <c r="J2399" s="39">
        <v>2022</v>
      </c>
      <c r="K2399" s="73" t="s">
        <v>5559</v>
      </c>
      <c r="L2399" s="37"/>
      <c r="M2399" s="37"/>
      <c r="N2399" s="37"/>
      <c r="O2399" s="37"/>
      <c r="P2399" s="37"/>
      <c r="Q2399" s="38"/>
      <c r="R2399" s="38"/>
      <c r="S2399" s="38"/>
      <c r="T2399" s="38"/>
      <c r="U2399" s="38"/>
      <c r="V2399" s="38"/>
      <c r="W2399" s="38"/>
      <c r="X2399" s="38"/>
      <c r="Y2399" s="38"/>
      <c r="Z2399" s="38"/>
      <c r="AA2399" s="38"/>
      <c r="AB2399" s="38"/>
      <c r="AC2399" s="38"/>
      <c r="AD2399" s="38"/>
      <c r="AE2399" s="38"/>
    </row>
    <row r="2400" spans="1:31" ht="13.2">
      <c r="A2400" s="39">
        <v>223</v>
      </c>
      <c r="B2400" s="38" t="s">
        <v>849</v>
      </c>
      <c r="C2400" s="39">
        <v>1</v>
      </c>
      <c r="D2400" s="39">
        <v>3</v>
      </c>
      <c r="E2400" s="38" t="s">
        <v>5575</v>
      </c>
      <c r="F2400" s="39">
        <v>34944508</v>
      </c>
      <c r="G2400" s="38" t="s">
        <v>4163</v>
      </c>
      <c r="H2400">
        <f>VLOOKUP(G2400,'Journals '!A:C,3)</f>
        <v>0</v>
      </c>
      <c r="I2400" t="str">
        <f t="shared" si="9"/>
        <v xml:space="preserve"> </v>
      </c>
      <c r="J2400" s="39">
        <v>2021</v>
      </c>
      <c r="K2400" s="38" t="s">
        <v>5576</v>
      </c>
      <c r="L2400" s="38"/>
      <c r="M2400" s="38"/>
      <c r="N2400" s="38"/>
      <c r="O2400" s="38"/>
      <c r="P2400" s="38"/>
      <c r="Q2400" s="38"/>
      <c r="R2400" s="38"/>
      <c r="S2400" s="38"/>
      <c r="T2400" s="38"/>
      <c r="U2400" s="38"/>
      <c r="V2400" s="38"/>
      <c r="W2400" s="38"/>
      <c r="X2400" s="38"/>
      <c r="Y2400" s="38"/>
      <c r="Z2400" s="38"/>
      <c r="AA2400" s="38"/>
      <c r="AB2400" s="38"/>
      <c r="AC2400" s="38"/>
      <c r="AD2400" s="38"/>
      <c r="AE2400" s="38"/>
    </row>
    <row r="2401" spans="1:31" ht="13.2">
      <c r="A2401" s="39">
        <v>223</v>
      </c>
      <c r="B2401" s="38" t="s">
        <v>849</v>
      </c>
      <c r="C2401" s="39">
        <v>1</v>
      </c>
      <c r="D2401" s="39">
        <v>4</v>
      </c>
      <c r="E2401" s="38" t="s">
        <v>5577</v>
      </c>
      <c r="F2401" s="39">
        <v>34853153</v>
      </c>
      <c r="G2401" s="38" t="s">
        <v>5556</v>
      </c>
      <c r="H2401">
        <f>VLOOKUP(G2401,'Journals '!A:C,3)</f>
        <v>0</v>
      </c>
      <c r="I2401" t="str">
        <f t="shared" si="9"/>
        <v xml:space="preserve"> </v>
      </c>
      <c r="J2401" s="39">
        <v>2022</v>
      </c>
      <c r="K2401" s="38" t="s">
        <v>5578</v>
      </c>
      <c r="L2401" s="38"/>
      <c r="M2401" s="38"/>
      <c r="N2401" s="38"/>
      <c r="O2401" s="38"/>
      <c r="P2401" s="38"/>
      <c r="Q2401" s="38"/>
      <c r="R2401" s="38"/>
      <c r="S2401" s="38"/>
      <c r="T2401" s="38"/>
      <c r="U2401" s="38"/>
      <c r="V2401" s="38"/>
      <c r="W2401" s="38"/>
      <c r="X2401" s="38"/>
      <c r="Y2401" s="38"/>
      <c r="Z2401" s="38"/>
      <c r="AA2401" s="38"/>
      <c r="AB2401" s="38"/>
      <c r="AC2401" s="38"/>
      <c r="AD2401" s="38"/>
      <c r="AE2401" s="38"/>
    </row>
    <row r="2402" spans="1:31" ht="13.2">
      <c r="A2402" s="39">
        <v>223</v>
      </c>
      <c r="B2402" s="38" t="s">
        <v>849</v>
      </c>
      <c r="C2402" s="39">
        <v>1</v>
      </c>
      <c r="D2402" s="39">
        <v>5</v>
      </c>
      <c r="E2402" s="38" t="s">
        <v>5579</v>
      </c>
      <c r="F2402" s="39">
        <v>34784870</v>
      </c>
      <c r="G2402" s="38" t="s">
        <v>5580</v>
      </c>
      <c r="H2402">
        <f>VLOOKUP(G2402,'Journals '!A:C,3)</f>
        <v>0</v>
      </c>
      <c r="I2402" t="str">
        <f t="shared" si="9"/>
        <v xml:space="preserve"> </v>
      </c>
      <c r="J2402" s="39">
        <v>2022</v>
      </c>
      <c r="K2402" s="38" t="s">
        <v>5581</v>
      </c>
      <c r="L2402" s="38"/>
      <c r="M2402" s="38"/>
      <c r="N2402" s="38"/>
      <c r="O2402" s="38"/>
      <c r="P2402" s="38"/>
      <c r="Q2402" s="38"/>
      <c r="R2402" s="38"/>
      <c r="S2402" s="38"/>
      <c r="T2402" s="38"/>
      <c r="U2402" s="38"/>
      <c r="V2402" s="38"/>
      <c r="W2402" s="38"/>
      <c r="X2402" s="38"/>
      <c r="Y2402" s="38"/>
      <c r="Z2402" s="38"/>
      <c r="AA2402" s="38"/>
      <c r="AB2402" s="38"/>
      <c r="AC2402" s="38"/>
      <c r="AD2402" s="38"/>
      <c r="AE2402" s="38"/>
    </row>
    <row r="2403" spans="1:31" ht="13.2">
      <c r="A2403" s="39">
        <v>223</v>
      </c>
      <c r="B2403" s="38" t="s">
        <v>849</v>
      </c>
      <c r="C2403" s="39">
        <v>2</v>
      </c>
      <c r="D2403" s="39">
        <v>8</v>
      </c>
      <c r="E2403" s="38" t="s">
        <v>5582</v>
      </c>
      <c r="F2403" s="39">
        <v>33958479</v>
      </c>
      <c r="G2403" s="38" t="s">
        <v>5556</v>
      </c>
      <c r="H2403">
        <f>VLOOKUP(G2403,'Journals '!A:C,3)</f>
        <v>0</v>
      </c>
      <c r="I2403" t="str">
        <f t="shared" si="9"/>
        <v xml:space="preserve"> </v>
      </c>
      <c r="J2403" s="39">
        <v>2021</v>
      </c>
      <c r="K2403" s="38" t="s">
        <v>5583</v>
      </c>
      <c r="L2403" s="38"/>
      <c r="M2403" s="38"/>
      <c r="N2403" s="38"/>
      <c r="O2403" s="38"/>
      <c r="P2403" s="38"/>
      <c r="Q2403" s="38"/>
      <c r="R2403" s="38"/>
      <c r="S2403" s="38"/>
      <c r="T2403" s="38"/>
      <c r="U2403" s="38"/>
      <c r="V2403" s="38"/>
      <c r="W2403" s="38"/>
      <c r="X2403" s="38"/>
      <c r="Y2403" s="38"/>
      <c r="Z2403" s="38"/>
      <c r="AA2403" s="38"/>
      <c r="AB2403" s="38"/>
      <c r="AC2403" s="38"/>
      <c r="AD2403" s="38"/>
      <c r="AE2403" s="38"/>
    </row>
    <row r="2404" spans="1:31" ht="13.2">
      <c r="A2404" s="39">
        <v>223</v>
      </c>
      <c r="B2404" s="38" t="s">
        <v>849</v>
      </c>
      <c r="C2404" s="39">
        <v>1</v>
      </c>
      <c r="D2404" s="39">
        <v>8</v>
      </c>
      <c r="E2404" s="38" t="s">
        <v>5584</v>
      </c>
      <c r="F2404" s="39">
        <v>33396652</v>
      </c>
      <c r="G2404" s="38" t="s">
        <v>453</v>
      </c>
      <c r="H2404">
        <f>VLOOKUP(G2404,'Journals '!A:C,3)</f>
        <v>0</v>
      </c>
      <c r="I2404" t="str">
        <f t="shared" si="9"/>
        <v xml:space="preserve"> </v>
      </c>
      <c r="J2404" s="39">
        <v>2020</v>
      </c>
      <c r="K2404" s="38" t="s">
        <v>5585</v>
      </c>
      <c r="L2404" s="38"/>
      <c r="M2404" s="38"/>
      <c r="N2404" s="38"/>
      <c r="O2404" s="38"/>
      <c r="P2404" s="38"/>
      <c r="Q2404" s="38"/>
      <c r="R2404" s="38"/>
      <c r="S2404" s="38"/>
      <c r="T2404" s="38"/>
      <c r="U2404" s="38"/>
      <c r="V2404" s="38"/>
      <c r="W2404" s="38"/>
      <c r="X2404" s="38"/>
      <c r="Y2404" s="38"/>
      <c r="Z2404" s="38"/>
      <c r="AA2404" s="38"/>
      <c r="AB2404" s="38"/>
      <c r="AC2404" s="38"/>
      <c r="AD2404" s="38"/>
      <c r="AE2404" s="38"/>
    </row>
    <row r="2405" spans="1:31" ht="13.2">
      <c r="A2405" s="39">
        <v>223</v>
      </c>
      <c r="B2405" s="38" t="s">
        <v>849</v>
      </c>
      <c r="C2405" s="39">
        <v>8</v>
      </c>
      <c r="D2405" s="39">
        <v>10</v>
      </c>
      <c r="E2405" s="38" t="s">
        <v>5586</v>
      </c>
      <c r="F2405" s="39">
        <v>33360024</v>
      </c>
      <c r="G2405" s="38" t="s">
        <v>5587</v>
      </c>
      <c r="H2405">
        <f>VLOOKUP(G2405,'Journals '!A:C,3)</f>
        <v>1</v>
      </c>
      <c r="I2405">
        <f t="shared" si="9"/>
        <v>1</v>
      </c>
      <c r="J2405" s="39">
        <v>2021</v>
      </c>
      <c r="K2405" s="38" t="s">
        <v>5588</v>
      </c>
      <c r="L2405" s="38"/>
      <c r="M2405" s="38"/>
      <c r="N2405" s="38"/>
      <c r="O2405" s="38"/>
      <c r="P2405" s="38"/>
      <c r="Q2405" s="38"/>
      <c r="R2405" s="38"/>
      <c r="S2405" s="38"/>
      <c r="T2405" s="38"/>
      <c r="U2405" s="38"/>
      <c r="V2405" s="38"/>
      <c r="W2405" s="38"/>
      <c r="X2405" s="38"/>
      <c r="Y2405" s="38"/>
      <c r="Z2405" s="38"/>
      <c r="AA2405" s="38"/>
      <c r="AB2405" s="38"/>
      <c r="AC2405" s="38"/>
      <c r="AD2405" s="38"/>
      <c r="AE2405" s="38"/>
    </row>
    <row r="2406" spans="1:31" ht="13.2">
      <c r="A2406" s="39">
        <v>223</v>
      </c>
      <c r="B2406" s="38" t="s">
        <v>849</v>
      </c>
      <c r="C2406" s="39">
        <v>5</v>
      </c>
      <c r="D2406" s="39">
        <v>11</v>
      </c>
      <c r="E2406" s="38" t="s">
        <v>5589</v>
      </c>
      <c r="F2406" s="39">
        <v>33140258</v>
      </c>
      <c r="G2406" s="38" t="s">
        <v>5590</v>
      </c>
      <c r="H2406">
        <f>VLOOKUP(G2406,'Journals '!A:C,3)</f>
        <v>0</v>
      </c>
      <c r="I2406" t="str">
        <f t="shared" si="9"/>
        <v xml:space="preserve"> </v>
      </c>
      <c r="J2406" s="39">
        <v>2021</v>
      </c>
      <c r="K2406" s="38" t="s">
        <v>5591</v>
      </c>
      <c r="L2406" s="38"/>
      <c r="M2406" s="38"/>
      <c r="N2406" s="38"/>
      <c r="O2406" s="38"/>
      <c r="P2406" s="38"/>
      <c r="Q2406" s="38"/>
      <c r="R2406" s="38"/>
      <c r="S2406" s="38"/>
      <c r="T2406" s="38"/>
      <c r="U2406" s="38"/>
      <c r="V2406" s="38"/>
      <c r="W2406" s="38"/>
      <c r="X2406" s="38"/>
      <c r="Y2406" s="38"/>
      <c r="Z2406" s="38"/>
      <c r="AA2406" s="38"/>
      <c r="AB2406" s="38"/>
      <c r="AC2406" s="38"/>
      <c r="AD2406" s="38"/>
      <c r="AE2406" s="38"/>
    </row>
    <row r="2407" spans="1:31" ht="13.2">
      <c r="A2407" s="39">
        <v>223</v>
      </c>
      <c r="B2407" s="38" t="s">
        <v>849</v>
      </c>
      <c r="C2407" s="39">
        <v>1</v>
      </c>
      <c r="D2407" s="39">
        <v>5</v>
      </c>
      <c r="E2407" s="38" t="s">
        <v>5592</v>
      </c>
      <c r="F2407" s="39">
        <v>32978327</v>
      </c>
      <c r="G2407" s="38" t="s">
        <v>5556</v>
      </c>
      <c r="H2407">
        <f>VLOOKUP(G2407,'Journals '!A:C,3)</f>
        <v>0</v>
      </c>
      <c r="I2407" t="str">
        <f t="shared" si="9"/>
        <v xml:space="preserve"> </v>
      </c>
      <c r="J2407" s="39">
        <v>2020</v>
      </c>
      <c r="K2407" s="38" t="s">
        <v>5593</v>
      </c>
      <c r="L2407" s="38"/>
      <c r="M2407" s="38"/>
      <c r="N2407" s="38"/>
      <c r="O2407" s="38"/>
      <c r="P2407" s="38"/>
      <c r="Q2407" s="38"/>
      <c r="R2407" s="38"/>
      <c r="S2407" s="38"/>
      <c r="T2407" s="38"/>
      <c r="U2407" s="38"/>
      <c r="V2407" s="38"/>
      <c r="W2407" s="38"/>
      <c r="X2407" s="38"/>
      <c r="Y2407" s="38"/>
      <c r="Z2407" s="38"/>
      <c r="AA2407" s="38"/>
      <c r="AB2407" s="38"/>
      <c r="AC2407" s="38"/>
      <c r="AD2407" s="38"/>
      <c r="AE2407" s="38"/>
    </row>
    <row r="2408" spans="1:31" ht="13.2">
      <c r="A2408" s="39">
        <v>223</v>
      </c>
      <c r="B2408" s="38" t="s">
        <v>849</v>
      </c>
      <c r="C2408" s="39">
        <v>7</v>
      </c>
      <c r="D2408" s="39">
        <v>13</v>
      </c>
      <c r="E2408" s="38" t="s">
        <v>5594</v>
      </c>
      <c r="F2408" s="39">
        <v>32955433</v>
      </c>
      <c r="G2408" s="38" t="s">
        <v>1421</v>
      </c>
      <c r="H2408">
        <f>VLOOKUP(G2408,'Journals '!A:C,3)</f>
        <v>0</v>
      </c>
      <c r="I2408" t="str">
        <f t="shared" si="9"/>
        <v xml:space="preserve"> </v>
      </c>
      <c r="J2408" s="39">
        <v>2020</v>
      </c>
      <c r="K2408" s="38" t="s">
        <v>5595</v>
      </c>
      <c r="L2408" s="38"/>
      <c r="M2408" s="38"/>
      <c r="N2408" s="38"/>
      <c r="O2408" s="38"/>
      <c r="P2408" s="38"/>
      <c r="Q2408" s="38"/>
      <c r="R2408" s="38"/>
      <c r="S2408" s="38"/>
      <c r="T2408" s="38"/>
      <c r="U2408" s="38"/>
      <c r="V2408" s="38"/>
      <c r="W2408" s="38"/>
      <c r="X2408" s="38"/>
      <c r="Y2408" s="38"/>
      <c r="Z2408" s="38"/>
      <c r="AA2408" s="38"/>
      <c r="AB2408" s="38"/>
      <c r="AC2408" s="38"/>
      <c r="AD2408" s="38"/>
      <c r="AE2408" s="38"/>
    </row>
    <row r="2409" spans="1:31" ht="13.2">
      <c r="A2409" s="39">
        <v>223</v>
      </c>
      <c r="B2409" s="38" t="s">
        <v>849</v>
      </c>
      <c r="C2409" s="39">
        <v>4</v>
      </c>
      <c r="D2409" s="39">
        <v>6</v>
      </c>
      <c r="E2409" s="38" t="s">
        <v>5596</v>
      </c>
      <c r="F2409" s="39">
        <v>32873746</v>
      </c>
      <c r="G2409" s="38" t="s">
        <v>5556</v>
      </c>
      <c r="H2409">
        <f>VLOOKUP(G2409,'Journals '!A:C,3)</f>
        <v>0</v>
      </c>
      <c r="I2409" t="str">
        <f t="shared" si="9"/>
        <v xml:space="preserve"> </v>
      </c>
      <c r="J2409" s="39">
        <v>2020</v>
      </c>
      <c r="K2409" s="38" t="s">
        <v>5597</v>
      </c>
      <c r="L2409" s="38"/>
      <c r="M2409" s="38"/>
      <c r="N2409" s="38"/>
      <c r="O2409" s="38"/>
      <c r="P2409" s="38"/>
      <c r="Q2409" s="38"/>
      <c r="R2409" s="38"/>
      <c r="S2409" s="38"/>
      <c r="T2409" s="38"/>
      <c r="U2409" s="38"/>
      <c r="V2409" s="38"/>
      <c r="W2409" s="38"/>
      <c r="X2409" s="38"/>
      <c r="Y2409" s="38"/>
      <c r="Z2409" s="38"/>
      <c r="AA2409" s="38"/>
      <c r="AB2409" s="38"/>
      <c r="AC2409" s="38"/>
      <c r="AD2409" s="38"/>
      <c r="AE2409" s="38"/>
    </row>
    <row r="2410" spans="1:31" ht="13.2">
      <c r="A2410" s="39">
        <v>223</v>
      </c>
      <c r="B2410" s="38" t="s">
        <v>849</v>
      </c>
      <c r="C2410" s="39">
        <v>3</v>
      </c>
      <c r="D2410" s="39">
        <v>9</v>
      </c>
      <c r="E2410" s="38" t="s">
        <v>5598</v>
      </c>
      <c r="F2410" s="39">
        <v>32825605</v>
      </c>
      <c r="G2410" s="38" t="s">
        <v>5570</v>
      </c>
      <c r="H2410">
        <f>VLOOKUP(G2410,'Journals '!A:C,3)</f>
        <v>0</v>
      </c>
      <c r="I2410" t="str">
        <f t="shared" si="9"/>
        <v xml:space="preserve"> </v>
      </c>
      <c r="J2410" s="39">
        <v>2020</v>
      </c>
      <c r="K2410" s="38" t="s">
        <v>5571</v>
      </c>
      <c r="L2410" s="38"/>
      <c r="M2410" s="38"/>
      <c r="N2410" s="38"/>
      <c r="O2410" s="38"/>
      <c r="P2410" s="38"/>
      <c r="Q2410" s="38"/>
      <c r="R2410" s="38"/>
      <c r="S2410" s="38"/>
      <c r="T2410" s="38"/>
      <c r="U2410" s="38"/>
      <c r="V2410" s="38"/>
      <c r="W2410" s="38"/>
      <c r="X2410" s="38"/>
      <c r="Y2410" s="38"/>
      <c r="Z2410" s="38"/>
      <c r="AA2410" s="38"/>
      <c r="AB2410" s="38"/>
      <c r="AC2410" s="38"/>
      <c r="AD2410" s="38"/>
      <c r="AE2410" s="38"/>
    </row>
    <row r="2411" spans="1:31" ht="13.2">
      <c r="A2411" s="39">
        <v>223</v>
      </c>
      <c r="B2411" s="38" t="s">
        <v>849</v>
      </c>
      <c r="C2411" s="39">
        <v>4</v>
      </c>
      <c r="D2411" s="39">
        <v>7</v>
      </c>
      <c r="E2411" s="38" t="s">
        <v>5599</v>
      </c>
      <c r="F2411" s="39">
        <v>32675382</v>
      </c>
      <c r="G2411" s="38" t="s">
        <v>5556</v>
      </c>
      <c r="H2411">
        <f>VLOOKUP(G2411,'Journals '!A:C,3)</f>
        <v>0</v>
      </c>
      <c r="I2411" t="str">
        <f t="shared" si="9"/>
        <v xml:space="preserve"> </v>
      </c>
      <c r="J2411" s="39">
        <v>2020</v>
      </c>
      <c r="K2411" s="38" t="s">
        <v>5600</v>
      </c>
      <c r="L2411" s="38"/>
      <c r="M2411" s="38"/>
      <c r="N2411" s="38"/>
      <c r="O2411" s="38"/>
      <c r="P2411" s="38"/>
      <c r="Q2411" s="38"/>
      <c r="R2411" s="38"/>
      <c r="S2411" s="38"/>
      <c r="T2411" s="38"/>
      <c r="U2411" s="38"/>
      <c r="V2411" s="38"/>
      <c r="W2411" s="38"/>
      <c r="X2411" s="38"/>
      <c r="Y2411" s="38"/>
      <c r="Z2411" s="38"/>
      <c r="AA2411" s="38"/>
      <c r="AB2411" s="38"/>
      <c r="AC2411" s="38"/>
      <c r="AD2411" s="38"/>
      <c r="AE2411" s="38"/>
    </row>
    <row r="2412" spans="1:31" ht="13.2">
      <c r="A2412" s="39">
        <v>223</v>
      </c>
      <c r="B2412" s="38" t="s">
        <v>849</v>
      </c>
      <c r="C2412" s="39">
        <v>5</v>
      </c>
      <c r="D2412" s="39">
        <v>7</v>
      </c>
      <c r="E2412" s="38" t="s">
        <v>5601</v>
      </c>
      <c r="F2412" s="39">
        <v>31811019</v>
      </c>
      <c r="G2412" s="38" t="s">
        <v>5602</v>
      </c>
      <c r="H2412">
        <f>VLOOKUP(G2412,'Journals '!A:C,3)</f>
        <v>0</v>
      </c>
      <c r="I2412" t="str">
        <f t="shared" si="9"/>
        <v xml:space="preserve"> </v>
      </c>
      <c r="J2412" s="39">
        <v>2020</v>
      </c>
      <c r="K2412" s="38" t="s">
        <v>5603</v>
      </c>
      <c r="L2412" s="38"/>
      <c r="M2412" s="38"/>
      <c r="N2412" s="38"/>
      <c r="O2412" s="38"/>
      <c r="P2412" s="38"/>
      <c r="Q2412" s="38"/>
      <c r="R2412" s="38"/>
      <c r="S2412" s="38"/>
      <c r="T2412" s="38"/>
      <c r="U2412" s="38"/>
      <c r="V2412" s="38"/>
      <c r="W2412" s="38"/>
      <c r="X2412" s="38"/>
      <c r="Y2412" s="38"/>
      <c r="Z2412" s="38"/>
      <c r="AA2412" s="38"/>
      <c r="AB2412" s="38"/>
      <c r="AC2412" s="38"/>
      <c r="AD2412" s="38"/>
      <c r="AE2412" s="38"/>
    </row>
    <row r="2413" spans="1:31" ht="13.2">
      <c r="A2413" s="39">
        <v>223</v>
      </c>
      <c r="B2413" s="38" t="s">
        <v>849</v>
      </c>
      <c r="C2413" s="39">
        <v>1</v>
      </c>
      <c r="D2413" s="39">
        <v>4</v>
      </c>
      <c r="E2413" s="38" t="s">
        <v>5604</v>
      </c>
      <c r="F2413" s="39">
        <v>31690811</v>
      </c>
      <c r="G2413" s="38" t="s">
        <v>595</v>
      </c>
      <c r="H2413">
        <f>VLOOKUP(G2413,'Journals '!A:C,3)</f>
        <v>0</v>
      </c>
      <c r="I2413" t="str">
        <f t="shared" si="9"/>
        <v xml:space="preserve"> </v>
      </c>
      <c r="J2413" s="39">
        <v>2019</v>
      </c>
      <c r="K2413" s="38" t="s">
        <v>5605</v>
      </c>
      <c r="L2413" s="38"/>
      <c r="M2413" s="38"/>
      <c r="N2413" s="38"/>
      <c r="O2413" s="38"/>
      <c r="P2413" s="38"/>
      <c r="Q2413" s="38"/>
      <c r="R2413" s="38"/>
      <c r="S2413" s="38"/>
      <c r="T2413" s="38"/>
      <c r="U2413" s="38"/>
      <c r="V2413" s="38"/>
      <c r="W2413" s="38"/>
      <c r="X2413" s="38"/>
      <c r="Y2413" s="38"/>
      <c r="Z2413" s="38"/>
      <c r="AA2413" s="38"/>
      <c r="AB2413" s="38"/>
      <c r="AC2413" s="38"/>
      <c r="AD2413" s="38"/>
      <c r="AE2413" s="38"/>
    </row>
    <row r="2414" spans="1:31" ht="13.2">
      <c r="A2414" s="39">
        <v>223</v>
      </c>
      <c r="B2414" s="38" t="s">
        <v>849</v>
      </c>
      <c r="C2414" s="39">
        <v>2</v>
      </c>
      <c r="D2414" s="39">
        <v>6</v>
      </c>
      <c r="E2414" s="38" t="s">
        <v>5606</v>
      </c>
      <c r="F2414" s="39">
        <v>31549483</v>
      </c>
      <c r="G2414" s="38" t="s">
        <v>5607</v>
      </c>
      <c r="H2414">
        <f>VLOOKUP(G2414,'Journals '!A:C,3)</f>
        <v>0</v>
      </c>
      <c r="I2414" t="str">
        <f t="shared" si="9"/>
        <v xml:space="preserve"> </v>
      </c>
      <c r="J2414" s="39">
        <v>2019</v>
      </c>
      <c r="K2414" s="38" t="s">
        <v>4944</v>
      </c>
      <c r="L2414" s="38"/>
      <c r="M2414" s="38"/>
      <c r="N2414" s="38"/>
      <c r="O2414" s="38"/>
      <c r="P2414" s="38"/>
      <c r="Q2414" s="38"/>
      <c r="R2414" s="38"/>
      <c r="S2414" s="38"/>
      <c r="T2414" s="38"/>
      <c r="U2414" s="38"/>
      <c r="V2414" s="38"/>
      <c r="W2414" s="38"/>
      <c r="X2414" s="38"/>
      <c r="Y2414" s="38"/>
      <c r="Z2414" s="38"/>
      <c r="AA2414" s="38"/>
      <c r="AB2414" s="38"/>
      <c r="AC2414" s="38"/>
      <c r="AD2414" s="38"/>
      <c r="AE2414" s="38"/>
    </row>
    <row r="2415" spans="1:31" ht="13.2">
      <c r="A2415" s="39">
        <v>223</v>
      </c>
      <c r="B2415" s="38" t="s">
        <v>849</v>
      </c>
      <c r="C2415" s="39">
        <v>4</v>
      </c>
      <c r="D2415" s="39">
        <v>7</v>
      </c>
      <c r="E2415" s="38" t="s">
        <v>5608</v>
      </c>
      <c r="F2415" s="39">
        <v>31481254</v>
      </c>
      <c r="G2415" s="38" t="s">
        <v>5609</v>
      </c>
      <c r="H2415">
        <f>VLOOKUP(G2415,'Journals '!A:C,3)</f>
        <v>0</v>
      </c>
      <c r="I2415" t="str">
        <f t="shared" si="9"/>
        <v xml:space="preserve"> </v>
      </c>
      <c r="J2415" s="39">
        <v>2019</v>
      </c>
      <c r="K2415" s="38" t="s">
        <v>5610</v>
      </c>
      <c r="L2415" s="38"/>
      <c r="M2415" s="38"/>
      <c r="N2415" s="38"/>
      <c r="O2415" s="38"/>
      <c r="P2415" s="38"/>
      <c r="Q2415" s="38"/>
      <c r="R2415" s="38"/>
      <c r="S2415" s="38"/>
      <c r="T2415" s="38"/>
      <c r="U2415" s="38"/>
      <c r="V2415" s="38"/>
      <c r="W2415" s="38"/>
      <c r="X2415" s="38"/>
      <c r="Y2415" s="38"/>
      <c r="Z2415" s="38"/>
      <c r="AA2415" s="38"/>
      <c r="AB2415" s="38"/>
      <c r="AC2415" s="38"/>
      <c r="AD2415" s="38"/>
      <c r="AE2415" s="38"/>
    </row>
    <row r="2416" spans="1:31" ht="13.2">
      <c r="A2416" s="39">
        <v>223</v>
      </c>
      <c r="B2416" s="38" t="s">
        <v>849</v>
      </c>
      <c r="C2416" s="39">
        <v>2</v>
      </c>
      <c r="D2416" s="39">
        <v>5</v>
      </c>
      <c r="E2416" s="38" t="s">
        <v>5611</v>
      </c>
      <c r="F2416" s="39">
        <v>31263018</v>
      </c>
      <c r="G2416" s="38" t="s">
        <v>5556</v>
      </c>
      <c r="H2416">
        <f>VLOOKUP(G2416,'Journals '!A:C,3)</f>
        <v>0</v>
      </c>
      <c r="I2416" t="str">
        <f t="shared" si="9"/>
        <v xml:space="preserve"> </v>
      </c>
      <c r="J2416" s="39">
        <v>2019</v>
      </c>
      <c r="K2416" s="38" t="s">
        <v>5612</v>
      </c>
      <c r="L2416" s="38"/>
      <c r="M2416" s="38"/>
      <c r="N2416" s="38"/>
      <c r="O2416" s="38"/>
      <c r="P2416" s="38"/>
      <c r="Q2416" s="38"/>
      <c r="R2416" s="38"/>
      <c r="S2416" s="38"/>
      <c r="T2416" s="38"/>
      <c r="U2416" s="38"/>
      <c r="V2416" s="38"/>
      <c r="W2416" s="38"/>
      <c r="X2416" s="38"/>
      <c r="Y2416" s="38"/>
      <c r="Z2416" s="38"/>
      <c r="AA2416" s="38"/>
      <c r="AB2416" s="38"/>
      <c r="AC2416" s="38"/>
      <c r="AD2416" s="38"/>
      <c r="AE2416" s="38"/>
    </row>
    <row r="2417" spans="1:31" ht="13.2">
      <c r="A2417" s="39">
        <v>223</v>
      </c>
      <c r="B2417" s="38" t="s">
        <v>849</v>
      </c>
      <c r="C2417" s="39">
        <v>5</v>
      </c>
      <c r="D2417" s="39">
        <v>6</v>
      </c>
      <c r="E2417" s="38" t="s">
        <v>5613</v>
      </c>
      <c r="F2417" s="39">
        <v>31022693</v>
      </c>
      <c r="G2417" s="38" t="s">
        <v>5614</v>
      </c>
      <c r="H2417">
        <f>VLOOKUP(G2417,'Journals '!A:C,3)</f>
        <v>0</v>
      </c>
      <c r="I2417" t="str">
        <f t="shared" si="9"/>
        <v xml:space="preserve"> </v>
      </c>
      <c r="J2417" s="39">
        <v>2018</v>
      </c>
      <c r="K2417" s="38" t="s">
        <v>5615</v>
      </c>
      <c r="L2417" s="38"/>
      <c r="M2417" s="38"/>
      <c r="N2417" s="38"/>
      <c r="O2417" s="38"/>
      <c r="P2417" s="38"/>
      <c r="Q2417" s="38"/>
      <c r="R2417" s="38"/>
      <c r="S2417" s="38"/>
      <c r="T2417" s="38"/>
      <c r="U2417" s="38"/>
      <c r="V2417" s="38"/>
      <c r="W2417" s="38"/>
      <c r="X2417" s="38"/>
      <c r="Y2417" s="38"/>
      <c r="Z2417" s="38"/>
      <c r="AA2417" s="38"/>
      <c r="AB2417" s="38"/>
      <c r="AC2417" s="38"/>
      <c r="AD2417" s="38"/>
      <c r="AE2417" s="38"/>
    </row>
    <row r="2418" spans="1:31" ht="13.2">
      <c r="A2418" s="96">
        <v>1</v>
      </c>
      <c r="B2418" s="97" t="s">
        <v>680</v>
      </c>
      <c r="C2418" s="96">
        <v>1</v>
      </c>
      <c r="D2418" s="98">
        <v>2</v>
      </c>
      <c r="E2418" s="97" t="s">
        <v>5616</v>
      </c>
      <c r="F2418" s="96">
        <v>31816014</v>
      </c>
      <c r="G2418" s="97" t="s">
        <v>5246</v>
      </c>
      <c r="H2418">
        <f>VLOOKUP(G2418,'Journals '!A:C,3)</f>
        <v>0</v>
      </c>
      <c r="I2418" t="str">
        <f t="shared" si="9"/>
        <v xml:space="preserve"> </v>
      </c>
      <c r="J2418" s="96">
        <v>2020</v>
      </c>
      <c r="K2418" s="97" t="s">
        <v>5617</v>
      </c>
      <c r="L2418" s="97"/>
      <c r="M2418" s="97"/>
      <c r="N2418" s="97"/>
      <c r="O2418" s="97"/>
      <c r="P2418" s="97"/>
      <c r="Q2418" s="97"/>
      <c r="R2418" s="97"/>
      <c r="S2418" s="97"/>
      <c r="T2418" s="97"/>
      <c r="U2418" s="97"/>
      <c r="V2418" s="97"/>
      <c r="W2418" s="97"/>
      <c r="X2418" s="97"/>
      <c r="Y2418" s="97"/>
      <c r="Z2418" s="97"/>
      <c r="AA2418" s="97"/>
      <c r="AB2418" s="97"/>
      <c r="AC2418" s="97"/>
      <c r="AD2418" s="97"/>
      <c r="AE2418" s="97"/>
    </row>
    <row r="2419" spans="1:31" ht="13.2">
      <c r="A2419" s="96">
        <v>1</v>
      </c>
      <c r="B2419" s="97" t="s">
        <v>680</v>
      </c>
      <c r="C2419" s="96">
        <v>2</v>
      </c>
      <c r="D2419" s="96">
        <v>6</v>
      </c>
      <c r="E2419" s="97" t="s">
        <v>5618</v>
      </c>
      <c r="F2419" s="96">
        <v>30920353</v>
      </c>
      <c r="G2419" s="97" t="s">
        <v>5619</v>
      </c>
      <c r="H2419">
        <f>VLOOKUP(G2419,'Journals '!A:C,3)</f>
        <v>0</v>
      </c>
      <c r="I2419" t="str">
        <f t="shared" si="9"/>
        <v xml:space="preserve"> </v>
      </c>
      <c r="J2419" s="96">
        <v>2019</v>
      </c>
      <c r="K2419" s="97" t="s">
        <v>5620</v>
      </c>
      <c r="L2419" s="97"/>
      <c r="M2419" s="97"/>
      <c r="N2419" s="97"/>
      <c r="O2419" s="97"/>
      <c r="P2419" s="97"/>
      <c r="Q2419" s="97"/>
      <c r="R2419" s="97"/>
      <c r="S2419" s="97"/>
      <c r="T2419" s="97"/>
      <c r="U2419" s="97"/>
      <c r="V2419" s="97"/>
      <c r="W2419" s="97"/>
      <c r="X2419" s="97"/>
      <c r="Y2419" s="97"/>
      <c r="Z2419" s="97"/>
      <c r="AA2419" s="97"/>
      <c r="AB2419" s="97"/>
      <c r="AC2419" s="97"/>
      <c r="AD2419" s="97"/>
      <c r="AE2419" s="97"/>
    </row>
    <row r="2420" spans="1:31" ht="13.2">
      <c r="A2420" s="96">
        <v>1</v>
      </c>
      <c r="B2420" s="97" t="s">
        <v>680</v>
      </c>
      <c r="C2420" s="96">
        <v>78</v>
      </c>
      <c r="D2420" s="96">
        <v>197</v>
      </c>
      <c r="E2420" s="97" t="s">
        <v>5621</v>
      </c>
      <c r="F2420" s="96">
        <v>33771936</v>
      </c>
      <c r="G2420" s="97" t="s">
        <v>5622</v>
      </c>
      <c r="H2420">
        <f>VLOOKUP(G2420,'Journals '!A:C,3)</f>
        <v>1</v>
      </c>
      <c r="I2420">
        <f t="shared" si="9"/>
        <v>1</v>
      </c>
      <c r="J2420" s="96">
        <v>2021</v>
      </c>
      <c r="K2420" s="97" t="s">
        <v>5623</v>
      </c>
      <c r="L2420" s="97"/>
      <c r="M2420" s="97"/>
      <c r="N2420" s="97"/>
      <c r="O2420" s="97"/>
      <c r="P2420" s="97"/>
      <c r="Q2420" s="97"/>
      <c r="R2420" s="97"/>
      <c r="S2420" s="97"/>
      <c r="T2420" s="97"/>
      <c r="U2420" s="97"/>
      <c r="V2420" s="97"/>
      <c r="W2420" s="97"/>
      <c r="X2420" s="97"/>
      <c r="Y2420" s="97"/>
      <c r="Z2420" s="97"/>
      <c r="AA2420" s="97"/>
      <c r="AB2420" s="97"/>
      <c r="AC2420" s="97"/>
      <c r="AD2420" s="97"/>
      <c r="AE2420" s="97"/>
    </row>
    <row r="2421" spans="1:31" ht="13.2">
      <c r="A2421" s="96">
        <v>1</v>
      </c>
      <c r="B2421" s="97" t="s">
        <v>680</v>
      </c>
      <c r="C2421" s="96">
        <v>2</v>
      </c>
      <c r="D2421" s="96">
        <v>9</v>
      </c>
      <c r="E2421" s="97" t="s">
        <v>5624</v>
      </c>
      <c r="F2421" s="96">
        <v>31547796</v>
      </c>
      <c r="G2421" s="97" t="s">
        <v>1293</v>
      </c>
      <c r="H2421">
        <f>VLOOKUP(G2421,'Journals '!A:C,3)</f>
        <v>1</v>
      </c>
      <c r="I2421">
        <f t="shared" si="9"/>
        <v>1</v>
      </c>
      <c r="J2421" s="96">
        <v>2019</v>
      </c>
      <c r="K2421" s="97" t="s">
        <v>5625</v>
      </c>
      <c r="L2421" s="97"/>
      <c r="M2421" s="97"/>
      <c r="N2421" s="97"/>
      <c r="O2421" s="97"/>
      <c r="P2421" s="97"/>
      <c r="Q2421" s="97"/>
      <c r="R2421" s="97"/>
      <c r="S2421" s="97"/>
      <c r="T2421" s="97"/>
      <c r="U2421" s="97"/>
      <c r="V2421" s="97"/>
      <c r="W2421" s="97"/>
      <c r="X2421" s="97"/>
      <c r="Y2421" s="97"/>
      <c r="Z2421" s="97"/>
      <c r="AA2421" s="97"/>
      <c r="AB2421" s="97"/>
      <c r="AC2421" s="97"/>
      <c r="AD2421" s="97"/>
      <c r="AE2421" s="97"/>
    </row>
    <row r="2422" spans="1:31" ht="13.2">
      <c r="A2422" s="96">
        <v>1</v>
      </c>
      <c r="B2422" s="97" t="s">
        <v>680</v>
      </c>
      <c r="C2422" s="96">
        <v>2</v>
      </c>
      <c r="D2422" s="96">
        <v>3</v>
      </c>
      <c r="E2422" s="97" t="s">
        <v>5626</v>
      </c>
      <c r="F2422" s="96">
        <v>32435184</v>
      </c>
      <c r="G2422" s="97" t="s">
        <v>1200</v>
      </c>
      <c r="H2422">
        <f>VLOOKUP(G2422,'Journals '!A:C,3)</f>
        <v>0</v>
      </c>
      <c r="I2422" t="str">
        <f t="shared" si="9"/>
        <v xml:space="preserve"> </v>
      </c>
      <c r="J2422" s="96">
        <v>2020</v>
      </c>
      <c r="K2422" s="97" t="s">
        <v>5627</v>
      </c>
      <c r="L2422" s="97"/>
      <c r="M2422" s="97"/>
      <c r="N2422" s="97"/>
      <c r="O2422" s="97"/>
      <c r="P2422" s="97"/>
      <c r="Q2422" s="97"/>
      <c r="R2422" s="97"/>
      <c r="S2422" s="97"/>
      <c r="T2422" s="97"/>
      <c r="U2422" s="97"/>
      <c r="V2422" s="97"/>
      <c r="W2422" s="97"/>
      <c r="X2422" s="97"/>
      <c r="Y2422" s="97"/>
      <c r="Z2422" s="97"/>
      <c r="AA2422" s="97"/>
      <c r="AB2422" s="97"/>
      <c r="AC2422" s="97"/>
      <c r="AD2422" s="97"/>
      <c r="AE2422" s="97"/>
    </row>
    <row r="2423" spans="1:31" ht="13.2">
      <c r="A2423" s="96">
        <v>1</v>
      </c>
      <c r="B2423" s="97" t="s">
        <v>680</v>
      </c>
      <c r="C2423" s="96">
        <v>1</v>
      </c>
      <c r="D2423" s="96">
        <v>17</v>
      </c>
      <c r="E2423" s="97" t="s">
        <v>5628</v>
      </c>
      <c r="F2423" s="96">
        <v>32878563</v>
      </c>
      <c r="G2423" s="97" t="s">
        <v>1293</v>
      </c>
      <c r="H2423">
        <f>VLOOKUP(G2423,'Journals '!A:C,3)</f>
        <v>1</v>
      </c>
      <c r="I2423">
        <f t="shared" si="9"/>
        <v>1</v>
      </c>
      <c r="J2423" s="96">
        <v>2020</v>
      </c>
      <c r="K2423" s="97" t="s">
        <v>5627</v>
      </c>
      <c r="L2423" s="97"/>
      <c r="M2423" s="97"/>
      <c r="N2423" s="97"/>
      <c r="O2423" s="97"/>
      <c r="P2423" s="97"/>
      <c r="Q2423" s="97"/>
      <c r="R2423" s="97"/>
      <c r="S2423" s="97"/>
      <c r="T2423" s="97"/>
      <c r="U2423" s="97"/>
      <c r="V2423" s="97"/>
      <c r="W2423" s="97"/>
      <c r="X2423" s="97"/>
      <c r="Y2423" s="97"/>
      <c r="Z2423" s="97"/>
      <c r="AA2423" s="97"/>
      <c r="AB2423" s="97"/>
      <c r="AC2423" s="97"/>
      <c r="AD2423" s="97"/>
      <c r="AE2423" s="97"/>
    </row>
    <row r="2424" spans="1:31" ht="13.2">
      <c r="A2424" s="96">
        <v>1</v>
      </c>
      <c r="B2424" s="97" t="s">
        <v>680</v>
      </c>
      <c r="C2424" s="96">
        <v>1</v>
      </c>
      <c r="D2424" s="96">
        <v>8</v>
      </c>
      <c r="E2424" s="97" t="s">
        <v>5629</v>
      </c>
      <c r="F2424" s="96">
        <v>33045626</v>
      </c>
      <c r="G2424" s="97" t="s">
        <v>340</v>
      </c>
      <c r="H2424">
        <f>VLOOKUP(G2424,'Journals '!A:C,3)</f>
        <v>1</v>
      </c>
      <c r="I2424">
        <f t="shared" si="9"/>
        <v>1</v>
      </c>
      <c r="J2424" s="96">
        <v>2020</v>
      </c>
      <c r="K2424" s="97" t="s">
        <v>5627</v>
      </c>
      <c r="L2424" s="97"/>
      <c r="M2424" s="97"/>
      <c r="N2424" s="97"/>
      <c r="O2424" s="97"/>
      <c r="P2424" s="97"/>
      <c r="Q2424" s="97"/>
      <c r="R2424" s="97"/>
      <c r="S2424" s="97"/>
      <c r="T2424" s="97"/>
      <c r="U2424" s="97"/>
      <c r="V2424" s="97"/>
      <c r="W2424" s="97"/>
      <c r="X2424" s="97"/>
      <c r="Y2424" s="97"/>
      <c r="Z2424" s="97"/>
      <c r="AA2424" s="97"/>
      <c r="AB2424" s="97"/>
      <c r="AC2424" s="97"/>
      <c r="AD2424" s="97"/>
      <c r="AE2424" s="97"/>
    </row>
    <row r="2425" spans="1:31" ht="13.2">
      <c r="A2425" s="96">
        <v>1</v>
      </c>
      <c r="B2425" s="97" t="s">
        <v>680</v>
      </c>
      <c r="C2425" s="96">
        <v>1</v>
      </c>
      <c r="D2425" s="96">
        <v>8</v>
      </c>
      <c r="E2425" s="97" t="s">
        <v>5630</v>
      </c>
      <c r="F2425" s="96">
        <v>33454497</v>
      </c>
      <c r="G2425" s="97" t="s">
        <v>340</v>
      </c>
      <c r="H2425">
        <f>VLOOKUP(G2425,'Journals '!A:C,3)</f>
        <v>1</v>
      </c>
      <c r="I2425">
        <f t="shared" si="9"/>
        <v>1</v>
      </c>
      <c r="J2425" s="96">
        <v>2021</v>
      </c>
      <c r="K2425" s="97" t="s">
        <v>5627</v>
      </c>
      <c r="L2425" s="97"/>
      <c r="M2425" s="97"/>
      <c r="N2425" s="97"/>
      <c r="O2425" s="97"/>
      <c r="P2425" s="97"/>
      <c r="Q2425" s="97"/>
      <c r="R2425" s="97"/>
      <c r="S2425" s="97"/>
      <c r="T2425" s="97"/>
      <c r="U2425" s="97"/>
      <c r="V2425" s="97"/>
      <c r="W2425" s="97"/>
      <c r="X2425" s="97"/>
      <c r="Y2425" s="97"/>
      <c r="Z2425" s="97"/>
      <c r="AA2425" s="97"/>
      <c r="AB2425" s="97"/>
      <c r="AC2425" s="97"/>
      <c r="AD2425" s="97"/>
      <c r="AE2425" s="97"/>
    </row>
    <row r="2426" spans="1:31" ht="13.2">
      <c r="A2426" s="96">
        <v>1</v>
      </c>
      <c r="B2426" s="97" t="s">
        <v>680</v>
      </c>
      <c r="C2426" s="96">
        <v>1</v>
      </c>
      <c r="D2426" s="96">
        <v>19</v>
      </c>
      <c r="E2426" s="97" t="s">
        <v>5631</v>
      </c>
      <c r="F2426" s="96">
        <v>33535778</v>
      </c>
      <c r="G2426" s="97" t="s">
        <v>1293</v>
      </c>
      <c r="H2426">
        <f>VLOOKUP(G2426,'Journals '!A:C,3)</f>
        <v>1</v>
      </c>
      <c r="I2426">
        <f t="shared" si="9"/>
        <v>1</v>
      </c>
      <c r="J2426" s="96">
        <v>2021</v>
      </c>
      <c r="K2426" s="97" t="s">
        <v>5627</v>
      </c>
      <c r="L2426" s="97"/>
      <c r="M2426" s="97"/>
      <c r="N2426" s="97"/>
      <c r="O2426" s="97"/>
      <c r="P2426" s="97"/>
      <c r="Q2426" s="97"/>
      <c r="R2426" s="97"/>
      <c r="S2426" s="97"/>
      <c r="T2426" s="97"/>
      <c r="U2426" s="97"/>
      <c r="V2426" s="97"/>
      <c r="W2426" s="97"/>
      <c r="X2426" s="97"/>
      <c r="Y2426" s="97"/>
      <c r="Z2426" s="97"/>
      <c r="AA2426" s="97"/>
      <c r="AB2426" s="97"/>
      <c r="AC2426" s="97"/>
      <c r="AD2426" s="97"/>
      <c r="AE2426" s="97"/>
    </row>
    <row r="2427" spans="1:31" ht="13.2">
      <c r="A2427" s="96">
        <v>1</v>
      </c>
      <c r="B2427" s="97" t="s">
        <v>680</v>
      </c>
      <c r="C2427" s="96">
        <v>4</v>
      </c>
      <c r="D2427" s="96">
        <v>14</v>
      </c>
      <c r="E2427" s="97" t="s">
        <v>5632</v>
      </c>
      <c r="F2427" s="96">
        <v>33757311</v>
      </c>
      <c r="G2427" s="97" t="s">
        <v>5633</v>
      </c>
      <c r="H2427">
        <f>VLOOKUP(G2427,'Journals '!A:C,3)</f>
        <v>0</v>
      </c>
      <c r="I2427" t="str">
        <f t="shared" si="9"/>
        <v xml:space="preserve"> </v>
      </c>
      <c r="J2427" s="96">
        <v>2021</v>
      </c>
      <c r="K2427" s="97" t="s">
        <v>5627</v>
      </c>
      <c r="L2427" s="97"/>
      <c r="M2427" s="97"/>
      <c r="N2427" s="97"/>
      <c r="O2427" s="97"/>
      <c r="P2427" s="97"/>
      <c r="Q2427" s="97"/>
      <c r="R2427" s="97"/>
      <c r="S2427" s="97"/>
      <c r="T2427" s="97"/>
      <c r="U2427" s="97"/>
      <c r="V2427" s="97"/>
      <c r="W2427" s="97"/>
      <c r="X2427" s="97"/>
      <c r="Y2427" s="97"/>
      <c r="Z2427" s="97"/>
      <c r="AA2427" s="97"/>
      <c r="AB2427" s="97"/>
      <c r="AC2427" s="97"/>
      <c r="AD2427" s="97"/>
      <c r="AE2427" s="97"/>
    </row>
    <row r="2428" spans="1:31" ht="13.2">
      <c r="A2428" s="96">
        <v>1</v>
      </c>
      <c r="B2428" s="97" t="s">
        <v>680</v>
      </c>
      <c r="C2428" s="96">
        <v>12</v>
      </c>
      <c r="D2428" s="96">
        <v>21</v>
      </c>
      <c r="E2428" s="97" t="s">
        <v>5634</v>
      </c>
      <c r="F2428" s="96">
        <v>33839380</v>
      </c>
      <c r="G2428" s="97" t="s">
        <v>5635</v>
      </c>
      <c r="H2428">
        <f>VLOOKUP(G2428,'Journals '!A:C,3)</f>
        <v>0</v>
      </c>
      <c r="I2428" t="str">
        <f t="shared" si="9"/>
        <v xml:space="preserve"> </v>
      </c>
      <c r="J2428" s="96">
        <v>2021</v>
      </c>
      <c r="K2428" s="97" t="s">
        <v>5627</v>
      </c>
      <c r="L2428" s="97"/>
      <c r="M2428" s="97"/>
      <c r="N2428" s="97"/>
      <c r="O2428" s="97"/>
      <c r="P2428" s="97"/>
      <c r="Q2428" s="97"/>
      <c r="R2428" s="97"/>
      <c r="S2428" s="97"/>
      <c r="T2428" s="97"/>
      <c r="U2428" s="97"/>
      <c r="V2428" s="97"/>
      <c r="W2428" s="97"/>
      <c r="X2428" s="97"/>
      <c r="Y2428" s="97"/>
      <c r="Z2428" s="97"/>
      <c r="AA2428" s="97"/>
      <c r="AB2428" s="97"/>
      <c r="AC2428" s="97"/>
      <c r="AD2428" s="97"/>
      <c r="AE2428" s="97"/>
    </row>
    <row r="2429" spans="1:31" ht="13.2">
      <c r="A2429" s="96">
        <v>1</v>
      </c>
      <c r="B2429" s="97" t="s">
        <v>680</v>
      </c>
      <c r="C2429" s="96">
        <v>5</v>
      </c>
      <c r="D2429" s="96">
        <v>12</v>
      </c>
      <c r="E2429" s="97" t="s">
        <v>5636</v>
      </c>
      <c r="F2429" s="96">
        <v>33971743</v>
      </c>
      <c r="G2429" s="97" t="s">
        <v>1293</v>
      </c>
      <c r="H2429">
        <f>VLOOKUP(G2429,'Journals '!A:C,3)</f>
        <v>1</v>
      </c>
      <c r="I2429">
        <f t="shared" si="9"/>
        <v>1</v>
      </c>
      <c r="J2429" s="96">
        <v>2021</v>
      </c>
      <c r="K2429" s="97" t="s">
        <v>5627</v>
      </c>
      <c r="L2429" s="97"/>
      <c r="M2429" s="97"/>
      <c r="N2429" s="97"/>
      <c r="O2429" s="97"/>
      <c r="P2429" s="97"/>
      <c r="Q2429" s="97"/>
      <c r="R2429" s="97"/>
      <c r="S2429" s="97"/>
      <c r="T2429" s="97"/>
      <c r="U2429" s="97"/>
      <c r="V2429" s="97"/>
      <c r="W2429" s="97"/>
      <c r="X2429" s="97"/>
      <c r="Y2429" s="97"/>
      <c r="Z2429" s="97"/>
      <c r="AA2429" s="97"/>
      <c r="AB2429" s="97"/>
      <c r="AC2429" s="97"/>
      <c r="AD2429" s="97"/>
      <c r="AE2429" s="97"/>
    </row>
    <row r="2430" spans="1:31" ht="13.2">
      <c r="A2430" s="96">
        <v>1</v>
      </c>
      <c r="B2430" s="97" t="s">
        <v>680</v>
      </c>
      <c r="C2430" s="96">
        <v>3</v>
      </c>
      <c r="D2430" s="96">
        <v>8</v>
      </c>
      <c r="E2430" s="97" t="s">
        <v>5637</v>
      </c>
      <c r="F2430" s="96">
        <v>34655973</v>
      </c>
      <c r="G2430" s="97" t="s">
        <v>5635</v>
      </c>
      <c r="H2430">
        <f>VLOOKUP(G2430,'Journals '!A:C,3)</f>
        <v>0</v>
      </c>
      <c r="I2430" t="str">
        <f t="shared" si="9"/>
        <v xml:space="preserve"> </v>
      </c>
      <c r="J2430" s="96">
        <v>2021</v>
      </c>
      <c r="K2430" s="97" t="s">
        <v>5627</v>
      </c>
      <c r="L2430" s="97"/>
      <c r="M2430" s="97"/>
      <c r="N2430" s="97"/>
      <c r="O2430" s="97"/>
      <c r="P2430" s="97"/>
      <c r="Q2430" s="97"/>
      <c r="R2430" s="97"/>
      <c r="S2430" s="97"/>
      <c r="T2430" s="97"/>
      <c r="U2430" s="97"/>
      <c r="V2430" s="97"/>
      <c r="W2430" s="97"/>
      <c r="X2430" s="97"/>
      <c r="Y2430" s="97"/>
      <c r="Z2430" s="97"/>
      <c r="AA2430" s="97"/>
      <c r="AB2430" s="97"/>
      <c r="AC2430" s="97"/>
      <c r="AD2430" s="97"/>
      <c r="AE2430" s="97"/>
    </row>
    <row r="2431" spans="1:31" ht="13.2">
      <c r="A2431" s="96">
        <v>1</v>
      </c>
      <c r="B2431" s="97" t="s">
        <v>680</v>
      </c>
      <c r="C2431" s="96">
        <v>5</v>
      </c>
      <c r="D2431" s="96">
        <v>13</v>
      </c>
      <c r="E2431" s="97" t="s">
        <v>5638</v>
      </c>
      <c r="F2431" s="96">
        <v>34667904</v>
      </c>
      <c r="G2431" s="97" t="s">
        <v>1745</v>
      </c>
      <c r="H2431">
        <f>VLOOKUP(G2431,'Journals '!A:C,3)</f>
        <v>0</v>
      </c>
      <c r="I2431" t="str">
        <f t="shared" si="9"/>
        <v xml:space="preserve"> </v>
      </c>
      <c r="J2431" s="96">
        <v>2021</v>
      </c>
      <c r="K2431" s="97" t="s">
        <v>5627</v>
      </c>
      <c r="L2431" s="97"/>
      <c r="M2431" s="97"/>
      <c r="N2431" s="97"/>
      <c r="O2431" s="97"/>
      <c r="P2431" s="97"/>
      <c r="Q2431" s="97"/>
      <c r="R2431" s="97"/>
      <c r="S2431" s="97"/>
      <c r="T2431" s="97"/>
      <c r="U2431" s="97"/>
      <c r="V2431" s="97"/>
      <c r="W2431" s="97"/>
      <c r="X2431" s="97"/>
      <c r="Y2431" s="97"/>
      <c r="Z2431" s="97"/>
      <c r="AA2431" s="97"/>
      <c r="AB2431" s="97"/>
      <c r="AC2431" s="97"/>
      <c r="AD2431" s="97"/>
      <c r="AE2431" s="97"/>
    </row>
    <row r="2432" spans="1:31" ht="13.2">
      <c r="A2432" s="96">
        <v>1</v>
      </c>
      <c r="B2432" s="97" t="s">
        <v>680</v>
      </c>
      <c r="C2432" s="96">
        <v>1</v>
      </c>
      <c r="D2432" s="96">
        <v>8</v>
      </c>
      <c r="E2432" s="97" t="s">
        <v>5639</v>
      </c>
      <c r="F2432" s="96">
        <v>32298823</v>
      </c>
      <c r="G2432" s="97" t="s">
        <v>631</v>
      </c>
      <c r="H2432">
        <f>VLOOKUP(G2432,'Journals '!A:C,3)</f>
        <v>1</v>
      </c>
      <c r="I2432">
        <f t="shared" si="9"/>
        <v>1</v>
      </c>
      <c r="J2432" s="96">
        <v>2020</v>
      </c>
      <c r="K2432" s="97" t="s">
        <v>5627</v>
      </c>
      <c r="L2432" s="97"/>
      <c r="M2432" s="97"/>
      <c r="N2432" s="97"/>
      <c r="O2432" s="97"/>
      <c r="P2432" s="97"/>
      <c r="Q2432" s="97"/>
      <c r="R2432" s="97"/>
      <c r="S2432" s="97"/>
      <c r="T2432" s="97"/>
      <c r="U2432" s="97"/>
      <c r="V2432" s="97"/>
      <c r="W2432" s="97"/>
      <c r="X2432" s="97"/>
      <c r="Y2432" s="97"/>
      <c r="Z2432" s="97"/>
      <c r="AA2432" s="97"/>
      <c r="AB2432" s="97"/>
      <c r="AC2432" s="97"/>
      <c r="AD2432" s="97"/>
      <c r="AE2432" s="97"/>
    </row>
    <row r="2433" spans="1:31" ht="13.2">
      <c r="A2433" s="96">
        <v>1</v>
      </c>
      <c r="B2433" s="97" t="s">
        <v>680</v>
      </c>
      <c r="C2433" s="96">
        <v>1</v>
      </c>
      <c r="D2433" s="96">
        <v>8</v>
      </c>
      <c r="E2433" s="97" t="s">
        <v>5640</v>
      </c>
      <c r="F2433" s="96">
        <v>32331948</v>
      </c>
      <c r="G2433" s="97" t="s">
        <v>419</v>
      </c>
      <c r="H2433">
        <f>VLOOKUP(G2433,'Journals '!A:C,3)</f>
        <v>0</v>
      </c>
      <c r="I2433" t="str">
        <f t="shared" si="9"/>
        <v xml:space="preserve"> </v>
      </c>
      <c r="J2433" s="96">
        <v>2020</v>
      </c>
      <c r="K2433" s="97" t="s">
        <v>5627</v>
      </c>
      <c r="L2433" s="97"/>
      <c r="M2433" s="97"/>
      <c r="N2433" s="97"/>
      <c r="O2433" s="97"/>
      <c r="P2433" s="97"/>
      <c r="Q2433" s="97"/>
      <c r="R2433" s="97"/>
      <c r="S2433" s="97"/>
      <c r="T2433" s="97"/>
      <c r="U2433" s="97"/>
      <c r="V2433" s="97"/>
      <c r="W2433" s="97"/>
      <c r="X2433" s="97"/>
      <c r="Y2433" s="97"/>
      <c r="Z2433" s="97"/>
      <c r="AA2433" s="97"/>
      <c r="AB2433" s="97"/>
      <c r="AC2433" s="97"/>
      <c r="AD2433" s="97"/>
      <c r="AE2433" s="97"/>
    </row>
    <row r="2434" spans="1:31" ht="13.2">
      <c r="A2434" s="96">
        <v>1</v>
      </c>
      <c r="B2434" s="97" t="s">
        <v>680</v>
      </c>
      <c r="C2434" s="96">
        <v>3</v>
      </c>
      <c r="D2434" s="96">
        <v>11</v>
      </c>
      <c r="E2434" s="97" t="s">
        <v>5641</v>
      </c>
      <c r="F2434" s="96">
        <v>32533411</v>
      </c>
      <c r="G2434" s="97" t="s">
        <v>274</v>
      </c>
      <c r="H2434">
        <f>VLOOKUP(G2434,'Journals '!A:C,3)</f>
        <v>1</v>
      </c>
      <c r="I2434">
        <f t="shared" si="9"/>
        <v>1</v>
      </c>
      <c r="J2434" s="96">
        <v>2021</v>
      </c>
      <c r="K2434" s="97" t="s">
        <v>5627</v>
      </c>
      <c r="L2434" s="97"/>
      <c r="M2434" s="97"/>
      <c r="N2434" s="97"/>
      <c r="O2434" s="97"/>
      <c r="P2434" s="97"/>
      <c r="Q2434" s="97"/>
      <c r="R2434" s="97"/>
      <c r="S2434" s="97"/>
      <c r="T2434" s="97"/>
      <c r="U2434" s="97"/>
      <c r="V2434" s="97"/>
      <c r="W2434" s="97"/>
      <c r="X2434" s="97"/>
      <c r="Y2434" s="97"/>
      <c r="Z2434" s="97"/>
      <c r="AA2434" s="97"/>
      <c r="AB2434" s="97"/>
      <c r="AC2434" s="97"/>
      <c r="AD2434" s="97"/>
      <c r="AE2434" s="97"/>
    </row>
    <row r="2435" spans="1:31" ht="13.2">
      <c r="A2435" s="96">
        <v>1</v>
      </c>
      <c r="B2435" s="97" t="s">
        <v>680</v>
      </c>
      <c r="C2435" s="96">
        <v>2</v>
      </c>
      <c r="D2435" s="96">
        <v>10</v>
      </c>
      <c r="E2435" s="97" t="s">
        <v>5642</v>
      </c>
      <c r="F2435" s="96">
        <v>33171326</v>
      </c>
      <c r="G2435" s="97" t="s">
        <v>631</v>
      </c>
      <c r="H2435">
        <f>VLOOKUP(G2435,'Journals '!A:C,3)</f>
        <v>1</v>
      </c>
      <c r="I2435">
        <f t="shared" si="9"/>
        <v>1</v>
      </c>
      <c r="J2435" s="96">
        <v>2021</v>
      </c>
      <c r="K2435" s="97" t="s">
        <v>5627</v>
      </c>
      <c r="L2435" s="97"/>
      <c r="M2435" s="97"/>
      <c r="N2435" s="97"/>
      <c r="O2435" s="97"/>
      <c r="P2435" s="97"/>
      <c r="Q2435" s="97"/>
      <c r="R2435" s="97"/>
      <c r="S2435" s="97"/>
      <c r="T2435" s="97"/>
      <c r="U2435" s="97"/>
      <c r="V2435" s="97"/>
      <c r="W2435" s="97"/>
      <c r="X2435" s="97"/>
      <c r="Y2435" s="97"/>
      <c r="Z2435" s="97"/>
      <c r="AA2435" s="97"/>
      <c r="AB2435" s="97"/>
      <c r="AC2435" s="97"/>
      <c r="AD2435" s="97"/>
      <c r="AE2435" s="97"/>
    </row>
    <row r="2436" spans="1:31" ht="13.2">
      <c r="A2436" s="96">
        <v>1</v>
      </c>
      <c r="B2436" s="97" t="s">
        <v>680</v>
      </c>
      <c r="C2436" s="96">
        <v>8</v>
      </c>
      <c r="D2436" s="96">
        <v>16</v>
      </c>
      <c r="E2436" s="97" t="s">
        <v>5643</v>
      </c>
      <c r="F2436" s="96">
        <v>33229423</v>
      </c>
      <c r="G2436" s="97" t="s">
        <v>424</v>
      </c>
      <c r="H2436">
        <f>VLOOKUP(G2436,'Journals '!A:C,3)</f>
        <v>1</v>
      </c>
      <c r="I2436">
        <f t="shared" si="9"/>
        <v>1</v>
      </c>
      <c r="J2436" s="96">
        <v>2021</v>
      </c>
      <c r="K2436" s="97" t="s">
        <v>5627</v>
      </c>
      <c r="L2436" s="97"/>
      <c r="M2436" s="97"/>
      <c r="N2436" s="97"/>
      <c r="O2436" s="97"/>
      <c r="P2436" s="97"/>
      <c r="Q2436" s="97"/>
      <c r="R2436" s="97"/>
      <c r="S2436" s="97"/>
      <c r="T2436" s="97"/>
      <c r="U2436" s="97"/>
      <c r="V2436" s="97"/>
      <c r="W2436" s="97"/>
      <c r="X2436" s="97"/>
      <c r="Y2436" s="97"/>
      <c r="Z2436" s="97"/>
      <c r="AA2436" s="97"/>
      <c r="AB2436" s="97"/>
      <c r="AC2436" s="97"/>
      <c r="AD2436" s="97"/>
      <c r="AE2436" s="97"/>
    </row>
    <row r="2437" spans="1:31" ht="13.2">
      <c r="A2437" s="96">
        <v>1</v>
      </c>
      <c r="B2437" s="97" t="s">
        <v>680</v>
      </c>
      <c r="C2437" s="96">
        <v>4</v>
      </c>
      <c r="D2437" s="96">
        <v>12</v>
      </c>
      <c r="E2437" s="97" t="s">
        <v>5644</v>
      </c>
      <c r="F2437" s="96">
        <v>33819705</v>
      </c>
      <c r="G2437" s="97" t="s">
        <v>631</v>
      </c>
      <c r="H2437">
        <f>VLOOKUP(G2437,'Journals '!A:C,3)</f>
        <v>1</v>
      </c>
      <c r="I2437">
        <f t="shared" si="9"/>
        <v>1</v>
      </c>
      <c r="J2437" s="96">
        <v>2021</v>
      </c>
      <c r="K2437" s="97" t="s">
        <v>5627</v>
      </c>
      <c r="L2437" s="97"/>
      <c r="M2437" s="97"/>
      <c r="N2437" s="97"/>
      <c r="O2437" s="97"/>
      <c r="P2437" s="97"/>
      <c r="Q2437" s="97"/>
      <c r="R2437" s="97"/>
      <c r="S2437" s="97"/>
      <c r="T2437" s="97"/>
      <c r="U2437" s="97"/>
      <c r="V2437" s="97"/>
      <c r="W2437" s="97"/>
      <c r="X2437" s="97"/>
      <c r="Y2437" s="97"/>
      <c r="Z2437" s="97"/>
      <c r="AA2437" s="97"/>
      <c r="AB2437" s="97"/>
      <c r="AC2437" s="97"/>
      <c r="AD2437" s="97"/>
      <c r="AE2437" s="97"/>
    </row>
    <row r="2438" spans="1:31" ht="13.2">
      <c r="A2438" s="96">
        <v>1</v>
      </c>
      <c r="B2438" s="97" t="s">
        <v>680</v>
      </c>
      <c r="C2438" s="96">
        <v>2</v>
      </c>
      <c r="D2438" s="96">
        <v>8</v>
      </c>
      <c r="E2438" s="97" t="s">
        <v>5645</v>
      </c>
      <c r="F2438" s="96">
        <v>33898055</v>
      </c>
      <c r="G2438" s="97" t="s">
        <v>5646</v>
      </c>
      <c r="H2438">
        <f>VLOOKUP(G2438,'Journals '!A:C,3)</f>
        <v>0</v>
      </c>
      <c r="I2438" t="str">
        <f t="shared" si="9"/>
        <v xml:space="preserve"> </v>
      </c>
      <c r="J2438" s="96">
        <v>2020</v>
      </c>
      <c r="K2438" s="97" t="s">
        <v>5627</v>
      </c>
      <c r="L2438" s="97"/>
      <c r="M2438" s="97"/>
      <c r="N2438" s="97"/>
      <c r="O2438" s="97"/>
      <c r="P2438" s="97"/>
      <c r="Q2438" s="97"/>
      <c r="R2438" s="97"/>
      <c r="S2438" s="97"/>
      <c r="T2438" s="97"/>
      <c r="U2438" s="97"/>
      <c r="V2438" s="97"/>
      <c r="W2438" s="97"/>
      <c r="X2438" s="97"/>
      <c r="Y2438" s="97"/>
      <c r="Z2438" s="97"/>
      <c r="AA2438" s="97"/>
      <c r="AB2438" s="97"/>
      <c r="AC2438" s="97"/>
      <c r="AD2438" s="97"/>
      <c r="AE2438" s="97"/>
    </row>
    <row r="2439" spans="1:31" ht="13.2">
      <c r="A2439" s="96">
        <v>1</v>
      </c>
      <c r="B2439" s="97" t="s">
        <v>680</v>
      </c>
      <c r="C2439" s="96">
        <v>2</v>
      </c>
      <c r="D2439" s="96">
        <v>8</v>
      </c>
      <c r="E2439" s="97" t="s">
        <v>5647</v>
      </c>
      <c r="F2439" s="96">
        <v>33902273</v>
      </c>
      <c r="G2439" s="97" t="s">
        <v>1320</v>
      </c>
      <c r="H2439">
        <f>VLOOKUP(G2439,'Journals '!A:C,3)</f>
        <v>0</v>
      </c>
      <c r="I2439" t="str">
        <f t="shared" si="9"/>
        <v xml:space="preserve"> </v>
      </c>
      <c r="J2439" s="96">
        <v>2021</v>
      </c>
      <c r="K2439" s="97" t="s">
        <v>5627</v>
      </c>
      <c r="L2439" s="97"/>
      <c r="M2439" s="97"/>
      <c r="N2439" s="97"/>
      <c r="O2439" s="97"/>
      <c r="P2439" s="97"/>
      <c r="Q2439" s="97"/>
      <c r="R2439" s="97"/>
      <c r="S2439" s="97"/>
      <c r="T2439" s="97"/>
      <c r="U2439" s="97"/>
      <c r="V2439" s="97"/>
      <c r="W2439" s="97"/>
      <c r="X2439" s="97"/>
      <c r="Y2439" s="97"/>
      <c r="Z2439" s="97"/>
      <c r="AA2439" s="97"/>
      <c r="AB2439" s="97"/>
      <c r="AC2439" s="97"/>
      <c r="AD2439" s="97"/>
      <c r="AE2439" s="97"/>
    </row>
    <row r="2440" spans="1:31" ht="13.2">
      <c r="A2440" s="96">
        <v>1</v>
      </c>
      <c r="B2440" s="97" t="s">
        <v>680</v>
      </c>
      <c r="C2440" s="96">
        <v>2</v>
      </c>
      <c r="D2440" s="96">
        <v>8</v>
      </c>
      <c r="E2440" s="97" t="s">
        <v>5648</v>
      </c>
      <c r="F2440" s="96">
        <v>34863438</v>
      </c>
      <c r="G2440" s="97" t="s">
        <v>419</v>
      </c>
      <c r="H2440">
        <f>VLOOKUP(G2440,'Journals '!A:C,3)</f>
        <v>0</v>
      </c>
      <c r="I2440" t="str">
        <f t="shared" si="9"/>
        <v xml:space="preserve"> </v>
      </c>
      <c r="J2440" s="96">
        <v>2021</v>
      </c>
      <c r="K2440" s="97" t="s">
        <v>5627</v>
      </c>
      <c r="L2440" s="97"/>
      <c r="M2440" s="97"/>
      <c r="N2440" s="97"/>
      <c r="O2440" s="97"/>
      <c r="P2440" s="97"/>
      <c r="Q2440" s="97"/>
      <c r="R2440" s="97"/>
      <c r="S2440" s="97"/>
      <c r="T2440" s="97"/>
      <c r="U2440" s="97"/>
      <c r="V2440" s="97"/>
      <c r="W2440" s="97"/>
      <c r="X2440" s="97"/>
      <c r="Y2440" s="97"/>
      <c r="Z2440" s="97"/>
      <c r="AA2440" s="97"/>
      <c r="AB2440" s="97"/>
      <c r="AC2440" s="97"/>
      <c r="AD2440" s="97"/>
      <c r="AE2440" s="97"/>
    </row>
    <row r="2441" spans="1:31" ht="13.2">
      <c r="A2441" s="96">
        <v>1</v>
      </c>
      <c r="B2441" s="97" t="s">
        <v>680</v>
      </c>
      <c r="C2441" s="96">
        <v>3</v>
      </c>
      <c r="D2441" s="96">
        <v>13</v>
      </c>
      <c r="E2441" s="97" t="s">
        <v>5649</v>
      </c>
      <c r="F2441" s="96">
        <v>35323053</v>
      </c>
      <c r="G2441" s="97" t="s">
        <v>1337</v>
      </c>
      <c r="H2441">
        <f>VLOOKUP(G2441,'Journals '!A:C,3)</f>
        <v>0</v>
      </c>
      <c r="I2441" t="str">
        <f t="shared" si="9"/>
        <v xml:space="preserve"> </v>
      </c>
      <c r="J2441" s="96">
        <v>2023</v>
      </c>
      <c r="K2441" s="97" t="s">
        <v>5650</v>
      </c>
      <c r="L2441" s="97"/>
      <c r="M2441" s="97"/>
      <c r="N2441" s="97"/>
      <c r="O2441" s="97"/>
      <c r="P2441" s="97"/>
      <c r="Q2441" s="97"/>
      <c r="R2441" s="97"/>
      <c r="S2441" s="97"/>
      <c r="T2441" s="97"/>
      <c r="U2441" s="97"/>
      <c r="V2441" s="97"/>
      <c r="W2441" s="97"/>
      <c r="X2441" s="97"/>
      <c r="Y2441" s="97"/>
      <c r="Z2441" s="97"/>
      <c r="AA2441" s="97"/>
      <c r="AB2441" s="97"/>
      <c r="AC2441" s="97"/>
      <c r="AD2441" s="97"/>
      <c r="AE2441" s="97"/>
    </row>
    <row r="2442" spans="1:31" ht="13.2">
      <c r="A2442" s="96">
        <v>1</v>
      </c>
      <c r="B2442" s="97" t="s">
        <v>680</v>
      </c>
      <c r="C2442" s="96">
        <v>7</v>
      </c>
      <c r="D2442" s="96">
        <v>15</v>
      </c>
      <c r="E2442" s="97" t="s">
        <v>5651</v>
      </c>
      <c r="F2442" s="96">
        <v>35960743</v>
      </c>
      <c r="G2442" s="97" t="s">
        <v>544</v>
      </c>
      <c r="H2442">
        <f>VLOOKUP(G2442,'Journals '!A:C,3)</f>
        <v>1</v>
      </c>
      <c r="I2442">
        <f t="shared" si="9"/>
        <v>1</v>
      </c>
      <c r="J2442" s="96">
        <v>2022</v>
      </c>
      <c r="K2442" s="97" t="s">
        <v>5650</v>
      </c>
      <c r="L2442" s="97"/>
      <c r="M2442" s="97"/>
      <c r="N2442" s="97"/>
      <c r="O2442" s="97"/>
      <c r="P2442" s="97"/>
      <c r="Q2442" s="97"/>
      <c r="R2442" s="97"/>
      <c r="S2442" s="97"/>
      <c r="T2442" s="97"/>
      <c r="U2442" s="97"/>
      <c r="V2442" s="97"/>
      <c r="W2442" s="97"/>
      <c r="X2442" s="97"/>
      <c r="Y2442" s="97"/>
      <c r="Z2442" s="97"/>
      <c r="AA2442" s="97"/>
      <c r="AB2442" s="97"/>
      <c r="AC2442" s="97"/>
      <c r="AD2442" s="97"/>
      <c r="AE2442" s="97"/>
    </row>
    <row r="2443" spans="1:31" ht="13.2">
      <c r="A2443" s="96">
        <v>1</v>
      </c>
      <c r="B2443" s="97" t="s">
        <v>680</v>
      </c>
      <c r="C2443" s="96">
        <v>3</v>
      </c>
      <c r="D2443" s="96">
        <v>7</v>
      </c>
      <c r="E2443" s="97" t="s">
        <v>5652</v>
      </c>
      <c r="F2443" s="96">
        <v>32440969</v>
      </c>
      <c r="G2443" s="97" t="s">
        <v>427</v>
      </c>
      <c r="H2443">
        <f>VLOOKUP(G2443,'Journals '!A:C,3)</f>
        <v>0</v>
      </c>
      <c r="I2443" t="str">
        <f t="shared" si="9"/>
        <v xml:space="preserve"> </v>
      </c>
      <c r="J2443" s="96">
        <v>2020</v>
      </c>
      <c r="K2443" s="97" t="s">
        <v>5627</v>
      </c>
      <c r="L2443" s="97"/>
      <c r="M2443" s="97"/>
      <c r="N2443" s="97"/>
      <c r="O2443" s="97"/>
      <c r="P2443" s="97"/>
      <c r="Q2443" s="97"/>
      <c r="R2443" s="97"/>
      <c r="S2443" s="97"/>
      <c r="T2443" s="97"/>
      <c r="U2443" s="97"/>
      <c r="V2443" s="97"/>
      <c r="W2443" s="97"/>
      <c r="X2443" s="97"/>
      <c r="Y2443" s="97"/>
      <c r="Z2443" s="97"/>
      <c r="AA2443" s="97"/>
      <c r="AB2443" s="97"/>
      <c r="AC2443" s="97"/>
      <c r="AD2443" s="97"/>
      <c r="AE2443" s="97"/>
    </row>
    <row r="2444" spans="1:31" ht="13.2">
      <c r="A2444" s="96">
        <v>1</v>
      </c>
      <c r="B2444" s="97" t="s">
        <v>680</v>
      </c>
      <c r="C2444" s="96">
        <v>2</v>
      </c>
      <c r="D2444" s="96">
        <v>3</v>
      </c>
      <c r="E2444" s="97" t="s">
        <v>5653</v>
      </c>
      <c r="F2444" s="96">
        <v>32797954</v>
      </c>
      <c r="G2444" s="97" t="s">
        <v>631</v>
      </c>
      <c r="H2444">
        <f>VLOOKUP(G2444,'Journals '!A:C,3)</f>
        <v>1</v>
      </c>
      <c r="I2444">
        <f t="shared" si="9"/>
        <v>1</v>
      </c>
      <c r="J2444" s="96">
        <v>2020</v>
      </c>
      <c r="K2444" s="97" t="s">
        <v>5627</v>
      </c>
      <c r="L2444" s="97"/>
      <c r="M2444" s="97"/>
      <c r="N2444" s="97"/>
      <c r="O2444" s="97"/>
      <c r="P2444" s="97"/>
      <c r="Q2444" s="97"/>
      <c r="R2444" s="97"/>
      <c r="S2444" s="97"/>
      <c r="T2444" s="97"/>
      <c r="U2444" s="97"/>
      <c r="V2444" s="97"/>
      <c r="W2444" s="97"/>
      <c r="X2444" s="97"/>
      <c r="Y2444" s="97"/>
      <c r="Z2444" s="97"/>
      <c r="AA2444" s="97"/>
      <c r="AB2444" s="97"/>
      <c r="AC2444" s="97"/>
      <c r="AD2444" s="97"/>
      <c r="AE2444" s="97"/>
    </row>
    <row r="2445" spans="1:31" ht="13.2">
      <c r="A2445" s="96">
        <v>1</v>
      </c>
      <c r="B2445" s="97" t="s">
        <v>680</v>
      </c>
      <c r="C2445" s="96">
        <v>2</v>
      </c>
      <c r="D2445" s="96">
        <v>8</v>
      </c>
      <c r="E2445" s="97" t="s">
        <v>5654</v>
      </c>
      <c r="F2445" s="96">
        <v>32331942</v>
      </c>
      <c r="G2445" s="97" t="s">
        <v>419</v>
      </c>
      <c r="H2445">
        <f>VLOOKUP(G2445,'Journals '!A:C,3)</f>
        <v>0</v>
      </c>
      <c r="I2445" t="str">
        <f t="shared" si="9"/>
        <v xml:space="preserve"> </v>
      </c>
      <c r="J2445" s="96">
        <v>2020</v>
      </c>
      <c r="K2445" s="97" t="s">
        <v>5627</v>
      </c>
      <c r="L2445" s="97"/>
      <c r="M2445" s="97"/>
      <c r="N2445" s="97"/>
      <c r="O2445" s="97"/>
      <c r="P2445" s="97"/>
      <c r="Q2445" s="97"/>
      <c r="R2445" s="97"/>
      <c r="S2445" s="97"/>
      <c r="T2445" s="97"/>
      <c r="U2445" s="97"/>
      <c r="V2445" s="97"/>
      <c r="W2445" s="97"/>
      <c r="X2445" s="97"/>
      <c r="Y2445" s="97"/>
      <c r="Z2445" s="97"/>
      <c r="AA2445" s="97"/>
      <c r="AB2445" s="97"/>
      <c r="AC2445" s="97"/>
      <c r="AD2445" s="97"/>
      <c r="AE2445" s="97"/>
    </row>
    <row r="2446" spans="1:31" ht="13.2">
      <c r="A2446" s="96">
        <v>1</v>
      </c>
      <c r="B2446" s="97" t="s">
        <v>680</v>
      </c>
      <c r="C2446" s="96">
        <v>4</v>
      </c>
      <c r="D2446" s="96">
        <v>11</v>
      </c>
      <c r="E2446" s="97" t="s">
        <v>5655</v>
      </c>
      <c r="F2446" s="96">
        <v>35949891</v>
      </c>
      <c r="G2446" s="97" t="s">
        <v>5656</v>
      </c>
      <c r="H2446">
        <f>VLOOKUP(G2446,'Journals '!A:C,3)</f>
        <v>0</v>
      </c>
      <c r="I2446" t="str">
        <f t="shared" si="9"/>
        <v xml:space="preserve"> </v>
      </c>
      <c r="J2446" s="96">
        <v>2022</v>
      </c>
      <c r="K2446" s="97" t="s">
        <v>5627</v>
      </c>
      <c r="L2446" s="97"/>
      <c r="M2446" s="97"/>
      <c r="N2446" s="97"/>
      <c r="O2446" s="97"/>
      <c r="P2446" s="97"/>
      <c r="Q2446" s="97"/>
      <c r="R2446" s="97"/>
      <c r="S2446" s="97"/>
      <c r="T2446" s="97"/>
      <c r="U2446" s="97"/>
      <c r="V2446" s="97"/>
      <c r="W2446" s="97"/>
      <c r="X2446" s="97"/>
      <c r="Y2446" s="97"/>
      <c r="Z2446" s="97"/>
      <c r="AA2446" s="97"/>
      <c r="AB2446" s="97"/>
      <c r="AC2446" s="97"/>
      <c r="AD2446" s="97"/>
      <c r="AE2446" s="97"/>
    </row>
    <row r="2447" spans="1:31" ht="13.2">
      <c r="A2447" s="96">
        <v>1</v>
      </c>
      <c r="B2447" s="97" t="s">
        <v>680</v>
      </c>
      <c r="C2447" s="96">
        <v>2</v>
      </c>
      <c r="D2447" s="96">
        <v>7</v>
      </c>
      <c r="E2447" s="97" t="s">
        <v>5657</v>
      </c>
      <c r="F2447" s="96">
        <v>32665917</v>
      </c>
      <c r="G2447" s="97" t="s">
        <v>1320</v>
      </c>
      <c r="H2447">
        <f>VLOOKUP(G2447,'Journals '!A:C,3)</f>
        <v>0</v>
      </c>
      <c r="I2447" t="str">
        <f t="shared" si="9"/>
        <v xml:space="preserve"> </v>
      </c>
      <c r="J2447" s="96">
        <v>2020</v>
      </c>
      <c r="K2447" s="97" t="s">
        <v>5627</v>
      </c>
      <c r="L2447" s="97"/>
      <c r="M2447" s="97"/>
      <c r="N2447" s="97"/>
      <c r="O2447" s="97"/>
      <c r="P2447" s="97"/>
      <c r="Q2447" s="97"/>
      <c r="R2447" s="97"/>
      <c r="S2447" s="97"/>
      <c r="T2447" s="97"/>
      <c r="U2447" s="97"/>
      <c r="V2447" s="97"/>
      <c r="W2447" s="97"/>
      <c r="X2447" s="97"/>
      <c r="Y2447" s="97"/>
      <c r="Z2447" s="97"/>
      <c r="AA2447" s="97"/>
      <c r="AB2447" s="97"/>
      <c r="AC2447" s="97"/>
      <c r="AD2447" s="97"/>
      <c r="AE2447" s="97"/>
    </row>
    <row r="2448" spans="1:31" ht="13.2">
      <c r="A2448" s="96">
        <v>1</v>
      </c>
      <c r="B2448" s="97" t="s">
        <v>680</v>
      </c>
      <c r="C2448" s="96">
        <v>2</v>
      </c>
      <c r="D2448" s="96">
        <v>9</v>
      </c>
      <c r="E2448" s="97" t="s">
        <v>5658</v>
      </c>
      <c r="F2448" s="96">
        <v>38141552</v>
      </c>
      <c r="G2448" s="97" t="s">
        <v>340</v>
      </c>
      <c r="H2448">
        <f>VLOOKUP(G2448,'Journals '!A:C,3)</f>
        <v>1</v>
      </c>
      <c r="I2448">
        <f t="shared" si="9"/>
        <v>1</v>
      </c>
      <c r="J2448" s="96">
        <v>2023</v>
      </c>
      <c r="K2448" s="97" t="s">
        <v>5659</v>
      </c>
      <c r="L2448" s="97"/>
      <c r="M2448" s="97"/>
      <c r="N2448" s="97"/>
      <c r="O2448" s="97"/>
      <c r="P2448" s="97"/>
      <c r="Q2448" s="97"/>
      <c r="R2448" s="97"/>
      <c r="S2448" s="97"/>
      <c r="T2448" s="97"/>
      <c r="U2448" s="97"/>
      <c r="V2448" s="97"/>
      <c r="W2448" s="97"/>
      <c r="X2448" s="97"/>
      <c r="Y2448" s="97"/>
      <c r="Z2448" s="97"/>
      <c r="AA2448" s="97"/>
      <c r="AB2448" s="97"/>
      <c r="AC2448" s="97"/>
      <c r="AD2448" s="97"/>
      <c r="AE2448" s="97"/>
    </row>
    <row r="2449" spans="1:31" ht="13.2">
      <c r="A2449" s="96">
        <v>1</v>
      </c>
      <c r="B2449" s="97" t="s">
        <v>680</v>
      </c>
      <c r="C2449" s="96">
        <v>3</v>
      </c>
      <c r="D2449" s="96">
        <v>7</v>
      </c>
      <c r="E2449" s="97" t="s">
        <v>5660</v>
      </c>
      <c r="F2449" s="96">
        <v>37831227</v>
      </c>
      <c r="G2449" s="97" t="s">
        <v>274</v>
      </c>
      <c r="H2449">
        <f>VLOOKUP(G2449,'Journals '!A:C,3)</f>
        <v>1</v>
      </c>
      <c r="I2449">
        <f t="shared" si="9"/>
        <v>1</v>
      </c>
      <c r="J2449" s="96">
        <v>2023</v>
      </c>
      <c r="K2449" s="97" t="s">
        <v>5659</v>
      </c>
      <c r="L2449" s="97"/>
      <c r="M2449" s="97"/>
      <c r="N2449" s="97"/>
      <c r="O2449" s="97"/>
      <c r="P2449" s="97"/>
      <c r="Q2449" s="97"/>
      <c r="R2449" s="97"/>
      <c r="S2449" s="97"/>
      <c r="T2449" s="97"/>
      <c r="U2449" s="97"/>
      <c r="V2449" s="97"/>
      <c r="W2449" s="97"/>
      <c r="X2449" s="97"/>
      <c r="Y2449" s="97"/>
      <c r="Z2449" s="97"/>
      <c r="AA2449" s="97"/>
      <c r="AB2449" s="97"/>
      <c r="AC2449" s="97"/>
      <c r="AD2449" s="97"/>
      <c r="AE2449" s="97"/>
    </row>
    <row r="2450" spans="1:31" ht="13.2">
      <c r="A2450" s="96">
        <v>4</v>
      </c>
      <c r="B2450" s="99" t="s">
        <v>682</v>
      </c>
      <c r="C2450" s="96">
        <v>2</v>
      </c>
      <c r="D2450" s="98">
        <v>4</v>
      </c>
      <c r="E2450" s="97" t="s">
        <v>5661</v>
      </c>
      <c r="F2450" s="96">
        <v>37506839</v>
      </c>
      <c r="G2450" s="97" t="s">
        <v>631</v>
      </c>
      <c r="H2450">
        <f>VLOOKUP(G2450,'Journals '!A:C,3)</f>
        <v>1</v>
      </c>
      <c r="I2450">
        <f t="shared" si="9"/>
        <v>1</v>
      </c>
      <c r="J2450" s="96">
        <v>2023</v>
      </c>
      <c r="K2450" s="97" t="s">
        <v>5662</v>
      </c>
      <c r="L2450" s="97"/>
      <c r="M2450" s="97"/>
      <c r="N2450" s="97"/>
      <c r="O2450" s="97"/>
      <c r="P2450" s="97"/>
      <c r="Q2450" s="97"/>
      <c r="R2450" s="97"/>
      <c r="S2450" s="97"/>
      <c r="T2450" s="97"/>
      <c r="U2450" s="97"/>
      <c r="V2450" s="97"/>
      <c r="W2450" s="97"/>
      <c r="X2450" s="97"/>
      <c r="Y2450" s="97"/>
      <c r="Z2450" s="97"/>
      <c r="AA2450" s="97"/>
      <c r="AB2450" s="97"/>
      <c r="AC2450" s="97"/>
      <c r="AD2450" s="97"/>
      <c r="AE2450" s="97"/>
    </row>
    <row r="2451" spans="1:31" ht="13.2">
      <c r="A2451" s="96">
        <v>4</v>
      </c>
      <c r="B2451" s="99" t="s">
        <v>682</v>
      </c>
      <c r="C2451" s="96">
        <v>2</v>
      </c>
      <c r="D2451" s="96">
        <v>6</v>
      </c>
      <c r="E2451" s="97" t="s">
        <v>3312</v>
      </c>
      <c r="F2451" s="96">
        <v>35381478</v>
      </c>
      <c r="G2451" s="97" t="s">
        <v>419</v>
      </c>
      <c r="H2451">
        <f>VLOOKUP(G2451,'Journals '!A:C,3)</f>
        <v>0</v>
      </c>
      <c r="I2451" t="str">
        <f t="shared" si="9"/>
        <v xml:space="preserve"> </v>
      </c>
      <c r="J2451" s="96">
        <v>2022</v>
      </c>
      <c r="K2451" s="97" t="s">
        <v>3313</v>
      </c>
      <c r="L2451" s="97"/>
      <c r="M2451" s="97"/>
      <c r="N2451" s="97"/>
      <c r="O2451" s="97"/>
      <c r="P2451" s="97"/>
      <c r="Q2451" s="97"/>
      <c r="R2451" s="97"/>
      <c r="S2451" s="97"/>
      <c r="T2451" s="97"/>
      <c r="U2451" s="97"/>
      <c r="V2451" s="97"/>
      <c r="W2451" s="97"/>
      <c r="X2451" s="97"/>
      <c r="Y2451" s="97"/>
      <c r="Z2451" s="97"/>
      <c r="AA2451" s="97"/>
      <c r="AB2451" s="97"/>
      <c r="AC2451" s="97"/>
      <c r="AD2451" s="97"/>
      <c r="AE2451" s="97"/>
    </row>
    <row r="2452" spans="1:31" ht="13.2">
      <c r="A2452" s="96">
        <v>4</v>
      </c>
      <c r="B2452" s="99" t="s">
        <v>682</v>
      </c>
      <c r="C2452" s="96">
        <v>2</v>
      </c>
      <c r="D2452" s="96">
        <v>6</v>
      </c>
      <c r="E2452" s="97" t="s">
        <v>5663</v>
      </c>
      <c r="F2452" s="96">
        <v>35871519</v>
      </c>
      <c r="G2452" s="97" t="s">
        <v>5664</v>
      </c>
      <c r="H2452">
        <f>VLOOKUP(G2452,'Journals '!A:C,3)</f>
        <v>0</v>
      </c>
      <c r="I2452" t="str">
        <f t="shared" si="9"/>
        <v xml:space="preserve"> </v>
      </c>
      <c r="J2452" s="96">
        <v>2022</v>
      </c>
      <c r="K2452" s="97" t="s">
        <v>3313</v>
      </c>
      <c r="L2452" s="97"/>
      <c r="M2452" s="97"/>
      <c r="N2452" s="97"/>
      <c r="O2452" s="97"/>
      <c r="P2452" s="97"/>
      <c r="Q2452" s="97"/>
      <c r="R2452" s="97"/>
      <c r="S2452" s="97"/>
      <c r="T2452" s="97"/>
      <c r="U2452" s="97"/>
      <c r="V2452" s="97"/>
      <c r="W2452" s="97"/>
      <c r="X2452" s="97"/>
      <c r="Y2452" s="97"/>
      <c r="Z2452" s="97"/>
      <c r="AA2452" s="97"/>
      <c r="AB2452" s="97"/>
      <c r="AC2452" s="97"/>
      <c r="AD2452" s="97"/>
      <c r="AE2452" s="97"/>
    </row>
    <row r="2453" spans="1:31" ht="13.2">
      <c r="A2453" s="96">
        <v>4</v>
      </c>
      <c r="B2453" s="99" t="s">
        <v>682</v>
      </c>
      <c r="C2453" s="96">
        <v>1</v>
      </c>
      <c r="D2453" s="96">
        <v>3</v>
      </c>
      <c r="E2453" s="97" t="s">
        <v>5665</v>
      </c>
      <c r="F2453" s="96">
        <v>38037601</v>
      </c>
      <c r="G2453" s="97" t="s">
        <v>364</v>
      </c>
      <c r="H2453">
        <f>VLOOKUP(G2453,'Journals '!A:C,3)</f>
        <v>1</v>
      </c>
      <c r="I2453">
        <f t="shared" si="9"/>
        <v>1</v>
      </c>
      <c r="J2453" s="96">
        <v>2023</v>
      </c>
      <c r="K2453" s="97" t="s">
        <v>3313</v>
      </c>
      <c r="L2453" s="97"/>
      <c r="M2453" s="97"/>
      <c r="N2453" s="97"/>
      <c r="O2453" s="97"/>
      <c r="P2453" s="97"/>
      <c r="Q2453" s="97"/>
      <c r="R2453" s="97"/>
      <c r="S2453" s="97"/>
      <c r="T2453" s="97"/>
      <c r="U2453" s="97"/>
      <c r="V2453" s="97"/>
      <c r="W2453" s="97"/>
      <c r="X2453" s="97"/>
      <c r="Y2453" s="97"/>
      <c r="Z2453" s="97"/>
      <c r="AA2453" s="97"/>
      <c r="AB2453" s="97"/>
      <c r="AC2453" s="97"/>
      <c r="AD2453" s="97"/>
      <c r="AE2453" s="97"/>
    </row>
    <row r="2454" spans="1:31" ht="13.2">
      <c r="A2454" s="96">
        <v>4</v>
      </c>
      <c r="B2454" s="99" t="s">
        <v>682</v>
      </c>
      <c r="C2454" s="96">
        <v>1</v>
      </c>
      <c r="D2454" s="96">
        <v>6</v>
      </c>
      <c r="E2454" s="97" t="s">
        <v>5666</v>
      </c>
      <c r="F2454" s="96">
        <v>35425940</v>
      </c>
      <c r="G2454" s="97" t="s">
        <v>5667</v>
      </c>
      <c r="H2454">
        <f>VLOOKUP(G2454,'Journals '!A:C,3)</f>
        <v>0</v>
      </c>
      <c r="I2454" t="str">
        <f t="shared" si="9"/>
        <v xml:space="preserve"> </v>
      </c>
      <c r="J2454" s="96">
        <v>2022</v>
      </c>
      <c r="K2454" s="97" t="s">
        <v>3313</v>
      </c>
      <c r="L2454" s="97"/>
      <c r="M2454" s="97"/>
      <c r="N2454" s="97"/>
      <c r="O2454" s="97"/>
      <c r="P2454" s="97"/>
      <c r="Q2454" s="97"/>
      <c r="R2454" s="97"/>
      <c r="S2454" s="97"/>
      <c r="T2454" s="97"/>
      <c r="U2454" s="97"/>
      <c r="V2454" s="97"/>
      <c r="W2454" s="97"/>
      <c r="X2454" s="97"/>
      <c r="Y2454" s="97"/>
      <c r="Z2454" s="97"/>
      <c r="AA2454" s="97"/>
      <c r="AB2454" s="97"/>
      <c r="AC2454" s="97"/>
      <c r="AD2454" s="97"/>
      <c r="AE2454" s="97"/>
    </row>
    <row r="2455" spans="1:31" ht="13.2">
      <c r="A2455" s="96">
        <v>4</v>
      </c>
      <c r="B2455" s="99" t="s">
        <v>682</v>
      </c>
      <c r="C2455" s="96">
        <v>4</v>
      </c>
      <c r="D2455" s="96">
        <v>5</v>
      </c>
      <c r="E2455" s="97" t="s">
        <v>3316</v>
      </c>
      <c r="F2455" s="96">
        <v>36578295</v>
      </c>
      <c r="G2455" s="97" t="s">
        <v>5668</v>
      </c>
      <c r="H2455">
        <f>VLOOKUP(G2455,'Journals '!A:C,3)</f>
        <v>0</v>
      </c>
      <c r="I2455" t="str">
        <f t="shared" si="9"/>
        <v xml:space="preserve"> </v>
      </c>
      <c r="J2455" s="96">
        <v>2022</v>
      </c>
      <c r="K2455" s="97" t="s">
        <v>2843</v>
      </c>
      <c r="L2455" s="97"/>
      <c r="M2455" s="97"/>
      <c r="N2455" s="97"/>
      <c r="O2455" s="97"/>
      <c r="P2455" s="97"/>
      <c r="Q2455" s="97"/>
      <c r="R2455" s="97"/>
      <c r="S2455" s="97"/>
      <c r="T2455" s="97"/>
      <c r="U2455" s="97"/>
      <c r="V2455" s="97"/>
      <c r="W2455" s="97"/>
      <c r="X2455" s="97"/>
      <c r="Y2455" s="97"/>
      <c r="Z2455" s="97"/>
      <c r="AA2455" s="97"/>
      <c r="AB2455" s="97"/>
      <c r="AC2455" s="97"/>
      <c r="AD2455" s="97"/>
      <c r="AE2455" s="97"/>
    </row>
    <row r="2456" spans="1:31" ht="13.2">
      <c r="A2456" s="96">
        <v>4</v>
      </c>
      <c r="B2456" s="99" t="s">
        <v>682</v>
      </c>
      <c r="C2456" s="96">
        <v>5</v>
      </c>
      <c r="D2456" s="96">
        <v>7</v>
      </c>
      <c r="E2456" s="97" t="s">
        <v>5669</v>
      </c>
      <c r="F2456" s="96">
        <v>35442102</v>
      </c>
      <c r="G2456" s="97" t="s">
        <v>284</v>
      </c>
      <c r="H2456">
        <f>VLOOKUP(G2456,'Journals '!A:C,3)</f>
        <v>0</v>
      </c>
      <c r="I2456" t="str">
        <f t="shared" si="9"/>
        <v xml:space="preserve"> </v>
      </c>
      <c r="J2456" s="96">
        <v>2023</v>
      </c>
      <c r="K2456" s="97" t="s">
        <v>3313</v>
      </c>
      <c r="L2456" s="97"/>
      <c r="M2456" s="97"/>
      <c r="N2456" s="97"/>
      <c r="O2456" s="97"/>
      <c r="P2456" s="97"/>
      <c r="Q2456" s="97"/>
      <c r="R2456" s="97"/>
      <c r="S2456" s="97"/>
      <c r="T2456" s="97"/>
      <c r="U2456" s="97"/>
      <c r="V2456" s="97"/>
      <c r="W2456" s="97"/>
      <c r="X2456" s="97"/>
      <c r="Y2456" s="97"/>
      <c r="Z2456" s="97"/>
      <c r="AA2456" s="97"/>
      <c r="AB2456" s="97"/>
      <c r="AC2456" s="97"/>
      <c r="AD2456" s="97"/>
      <c r="AE2456" s="97"/>
    </row>
    <row r="2457" spans="1:31" ht="13.2">
      <c r="A2457" s="96">
        <v>4</v>
      </c>
      <c r="B2457" s="99" t="s">
        <v>682</v>
      </c>
      <c r="C2457" s="96">
        <v>4</v>
      </c>
      <c r="D2457" s="96">
        <v>5</v>
      </c>
      <c r="E2457" s="97" t="s">
        <v>5670</v>
      </c>
      <c r="F2457" s="96">
        <v>36803215</v>
      </c>
      <c r="G2457" s="97" t="s">
        <v>5671</v>
      </c>
      <c r="H2457">
        <f>VLOOKUP(G2457,'Journals '!A:C,3)</f>
        <v>0</v>
      </c>
      <c r="I2457" t="str">
        <f t="shared" si="9"/>
        <v xml:space="preserve"> </v>
      </c>
      <c r="J2457" s="96">
        <v>2023</v>
      </c>
      <c r="K2457" s="97" t="s">
        <v>3313</v>
      </c>
      <c r="L2457" s="97"/>
      <c r="M2457" s="97"/>
      <c r="N2457" s="97"/>
      <c r="O2457" s="97"/>
      <c r="P2457" s="97"/>
      <c r="Q2457" s="97"/>
      <c r="R2457" s="97"/>
      <c r="S2457" s="97"/>
      <c r="T2457" s="97"/>
      <c r="U2457" s="97"/>
      <c r="V2457" s="97"/>
      <c r="W2457" s="97"/>
      <c r="X2457" s="97"/>
      <c r="Y2457" s="97"/>
      <c r="Z2457" s="97"/>
      <c r="AA2457" s="97"/>
      <c r="AB2457" s="97"/>
      <c r="AC2457" s="97"/>
      <c r="AD2457" s="97"/>
      <c r="AE2457" s="97"/>
    </row>
    <row r="2458" spans="1:31" ht="13.2">
      <c r="A2458" s="96">
        <v>5</v>
      </c>
      <c r="B2458" s="97" t="s">
        <v>861</v>
      </c>
      <c r="C2458" s="96">
        <v>5</v>
      </c>
      <c r="D2458" s="98">
        <v>9</v>
      </c>
      <c r="E2458" s="97" t="s">
        <v>5672</v>
      </c>
      <c r="F2458" s="96">
        <v>37846533</v>
      </c>
      <c r="G2458" s="97" t="s">
        <v>4461</v>
      </c>
      <c r="H2458">
        <f>VLOOKUP(G2458,'Journals '!A:C,3)</f>
        <v>0</v>
      </c>
      <c r="I2458">
        <v>1</v>
      </c>
      <c r="J2458" s="96">
        <v>2023</v>
      </c>
      <c r="K2458" s="97" t="s">
        <v>4472</v>
      </c>
      <c r="L2458" s="97"/>
      <c r="M2458" s="97"/>
      <c r="N2458" s="97"/>
      <c r="O2458" s="97"/>
      <c r="P2458" s="97"/>
      <c r="Q2458" s="97"/>
      <c r="R2458" s="97"/>
      <c r="S2458" s="97"/>
      <c r="T2458" s="97"/>
      <c r="U2458" s="97"/>
      <c r="V2458" s="97"/>
      <c r="W2458" s="97"/>
      <c r="X2458" s="97"/>
      <c r="Y2458" s="97"/>
      <c r="Z2458" s="97"/>
      <c r="AA2458" s="97"/>
      <c r="AB2458" s="97"/>
      <c r="AC2458" s="97"/>
      <c r="AD2458" s="97"/>
      <c r="AE2458" s="97"/>
    </row>
    <row r="2459" spans="1:31" ht="13.2">
      <c r="A2459" s="96">
        <v>6</v>
      </c>
      <c r="B2459" s="99" t="s">
        <v>684</v>
      </c>
      <c r="C2459" s="96">
        <v>4</v>
      </c>
      <c r="D2459" s="98">
        <v>7</v>
      </c>
      <c r="E2459" s="97" t="s">
        <v>5673</v>
      </c>
      <c r="F2459" s="96">
        <v>34967822</v>
      </c>
      <c r="G2459" s="97" t="s">
        <v>2072</v>
      </c>
      <c r="H2459">
        <f>VLOOKUP(G2459,'Journals '!A:C,3)</f>
        <v>0</v>
      </c>
      <c r="I2459" t="str">
        <f t="shared" ref="I2459:I2691" si="10">IF(H2459=1,1," ")</f>
        <v xml:space="preserve"> </v>
      </c>
      <c r="J2459" s="96">
        <v>2022</v>
      </c>
      <c r="K2459" s="97" t="s">
        <v>5674</v>
      </c>
      <c r="L2459" s="97"/>
      <c r="M2459" s="97"/>
      <c r="N2459" s="97"/>
      <c r="O2459" s="97"/>
      <c r="P2459" s="97"/>
      <c r="Q2459" s="97"/>
      <c r="R2459" s="97"/>
      <c r="S2459" s="97"/>
      <c r="T2459" s="97"/>
      <c r="U2459" s="97"/>
      <c r="V2459" s="97"/>
      <c r="W2459" s="97"/>
      <c r="X2459" s="97"/>
      <c r="Y2459" s="97"/>
      <c r="Z2459" s="97"/>
      <c r="AA2459" s="97"/>
      <c r="AB2459" s="97"/>
      <c r="AC2459" s="97"/>
      <c r="AD2459" s="97"/>
      <c r="AE2459" s="97"/>
    </row>
    <row r="2460" spans="1:31" ht="13.2">
      <c r="A2460" s="96">
        <v>6</v>
      </c>
      <c r="B2460" s="99" t="s">
        <v>684</v>
      </c>
      <c r="C2460" s="96">
        <v>6</v>
      </c>
      <c r="D2460" s="96">
        <v>9</v>
      </c>
      <c r="E2460" s="97" t="s">
        <v>5675</v>
      </c>
      <c r="F2460" s="96">
        <v>33940271</v>
      </c>
      <c r="G2460" s="97" t="s">
        <v>631</v>
      </c>
      <c r="H2460">
        <f>VLOOKUP(G2460,'Journals '!A:C,3)</f>
        <v>1</v>
      </c>
      <c r="I2460">
        <f t="shared" si="10"/>
        <v>1</v>
      </c>
      <c r="J2460" s="96">
        <v>2021</v>
      </c>
      <c r="K2460" s="97" t="s">
        <v>5676</v>
      </c>
      <c r="L2460" s="97"/>
      <c r="M2460" s="97"/>
      <c r="N2460" s="97"/>
      <c r="O2460" s="97"/>
      <c r="P2460" s="97"/>
      <c r="Q2460" s="97"/>
      <c r="R2460" s="97"/>
      <c r="S2460" s="97"/>
      <c r="T2460" s="97"/>
      <c r="U2460" s="97"/>
      <c r="V2460" s="97"/>
      <c r="W2460" s="97"/>
      <c r="X2460" s="97"/>
      <c r="Y2460" s="97"/>
      <c r="Z2460" s="97"/>
      <c r="AA2460" s="97"/>
      <c r="AB2460" s="97"/>
      <c r="AC2460" s="97"/>
      <c r="AD2460" s="97"/>
      <c r="AE2460" s="97"/>
    </row>
    <row r="2461" spans="1:31" ht="13.2">
      <c r="A2461" s="96">
        <v>7</v>
      </c>
      <c r="B2461" s="97" t="s">
        <v>685</v>
      </c>
      <c r="C2461" s="96">
        <v>1</v>
      </c>
      <c r="D2461" s="98">
        <v>4</v>
      </c>
      <c r="E2461" s="97" t="s">
        <v>5677</v>
      </c>
      <c r="F2461" s="96">
        <v>36916527</v>
      </c>
      <c r="G2461" s="97" t="s">
        <v>431</v>
      </c>
      <c r="H2461">
        <f>VLOOKUP(G2461,'Journals '!A:C,3)</f>
        <v>1</v>
      </c>
      <c r="I2461">
        <f t="shared" si="10"/>
        <v>1</v>
      </c>
      <c r="J2461" s="96">
        <v>2023</v>
      </c>
      <c r="K2461" s="97" t="s">
        <v>5678</v>
      </c>
      <c r="L2461" s="97"/>
      <c r="M2461" s="97"/>
      <c r="N2461" s="97"/>
      <c r="O2461" s="97"/>
      <c r="P2461" s="97"/>
      <c r="Q2461" s="97"/>
      <c r="R2461" s="97"/>
      <c r="S2461" s="97"/>
      <c r="T2461" s="97"/>
      <c r="U2461" s="97"/>
      <c r="V2461" s="97"/>
      <c r="W2461" s="97"/>
      <c r="X2461" s="97"/>
      <c r="Y2461" s="97"/>
      <c r="Z2461" s="97"/>
      <c r="AA2461" s="97"/>
      <c r="AB2461" s="97"/>
      <c r="AC2461" s="97"/>
      <c r="AD2461" s="97"/>
      <c r="AE2461" s="97"/>
    </row>
    <row r="2462" spans="1:31" ht="13.2">
      <c r="A2462" s="96">
        <v>7</v>
      </c>
      <c r="B2462" s="97" t="s">
        <v>685</v>
      </c>
      <c r="C2462" s="96">
        <v>6</v>
      </c>
      <c r="D2462" s="96">
        <v>16</v>
      </c>
      <c r="E2462" s="97" t="s">
        <v>5679</v>
      </c>
      <c r="F2462" s="96">
        <v>33066890</v>
      </c>
      <c r="G2462" s="97" t="s">
        <v>5635</v>
      </c>
      <c r="H2462">
        <f>VLOOKUP(G2462,'Journals '!A:C,3)</f>
        <v>0</v>
      </c>
      <c r="I2462" t="str">
        <f t="shared" si="10"/>
        <v xml:space="preserve"> </v>
      </c>
      <c r="J2462" s="96">
        <v>2020</v>
      </c>
      <c r="K2462" s="97" t="s">
        <v>5680</v>
      </c>
      <c r="L2462" s="97"/>
      <c r="M2462" s="97"/>
      <c r="N2462" s="97"/>
      <c r="O2462" s="97"/>
      <c r="P2462" s="97"/>
      <c r="Q2462" s="97"/>
      <c r="R2462" s="97"/>
      <c r="S2462" s="97"/>
      <c r="T2462" s="97"/>
      <c r="U2462" s="97"/>
      <c r="V2462" s="97"/>
      <c r="W2462" s="97"/>
      <c r="X2462" s="97"/>
      <c r="Y2462" s="97"/>
      <c r="Z2462" s="97"/>
      <c r="AA2462" s="97"/>
      <c r="AB2462" s="97"/>
      <c r="AC2462" s="97"/>
      <c r="AD2462" s="97"/>
      <c r="AE2462" s="97"/>
    </row>
    <row r="2463" spans="1:31" ht="13.2">
      <c r="A2463" s="96">
        <v>8</v>
      </c>
      <c r="B2463" s="97" t="s">
        <v>686</v>
      </c>
      <c r="C2463" s="96">
        <v>4</v>
      </c>
      <c r="D2463" s="98">
        <v>8</v>
      </c>
      <c r="E2463" s="97" t="s">
        <v>1757</v>
      </c>
      <c r="F2463" s="96">
        <v>37706880</v>
      </c>
      <c r="G2463" s="97" t="s">
        <v>544</v>
      </c>
      <c r="H2463">
        <f>VLOOKUP(G2463,'Journals '!A:C,3)</f>
        <v>1</v>
      </c>
      <c r="I2463">
        <f t="shared" si="10"/>
        <v>1</v>
      </c>
      <c r="J2463" s="96">
        <v>2023</v>
      </c>
      <c r="K2463" s="97" t="s">
        <v>5681</v>
      </c>
      <c r="L2463" s="97"/>
      <c r="M2463" s="97"/>
      <c r="N2463" s="97"/>
      <c r="O2463" s="97"/>
      <c r="P2463" s="97"/>
      <c r="Q2463" s="97"/>
      <c r="R2463" s="97"/>
      <c r="S2463" s="97"/>
      <c r="T2463" s="97"/>
      <c r="U2463" s="97"/>
      <c r="V2463" s="97"/>
      <c r="W2463" s="97"/>
      <c r="X2463" s="97"/>
      <c r="Y2463" s="97"/>
      <c r="Z2463" s="97"/>
      <c r="AA2463" s="97"/>
      <c r="AB2463" s="97"/>
      <c r="AC2463" s="97"/>
      <c r="AD2463" s="97"/>
      <c r="AE2463" s="97"/>
    </row>
    <row r="2464" spans="1:31" ht="13.2">
      <c r="A2464" s="96">
        <v>10</v>
      </c>
      <c r="B2464" s="97" t="s">
        <v>687</v>
      </c>
      <c r="C2464" s="96">
        <v>2</v>
      </c>
      <c r="D2464" s="96">
        <v>3</v>
      </c>
      <c r="E2464" s="97" t="s">
        <v>5682</v>
      </c>
      <c r="F2464" s="96">
        <v>31306129</v>
      </c>
      <c r="G2464" s="97" t="s">
        <v>1193</v>
      </c>
      <c r="H2464">
        <f>VLOOKUP(G2464,'Journals '!A:C,3)</f>
        <v>0</v>
      </c>
      <c r="I2464" t="str">
        <f t="shared" si="10"/>
        <v xml:space="preserve"> </v>
      </c>
      <c r="J2464" s="96">
        <v>2019</v>
      </c>
      <c r="K2464" s="97" t="s">
        <v>5683</v>
      </c>
      <c r="L2464" s="97"/>
      <c r="M2464" s="97"/>
      <c r="N2464" s="97"/>
      <c r="O2464" s="97"/>
      <c r="P2464" s="97"/>
      <c r="Q2464" s="97"/>
      <c r="R2464" s="97"/>
      <c r="S2464" s="97"/>
      <c r="T2464" s="97"/>
      <c r="U2464" s="97"/>
      <c r="V2464" s="97"/>
      <c r="W2464" s="97"/>
      <c r="X2464" s="97"/>
      <c r="Y2464" s="97"/>
      <c r="Z2464" s="97"/>
      <c r="AA2464" s="97"/>
      <c r="AB2464" s="97"/>
      <c r="AC2464" s="97"/>
      <c r="AD2464" s="97"/>
      <c r="AE2464" s="97"/>
    </row>
    <row r="2465" spans="1:31" ht="13.2">
      <c r="A2465" s="96">
        <v>10</v>
      </c>
      <c r="B2465" s="97" t="s">
        <v>687</v>
      </c>
      <c r="C2465" s="96">
        <v>1</v>
      </c>
      <c r="D2465" s="96">
        <v>3</v>
      </c>
      <c r="E2465" s="97" t="s">
        <v>5684</v>
      </c>
      <c r="F2465" s="96">
        <v>37052208</v>
      </c>
      <c r="G2465" s="97" t="s">
        <v>1389</v>
      </c>
      <c r="H2465">
        <f>VLOOKUP(G2465,'Journals '!A:C,3)</f>
        <v>0</v>
      </c>
      <c r="I2465" t="str">
        <f t="shared" si="10"/>
        <v xml:space="preserve"> </v>
      </c>
      <c r="J2465" s="96">
        <v>2023</v>
      </c>
      <c r="K2465" s="97" t="s">
        <v>5685</v>
      </c>
      <c r="L2465" s="97"/>
      <c r="M2465" s="97"/>
      <c r="N2465" s="97"/>
      <c r="O2465" s="97"/>
      <c r="P2465" s="97"/>
      <c r="Q2465" s="97"/>
      <c r="R2465" s="97"/>
      <c r="S2465" s="97"/>
      <c r="T2465" s="97"/>
      <c r="U2465" s="97"/>
      <c r="V2465" s="97"/>
      <c r="W2465" s="97"/>
      <c r="X2465" s="97"/>
      <c r="Y2465" s="97"/>
      <c r="Z2465" s="97"/>
      <c r="AA2465" s="97"/>
      <c r="AB2465" s="97"/>
      <c r="AC2465" s="97"/>
      <c r="AD2465" s="97"/>
      <c r="AE2465" s="97"/>
    </row>
    <row r="2466" spans="1:31" ht="13.2">
      <c r="A2466" s="96">
        <v>10</v>
      </c>
      <c r="B2466" s="97" t="s">
        <v>687</v>
      </c>
      <c r="C2466" s="96">
        <v>1</v>
      </c>
      <c r="D2466" s="96">
        <v>4</v>
      </c>
      <c r="E2466" s="97" t="s">
        <v>5686</v>
      </c>
      <c r="F2466" s="96">
        <v>27231972</v>
      </c>
      <c r="G2466" s="97" t="s">
        <v>430</v>
      </c>
      <c r="H2466">
        <f>VLOOKUP(G2466,'Journals '!A:C,3)</f>
        <v>1</v>
      </c>
      <c r="I2466">
        <f t="shared" si="10"/>
        <v>1</v>
      </c>
      <c r="J2466" s="96">
        <v>2017</v>
      </c>
      <c r="K2466" s="97" t="s">
        <v>5687</v>
      </c>
      <c r="L2466" s="97"/>
      <c r="M2466" s="97"/>
      <c r="N2466" s="97"/>
      <c r="O2466" s="97"/>
      <c r="P2466" s="97"/>
      <c r="Q2466" s="97"/>
      <c r="R2466" s="97"/>
      <c r="S2466" s="97"/>
      <c r="T2466" s="97"/>
      <c r="U2466" s="97"/>
      <c r="V2466" s="97"/>
      <c r="W2466" s="97"/>
      <c r="X2466" s="97"/>
      <c r="Y2466" s="97"/>
      <c r="Z2466" s="97"/>
      <c r="AA2466" s="97"/>
      <c r="AB2466" s="97"/>
      <c r="AC2466" s="97"/>
      <c r="AD2466" s="97"/>
      <c r="AE2466" s="97"/>
    </row>
    <row r="2467" spans="1:31" ht="13.2">
      <c r="A2467" s="96">
        <v>10</v>
      </c>
      <c r="B2467" s="97" t="s">
        <v>687</v>
      </c>
      <c r="C2467" s="96">
        <v>9</v>
      </c>
      <c r="D2467" s="96">
        <v>30</v>
      </c>
      <c r="E2467" s="97" t="s">
        <v>5688</v>
      </c>
      <c r="F2467" s="96">
        <v>35715588</v>
      </c>
      <c r="G2467" s="97" t="s">
        <v>5689</v>
      </c>
      <c r="H2467">
        <f>VLOOKUP(G2467,'Journals '!A:C,3)</f>
        <v>0</v>
      </c>
      <c r="I2467" t="str">
        <f t="shared" si="10"/>
        <v xml:space="preserve"> </v>
      </c>
      <c r="J2467" s="96">
        <v>2023</v>
      </c>
      <c r="K2467" s="97" t="s">
        <v>5690</v>
      </c>
      <c r="L2467" s="97"/>
      <c r="M2467" s="97"/>
      <c r="N2467" s="97"/>
      <c r="O2467" s="97"/>
      <c r="P2467" s="97"/>
      <c r="Q2467" s="97"/>
      <c r="R2467" s="97"/>
      <c r="S2467" s="97"/>
      <c r="T2467" s="97"/>
      <c r="U2467" s="97"/>
      <c r="V2467" s="97"/>
      <c r="W2467" s="97"/>
      <c r="X2467" s="97"/>
      <c r="Y2467" s="97"/>
      <c r="Z2467" s="97"/>
      <c r="AA2467" s="97"/>
      <c r="AB2467" s="97"/>
      <c r="AC2467" s="97"/>
      <c r="AD2467" s="97"/>
      <c r="AE2467" s="97"/>
    </row>
    <row r="2468" spans="1:31" ht="13.2">
      <c r="A2468" s="96">
        <v>10</v>
      </c>
      <c r="B2468" s="97" t="s">
        <v>687</v>
      </c>
      <c r="C2468" s="96">
        <v>4</v>
      </c>
      <c r="D2468" s="96">
        <v>32</v>
      </c>
      <c r="E2468" s="97" t="s">
        <v>5691</v>
      </c>
      <c r="F2468" s="96">
        <v>36869161</v>
      </c>
      <c r="G2468" s="97" t="s">
        <v>5692</v>
      </c>
      <c r="H2468">
        <f>VLOOKUP(G2468,'Journals '!A:C,3)</f>
        <v>1</v>
      </c>
      <c r="I2468">
        <f t="shared" si="10"/>
        <v>1</v>
      </c>
      <c r="J2468" s="96">
        <v>2023</v>
      </c>
      <c r="K2468" s="97" t="s">
        <v>5693</v>
      </c>
      <c r="L2468" s="97"/>
      <c r="M2468" s="97"/>
      <c r="N2468" s="97"/>
      <c r="O2468" s="97"/>
      <c r="P2468" s="97"/>
      <c r="Q2468" s="97"/>
      <c r="R2468" s="97"/>
      <c r="S2468" s="97"/>
      <c r="T2468" s="97"/>
      <c r="U2468" s="97"/>
      <c r="V2468" s="97"/>
      <c r="W2468" s="97"/>
      <c r="X2468" s="97"/>
      <c r="Y2468" s="97"/>
      <c r="Z2468" s="97"/>
      <c r="AA2468" s="97"/>
      <c r="AB2468" s="97"/>
      <c r="AC2468" s="97"/>
      <c r="AD2468" s="97"/>
      <c r="AE2468" s="97"/>
    </row>
    <row r="2469" spans="1:31" ht="13.2">
      <c r="A2469" s="96">
        <v>10</v>
      </c>
      <c r="B2469" s="97" t="s">
        <v>687</v>
      </c>
      <c r="C2469" s="96">
        <v>1</v>
      </c>
      <c r="D2469" s="96">
        <v>18</v>
      </c>
      <c r="E2469" s="97" t="s">
        <v>5694</v>
      </c>
      <c r="F2469" s="96">
        <v>34558140</v>
      </c>
      <c r="G2469" s="97" t="s">
        <v>1389</v>
      </c>
      <c r="H2469">
        <f>VLOOKUP(G2469,'Journals '!A:C,3)</f>
        <v>0</v>
      </c>
      <c r="I2469" t="str">
        <f t="shared" si="10"/>
        <v xml:space="preserve"> </v>
      </c>
      <c r="J2469" s="96">
        <v>2022</v>
      </c>
      <c r="K2469" s="97" t="s">
        <v>5695</v>
      </c>
      <c r="L2469" s="97"/>
      <c r="M2469" s="97"/>
      <c r="N2469" s="97"/>
      <c r="O2469" s="97"/>
      <c r="P2469" s="97"/>
      <c r="Q2469" s="97"/>
      <c r="R2469" s="97"/>
      <c r="S2469" s="97"/>
      <c r="T2469" s="97"/>
      <c r="U2469" s="97"/>
      <c r="V2469" s="97"/>
      <c r="W2469" s="97"/>
      <c r="X2469" s="97"/>
      <c r="Y2469" s="97"/>
      <c r="Z2469" s="97"/>
      <c r="AA2469" s="97"/>
      <c r="AB2469" s="97"/>
      <c r="AC2469" s="97"/>
      <c r="AD2469" s="97"/>
      <c r="AE2469" s="97"/>
    </row>
    <row r="2470" spans="1:31" ht="13.2">
      <c r="A2470" s="96">
        <v>10</v>
      </c>
      <c r="B2470" s="97" t="s">
        <v>687</v>
      </c>
      <c r="C2470" s="96">
        <v>1</v>
      </c>
      <c r="D2470" s="96">
        <v>19</v>
      </c>
      <c r="E2470" s="97" t="s">
        <v>5696</v>
      </c>
      <c r="F2470" s="96">
        <v>34039038</v>
      </c>
      <c r="G2470" s="97" t="s">
        <v>5697</v>
      </c>
      <c r="H2470">
        <f>VLOOKUP(G2470,'Journals '!A:C,3)</f>
        <v>0</v>
      </c>
      <c r="I2470" t="str">
        <f t="shared" si="10"/>
        <v xml:space="preserve"> </v>
      </c>
      <c r="J2470" s="96">
        <v>2021</v>
      </c>
      <c r="K2470" s="97" t="s">
        <v>5698</v>
      </c>
      <c r="L2470" s="97"/>
      <c r="M2470" s="97"/>
      <c r="N2470" s="97"/>
      <c r="O2470" s="97"/>
      <c r="P2470" s="97"/>
      <c r="Q2470" s="97"/>
      <c r="R2470" s="97"/>
      <c r="S2470" s="97"/>
      <c r="T2470" s="97"/>
      <c r="U2470" s="97"/>
      <c r="V2470" s="97"/>
      <c r="W2470" s="97"/>
      <c r="X2470" s="97"/>
      <c r="Y2470" s="97"/>
      <c r="Z2470" s="97"/>
      <c r="AA2470" s="97"/>
      <c r="AB2470" s="97"/>
      <c r="AC2470" s="97"/>
      <c r="AD2470" s="97"/>
      <c r="AE2470" s="97"/>
    </row>
    <row r="2471" spans="1:31" ht="13.2">
      <c r="A2471" s="96">
        <v>10</v>
      </c>
      <c r="B2471" s="97" t="s">
        <v>687</v>
      </c>
      <c r="C2471" s="96">
        <v>5</v>
      </c>
      <c r="D2471" s="96">
        <v>11</v>
      </c>
      <c r="E2471" s="97" t="s">
        <v>5699</v>
      </c>
      <c r="F2471" s="96">
        <v>31334328</v>
      </c>
      <c r="G2471" s="97" t="s">
        <v>5700</v>
      </c>
      <c r="H2471">
        <f>VLOOKUP(G2471,'Journals '!A:C,3)</f>
        <v>0</v>
      </c>
      <c r="I2471" t="str">
        <f t="shared" si="10"/>
        <v xml:space="preserve"> </v>
      </c>
      <c r="J2471" s="96">
        <v>2019</v>
      </c>
      <c r="K2471" s="97" t="s">
        <v>5701</v>
      </c>
      <c r="L2471" s="97"/>
      <c r="M2471" s="97"/>
      <c r="N2471" s="97"/>
      <c r="O2471" s="97"/>
      <c r="P2471" s="97"/>
      <c r="Q2471" s="97"/>
      <c r="R2471" s="97"/>
      <c r="S2471" s="97"/>
      <c r="T2471" s="97"/>
      <c r="U2471" s="97"/>
      <c r="V2471" s="97"/>
      <c r="W2471" s="97"/>
      <c r="X2471" s="97"/>
      <c r="Y2471" s="97"/>
      <c r="Z2471" s="97"/>
      <c r="AA2471" s="97"/>
      <c r="AB2471" s="97"/>
      <c r="AC2471" s="97"/>
      <c r="AD2471" s="97"/>
      <c r="AE2471" s="97"/>
    </row>
    <row r="2472" spans="1:31" ht="13.2">
      <c r="A2472" s="96">
        <v>10</v>
      </c>
      <c r="B2472" s="97" t="s">
        <v>687</v>
      </c>
      <c r="C2472" s="96">
        <v>9</v>
      </c>
      <c r="D2472" s="96">
        <v>15</v>
      </c>
      <c r="E2472" s="97" t="s">
        <v>5702</v>
      </c>
      <c r="F2472" s="96">
        <v>30202548</v>
      </c>
      <c r="G2472" s="97" t="s">
        <v>5703</v>
      </c>
      <c r="H2472">
        <f>VLOOKUP(G2472,'Journals '!A:C,3)</f>
        <v>0</v>
      </c>
      <c r="I2472" t="str">
        <f t="shared" si="10"/>
        <v xml:space="preserve"> </v>
      </c>
      <c r="J2472" s="96">
        <v>2015</v>
      </c>
      <c r="K2472" s="97" t="s">
        <v>5704</v>
      </c>
      <c r="L2472" s="97"/>
      <c r="M2472" s="97"/>
      <c r="N2472" s="97"/>
      <c r="O2472" s="97"/>
      <c r="P2472" s="97"/>
      <c r="Q2472" s="97"/>
      <c r="R2472" s="97"/>
      <c r="S2472" s="97"/>
      <c r="T2472" s="97"/>
      <c r="U2472" s="97"/>
      <c r="V2472" s="97"/>
      <c r="W2472" s="97"/>
      <c r="X2472" s="97"/>
      <c r="Y2472" s="97"/>
      <c r="Z2472" s="97"/>
      <c r="AA2472" s="97"/>
      <c r="AB2472" s="97"/>
      <c r="AC2472" s="97"/>
      <c r="AD2472" s="97"/>
      <c r="AE2472" s="97"/>
    </row>
    <row r="2473" spans="1:31" ht="13.2">
      <c r="A2473" s="96">
        <v>10</v>
      </c>
      <c r="B2473" s="97" t="s">
        <v>687</v>
      </c>
      <c r="C2473" s="96">
        <v>1</v>
      </c>
      <c r="D2473" s="96">
        <v>10</v>
      </c>
      <c r="E2473" s="97" t="s">
        <v>5705</v>
      </c>
      <c r="F2473" s="96">
        <v>29701560</v>
      </c>
      <c r="G2473" s="97" t="s">
        <v>433</v>
      </c>
      <c r="H2473">
        <f>VLOOKUP(G2473,'Journals '!A:C,3)</f>
        <v>1</v>
      </c>
      <c r="I2473">
        <f t="shared" si="10"/>
        <v>1</v>
      </c>
      <c r="J2473" s="96">
        <v>2018</v>
      </c>
      <c r="K2473" s="97" t="s">
        <v>5706</v>
      </c>
      <c r="L2473" s="97"/>
      <c r="M2473" s="97"/>
      <c r="N2473" s="97"/>
      <c r="O2473" s="97"/>
      <c r="P2473" s="97"/>
      <c r="Q2473" s="97"/>
      <c r="R2473" s="97"/>
      <c r="S2473" s="97"/>
      <c r="T2473" s="97"/>
      <c r="U2473" s="97"/>
      <c r="V2473" s="97"/>
      <c r="W2473" s="97"/>
      <c r="X2473" s="97"/>
      <c r="Y2473" s="97"/>
      <c r="Z2473" s="97"/>
      <c r="AA2473" s="97"/>
      <c r="AB2473" s="97"/>
      <c r="AC2473" s="97"/>
      <c r="AD2473" s="97"/>
      <c r="AE2473" s="97"/>
    </row>
    <row r="2474" spans="1:31" ht="13.2">
      <c r="A2474" s="96">
        <v>12</v>
      </c>
      <c r="B2474" s="97" t="s">
        <v>670</v>
      </c>
      <c r="C2474" s="96">
        <v>1</v>
      </c>
      <c r="D2474" s="98">
        <v>6</v>
      </c>
      <c r="E2474" s="97" t="s">
        <v>5707</v>
      </c>
      <c r="F2474" s="96">
        <v>35255638</v>
      </c>
      <c r="G2474" s="97" t="s">
        <v>631</v>
      </c>
      <c r="H2474">
        <f>VLOOKUP(G2474,'Journals '!A:C,3)</f>
        <v>1</v>
      </c>
      <c r="I2474">
        <f t="shared" si="10"/>
        <v>1</v>
      </c>
      <c r="J2474" s="96">
        <v>2022</v>
      </c>
      <c r="K2474" s="97" t="s">
        <v>5708</v>
      </c>
      <c r="L2474" s="97"/>
      <c r="M2474" s="97"/>
      <c r="N2474" s="97"/>
      <c r="O2474" s="97"/>
      <c r="P2474" s="97"/>
      <c r="Q2474" s="97"/>
      <c r="R2474" s="97"/>
      <c r="S2474" s="97"/>
      <c r="T2474" s="97"/>
      <c r="U2474" s="97"/>
      <c r="V2474" s="97"/>
      <c r="W2474" s="97"/>
      <c r="X2474" s="97"/>
      <c r="Y2474" s="97"/>
      <c r="Z2474" s="97"/>
      <c r="AA2474" s="97"/>
      <c r="AB2474" s="97"/>
      <c r="AC2474" s="97"/>
      <c r="AD2474" s="97"/>
      <c r="AE2474" s="97"/>
    </row>
    <row r="2475" spans="1:31" ht="13.2">
      <c r="A2475" s="96">
        <v>12</v>
      </c>
      <c r="B2475" s="97" t="s">
        <v>670</v>
      </c>
      <c r="C2475" s="96">
        <v>1</v>
      </c>
      <c r="D2475" s="96">
        <v>5</v>
      </c>
      <c r="E2475" s="97" t="s">
        <v>5709</v>
      </c>
      <c r="F2475" s="96">
        <v>35255634</v>
      </c>
      <c r="G2475" s="97" t="s">
        <v>631</v>
      </c>
      <c r="H2475">
        <f>VLOOKUP(G2475,'Journals '!A:C,3)</f>
        <v>1</v>
      </c>
      <c r="I2475">
        <f t="shared" si="10"/>
        <v>1</v>
      </c>
      <c r="J2475" s="96">
        <v>2022</v>
      </c>
      <c r="K2475" s="97" t="s">
        <v>5708</v>
      </c>
      <c r="L2475" s="97"/>
      <c r="M2475" s="97"/>
      <c r="N2475" s="97"/>
      <c r="O2475" s="97"/>
      <c r="P2475" s="97"/>
      <c r="Q2475" s="97"/>
      <c r="R2475" s="97"/>
      <c r="S2475" s="97"/>
      <c r="T2475" s="97"/>
      <c r="U2475" s="97"/>
      <c r="V2475" s="97"/>
      <c r="W2475" s="97"/>
      <c r="X2475" s="97"/>
      <c r="Y2475" s="97"/>
      <c r="Z2475" s="97"/>
      <c r="AA2475" s="97"/>
      <c r="AB2475" s="97"/>
      <c r="AC2475" s="97"/>
      <c r="AD2475" s="97"/>
      <c r="AE2475" s="97"/>
    </row>
    <row r="2476" spans="1:31" ht="13.2">
      <c r="A2476" s="96">
        <v>12</v>
      </c>
      <c r="B2476" s="97" t="s">
        <v>670</v>
      </c>
      <c r="C2476" s="96">
        <v>2</v>
      </c>
      <c r="D2476" s="96">
        <v>3</v>
      </c>
      <c r="E2476" s="97" t="s">
        <v>5710</v>
      </c>
      <c r="F2476" s="96">
        <v>33749824</v>
      </c>
      <c r="G2476" s="97" t="s">
        <v>399</v>
      </c>
      <c r="H2476">
        <f>VLOOKUP(G2476,'Journals '!A:C,3)</f>
        <v>0</v>
      </c>
      <c r="I2476" t="str">
        <f t="shared" si="10"/>
        <v xml:space="preserve"> </v>
      </c>
      <c r="J2476" s="96">
        <v>2021</v>
      </c>
      <c r="K2476" s="97" t="s">
        <v>5708</v>
      </c>
      <c r="L2476" s="97"/>
      <c r="M2476" s="97"/>
      <c r="N2476" s="97"/>
      <c r="O2476" s="97"/>
      <c r="P2476" s="97"/>
      <c r="Q2476" s="97"/>
      <c r="R2476" s="97"/>
      <c r="S2476" s="97"/>
      <c r="T2476" s="97"/>
      <c r="U2476" s="97"/>
      <c r="V2476" s="97"/>
      <c r="W2476" s="97"/>
      <c r="X2476" s="97"/>
      <c r="Y2476" s="97"/>
      <c r="Z2476" s="97"/>
      <c r="AA2476" s="97"/>
      <c r="AB2476" s="97"/>
      <c r="AC2476" s="97"/>
      <c r="AD2476" s="97"/>
      <c r="AE2476" s="97"/>
    </row>
    <row r="2477" spans="1:31" ht="13.2">
      <c r="A2477" s="96">
        <v>12</v>
      </c>
      <c r="B2477" s="97" t="s">
        <v>670</v>
      </c>
      <c r="C2477" s="96">
        <v>1</v>
      </c>
      <c r="D2477" s="96">
        <v>5</v>
      </c>
      <c r="E2477" s="97" t="s">
        <v>5711</v>
      </c>
      <c r="F2477" s="96">
        <v>35505565</v>
      </c>
      <c r="G2477" s="97" t="s">
        <v>631</v>
      </c>
      <c r="H2477">
        <f>VLOOKUP(G2477,'Journals '!A:C,3)</f>
        <v>1</v>
      </c>
      <c r="I2477">
        <f t="shared" si="10"/>
        <v>1</v>
      </c>
      <c r="J2477" s="96">
        <v>2022</v>
      </c>
      <c r="K2477" s="97" t="s">
        <v>5708</v>
      </c>
      <c r="L2477" s="97"/>
      <c r="M2477" s="97"/>
      <c r="N2477" s="97"/>
      <c r="O2477" s="97"/>
      <c r="P2477" s="97"/>
      <c r="Q2477" s="97"/>
      <c r="R2477" s="97"/>
      <c r="S2477" s="97"/>
      <c r="T2477" s="97"/>
      <c r="U2477" s="97"/>
      <c r="V2477" s="97"/>
      <c r="W2477" s="97"/>
      <c r="X2477" s="97"/>
      <c r="Y2477" s="97"/>
      <c r="Z2477" s="97"/>
      <c r="AA2477" s="97"/>
      <c r="AB2477" s="97"/>
      <c r="AC2477" s="97"/>
      <c r="AD2477" s="97"/>
      <c r="AE2477" s="97"/>
    </row>
    <row r="2478" spans="1:31" ht="13.2">
      <c r="A2478" s="96">
        <v>12</v>
      </c>
      <c r="B2478" s="97" t="s">
        <v>670</v>
      </c>
      <c r="C2478" s="96">
        <v>3</v>
      </c>
      <c r="D2478" s="96">
        <v>8</v>
      </c>
      <c r="E2478" s="97" t="s">
        <v>5712</v>
      </c>
      <c r="F2478" s="96">
        <v>36905660</v>
      </c>
      <c r="G2478" s="97" t="s">
        <v>430</v>
      </c>
      <c r="H2478">
        <f>VLOOKUP(G2478,'Journals '!A:C,3)</f>
        <v>1</v>
      </c>
      <c r="I2478">
        <f t="shared" si="10"/>
        <v>1</v>
      </c>
      <c r="J2478" s="96">
        <v>2023</v>
      </c>
      <c r="K2478" s="97" t="s">
        <v>5713</v>
      </c>
      <c r="L2478" s="97"/>
      <c r="M2478" s="97"/>
      <c r="N2478" s="97"/>
      <c r="O2478" s="97"/>
      <c r="P2478" s="97"/>
      <c r="Q2478" s="97"/>
      <c r="R2478" s="97"/>
      <c r="S2478" s="97"/>
      <c r="T2478" s="97"/>
      <c r="U2478" s="97"/>
      <c r="V2478" s="97"/>
      <c r="W2478" s="97"/>
      <c r="X2478" s="97"/>
      <c r="Y2478" s="97"/>
      <c r="Z2478" s="97"/>
      <c r="AA2478" s="97"/>
      <c r="AB2478" s="97"/>
      <c r="AC2478" s="97"/>
      <c r="AD2478" s="97"/>
      <c r="AE2478" s="97"/>
    </row>
    <row r="2479" spans="1:31" ht="13.2">
      <c r="A2479" s="96">
        <v>12</v>
      </c>
      <c r="B2479" s="97" t="s">
        <v>670</v>
      </c>
      <c r="C2479" s="96">
        <v>2</v>
      </c>
      <c r="D2479" s="96">
        <v>9</v>
      </c>
      <c r="E2479" s="97" t="s">
        <v>5714</v>
      </c>
      <c r="F2479" s="96">
        <v>33415028</v>
      </c>
      <c r="G2479" s="97" t="s">
        <v>354</v>
      </c>
      <c r="H2479">
        <f>VLOOKUP(G2479,'Journals '!A:C,3)</f>
        <v>0</v>
      </c>
      <c r="I2479" t="str">
        <f t="shared" si="10"/>
        <v xml:space="preserve"> </v>
      </c>
      <c r="J2479" s="96">
        <v>2020</v>
      </c>
      <c r="K2479" s="97" t="s">
        <v>5715</v>
      </c>
      <c r="L2479" s="97"/>
      <c r="M2479" s="97"/>
      <c r="N2479" s="97"/>
      <c r="O2479" s="97"/>
      <c r="P2479" s="97"/>
      <c r="Q2479" s="97"/>
      <c r="R2479" s="97"/>
      <c r="S2479" s="97"/>
      <c r="T2479" s="97"/>
      <c r="U2479" s="97"/>
      <c r="V2479" s="97"/>
      <c r="W2479" s="97"/>
      <c r="X2479" s="97"/>
      <c r="Y2479" s="97"/>
      <c r="Z2479" s="97"/>
      <c r="AA2479" s="97"/>
      <c r="AB2479" s="97"/>
      <c r="AC2479" s="97"/>
      <c r="AD2479" s="97"/>
      <c r="AE2479" s="97"/>
    </row>
    <row r="2480" spans="1:31" ht="13.2">
      <c r="A2480" s="96">
        <v>12</v>
      </c>
      <c r="B2480" s="97" t="s">
        <v>670</v>
      </c>
      <c r="C2480" s="96">
        <v>1</v>
      </c>
      <c r="D2480" s="96">
        <v>5</v>
      </c>
      <c r="E2480" s="97" t="s">
        <v>5716</v>
      </c>
      <c r="F2480" s="96">
        <v>33880280</v>
      </c>
      <c r="G2480" s="97" t="s">
        <v>354</v>
      </c>
      <c r="H2480">
        <f>VLOOKUP(G2480,'Journals '!A:C,3)</f>
        <v>0</v>
      </c>
      <c r="I2480" t="str">
        <f t="shared" si="10"/>
        <v xml:space="preserve"> </v>
      </c>
      <c r="J2480" s="96">
        <v>2021</v>
      </c>
      <c r="K2480" s="97" t="s">
        <v>5715</v>
      </c>
      <c r="L2480" s="97"/>
      <c r="M2480" s="97"/>
      <c r="N2480" s="97"/>
      <c r="O2480" s="97"/>
      <c r="P2480" s="97"/>
      <c r="Q2480" s="97"/>
      <c r="R2480" s="97"/>
      <c r="S2480" s="97"/>
      <c r="T2480" s="97"/>
      <c r="U2480" s="97"/>
      <c r="V2480" s="97"/>
      <c r="W2480" s="97"/>
      <c r="X2480" s="97"/>
      <c r="Y2480" s="97"/>
      <c r="Z2480" s="97"/>
      <c r="AA2480" s="97"/>
      <c r="AB2480" s="97"/>
      <c r="AC2480" s="97"/>
      <c r="AD2480" s="97"/>
      <c r="AE2480" s="97"/>
    </row>
    <row r="2481" spans="1:31" ht="13.2">
      <c r="A2481" s="96">
        <v>12</v>
      </c>
      <c r="B2481" s="97" t="s">
        <v>670</v>
      </c>
      <c r="C2481" s="96">
        <v>3</v>
      </c>
      <c r="D2481" s="96">
        <v>13</v>
      </c>
      <c r="E2481" s="97" t="s">
        <v>5717</v>
      </c>
      <c r="F2481" s="96">
        <v>35385165</v>
      </c>
      <c r="G2481" s="97" t="s">
        <v>1820</v>
      </c>
      <c r="H2481">
        <f>VLOOKUP(G2481,'Journals '!A:C,3)</f>
        <v>0</v>
      </c>
      <c r="I2481" t="str">
        <f t="shared" si="10"/>
        <v xml:space="preserve"> </v>
      </c>
      <c r="J2481" s="96">
        <v>2022</v>
      </c>
      <c r="K2481" s="97" t="s">
        <v>5718</v>
      </c>
      <c r="L2481" s="97"/>
      <c r="M2481" s="97"/>
      <c r="N2481" s="97"/>
      <c r="O2481" s="97"/>
      <c r="P2481" s="97"/>
      <c r="Q2481" s="97"/>
      <c r="R2481" s="97"/>
      <c r="S2481" s="97"/>
      <c r="T2481" s="97"/>
      <c r="U2481" s="97"/>
      <c r="V2481" s="97"/>
      <c r="W2481" s="97"/>
      <c r="X2481" s="97"/>
      <c r="Y2481" s="97"/>
      <c r="Z2481" s="97"/>
      <c r="AA2481" s="97"/>
      <c r="AB2481" s="97"/>
      <c r="AC2481" s="97"/>
      <c r="AD2481" s="97"/>
      <c r="AE2481" s="97"/>
    </row>
    <row r="2482" spans="1:31" ht="13.2">
      <c r="A2482" s="96">
        <v>12</v>
      </c>
      <c r="B2482" s="97" t="s">
        <v>670</v>
      </c>
      <c r="C2482" s="96">
        <v>2</v>
      </c>
      <c r="D2482" s="96">
        <v>3</v>
      </c>
      <c r="E2482" s="97" t="s">
        <v>5719</v>
      </c>
      <c r="F2482" s="96">
        <v>34188998</v>
      </c>
      <c r="G2482" s="97" t="s">
        <v>354</v>
      </c>
      <c r="H2482">
        <f>VLOOKUP(G2482,'Journals '!A:C,3)</f>
        <v>0</v>
      </c>
      <c r="I2482" t="str">
        <f t="shared" si="10"/>
        <v xml:space="preserve"> </v>
      </c>
      <c r="J2482" s="96">
        <v>2021</v>
      </c>
      <c r="K2482" s="97" t="s">
        <v>5715</v>
      </c>
      <c r="L2482" s="97"/>
      <c r="M2482" s="97"/>
      <c r="N2482" s="97"/>
      <c r="O2482" s="97"/>
      <c r="P2482" s="97"/>
      <c r="Q2482" s="97"/>
      <c r="R2482" s="97"/>
      <c r="S2482" s="97"/>
      <c r="T2482" s="97"/>
      <c r="U2482" s="97"/>
      <c r="V2482" s="97"/>
      <c r="W2482" s="97"/>
      <c r="X2482" s="97"/>
      <c r="Y2482" s="97"/>
      <c r="Z2482" s="97"/>
      <c r="AA2482" s="97"/>
      <c r="AB2482" s="97"/>
      <c r="AC2482" s="97"/>
      <c r="AD2482" s="97"/>
      <c r="AE2482" s="97"/>
    </row>
    <row r="2483" spans="1:31" ht="13.2">
      <c r="A2483" s="96">
        <v>12</v>
      </c>
      <c r="B2483" s="97" t="s">
        <v>670</v>
      </c>
      <c r="C2483" s="96">
        <v>1</v>
      </c>
      <c r="D2483" s="96">
        <v>2</v>
      </c>
      <c r="E2483" s="97" t="s">
        <v>5720</v>
      </c>
      <c r="F2483" s="96">
        <v>32082956</v>
      </c>
      <c r="G2483" s="97" t="s">
        <v>354</v>
      </c>
      <c r="H2483">
        <f>VLOOKUP(G2483,'Journals '!A:C,3)</f>
        <v>0</v>
      </c>
      <c r="I2483" t="str">
        <f t="shared" si="10"/>
        <v xml:space="preserve"> </v>
      </c>
      <c r="J2483" s="96">
        <v>2020</v>
      </c>
      <c r="K2483" s="97" t="s">
        <v>5721</v>
      </c>
      <c r="L2483" s="97"/>
      <c r="M2483" s="97"/>
      <c r="N2483" s="97"/>
      <c r="O2483" s="97"/>
      <c r="P2483" s="97"/>
      <c r="Q2483" s="97"/>
      <c r="R2483" s="97"/>
      <c r="S2483" s="97"/>
      <c r="T2483" s="97"/>
      <c r="U2483" s="97"/>
      <c r="V2483" s="97"/>
      <c r="W2483" s="97"/>
      <c r="X2483" s="97"/>
      <c r="Y2483" s="97"/>
      <c r="Z2483" s="97"/>
      <c r="AA2483" s="97"/>
      <c r="AB2483" s="97"/>
      <c r="AC2483" s="97"/>
      <c r="AD2483" s="97"/>
      <c r="AE2483" s="97"/>
    </row>
    <row r="2484" spans="1:31" ht="13.2">
      <c r="A2484" s="96">
        <v>12</v>
      </c>
      <c r="B2484" s="97" t="s">
        <v>670</v>
      </c>
      <c r="C2484" s="96">
        <v>1</v>
      </c>
      <c r="D2484" s="96">
        <v>4</v>
      </c>
      <c r="E2484" s="97" t="s">
        <v>5722</v>
      </c>
      <c r="F2484" s="96">
        <v>34373815</v>
      </c>
      <c r="G2484" s="97" t="s">
        <v>354</v>
      </c>
      <c r="H2484">
        <f>VLOOKUP(G2484,'Journals '!A:C,3)</f>
        <v>0</v>
      </c>
      <c r="I2484" t="str">
        <f t="shared" si="10"/>
        <v xml:space="preserve"> </v>
      </c>
      <c r="J2484" s="96">
        <v>2021</v>
      </c>
      <c r="K2484" s="97" t="s">
        <v>5721</v>
      </c>
      <c r="L2484" s="97"/>
      <c r="M2484" s="97"/>
      <c r="N2484" s="97"/>
      <c r="O2484" s="97"/>
      <c r="P2484" s="97"/>
      <c r="Q2484" s="97"/>
      <c r="R2484" s="97"/>
      <c r="S2484" s="97"/>
      <c r="T2484" s="97"/>
      <c r="U2484" s="97"/>
      <c r="V2484" s="97"/>
      <c r="W2484" s="97"/>
      <c r="X2484" s="97"/>
      <c r="Y2484" s="97"/>
      <c r="Z2484" s="97"/>
      <c r="AA2484" s="97"/>
      <c r="AB2484" s="97"/>
      <c r="AC2484" s="97"/>
      <c r="AD2484" s="97"/>
      <c r="AE2484" s="97"/>
    </row>
    <row r="2485" spans="1:31" ht="13.2">
      <c r="A2485" s="96">
        <v>12</v>
      </c>
      <c r="B2485" s="97" t="s">
        <v>670</v>
      </c>
      <c r="C2485" s="96">
        <v>6</v>
      </c>
      <c r="D2485" s="96">
        <v>11</v>
      </c>
      <c r="E2485" s="97" t="s">
        <v>5723</v>
      </c>
      <c r="F2485" s="96">
        <v>34237680</v>
      </c>
      <c r="G2485" s="97" t="s">
        <v>340</v>
      </c>
      <c r="H2485">
        <f>VLOOKUP(G2485,'Journals '!A:C,3)</f>
        <v>1</v>
      </c>
      <c r="I2485">
        <f t="shared" si="10"/>
        <v>1</v>
      </c>
      <c r="J2485" s="96">
        <v>2021</v>
      </c>
      <c r="K2485" s="97" t="s">
        <v>5724</v>
      </c>
      <c r="L2485" s="97"/>
      <c r="M2485" s="97"/>
      <c r="N2485" s="97"/>
      <c r="O2485" s="97"/>
      <c r="P2485" s="97"/>
      <c r="Q2485" s="97"/>
      <c r="R2485" s="97"/>
      <c r="S2485" s="97"/>
      <c r="T2485" s="97"/>
      <c r="U2485" s="97"/>
      <c r="V2485" s="97"/>
      <c r="W2485" s="97"/>
      <c r="X2485" s="97"/>
      <c r="Y2485" s="97"/>
      <c r="Z2485" s="97"/>
      <c r="AA2485" s="97"/>
      <c r="AB2485" s="97"/>
      <c r="AC2485" s="97"/>
      <c r="AD2485" s="97"/>
      <c r="AE2485" s="97"/>
    </row>
    <row r="2486" spans="1:31" ht="13.2">
      <c r="A2486" s="96">
        <v>12</v>
      </c>
      <c r="B2486" s="97" t="s">
        <v>670</v>
      </c>
      <c r="C2486" s="96">
        <v>6</v>
      </c>
      <c r="D2486" s="96">
        <v>13</v>
      </c>
      <c r="E2486" s="97" t="s">
        <v>5725</v>
      </c>
      <c r="F2486" s="96">
        <v>36909562</v>
      </c>
      <c r="G2486" s="97" t="s">
        <v>5210</v>
      </c>
      <c r="H2486">
        <f>VLOOKUP(G2486,'Journals '!A:C,3)</f>
        <v>0</v>
      </c>
      <c r="I2486" t="str">
        <f t="shared" si="10"/>
        <v xml:space="preserve"> </v>
      </c>
      <c r="J2486" s="96">
        <v>2023</v>
      </c>
      <c r="K2486" s="97" t="s">
        <v>5726</v>
      </c>
      <c r="L2486" s="97"/>
      <c r="M2486" s="97"/>
      <c r="N2486" s="97"/>
      <c r="O2486" s="97"/>
      <c r="P2486" s="97"/>
      <c r="Q2486" s="97"/>
      <c r="R2486" s="97"/>
      <c r="S2486" s="97"/>
      <c r="T2486" s="97"/>
      <c r="U2486" s="97"/>
      <c r="V2486" s="97"/>
      <c r="W2486" s="97"/>
      <c r="X2486" s="97"/>
      <c r="Y2486" s="97"/>
      <c r="Z2486" s="97"/>
      <c r="AA2486" s="97"/>
      <c r="AB2486" s="97"/>
      <c r="AC2486" s="97"/>
      <c r="AD2486" s="97"/>
      <c r="AE2486" s="97"/>
    </row>
    <row r="2487" spans="1:31" ht="13.2">
      <c r="A2487" s="96">
        <v>12</v>
      </c>
      <c r="B2487" s="97" t="s">
        <v>670</v>
      </c>
      <c r="C2487" s="96">
        <v>3</v>
      </c>
      <c r="D2487" s="96">
        <v>7</v>
      </c>
      <c r="E2487" s="97" t="s">
        <v>5727</v>
      </c>
      <c r="F2487" s="96">
        <v>31702844</v>
      </c>
      <c r="G2487" s="97" t="s">
        <v>5728</v>
      </c>
      <c r="H2487">
        <f>VLOOKUP(G2487,'Journals '!A:C,3)</f>
        <v>0</v>
      </c>
      <c r="I2487" t="str">
        <f t="shared" si="10"/>
        <v xml:space="preserve"> </v>
      </c>
      <c r="J2487" s="96">
        <v>2020</v>
      </c>
      <c r="K2487" s="97" t="s">
        <v>5729</v>
      </c>
      <c r="L2487" s="97"/>
      <c r="M2487" s="97"/>
      <c r="N2487" s="97"/>
      <c r="O2487" s="97"/>
      <c r="P2487" s="97"/>
      <c r="Q2487" s="97"/>
      <c r="R2487" s="97"/>
      <c r="S2487" s="97"/>
      <c r="T2487" s="97"/>
      <c r="U2487" s="97"/>
      <c r="V2487" s="97"/>
      <c r="W2487" s="97"/>
      <c r="X2487" s="97"/>
      <c r="Y2487" s="97"/>
      <c r="Z2487" s="97"/>
      <c r="AA2487" s="97"/>
      <c r="AB2487" s="97"/>
      <c r="AC2487" s="97"/>
      <c r="AD2487" s="97"/>
      <c r="AE2487" s="97"/>
    </row>
    <row r="2488" spans="1:31" ht="13.2">
      <c r="A2488" s="96">
        <v>12</v>
      </c>
      <c r="B2488" s="97" t="s">
        <v>670</v>
      </c>
      <c r="C2488" s="96">
        <v>3</v>
      </c>
      <c r="D2488" s="96">
        <v>4</v>
      </c>
      <c r="E2488" s="97" t="s">
        <v>5730</v>
      </c>
      <c r="F2488" s="96">
        <v>32987618</v>
      </c>
      <c r="G2488" s="97" t="s">
        <v>631</v>
      </c>
      <c r="H2488">
        <f>VLOOKUP(G2488,'Journals '!A:C,3)</f>
        <v>1</v>
      </c>
      <c r="I2488">
        <f t="shared" si="10"/>
        <v>1</v>
      </c>
      <c r="J2488" s="96">
        <v>2020</v>
      </c>
      <c r="K2488" s="97" t="s">
        <v>5731</v>
      </c>
      <c r="L2488" s="97"/>
      <c r="M2488" s="97"/>
      <c r="N2488" s="97"/>
      <c r="O2488" s="97"/>
      <c r="P2488" s="97"/>
      <c r="Q2488" s="97"/>
      <c r="R2488" s="97"/>
      <c r="S2488" s="97"/>
      <c r="T2488" s="97"/>
      <c r="U2488" s="97"/>
      <c r="V2488" s="97"/>
      <c r="W2488" s="97"/>
      <c r="X2488" s="97"/>
      <c r="Y2488" s="97"/>
      <c r="Z2488" s="97"/>
      <c r="AA2488" s="97"/>
      <c r="AB2488" s="97"/>
      <c r="AC2488" s="97"/>
      <c r="AD2488" s="97"/>
      <c r="AE2488" s="97"/>
    </row>
    <row r="2489" spans="1:31" ht="13.2">
      <c r="A2489" s="96">
        <v>12</v>
      </c>
      <c r="B2489" s="97" t="s">
        <v>670</v>
      </c>
      <c r="C2489" s="96">
        <v>3</v>
      </c>
      <c r="D2489" s="96">
        <v>7</v>
      </c>
      <c r="E2489" s="97" t="s">
        <v>5732</v>
      </c>
      <c r="F2489" s="96">
        <v>33463869</v>
      </c>
      <c r="G2489" s="97" t="s">
        <v>5728</v>
      </c>
      <c r="H2489">
        <f>VLOOKUP(G2489,'Journals '!A:C,3)</f>
        <v>0</v>
      </c>
      <c r="I2489" t="str">
        <f t="shared" si="10"/>
        <v xml:space="preserve"> </v>
      </c>
      <c r="J2489" s="96">
        <v>2020</v>
      </c>
      <c r="K2489" s="97" t="s">
        <v>5733</v>
      </c>
      <c r="L2489" s="97"/>
      <c r="M2489" s="97"/>
      <c r="N2489" s="97"/>
      <c r="O2489" s="97"/>
      <c r="P2489" s="97"/>
      <c r="Q2489" s="97"/>
      <c r="R2489" s="97"/>
      <c r="S2489" s="97"/>
      <c r="T2489" s="97"/>
      <c r="U2489" s="97"/>
      <c r="V2489" s="97"/>
      <c r="W2489" s="97"/>
      <c r="X2489" s="97"/>
      <c r="Y2489" s="97"/>
      <c r="Z2489" s="97"/>
      <c r="AA2489" s="97"/>
      <c r="AB2489" s="97"/>
      <c r="AC2489" s="97"/>
      <c r="AD2489" s="97"/>
      <c r="AE2489" s="97"/>
    </row>
    <row r="2490" spans="1:31" ht="13.2">
      <c r="A2490" s="96">
        <v>12</v>
      </c>
      <c r="B2490" s="97" t="s">
        <v>670</v>
      </c>
      <c r="C2490" s="96">
        <v>2</v>
      </c>
      <c r="D2490" s="96">
        <v>10</v>
      </c>
      <c r="E2490" s="97" t="s">
        <v>5734</v>
      </c>
      <c r="F2490" s="96">
        <v>34934595</v>
      </c>
      <c r="G2490" s="97" t="s">
        <v>354</v>
      </c>
      <c r="H2490">
        <f>VLOOKUP(G2490,'Journals '!A:C,3)</f>
        <v>0</v>
      </c>
      <c r="I2490" t="str">
        <f t="shared" si="10"/>
        <v xml:space="preserve"> </v>
      </c>
      <c r="J2490" s="96">
        <v>2021</v>
      </c>
      <c r="K2490" s="97" t="s">
        <v>5735</v>
      </c>
      <c r="L2490" s="97"/>
      <c r="M2490" s="97"/>
      <c r="N2490" s="97"/>
      <c r="O2490" s="97"/>
      <c r="P2490" s="97"/>
      <c r="Q2490" s="97"/>
      <c r="R2490" s="97"/>
      <c r="S2490" s="97"/>
      <c r="T2490" s="97"/>
      <c r="U2490" s="97"/>
      <c r="V2490" s="97"/>
      <c r="W2490" s="97"/>
      <c r="X2490" s="97"/>
      <c r="Y2490" s="97"/>
      <c r="Z2490" s="97"/>
      <c r="AA2490" s="97"/>
      <c r="AB2490" s="97"/>
      <c r="AC2490" s="97"/>
      <c r="AD2490" s="97"/>
      <c r="AE2490" s="97"/>
    </row>
    <row r="2491" spans="1:31" ht="13.2">
      <c r="A2491" s="96">
        <v>12</v>
      </c>
      <c r="B2491" s="97" t="s">
        <v>670</v>
      </c>
      <c r="C2491" s="96">
        <v>2</v>
      </c>
      <c r="D2491" s="96">
        <v>10</v>
      </c>
      <c r="E2491" s="97" t="s">
        <v>5736</v>
      </c>
      <c r="F2491" s="96">
        <v>34336444</v>
      </c>
      <c r="G2491" s="97" t="s">
        <v>354</v>
      </c>
      <c r="H2491">
        <f>VLOOKUP(G2491,'Journals '!A:C,3)</f>
        <v>0</v>
      </c>
      <c r="I2491" t="str">
        <f t="shared" si="10"/>
        <v xml:space="preserve"> </v>
      </c>
      <c r="J2491" s="96">
        <v>2021</v>
      </c>
      <c r="K2491" s="97" t="s">
        <v>5735</v>
      </c>
      <c r="L2491" s="97"/>
      <c r="M2491" s="97"/>
      <c r="N2491" s="97"/>
      <c r="O2491" s="97"/>
      <c r="P2491" s="97"/>
      <c r="Q2491" s="97"/>
      <c r="R2491" s="97"/>
      <c r="S2491" s="97"/>
      <c r="T2491" s="97"/>
      <c r="U2491" s="97"/>
      <c r="V2491" s="97"/>
      <c r="W2491" s="97"/>
      <c r="X2491" s="97"/>
      <c r="Y2491" s="97"/>
      <c r="Z2491" s="97"/>
      <c r="AA2491" s="97"/>
      <c r="AB2491" s="97"/>
      <c r="AC2491" s="97"/>
      <c r="AD2491" s="97"/>
      <c r="AE2491" s="97"/>
    </row>
    <row r="2492" spans="1:31" ht="13.2">
      <c r="A2492" s="96">
        <v>12</v>
      </c>
      <c r="B2492" s="97" t="s">
        <v>670</v>
      </c>
      <c r="C2492" s="96">
        <v>2</v>
      </c>
      <c r="D2492" s="96">
        <v>3</v>
      </c>
      <c r="E2492" s="97" t="s">
        <v>5737</v>
      </c>
      <c r="F2492" s="96">
        <v>33936708</v>
      </c>
      <c r="G2492" s="97" t="s">
        <v>5738</v>
      </c>
      <c r="H2492">
        <f>VLOOKUP(G2492,'Journals '!A:C,3)</f>
        <v>0</v>
      </c>
      <c r="I2492" t="str">
        <f t="shared" si="10"/>
        <v xml:space="preserve"> </v>
      </c>
      <c r="J2492" s="96">
        <v>2021</v>
      </c>
      <c r="K2492" s="97" t="s">
        <v>5739</v>
      </c>
      <c r="L2492" s="97"/>
      <c r="M2492" s="97"/>
      <c r="N2492" s="97"/>
      <c r="O2492" s="97"/>
      <c r="P2492" s="97"/>
      <c r="Q2492" s="97"/>
      <c r="R2492" s="97"/>
      <c r="S2492" s="97"/>
      <c r="T2492" s="97"/>
      <c r="U2492" s="97"/>
      <c r="V2492" s="97"/>
      <c r="W2492" s="97"/>
      <c r="X2492" s="97"/>
      <c r="Y2492" s="97"/>
      <c r="Z2492" s="97"/>
      <c r="AA2492" s="97"/>
      <c r="AB2492" s="97"/>
      <c r="AC2492" s="97"/>
      <c r="AD2492" s="97"/>
      <c r="AE2492" s="97"/>
    </row>
    <row r="2493" spans="1:31" ht="13.2">
      <c r="A2493" s="96">
        <v>12</v>
      </c>
      <c r="B2493" s="97" t="s">
        <v>670</v>
      </c>
      <c r="C2493" s="96">
        <v>3</v>
      </c>
      <c r="D2493" s="96">
        <v>5</v>
      </c>
      <c r="E2493" s="97" t="s">
        <v>5740</v>
      </c>
      <c r="F2493" s="96">
        <v>33859881</v>
      </c>
      <c r="G2493" s="97" t="s">
        <v>354</v>
      </c>
      <c r="H2493">
        <f>VLOOKUP(G2493,'Journals '!A:C,3)</f>
        <v>0</v>
      </c>
      <c r="I2493" t="str">
        <f t="shared" si="10"/>
        <v xml:space="preserve"> </v>
      </c>
      <c r="J2493" s="96">
        <v>2021</v>
      </c>
      <c r="K2493" s="97" t="s">
        <v>5715</v>
      </c>
      <c r="L2493" s="97"/>
      <c r="M2493" s="97"/>
      <c r="N2493" s="97"/>
      <c r="O2493" s="97"/>
      <c r="P2493" s="97"/>
      <c r="Q2493" s="97"/>
      <c r="R2493" s="97"/>
      <c r="S2493" s="97"/>
      <c r="T2493" s="97"/>
      <c r="U2493" s="97"/>
      <c r="V2493" s="97"/>
      <c r="W2493" s="97"/>
      <c r="X2493" s="97"/>
      <c r="Y2493" s="97"/>
      <c r="Z2493" s="97"/>
      <c r="AA2493" s="97"/>
      <c r="AB2493" s="97"/>
      <c r="AC2493" s="97"/>
      <c r="AD2493" s="97"/>
      <c r="AE2493" s="97"/>
    </row>
    <row r="2494" spans="1:31" ht="13.2">
      <c r="A2494" s="96">
        <v>12</v>
      </c>
      <c r="B2494" s="97" t="s">
        <v>670</v>
      </c>
      <c r="C2494" s="96">
        <v>6</v>
      </c>
      <c r="D2494" s="96">
        <v>8</v>
      </c>
      <c r="E2494" s="97" t="s">
        <v>5741</v>
      </c>
      <c r="F2494" s="96">
        <v>36367825</v>
      </c>
      <c r="G2494" s="97" t="s">
        <v>5742</v>
      </c>
      <c r="H2494">
        <f>VLOOKUP(G2494,'Journals '!A:C,3)</f>
        <v>0</v>
      </c>
      <c r="I2494" t="str">
        <f t="shared" si="10"/>
        <v xml:space="preserve"> </v>
      </c>
      <c r="J2494" s="96">
        <v>2022</v>
      </c>
      <c r="K2494" s="97" t="s">
        <v>5743</v>
      </c>
      <c r="L2494" s="97"/>
      <c r="M2494" s="97"/>
      <c r="N2494" s="97"/>
      <c r="O2494" s="97"/>
      <c r="P2494" s="97"/>
      <c r="Q2494" s="97"/>
      <c r="R2494" s="97"/>
      <c r="S2494" s="97"/>
      <c r="T2494" s="97"/>
      <c r="U2494" s="97"/>
      <c r="V2494" s="97"/>
      <c r="W2494" s="97"/>
      <c r="X2494" s="97"/>
      <c r="Y2494" s="97"/>
      <c r="Z2494" s="97"/>
      <c r="AA2494" s="97"/>
      <c r="AB2494" s="97"/>
      <c r="AC2494" s="97"/>
      <c r="AD2494" s="97"/>
      <c r="AE2494" s="97"/>
    </row>
    <row r="2495" spans="1:31" ht="13.2">
      <c r="A2495" s="96">
        <v>12</v>
      </c>
      <c r="B2495" s="97" t="s">
        <v>670</v>
      </c>
      <c r="C2495" s="96">
        <v>1</v>
      </c>
      <c r="D2495" s="96">
        <v>4</v>
      </c>
      <c r="E2495" s="97" t="s">
        <v>5744</v>
      </c>
      <c r="F2495" s="96">
        <v>34764111</v>
      </c>
      <c r="G2495" s="97" t="s">
        <v>5745</v>
      </c>
      <c r="H2495">
        <f>VLOOKUP(G2495,'Journals '!A:C,3)</f>
        <v>0</v>
      </c>
      <c r="I2495" t="str">
        <f t="shared" si="10"/>
        <v xml:space="preserve"> </v>
      </c>
      <c r="J2495" s="96">
        <v>2021</v>
      </c>
      <c r="K2495" s="97" t="s">
        <v>5746</v>
      </c>
      <c r="L2495" s="97"/>
      <c r="M2495" s="97"/>
      <c r="N2495" s="97"/>
      <c r="O2495" s="97"/>
      <c r="P2495" s="97"/>
      <c r="Q2495" s="97"/>
      <c r="R2495" s="97"/>
      <c r="S2495" s="97"/>
      <c r="T2495" s="97"/>
      <c r="U2495" s="97"/>
      <c r="V2495" s="97"/>
      <c r="W2495" s="97"/>
      <c r="X2495" s="97"/>
      <c r="Y2495" s="97"/>
      <c r="Z2495" s="97"/>
      <c r="AA2495" s="97"/>
      <c r="AB2495" s="97"/>
      <c r="AC2495" s="97"/>
      <c r="AD2495" s="97"/>
      <c r="AE2495" s="97"/>
    </row>
    <row r="2496" spans="1:31" ht="13.2">
      <c r="A2496" s="96">
        <v>12</v>
      </c>
      <c r="B2496" s="97" t="s">
        <v>670</v>
      </c>
      <c r="C2496" s="96">
        <v>1</v>
      </c>
      <c r="D2496" s="96">
        <v>2</v>
      </c>
      <c r="E2496" s="97" t="s">
        <v>5747</v>
      </c>
      <c r="F2496" s="96">
        <v>32850197</v>
      </c>
      <c r="G2496" s="97" t="s">
        <v>354</v>
      </c>
      <c r="H2496">
        <f>VLOOKUP(G2496,'Journals '!A:C,3)</f>
        <v>0</v>
      </c>
      <c r="I2496" t="str">
        <f t="shared" si="10"/>
        <v xml:space="preserve"> </v>
      </c>
      <c r="J2496" s="96">
        <v>2020</v>
      </c>
      <c r="K2496" s="97" t="s">
        <v>5746</v>
      </c>
      <c r="L2496" s="97"/>
      <c r="M2496" s="97"/>
      <c r="N2496" s="97"/>
      <c r="O2496" s="97"/>
      <c r="P2496" s="97"/>
      <c r="Q2496" s="97"/>
      <c r="R2496" s="97"/>
      <c r="S2496" s="97"/>
      <c r="T2496" s="97"/>
      <c r="U2496" s="97"/>
      <c r="V2496" s="97"/>
      <c r="W2496" s="97"/>
      <c r="X2496" s="97"/>
      <c r="Y2496" s="97"/>
      <c r="Z2496" s="97"/>
      <c r="AA2496" s="97"/>
      <c r="AB2496" s="97"/>
      <c r="AC2496" s="97"/>
      <c r="AD2496" s="97"/>
      <c r="AE2496" s="97"/>
    </row>
    <row r="2497" spans="1:31" ht="13.2">
      <c r="A2497" s="96">
        <v>12</v>
      </c>
      <c r="B2497" s="97" t="s">
        <v>670</v>
      </c>
      <c r="C2497" s="96">
        <v>2</v>
      </c>
      <c r="D2497" s="96">
        <v>4</v>
      </c>
      <c r="E2497" s="97" t="s">
        <v>5748</v>
      </c>
      <c r="F2497" s="96">
        <v>32190469</v>
      </c>
      <c r="G2497" s="97" t="s">
        <v>354</v>
      </c>
      <c r="H2497">
        <f>VLOOKUP(G2497,'Journals '!A:C,3)</f>
        <v>0</v>
      </c>
      <c r="I2497" t="str">
        <f t="shared" si="10"/>
        <v xml:space="preserve"> </v>
      </c>
      <c r="J2497" s="96">
        <v>2020</v>
      </c>
      <c r="K2497" s="97" t="s">
        <v>5721</v>
      </c>
      <c r="L2497" s="97"/>
      <c r="M2497" s="97"/>
      <c r="N2497" s="97"/>
      <c r="O2497" s="97"/>
      <c r="P2497" s="97"/>
      <c r="Q2497" s="97"/>
      <c r="R2497" s="97"/>
      <c r="S2497" s="97"/>
      <c r="T2497" s="97"/>
      <c r="U2497" s="97"/>
      <c r="V2497" s="97"/>
      <c r="W2497" s="97"/>
      <c r="X2497" s="97"/>
      <c r="Y2497" s="97"/>
      <c r="Z2497" s="97"/>
      <c r="AA2497" s="97"/>
      <c r="AB2497" s="97"/>
      <c r="AC2497" s="97"/>
      <c r="AD2497" s="97"/>
      <c r="AE2497" s="97"/>
    </row>
    <row r="2498" spans="1:31" ht="13.2">
      <c r="A2498" s="96">
        <v>12</v>
      </c>
      <c r="B2498" s="97" t="s">
        <v>670</v>
      </c>
      <c r="C2498" s="96">
        <v>3</v>
      </c>
      <c r="D2498" s="96">
        <v>4</v>
      </c>
      <c r="E2498" s="97" t="s">
        <v>5749</v>
      </c>
      <c r="F2498" s="96">
        <v>32685321</v>
      </c>
      <c r="G2498" s="97" t="s">
        <v>354</v>
      </c>
      <c r="H2498">
        <f>VLOOKUP(G2498,'Journals '!A:C,3)</f>
        <v>0</v>
      </c>
      <c r="I2498" t="str">
        <f t="shared" si="10"/>
        <v xml:space="preserve"> </v>
      </c>
      <c r="J2498" s="96">
        <v>2020</v>
      </c>
      <c r="K2498" s="97" t="s">
        <v>5715</v>
      </c>
      <c r="L2498" s="97"/>
      <c r="M2498" s="97"/>
      <c r="N2498" s="97"/>
      <c r="O2498" s="97"/>
      <c r="P2498" s="97"/>
      <c r="Q2498" s="97"/>
      <c r="R2498" s="97"/>
      <c r="S2498" s="97"/>
      <c r="T2498" s="97"/>
      <c r="U2498" s="97"/>
      <c r="V2498" s="97"/>
      <c r="W2498" s="97"/>
      <c r="X2498" s="97"/>
      <c r="Y2498" s="97"/>
      <c r="Z2498" s="97"/>
      <c r="AA2498" s="97"/>
      <c r="AB2498" s="97"/>
      <c r="AC2498" s="97"/>
      <c r="AD2498" s="97"/>
      <c r="AE2498" s="97"/>
    </row>
    <row r="2499" spans="1:31" ht="13.2">
      <c r="A2499" s="96">
        <v>12</v>
      </c>
      <c r="B2499" s="97" t="s">
        <v>670</v>
      </c>
      <c r="C2499" s="96">
        <v>1</v>
      </c>
      <c r="D2499" s="96">
        <v>9</v>
      </c>
      <c r="E2499" s="97" t="s">
        <v>5750</v>
      </c>
      <c r="F2499" s="96">
        <v>32364662</v>
      </c>
      <c r="G2499" s="97" t="s">
        <v>5728</v>
      </c>
      <c r="H2499">
        <f>VLOOKUP(G2499,'Journals '!A:C,3)</f>
        <v>0</v>
      </c>
      <c r="I2499" t="str">
        <f t="shared" si="10"/>
        <v xml:space="preserve"> </v>
      </c>
      <c r="J2499" s="96">
        <v>2020</v>
      </c>
      <c r="K2499" s="97" t="s">
        <v>5751</v>
      </c>
      <c r="L2499" s="97"/>
      <c r="M2499" s="97"/>
      <c r="N2499" s="97"/>
      <c r="O2499" s="97"/>
      <c r="P2499" s="97"/>
      <c r="Q2499" s="97"/>
      <c r="R2499" s="97"/>
      <c r="S2499" s="97"/>
      <c r="T2499" s="97"/>
      <c r="U2499" s="97"/>
      <c r="V2499" s="97"/>
      <c r="W2499" s="97"/>
      <c r="X2499" s="97"/>
      <c r="Y2499" s="97"/>
      <c r="Z2499" s="97"/>
      <c r="AA2499" s="97"/>
      <c r="AB2499" s="97"/>
      <c r="AC2499" s="97"/>
      <c r="AD2499" s="97"/>
      <c r="AE2499" s="97"/>
    </row>
    <row r="2500" spans="1:31" ht="13.2">
      <c r="A2500" s="96">
        <v>12</v>
      </c>
      <c r="B2500" s="97" t="s">
        <v>670</v>
      </c>
      <c r="C2500" s="96">
        <v>1</v>
      </c>
      <c r="D2500" s="96">
        <v>6</v>
      </c>
      <c r="E2500" s="97" t="s">
        <v>5752</v>
      </c>
      <c r="F2500" s="96">
        <v>34513502</v>
      </c>
      <c r="G2500" s="97" t="s">
        <v>354</v>
      </c>
      <c r="H2500">
        <f>VLOOKUP(G2500,'Journals '!A:C,3)</f>
        <v>0</v>
      </c>
      <c r="I2500" t="str">
        <f t="shared" si="10"/>
        <v xml:space="preserve"> </v>
      </c>
      <c r="J2500" s="96">
        <v>2021</v>
      </c>
      <c r="K2500" s="97" t="s">
        <v>5751</v>
      </c>
      <c r="L2500" s="97"/>
      <c r="M2500" s="97"/>
      <c r="N2500" s="97"/>
      <c r="O2500" s="97"/>
      <c r="P2500" s="97"/>
      <c r="Q2500" s="97"/>
      <c r="R2500" s="97"/>
      <c r="S2500" s="97"/>
      <c r="T2500" s="97"/>
      <c r="U2500" s="97"/>
      <c r="V2500" s="97"/>
      <c r="W2500" s="97"/>
      <c r="X2500" s="97"/>
      <c r="Y2500" s="97"/>
      <c r="Z2500" s="97"/>
      <c r="AA2500" s="97"/>
      <c r="AB2500" s="97"/>
      <c r="AC2500" s="97"/>
      <c r="AD2500" s="97"/>
      <c r="AE2500" s="97"/>
    </row>
    <row r="2501" spans="1:31" ht="13.2">
      <c r="A2501" s="96">
        <v>12</v>
      </c>
      <c r="B2501" s="97" t="s">
        <v>670</v>
      </c>
      <c r="C2501" s="96">
        <v>1</v>
      </c>
      <c r="D2501" s="96">
        <v>5</v>
      </c>
      <c r="E2501" s="97" t="s">
        <v>5753</v>
      </c>
      <c r="F2501" s="96">
        <v>32467802</v>
      </c>
      <c r="G2501" s="97" t="s">
        <v>354</v>
      </c>
      <c r="H2501">
        <f>VLOOKUP(G2501,'Journals '!A:C,3)</f>
        <v>0</v>
      </c>
      <c r="I2501" t="str">
        <f t="shared" si="10"/>
        <v xml:space="preserve"> </v>
      </c>
      <c r="J2501" s="96">
        <v>2020</v>
      </c>
      <c r="K2501" s="97" t="s">
        <v>5715</v>
      </c>
      <c r="L2501" s="97"/>
      <c r="M2501" s="97"/>
      <c r="N2501" s="97"/>
      <c r="O2501" s="97"/>
      <c r="P2501" s="97"/>
      <c r="Q2501" s="97"/>
      <c r="R2501" s="97"/>
      <c r="S2501" s="97"/>
      <c r="T2501" s="97"/>
      <c r="U2501" s="97"/>
      <c r="V2501" s="97"/>
      <c r="W2501" s="97"/>
      <c r="X2501" s="97"/>
      <c r="Y2501" s="97"/>
      <c r="Z2501" s="97"/>
      <c r="AA2501" s="97"/>
      <c r="AB2501" s="97"/>
      <c r="AC2501" s="97"/>
      <c r="AD2501" s="97"/>
      <c r="AE2501" s="97"/>
    </row>
    <row r="2502" spans="1:31" ht="13.2">
      <c r="A2502" s="96">
        <v>12</v>
      </c>
      <c r="B2502" s="97" t="s">
        <v>670</v>
      </c>
      <c r="C2502" s="96">
        <v>6</v>
      </c>
      <c r="D2502" s="96">
        <v>15</v>
      </c>
      <c r="E2502" s="97" t="s">
        <v>5754</v>
      </c>
      <c r="F2502" s="96">
        <v>35472666</v>
      </c>
      <c r="G2502" s="97" t="s">
        <v>430</v>
      </c>
      <c r="H2502">
        <f>VLOOKUP(G2502,'Journals '!A:C,3)</f>
        <v>1</v>
      </c>
      <c r="I2502">
        <f t="shared" si="10"/>
        <v>1</v>
      </c>
      <c r="J2502" s="96">
        <v>2022</v>
      </c>
      <c r="K2502" s="97" t="s">
        <v>5755</v>
      </c>
      <c r="L2502" s="97"/>
      <c r="M2502" s="97"/>
      <c r="N2502" s="97"/>
      <c r="O2502" s="97"/>
      <c r="P2502" s="97"/>
      <c r="Q2502" s="97"/>
      <c r="R2502" s="97"/>
      <c r="S2502" s="97"/>
      <c r="T2502" s="97"/>
      <c r="U2502" s="97"/>
      <c r="V2502" s="97"/>
      <c r="W2502" s="97"/>
      <c r="X2502" s="97"/>
      <c r="Y2502" s="97"/>
      <c r="Z2502" s="97"/>
      <c r="AA2502" s="97"/>
      <c r="AB2502" s="97"/>
      <c r="AC2502" s="97"/>
      <c r="AD2502" s="97"/>
      <c r="AE2502" s="97"/>
    </row>
    <row r="2503" spans="1:31" ht="13.2">
      <c r="A2503" s="96">
        <v>12</v>
      </c>
      <c r="B2503" s="97" t="s">
        <v>670</v>
      </c>
      <c r="C2503" s="96">
        <v>2</v>
      </c>
      <c r="D2503" s="96">
        <v>3</v>
      </c>
      <c r="E2503" s="97" t="s">
        <v>5756</v>
      </c>
      <c r="F2503" s="96">
        <v>34249541</v>
      </c>
      <c r="G2503" s="97" t="s">
        <v>354</v>
      </c>
      <c r="H2503">
        <f>VLOOKUP(G2503,'Journals '!A:C,3)</f>
        <v>0</v>
      </c>
      <c r="I2503" t="str">
        <f t="shared" si="10"/>
        <v xml:space="preserve"> </v>
      </c>
      <c r="J2503" s="96">
        <v>2021</v>
      </c>
      <c r="K2503" s="97" t="s">
        <v>5715</v>
      </c>
      <c r="L2503" s="97"/>
      <c r="M2503" s="97"/>
      <c r="N2503" s="97"/>
      <c r="O2503" s="97"/>
      <c r="P2503" s="97"/>
      <c r="Q2503" s="97"/>
      <c r="R2503" s="97"/>
      <c r="S2503" s="97"/>
      <c r="T2503" s="97"/>
      <c r="U2503" s="97"/>
      <c r="V2503" s="97"/>
      <c r="W2503" s="97"/>
      <c r="X2503" s="97"/>
      <c r="Y2503" s="97"/>
      <c r="Z2503" s="97"/>
      <c r="AA2503" s="97"/>
      <c r="AB2503" s="97"/>
      <c r="AC2503" s="97"/>
      <c r="AD2503" s="97"/>
      <c r="AE2503" s="97"/>
    </row>
    <row r="2504" spans="1:31" ht="13.2">
      <c r="A2504" s="96">
        <v>12</v>
      </c>
      <c r="B2504" s="97" t="s">
        <v>670</v>
      </c>
      <c r="C2504" s="96">
        <v>3</v>
      </c>
      <c r="D2504" s="96">
        <v>5</v>
      </c>
      <c r="E2504" s="97" t="s">
        <v>5757</v>
      </c>
      <c r="F2504" s="96">
        <v>35855314</v>
      </c>
      <c r="G2504" s="97" t="s">
        <v>431</v>
      </c>
      <c r="H2504">
        <f>VLOOKUP(G2504,'Journals '!A:C,3)</f>
        <v>1</v>
      </c>
      <c r="I2504">
        <f t="shared" si="10"/>
        <v>1</v>
      </c>
      <c r="J2504" s="96">
        <v>2021</v>
      </c>
      <c r="K2504" s="97" t="s">
        <v>5758</v>
      </c>
      <c r="L2504" s="97"/>
      <c r="M2504" s="97"/>
      <c r="N2504" s="97"/>
      <c r="O2504" s="97"/>
      <c r="P2504" s="97"/>
      <c r="Q2504" s="97"/>
      <c r="R2504" s="97"/>
      <c r="S2504" s="97"/>
      <c r="T2504" s="97"/>
      <c r="U2504" s="97"/>
      <c r="V2504" s="97"/>
      <c r="W2504" s="97"/>
      <c r="X2504" s="97"/>
      <c r="Y2504" s="97"/>
      <c r="Z2504" s="97"/>
      <c r="AA2504" s="97"/>
      <c r="AB2504" s="97"/>
      <c r="AC2504" s="97"/>
      <c r="AD2504" s="97"/>
      <c r="AE2504" s="97"/>
    </row>
    <row r="2505" spans="1:31" ht="13.2">
      <c r="A2505" s="96">
        <v>12</v>
      </c>
      <c r="B2505" s="97" t="s">
        <v>670</v>
      </c>
      <c r="C2505" s="96">
        <v>2</v>
      </c>
      <c r="D2505" s="96">
        <v>6</v>
      </c>
      <c r="E2505" s="97" t="s">
        <v>5759</v>
      </c>
      <c r="F2505" s="96">
        <v>34599852</v>
      </c>
      <c r="G2505" s="97" t="s">
        <v>5760</v>
      </c>
      <c r="H2505">
        <f>VLOOKUP(G2505,'Journals '!A:C,3)</f>
        <v>0</v>
      </c>
      <c r="I2505" t="str">
        <f t="shared" si="10"/>
        <v xml:space="preserve"> </v>
      </c>
      <c r="J2505" s="96">
        <v>2021</v>
      </c>
      <c r="K2505" s="97" t="s">
        <v>5761</v>
      </c>
      <c r="L2505" s="97"/>
      <c r="M2505" s="97"/>
      <c r="N2505" s="97"/>
      <c r="O2505" s="97"/>
      <c r="P2505" s="97"/>
      <c r="Q2505" s="97"/>
      <c r="R2505" s="97"/>
      <c r="S2505" s="97"/>
      <c r="T2505" s="97"/>
      <c r="U2505" s="97"/>
      <c r="V2505" s="97"/>
      <c r="W2505" s="97"/>
      <c r="X2505" s="97"/>
      <c r="Y2505" s="97"/>
      <c r="Z2505" s="97"/>
      <c r="AA2505" s="97"/>
      <c r="AB2505" s="97"/>
      <c r="AC2505" s="97"/>
      <c r="AD2505" s="97"/>
      <c r="AE2505" s="97"/>
    </row>
    <row r="2506" spans="1:31" ht="13.2">
      <c r="A2506" s="96">
        <v>12</v>
      </c>
      <c r="B2506" s="97" t="s">
        <v>670</v>
      </c>
      <c r="C2506" s="96">
        <v>3</v>
      </c>
      <c r="D2506" s="96">
        <v>10</v>
      </c>
      <c r="E2506" s="97" t="s">
        <v>5762</v>
      </c>
      <c r="F2506" s="96">
        <v>35444882</v>
      </c>
      <c r="G2506" s="97" t="s">
        <v>354</v>
      </c>
      <c r="H2506">
        <f>VLOOKUP(G2506,'Journals '!A:C,3)</f>
        <v>0</v>
      </c>
      <c r="I2506" t="str">
        <f t="shared" si="10"/>
        <v xml:space="preserve"> </v>
      </c>
      <c r="J2506" s="96">
        <v>2022</v>
      </c>
      <c r="K2506" s="97" t="s">
        <v>5715</v>
      </c>
      <c r="L2506" s="97"/>
      <c r="M2506" s="97"/>
      <c r="N2506" s="97"/>
      <c r="O2506" s="97"/>
      <c r="P2506" s="97"/>
      <c r="Q2506" s="97"/>
      <c r="R2506" s="97"/>
      <c r="S2506" s="97"/>
      <c r="T2506" s="97"/>
      <c r="U2506" s="97"/>
      <c r="V2506" s="97"/>
      <c r="W2506" s="97"/>
      <c r="X2506" s="97"/>
      <c r="Y2506" s="97"/>
      <c r="Z2506" s="97"/>
      <c r="AA2506" s="97"/>
      <c r="AB2506" s="97"/>
      <c r="AC2506" s="97"/>
      <c r="AD2506" s="97"/>
      <c r="AE2506" s="97"/>
    </row>
    <row r="2507" spans="1:31" ht="13.2">
      <c r="A2507" s="96">
        <v>12</v>
      </c>
      <c r="B2507" s="97" t="s">
        <v>670</v>
      </c>
      <c r="C2507" s="96">
        <v>4</v>
      </c>
      <c r="D2507" s="96">
        <v>14</v>
      </c>
      <c r="E2507" s="97" t="s">
        <v>5763</v>
      </c>
      <c r="F2507" s="96">
        <v>34976465</v>
      </c>
      <c r="G2507" s="97" t="s">
        <v>354</v>
      </c>
      <c r="H2507">
        <f>VLOOKUP(G2507,'Journals '!A:C,3)</f>
        <v>0</v>
      </c>
      <c r="I2507" t="str">
        <f t="shared" si="10"/>
        <v xml:space="preserve"> </v>
      </c>
      <c r="J2507" s="96">
        <v>2021</v>
      </c>
      <c r="K2507" s="97" t="s">
        <v>5764</v>
      </c>
      <c r="L2507" s="97"/>
      <c r="M2507" s="97"/>
      <c r="N2507" s="97"/>
      <c r="O2507" s="97"/>
      <c r="P2507" s="97"/>
      <c r="Q2507" s="97"/>
      <c r="R2507" s="97"/>
      <c r="S2507" s="97"/>
      <c r="T2507" s="97"/>
      <c r="U2507" s="97"/>
      <c r="V2507" s="97"/>
      <c r="W2507" s="97"/>
      <c r="X2507" s="97"/>
      <c r="Y2507" s="97"/>
      <c r="Z2507" s="97"/>
      <c r="AA2507" s="97"/>
      <c r="AB2507" s="97"/>
      <c r="AC2507" s="97"/>
      <c r="AD2507" s="97"/>
      <c r="AE2507" s="97"/>
    </row>
    <row r="2508" spans="1:31" ht="13.2">
      <c r="A2508" s="96">
        <v>12</v>
      </c>
      <c r="B2508" s="97" t="s">
        <v>670</v>
      </c>
      <c r="C2508" s="96">
        <v>3</v>
      </c>
      <c r="D2508" s="96">
        <v>5</v>
      </c>
      <c r="E2508" s="97" t="s">
        <v>5765</v>
      </c>
      <c r="F2508" s="96">
        <v>32455085</v>
      </c>
      <c r="G2508" s="97" t="s">
        <v>354</v>
      </c>
      <c r="H2508">
        <f>VLOOKUP(G2508,'Journals '!A:C,3)</f>
        <v>0</v>
      </c>
      <c r="I2508" t="str">
        <f t="shared" si="10"/>
        <v xml:space="preserve"> </v>
      </c>
      <c r="J2508" s="96">
        <v>2020</v>
      </c>
      <c r="K2508" s="97" t="s">
        <v>5715</v>
      </c>
      <c r="L2508" s="97"/>
      <c r="M2508" s="97"/>
      <c r="N2508" s="97"/>
      <c r="O2508" s="97"/>
      <c r="P2508" s="97"/>
      <c r="Q2508" s="97"/>
      <c r="R2508" s="97"/>
      <c r="S2508" s="97"/>
      <c r="T2508" s="97"/>
      <c r="U2508" s="97"/>
      <c r="V2508" s="97"/>
      <c r="W2508" s="97"/>
      <c r="X2508" s="97"/>
      <c r="Y2508" s="97"/>
      <c r="Z2508" s="97"/>
      <c r="AA2508" s="97"/>
      <c r="AB2508" s="97"/>
      <c r="AC2508" s="97"/>
      <c r="AD2508" s="97"/>
      <c r="AE2508" s="97"/>
    </row>
    <row r="2509" spans="1:31" ht="13.2">
      <c r="A2509" s="96">
        <v>12</v>
      </c>
      <c r="B2509" s="97" t="s">
        <v>670</v>
      </c>
      <c r="C2509" s="96">
        <v>1</v>
      </c>
      <c r="D2509" s="96">
        <v>4</v>
      </c>
      <c r="E2509" s="97" t="s">
        <v>5766</v>
      </c>
      <c r="F2509" s="96">
        <v>32789050</v>
      </c>
      <c r="G2509" s="97" t="s">
        <v>354</v>
      </c>
      <c r="H2509">
        <f>VLOOKUP(G2509,'Journals '!A:C,3)</f>
        <v>0</v>
      </c>
      <c r="I2509" t="str">
        <f t="shared" si="10"/>
        <v xml:space="preserve"> </v>
      </c>
      <c r="J2509" s="96">
        <v>2020</v>
      </c>
      <c r="K2509" s="97" t="s">
        <v>5715</v>
      </c>
      <c r="L2509" s="97"/>
      <c r="M2509" s="97"/>
      <c r="N2509" s="97"/>
      <c r="O2509" s="97"/>
      <c r="P2509" s="97"/>
      <c r="Q2509" s="97"/>
      <c r="R2509" s="97"/>
      <c r="S2509" s="97"/>
      <c r="T2509" s="97"/>
      <c r="U2509" s="97"/>
      <c r="V2509" s="97"/>
      <c r="W2509" s="97"/>
      <c r="X2509" s="97"/>
      <c r="Y2509" s="97"/>
      <c r="Z2509" s="97"/>
      <c r="AA2509" s="97"/>
      <c r="AB2509" s="97"/>
      <c r="AC2509" s="97"/>
      <c r="AD2509" s="97"/>
      <c r="AE2509" s="97"/>
    </row>
    <row r="2510" spans="1:31" ht="13.2">
      <c r="A2510" s="96">
        <v>12</v>
      </c>
      <c r="B2510" s="97" t="s">
        <v>670</v>
      </c>
      <c r="C2510" s="96">
        <v>2</v>
      </c>
      <c r="D2510" s="96">
        <v>3</v>
      </c>
      <c r="E2510" s="97" t="s">
        <v>5767</v>
      </c>
      <c r="F2510" s="96">
        <v>33585092</v>
      </c>
      <c r="G2510" s="97" t="s">
        <v>354</v>
      </c>
      <c r="H2510">
        <f>VLOOKUP(G2510,'Journals '!A:C,3)</f>
        <v>0</v>
      </c>
      <c r="I2510" t="str">
        <f t="shared" si="10"/>
        <v xml:space="preserve"> </v>
      </c>
      <c r="J2510" s="96">
        <v>2021</v>
      </c>
      <c r="K2510" s="97" t="s">
        <v>5715</v>
      </c>
      <c r="L2510" s="97"/>
      <c r="M2510" s="97"/>
      <c r="N2510" s="97"/>
      <c r="O2510" s="97"/>
      <c r="P2510" s="97"/>
      <c r="Q2510" s="97"/>
      <c r="R2510" s="97"/>
      <c r="S2510" s="97"/>
      <c r="T2510" s="97"/>
      <c r="U2510" s="97"/>
      <c r="V2510" s="97"/>
      <c r="W2510" s="97"/>
      <c r="X2510" s="97"/>
      <c r="Y2510" s="97"/>
      <c r="Z2510" s="97"/>
      <c r="AA2510" s="97"/>
      <c r="AB2510" s="97"/>
      <c r="AC2510" s="97"/>
      <c r="AD2510" s="97"/>
      <c r="AE2510" s="97"/>
    </row>
    <row r="2511" spans="1:31" ht="13.2">
      <c r="A2511" s="96">
        <v>12</v>
      </c>
      <c r="B2511" s="97" t="s">
        <v>670</v>
      </c>
      <c r="C2511" s="96">
        <v>2</v>
      </c>
      <c r="D2511" s="96">
        <v>10</v>
      </c>
      <c r="E2511" s="97" t="s">
        <v>5768</v>
      </c>
      <c r="F2511" s="96">
        <v>32765894</v>
      </c>
      <c r="G2511" s="97" t="s">
        <v>5646</v>
      </c>
      <c r="H2511">
        <f>VLOOKUP(G2511,'Journals '!A:C,3)</f>
        <v>0</v>
      </c>
      <c r="I2511" t="str">
        <f t="shared" si="10"/>
        <v xml:space="preserve"> </v>
      </c>
      <c r="J2511" s="96">
        <v>2020</v>
      </c>
      <c r="K2511" s="97" t="s">
        <v>5769</v>
      </c>
      <c r="L2511" s="97"/>
      <c r="M2511" s="97"/>
      <c r="N2511" s="97"/>
      <c r="O2511" s="97"/>
      <c r="P2511" s="97"/>
      <c r="Q2511" s="97"/>
      <c r="R2511" s="97"/>
      <c r="S2511" s="97"/>
      <c r="T2511" s="97"/>
      <c r="U2511" s="97"/>
      <c r="V2511" s="97"/>
      <c r="W2511" s="97"/>
      <c r="X2511" s="97"/>
      <c r="Y2511" s="97"/>
      <c r="Z2511" s="97"/>
      <c r="AA2511" s="97"/>
      <c r="AB2511" s="97"/>
      <c r="AC2511" s="97"/>
      <c r="AD2511" s="97"/>
      <c r="AE2511" s="97"/>
    </row>
    <row r="2512" spans="1:31" ht="13.2">
      <c r="A2512" s="96">
        <v>14</v>
      </c>
      <c r="B2512" s="97" t="s">
        <v>690</v>
      </c>
      <c r="C2512" s="96">
        <v>2</v>
      </c>
      <c r="D2512" s="96">
        <v>13</v>
      </c>
      <c r="E2512" s="97" t="s">
        <v>5770</v>
      </c>
      <c r="F2512" s="96">
        <v>37253595</v>
      </c>
      <c r="G2512" s="97" t="s">
        <v>424</v>
      </c>
      <c r="H2512">
        <f>VLOOKUP(G2512,'Journals '!A:C,3)</f>
        <v>1</v>
      </c>
      <c r="I2512">
        <f t="shared" si="10"/>
        <v>1</v>
      </c>
      <c r="J2512" s="96">
        <v>2023</v>
      </c>
      <c r="K2512" s="97" t="s">
        <v>3022</v>
      </c>
      <c r="L2512" s="97"/>
      <c r="M2512" s="97"/>
      <c r="N2512" s="97"/>
      <c r="O2512" s="97"/>
      <c r="P2512" s="97"/>
      <c r="Q2512" s="97"/>
      <c r="R2512" s="97"/>
      <c r="S2512" s="97"/>
      <c r="T2512" s="97"/>
      <c r="U2512" s="97"/>
      <c r="V2512" s="97"/>
      <c r="W2512" s="97"/>
      <c r="X2512" s="97"/>
      <c r="Y2512" s="97"/>
      <c r="Z2512" s="97"/>
      <c r="AA2512" s="97"/>
      <c r="AB2512" s="97"/>
      <c r="AC2512" s="97"/>
      <c r="AD2512" s="97"/>
      <c r="AE2512" s="97"/>
    </row>
    <row r="2513" spans="1:31" ht="13.2">
      <c r="A2513" s="96">
        <v>14</v>
      </c>
      <c r="B2513" s="97" t="s">
        <v>690</v>
      </c>
      <c r="C2513" s="96">
        <v>3</v>
      </c>
      <c r="D2513" s="96">
        <v>9</v>
      </c>
      <c r="E2513" s="97" t="s">
        <v>5771</v>
      </c>
      <c r="F2513" s="96">
        <v>34389521</v>
      </c>
      <c r="G2513" s="97" t="s">
        <v>631</v>
      </c>
      <c r="H2513">
        <f>VLOOKUP(G2513,'Journals '!A:C,3)</f>
        <v>1</v>
      </c>
      <c r="I2513">
        <f t="shared" si="10"/>
        <v>1</v>
      </c>
      <c r="J2513" s="96">
        <v>2021</v>
      </c>
      <c r="K2513" s="97" t="s">
        <v>5772</v>
      </c>
      <c r="L2513" s="97"/>
      <c r="M2513" s="97"/>
      <c r="N2513" s="97"/>
      <c r="O2513" s="97"/>
      <c r="P2513" s="97"/>
      <c r="Q2513" s="97"/>
      <c r="R2513" s="97"/>
      <c r="S2513" s="97"/>
      <c r="T2513" s="97"/>
      <c r="U2513" s="97"/>
      <c r="V2513" s="97"/>
      <c r="W2513" s="97"/>
      <c r="X2513" s="97"/>
      <c r="Y2513" s="97"/>
      <c r="Z2513" s="97"/>
      <c r="AA2513" s="97"/>
      <c r="AB2513" s="97"/>
      <c r="AC2513" s="97"/>
      <c r="AD2513" s="97"/>
      <c r="AE2513" s="97"/>
    </row>
    <row r="2514" spans="1:31" ht="13.2">
      <c r="A2514" s="96">
        <v>14</v>
      </c>
      <c r="B2514" s="97" t="s">
        <v>690</v>
      </c>
      <c r="C2514" s="96">
        <v>2</v>
      </c>
      <c r="D2514" s="96">
        <v>10</v>
      </c>
      <c r="E2514" s="97" t="s">
        <v>5773</v>
      </c>
      <c r="F2514" s="96">
        <v>36041364</v>
      </c>
      <c r="G2514" s="97" t="s">
        <v>5774</v>
      </c>
      <c r="H2514">
        <f>VLOOKUP(G2514,'Journals '!A:C,3)</f>
        <v>0</v>
      </c>
      <c r="I2514" t="str">
        <f t="shared" si="10"/>
        <v xml:space="preserve"> </v>
      </c>
      <c r="J2514" s="96">
        <v>2022</v>
      </c>
      <c r="K2514" s="97" t="s">
        <v>5775</v>
      </c>
      <c r="L2514" s="97"/>
      <c r="M2514" s="97"/>
      <c r="N2514" s="97"/>
      <c r="O2514" s="97"/>
      <c r="P2514" s="97"/>
      <c r="Q2514" s="97"/>
      <c r="R2514" s="97"/>
      <c r="S2514" s="97"/>
      <c r="T2514" s="97"/>
      <c r="U2514" s="97"/>
      <c r="V2514" s="97"/>
      <c r="W2514" s="97"/>
      <c r="X2514" s="97"/>
      <c r="Y2514" s="97"/>
      <c r="Z2514" s="97"/>
      <c r="AA2514" s="97"/>
      <c r="AB2514" s="97"/>
      <c r="AC2514" s="97"/>
      <c r="AD2514" s="97"/>
      <c r="AE2514" s="97"/>
    </row>
    <row r="2515" spans="1:31" ht="13.2">
      <c r="A2515" s="96">
        <v>14</v>
      </c>
      <c r="B2515" s="97" t="s">
        <v>690</v>
      </c>
      <c r="C2515" s="96">
        <v>1</v>
      </c>
      <c r="D2515" s="96">
        <v>10</v>
      </c>
      <c r="E2515" s="97" t="s">
        <v>5776</v>
      </c>
      <c r="F2515" s="96">
        <v>36503121</v>
      </c>
      <c r="G2515" s="97" t="s">
        <v>631</v>
      </c>
      <c r="H2515">
        <f>VLOOKUP(G2515,'Journals '!A:C,3)</f>
        <v>1</v>
      </c>
      <c r="I2515">
        <f t="shared" si="10"/>
        <v>1</v>
      </c>
      <c r="J2515" s="96">
        <v>2023</v>
      </c>
      <c r="K2515" s="97" t="s">
        <v>2721</v>
      </c>
      <c r="L2515" s="97"/>
      <c r="M2515" s="97"/>
      <c r="N2515" s="97"/>
      <c r="O2515" s="97"/>
      <c r="P2515" s="97"/>
      <c r="Q2515" s="97"/>
      <c r="R2515" s="97"/>
      <c r="S2515" s="97"/>
      <c r="T2515" s="97"/>
      <c r="U2515" s="97"/>
      <c r="V2515" s="97"/>
      <c r="W2515" s="97"/>
      <c r="X2515" s="97"/>
      <c r="Y2515" s="97"/>
      <c r="Z2515" s="97"/>
      <c r="AA2515" s="97"/>
      <c r="AB2515" s="97"/>
      <c r="AC2515" s="97"/>
      <c r="AD2515" s="97"/>
      <c r="AE2515" s="97"/>
    </row>
    <row r="2516" spans="1:31" ht="13.2">
      <c r="A2516" s="96">
        <v>14</v>
      </c>
      <c r="B2516" s="97" t="s">
        <v>690</v>
      </c>
      <c r="C2516" s="96">
        <v>2</v>
      </c>
      <c r="D2516" s="96">
        <v>9</v>
      </c>
      <c r="E2516" s="97" t="s">
        <v>5777</v>
      </c>
      <c r="F2516" s="96">
        <v>33385605</v>
      </c>
      <c r="G2516" s="97" t="s">
        <v>631</v>
      </c>
      <c r="H2516">
        <f>VLOOKUP(G2516,'Journals '!A:C,3)</f>
        <v>1</v>
      </c>
      <c r="I2516">
        <f t="shared" si="10"/>
        <v>1</v>
      </c>
      <c r="J2516" s="96">
        <v>2021</v>
      </c>
      <c r="K2516" s="97" t="s">
        <v>5775</v>
      </c>
      <c r="L2516" s="97"/>
      <c r="M2516" s="97"/>
      <c r="N2516" s="97"/>
      <c r="O2516" s="97"/>
      <c r="P2516" s="97"/>
      <c r="Q2516" s="97"/>
      <c r="R2516" s="97"/>
      <c r="S2516" s="97"/>
      <c r="T2516" s="97"/>
      <c r="U2516" s="97"/>
      <c r="V2516" s="97"/>
      <c r="W2516" s="97"/>
      <c r="X2516" s="97"/>
      <c r="Y2516" s="97"/>
      <c r="Z2516" s="97"/>
      <c r="AA2516" s="97"/>
      <c r="AB2516" s="97"/>
      <c r="AC2516" s="97"/>
      <c r="AD2516" s="97"/>
      <c r="AE2516" s="97"/>
    </row>
    <row r="2517" spans="1:31" ht="13.2">
      <c r="A2517" s="96">
        <v>14</v>
      </c>
      <c r="B2517" s="97" t="s">
        <v>690</v>
      </c>
      <c r="C2517" s="96">
        <v>2</v>
      </c>
      <c r="D2517" s="96">
        <v>6</v>
      </c>
      <c r="E2517" s="97" t="s">
        <v>5778</v>
      </c>
      <c r="F2517" s="96">
        <v>34678773</v>
      </c>
      <c r="G2517" s="97" t="s">
        <v>430</v>
      </c>
      <c r="H2517">
        <f>VLOOKUP(G2517,'Journals '!A:C,3)</f>
        <v>1</v>
      </c>
      <c r="I2517">
        <f t="shared" si="10"/>
        <v>1</v>
      </c>
      <c r="J2517" s="96">
        <v>2021</v>
      </c>
      <c r="K2517" s="97" t="s">
        <v>5775</v>
      </c>
      <c r="L2517" s="97"/>
      <c r="M2517" s="97"/>
      <c r="N2517" s="97"/>
      <c r="O2517" s="97"/>
      <c r="P2517" s="97"/>
      <c r="Q2517" s="97"/>
      <c r="R2517" s="97"/>
      <c r="S2517" s="97"/>
      <c r="T2517" s="97"/>
      <c r="U2517" s="97"/>
      <c r="V2517" s="97"/>
      <c r="W2517" s="97"/>
      <c r="X2517" s="97"/>
      <c r="Y2517" s="97"/>
      <c r="Z2517" s="97"/>
      <c r="AA2517" s="97"/>
      <c r="AB2517" s="97"/>
      <c r="AC2517" s="97"/>
      <c r="AD2517" s="97"/>
      <c r="AE2517" s="97"/>
    </row>
    <row r="2518" spans="1:31" ht="13.2">
      <c r="A2518" s="96">
        <v>14</v>
      </c>
      <c r="B2518" s="97" t="s">
        <v>690</v>
      </c>
      <c r="C2518" s="96">
        <v>1</v>
      </c>
      <c r="D2518" s="96">
        <v>10</v>
      </c>
      <c r="E2518" s="97" t="s">
        <v>3021</v>
      </c>
      <c r="F2518" s="96">
        <v>37380354</v>
      </c>
      <c r="G2518" s="97" t="s">
        <v>424</v>
      </c>
      <c r="H2518">
        <f>VLOOKUP(G2518,'Journals '!A:C,3)</f>
        <v>1</v>
      </c>
      <c r="I2518">
        <f t="shared" si="10"/>
        <v>1</v>
      </c>
      <c r="J2518" s="96">
        <v>2023</v>
      </c>
      <c r="K2518" s="97" t="s">
        <v>3022</v>
      </c>
      <c r="L2518" s="97"/>
      <c r="M2518" s="97"/>
      <c r="N2518" s="97"/>
      <c r="O2518" s="97"/>
      <c r="P2518" s="97"/>
      <c r="Q2518" s="97"/>
      <c r="R2518" s="97"/>
      <c r="S2518" s="97"/>
      <c r="T2518" s="97"/>
      <c r="U2518" s="97"/>
      <c r="V2518" s="97"/>
      <c r="W2518" s="97"/>
      <c r="X2518" s="97"/>
      <c r="Y2518" s="97"/>
      <c r="Z2518" s="97"/>
      <c r="AA2518" s="97"/>
      <c r="AB2518" s="97"/>
      <c r="AC2518" s="97"/>
      <c r="AD2518" s="97"/>
      <c r="AE2518" s="97"/>
    </row>
    <row r="2519" spans="1:31" ht="13.2">
      <c r="A2519" s="96">
        <v>14</v>
      </c>
      <c r="B2519" s="97" t="s">
        <v>690</v>
      </c>
      <c r="C2519" s="96">
        <v>4</v>
      </c>
      <c r="D2519" s="96">
        <v>7</v>
      </c>
      <c r="E2519" s="97" t="s">
        <v>5779</v>
      </c>
      <c r="F2519" s="96">
        <v>36800812</v>
      </c>
      <c r="G2519" s="97" t="s">
        <v>1747</v>
      </c>
      <c r="H2519">
        <f>VLOOKUP(G2519,'Journals '!A:C,3)</f>
        <v>1</v>
      </c>
      <c r="I2519">
        <f t="shared" si="10"/>
        <v>1</v>
      </c>
      <c r="J2519" s="96">
        <v>2023</v>
      </c>
      <c r="K2519" s="97" t="s">
        <v>5780</v>
      </c>
      <c r="L2519" s="97"/>
      <c r="M2519" s="97"/>
      <c r="N2519" s="97"/>
      <c r="O2519" s="97"/>
      <c r="P2519" s="97"/>
      <c r="Q2519" s="97"/>
      <c r="R2519" s="97"/>
      <c r="S2519" s="97"/>
      <c r="T2519" s="97"/>
      <c r="U2519" s="97"/>
      <c r="V2519" s="97"/>
      <c r="W2519" s="97"/>
      <c r="X2519" s="97"/>
      <c r="Y2519" s="97"/>
      <c r="Z2519" s="97"/>
      <c r="AA2519" s="97"/>
      <c r="AB2519" s="97"/>
      <c r="AC2519" s="97"/>
      <c r="AD2519" s="97"/>
      <c r="AE2519" s="97"/>
    </row>
    <row r="2520" spans="1:31" ht="13.2">
      <c r="A2520" s="96">
        <v>14</v>
      </c>
      <c r="B2520" s="97" t="s">
        <v>690</v>
      </c>
      <c r="C2520" s="96">
        <v>5</v>
      </c>
      <c r="D2520" s="96">
        <v>10</v>
      </c>
      <c r="E2520" s="97" t="s">
        <v>5781</v>
      </c>
      <c r="F2520" s="96">
        <v>37172715</v>
      </c>
      <c r="G2520" s="97" t="s">
        <v>631</v>
      </c>
      <c r="H2520">
        <f>VLOOKUP(G2520,'Journals '!A:C,3)</f>
        <v>1</v>
      </c>
      <c r="I2520">
        <f t="shared" si="10"/>
        <v>1</v>
      </c>
      <c r="J2520" s="96">
        <v>2023</v>
      </c>
      <c r="K2520" s="97" t="s">
        <v>2721</v>
      </c>
      <c r="L2520" s="97"/>
      <c r="M2520" s="97"/>
      <c r="N2520" s="97"/>
      <c r="O2520" s="97"/>
      <c r="P2520" s="97"/>
      <c r="Q2520" s="97"/>
      <c r="R2520" s="97"/>
      <c r="S2520" s="97"/>
      <c r="T2520" s="97"/>
      <c r="U2520" s="97"/>
      <c r="V2520" s="97"/>
      <c r="W2520" s="97"/>
      <c r="X2520" s="97"/>
      <c r="Y2520" s="97"/>
      <c r="Z2520" s="97"/>
      <c r="AA2520" s="97"/>
      <c r="AB2520" s="97"/>
      <c r="AC2520" s="97"/>
      <c r="AD2520" s="97"/>
      <c r="AE2520" s="97"/>
    </row>
    <row r="2521" spans="1:31" ht="13.2">
      <c r="A2521" s="96">
        <v>14</v>
      </c>
      <c r="B2521" s="97" t="s">
        <v>690</v>
      </c>
      <c r="C2521" s="96">
        <v>2</v>
      </c>
      <c r="D2521" s="96">
        <v>12</v>
      </c>
      <c r="E2521" s="97" t="s">
        <v>5782</v>
      </c>
      <c r="F2521" s="96">
        <v>33544308</v>
      </c>
      <c r="G2521" s="97" t="s">
        <v>5783</v>
      </c>
      <c r="H2521">
        <f>VLOOKUP(G2521,'Journals '!A:C,3)</f>
        <v>0</v>
      </c>
      <c r="I2521" t="str">
        <f t="shared" si="10"/>
        <v xml:space="preserve"> </v>
      </c>
      <c r="J2521" s="96">
        <v>2021</v>
      </c>
      <c r="K2521" s="97" t="s">
        <v>5784</v>
      </c>
      <c r="L2521" s="97"/>
      <c r="M2521" s="97"/>
      <c r="N2521" s="97"/>
      <c r="O2521" s="97"/>
      <c r="P2521" s="97"/>
      <c r="Q2521" s="97"/>
      <c r="R2521" s="97"/>
      <c r="S2521" s="97"/>
      <c r="T2521" s="97"/>
      <c r="U2521" s="97"/>
      <c r="V2521" s="97"/>
      <c r="W2521" s="97"/>
      <c r="X2521" s="97"/>
      <c r="Y2521" s="97"/>
      <c r="Z2521" s="97"/>
      <c r="AA2521" s="97"/>
      <c r="AB2521" s="97"/>
      <c r="AC2521" s="97"/>
      <c r="AD2521" s="97"/>
      <c r="AE2521" s="97"/>
    </row>
    <row r="2522" spans="1:31" ht="13.2">
      <c r="A2522" s="96">
        <v>14</v>
      </c>
      <c r="B2522" s="97" t="s">
        <v>690</v>
      </c>
      <c r="C2522" s="96">
        <v>7</v>
      </c>
      <c r="D2522" s="96">
        <v>10</v>
      </c>
      <c r="E2522" s="97" t="s">
        <v>5785</v>
      </c>
      <c r="F2522" s="96">
        <v>37952882</v>
      </c>
      <c r="G2522" s="97" t="s">
        <v>631</v>
      </c>
      <c r="H2522">
        <f>VLOOKUP(G2522,'Journals '!A:C,3)</f>
        <v>1</v>
      </c>
      <c r="I2522">
        <f t="shared" si="10"/>
        <v>1</v>
      </c>
      <c r="J2522" s="96">
        <v>2023</v>
      </c>
      <c r="K2522" s="97" t="s">
        <v>5786</v>
      </c>
      <c r="L2522" s="97"/>
      <c r="M2522" s="97"/>
      <c r="N2522" s="97"/>
      <c r="O2522" s="97"/>
      <c r="P2522" s="97"/>
      <c r="Q2522" s="97"/>
      <c r="R2522" s="97"/>
      <c r="S2522" s="97"/>
      <c r="T2522" s="97"/>
      <c r="U2522" s="97"/>
      <c r="V2522" s="97"/>
      <c r="W2522" s="97"/>
      <c r="X2522" s="97"/>
      <c r="Y2522" s="97"/>
      <c r="Z2522" s="97"/>
      <c r="AA2522" s="97"/>
      <c r="AB2522" s="97"/>
      <c r="AC2522" s="97"/>
      <c r="AD2522" s="97"/>
      <c r="AE2522" s="97"/>
    </row>
    <row r="2523" spans="1:31" ht="13.2">
      <c r="A2523" s="96">
        <v>14</v>
      </c>
      <c r="B2523" s="97" t="s">
        <v>690</v>
      </c>
      <c r="C2523" s="96">
        <v>1</v>
      </c>
      <c r="D2523" s="96">
        <v>8</v>
      </c>
      <c r="E2523" s="97" t="s">
        <v>5787</v>
      </c>
      <c r="F2523" s="96">
        <v>38036173</v>
      </c>
      <c r="G2523" s="97" t="s">
        <v>631</v>
      </c>
      <c r="H2523">
        <f>VLOOKUP(G2523,'Journals '!A:C,3)</f>
        <v>1</v>
      </c>
      <c r="I2523">
        <f t="shared" si="10"/>
        <v>1</v>
      </c>
      <c r="J2523" s="96">
        <v>2023</v>
      </c>
      <c r="K2523" s="97" t="s">
        <v>2721</v>
      </c>
      <c r="L2523" s="97"/>
      <c r="M2523" s="97"/>
      <c r="N2523" s="97"/>
      <c r="O2523" s="97"/>
      <c r="P2523" s="97"/>
      <c r="Q2523" s="97"/>
      <c r="R2523" s="97"/>
      <c r="S2523" s="97"/>
      <c r="T2523" s="97"/>
      <c r="U2523" s="97"/>
      <c r="V2523" s="97"/>
      <c r="W2523" s="97"/>
      <c r="X2523" s="97"/>
      <c r="Y2523" s="97"/>
      <c r="Z2523" s="97"/>
      <c r="AA2523" s="97"/>
      <c r="AB2523" s="97"/>
      <c r="AC2523" s="97"/>
      <c r="AD2523" s="97"/>
      <c r="AE2523" s="97"/>
    </row>
    <row r="2524" spans="1:31" ht="13.2">
      <c r="A2524" s="96">
        <v>14</v>
      </c>
      <c r="B2524" s="97" t="s">
        <v>690</v>
      </c>
      <c r="C2524" s="96">
        <v>2</v>
      </c>
      <c r="D2524" s="96">
        <v>12</v>
      </c>
      <c r="E2524" s="97" t="s">
        <v>5788</v>
      </c>
      <c r="F2524" s="96">
        <v>36758794</v>
      </c>
      <c r="G2524" s="97" t="s">
        <v>631</v>
      </c>
      <c r="H2524">
        <f>VLOOKUP(G2524,'Journals '!A:C,3)</f>
        <v>1</v>
      </c>
      <c r="I2524">
        <f t="shared" si="10"/>
        <v>1</v>
      </c>
      <c r="J2524" s="96">
        <v>2023</v>
      </c>
      <c r="K2524" s="97" t="s">
        <v>2721</v>
      </c>
      <c r="L2524" s="97"/>
      <c r="M2524" s="97"/>
      <c r="N2524" s="97"/>
      <c r="O2524" s="97"/>
      <c r="P2524" s="97"/>
      <c r="Q2524" s="97"/>
      <c r="R2524" s="97"/>
      <c r="S2524" s="97"/>
      <c r="T2524" s="97"/>
      <c r="U2524" s="97"/>
      <c r="V2524" s="97"/>
      <c r="W2524" s="97"/>
      <c r="X2524" s="97"/>
      <c r="Y2524" s="97"/>
      <c r="Z2524" s="97"/>
      <c r="AA2524" s="97"/>
      <c r="AB2524" s="97"/>
      <c r="AC2524" s="97"/>
      <c r="AD2524" s="97"/>
      <c r="AE2524" s="97"/>
    </row>
    <row r="2525" spans="1:31" ht="13.2">
      <c r="A2525" s="96">
        <v>14</v>
      </c>
      <c r="B2525" s="97" t="s">
        <v>690</v>
      </c>
      <c r="C2525" s="96">
        <v>4</v>
      </c>
      <c r="D2525" s="96">
        <v>6</v>
      </c>
      <c r="E2525" s="97" t="s">
        <v>5789</v>
      </c>
      <c r="F2525" s="96">
        <v>35258691</v>
      </c>
      <c r="G2525" s="97" t="s">
        <v>274</v>
      </c>
      <c r="H2525">
        <f>VLOOKUP(G2525,'Journals '!A:C,3)</f>
        <v>1</v>
      </c>
      <c r="I2525">
        <f t="shared" si="10"/>
        <v>1</v>
      </c>
      <c r="J2525" s="96">
        <v>2022</v>
      </c>
      <c r="K2525" s="97" t="s">
        <v>5790</v>
      </c>
      <c r="L2525" s="97"/>
      <c r="M2525" s="97"/>
      <c r="N2525" s="97"/>
      <c r="O2525" s="97"/>
      <c r="P2525" s="97"/>
      <c r="Q2525" s="97"/>
      <c r="R2525" s="97"/>
      <c r="S2525" s="97"/>
      <c r="T2525" s="97"/>
      <c r="U2525" s="97"/>
      <c r="V2525" s="97"/>
      <c r="W2525" s="97"/>
      <c r="X2525" s="97"/>
      <c r="Y2525" s="97"/>
      <c r="Z2525" s="97"/>
      <c r="AA2525" s="97"/>
      <c r="AB2525" s="97"/>
      <c r="AC2525" s="97"/>
      <c r="AD2525" s="97"/>
      <c r="AE2525" s="97"/>
    </row>
    <row r="2526" spans="1:31" ht="13.2">
      <c r="A2526" s="96">
        <v>14</v>
      </c>
      <c r="B2526" s="97" t="s">
        <v>690</v>
      </c>
      <c r="C2526" s="96">
        <v>3</v>
      </c>
      <c r="D2526" s="96">
        <v>5</v>
      </c>
      <c r="E2526" s="97" t="s">
        <v>5791</v>
      </c>
      <c r="F2526" s="96">
        <v>35551171</v>
      </c>
      <c r="G2526" s="97" t="s">
        <v>544</v>
      </c>
      <c r="H2526">
        <f>VLOOKUP(G2526,'Journals '!A:C,3)</f>
        <v>1</v>
      </c>
      <c r="I2526">
        <f t="shared" si="10"/>
        <v>1</v>
      </c>
      <c r="J2526" s="96">
        <v>2022</v>
      </c>
      <c r="K2526" s="97" t="s">
        <v>2721</v>
      </c>
      <c r="L2526" s="97"/>
      <c r="M2526" s="97"/>
      <c r="N2526" s="97"/>
      <c r="O2526" s="97"/>
      <c r="P2526" s="97"/>
      <c r="Q2526" s="97"/>
      <c r="R2526" s="97"/>
      <c r="S2526" s="97"/>
      <c r="T2526" s="97"/>
      <c r="U2526" s="97"/>
      <c r="V2526" s="97"/>
      <c r="W2526" s="97"/>
      <c r="X2526" s="97"/>
      <c r="Y2526" s="97"/>
      <c r="Z2526" s="97"/>
      <c r="AA2526" s="97"/>
      <c r="AB2526" s="97"/>
      <c r="AC2526" s="97"/>
      <c r="AD2526" s="97"/>
      <c r="AE2526" s="97"/>
    </row>
    <row r="2527" spans="1:31" ht="13.2">
      <c r="A2527" s="96">
        <v>14</v>
      </c>
      <c r="B2527" s="97" t="s">
        <v>690</v>
      </c>
      <c r="C2527" s="96">
        <v>4</v>
      </c>
      <c r="D2527" s="96">
        <v>11</v>
      </c>
      <c r="E2527" s="97" t="s">
        <v>5792</v>
      </c>
      <c r="F2527" s="96">
        <v>35007268</v>
      </c>
      <c r="G2527" s="97" t="s">
        <v>554</v>
      </c>
      <c r="H2527">
        <f>VLOOKUP(G2527,'Journals '!A:C,3)</f>
        <v>1</v>
      </c>
      <c r="I2527">
        <f t="shared" si="10"/>
        <v>1</v>
      </c>
      <c r="J2527" s="96">
        <v>2022</v>
      </c>
      <c r="K2527" s="97" t="s">
        <v>5793</v>
      </c>
      <c r="L2527" s="97"/>
      <c r="M2527" s="97"/>
      <c r="N2527" s="97"/>
      <c r="O2527" s="97"/>
      <c r="P2527" s="97"/>
      <c r="Q2527" s="97"/>
      <c r="R2527" s="97"/>
      <c r="S2527" s="97"/>
      <c r="T2527" s="97"/>
      <c r="U2527" s="97"/>
      <c r="V2527" s="97"/>
      <c r="W2527" s="97"/>
      <c r="X2527" s="97"/>
      <c r="Y2527" s="97"/>
      <c r="Z2527" s="97"/>
      <c r="AA2527" s="97"/>
      <c r="AB2527" s="97"/>
      <c r="AC2527" s="97"/>
      <c r="AD2527" s="97"/>
      <c r="AE2527" s="97"/>
    </row>
    <row r="2528" spans="1:31" ht="13.2">
      <c r="A2528" s="96">
        <v>14</v>
      </c>
      <c r="B2528" s="97" t="s">
        <v>690</v>
      </c>
      <c r="C2528" s="96">
        <v>2</v>
      </c>
      <c r="D2528" s="96">
        <v>8</v>
      </c>
      <c r="E2528" s="97" t="s">
        <v>5794</v>
      </c>
      <c r="F2528" s="96">
        <v>36552087</v>
      </c>
      <c r="G2528" s="97" t="s">
        <v>1227</v>
      </c>
      <c r="H2528">
        <f>VLOOKUP(G2528,'Journals '!A:C,3)</f>
        <v>0</v>
      </c>
      <c r="I2528" t="str">
        <f t="shared" si="10"/>
        <v xml:space="preserve"> </v>
      </c>
      <c r="J2528" s="96">
        <v>2022</v>
      </c>
      <c r="K2528" s="97" t="s">
        <v>2940</v>
      </c>
      <c r="L2528" s="97"/>
      <c r="M2528" s="97"/>
      <c r="N2528" s="97"/>
      <c r="O2528" s="97"/>
      <c r="P2528" s="97"/>
      <c r="Q2528" s="97"/>
      <c r="R2528" s="97"/>
      <c r="S2528" s="97"/>
      <c r="T2528" s="97"/>
      <c r="U2528" s="97"/>
      <c r="V2528" s="97"/>
      <c r="W2528" s="97"/>
      <c r="X2528" s="97"/>
      <c r="Y2528" s="97"/>
      <c r="Z2528" s="97"/>
      <c r="AA2528" s="97"/>
      <c r="AB2528" s="97"/>
      <c r="AC2528" s="97"/>
      <c r="AD2528" s="97"/>
      <c r="AE2528" s="97"/>
    </row>
    <row r="2529" spans="1:31" ht="13.2">
      <c r="A2529" s="96">
        <v>14</v>
      </c>
      <c r="B2529" s="97" t="s">
        <v>690</v>
      </c>
      <c r="C2529" s="96">
        <v>2</v>
      </c>
      <c r="D2529" s="96">
        <v>4</v>
      </c>
      <c r="E2529" s="97" t="s">
        <v>5795</v>
      </c>
      <c r="F2529" s="96">
        <v>36053076</v>
      </c>
      <c r="G2529" s="97" t="s">
        <v>544</v>
      </c>
      <c r="H2529">
        <f>VLOOKUP(G2529,'Journals '!A:C,3)</f>
        <v>1</v>
      </c>
      <c r="I2529">
        <f t="shared" si="10"/>
        <v>1</v>
      </c>
      <c r="J2529" s="96">
        <v>2022</v>
      </c>
      <c r="K2529" s="97" t="s">
        <v>2721</v>
      </c>
      <c r="L2529" s="97"/>
      <c r="M2529" s="97"/>
      <c r="N2529" s="97"/>
      <c r="O2529" s="97"/>
      <c r="P2529" s="97"/>
      <c r="Q2529" s="97"/>
      <c r="R2529" s="97"/>
      <c r="S2529" s="97"/>
      <c r="T2529" s="97"/>
      <c r="U2529" s="97"/>
      <c r="V2529" s="97"/>
      <c r="W2529" s="97"/>
      <c r="X2529" s="97"/>
      <c r="Y2529" s="97"/>
      <c r="Z2529" s="97"/>
      <c r="AA2529" s="97"/>
      <c r="AB2529" s="97"/>
      <c r="AC2529" s="97"/>
      <c r="AD2529" s="97"/>
      <c r="AE2529" s="97"/>
    </row>
    <row r="2530" spans="1:31" ht="13.2">
      <c r="A2530" s="96">
        <v>14</v>
      </c>
      <c r="B2530" s="97" t="s">
        <v>690</v>
      </c>
      <c r="C2530" s="96">
        <v>5</v>
      </c>
      <c r="D2530" s="96">
        <v>11</v>
      </c>
      <c r="E2530" s="97" t="s">
        <v>5796</v>
      </c>
      <c r="F2530" s="96">
        <v>35965866</v>
      </c>
      <c r="G2530" s="97" t="s">
        <v>3897</v>
      </c>
      <c r="H2530">
        <f>VLOOKUP(G2530,'Journals '!A:C,3)</f>
        <v>0</v>
      </c>
      <c r="I2530" t="str">
        <f t="shared" si="10"/>
        <v xml:space="preserve"> </v>
      </c>
      <c r="J2530" s="96">
        <v>2022</v>
      </c>
      <c r="K2530" s="97" t="s">
        <v>5797</v>
      </c>
      <c r="L2530" s="97"/>
      <c r="M2530" s="97"/>
      <c r="N2530" s="97"/>
      <c r="O2530" s="97"/>
      <c r="P2530" s="97"/>
      <c r="Q2530" s="97"/>
      <c r="R2530" s="97"/>
      <c r="S2530" s="97"/>
      <c r="T2530" s="97"/>
      <c r="U2530" s="97"/>
      <c r="V2530" s="97"/>
      <c r="W2530" s="97"/>
      <c r="X2530" s="97"/>
      <c r="Y2530" s="97"/>
      <c r="Z2530" s="97"/>
      <c r="AA2530" s="97"/>
      <c r="AB2530" s="97"/>
      <c r="AC2530" s="97"/>
      <c r="AD2530" s="97"/>
      <c r="AE2530" s="97"/>
    </row>
    <row r="2531" spans="1:31" ht="13.2">
      <c r="A2531" s="96">
        <v>14</v>
      </c>
      <c r="B2531" s="97" t="s">
        <v>690</v>
      </c>
      <c r="C2531" s="96">
        <v>1</v>
      </c>
      <c r="D2531" s="96">
        <v>2</v>
      </c>
      <c r="E2531" s="97" t="s">
        <v>5798</v>
      </c>
      <c r="F2531" s="96">
        <v>31471358</v>
      </c>
      <c r="G2531" s="97" t="s">
        <v>5745</v>
      </c>
      <c r="H2531">
        <f>VLOOKUP(G2531,'Journals '!A:C,3)</f>
        <v>0</v>
      </c>
      <c r="I2531" t="str">
        <f t="shared" si="10"/>
        <v xml:space="preserve"> </v>
      </c>
      <c r="J2531" s="96">
        <v>2019</v>
      </c>
      <c r="K2531" s="97" t="s">
        <v>5799</v>
      </c>
      <c r="L2531" s="97"/>
      <c r="M2531" s="97"/>
      <c r="N2531" s="97"/>
      <c r="O2531" s="97"/>
      <c r="P2531" s="97"/>
      <c r="Q2531" s="97"/>
      <c r="R2531" s="97"/>
      <c r="S2531" s="97"/>
      <c r="T2531" s="97"/>
      <c r="U2531" s="97"/>
      <c r="V2531" s="97"/>
      <c r="W2531" s="97"/>
      <c r="X2531" s="97"/>
      <c r="Y2531" s="97"/>
      <c r="Z2531" s="97"/>
      <c r="AA2531" s="97"/>
      <c r="AB2531" s="97"/>
      <c r="AC2531" s="97"/>
      <c r="AD2531" s="97"/>
      <c r="AE2531" s="97"/>
    </row>
    <row r="2532" spans="1:31" ht="13.2">
      <c r="A2532" s="96">
        <v>14</v>
      </c>
      <c r="B2532" s="97" t="s">
        <v>690</v>
      </c>
      <c r="C2532" s="96">
        <v>4</v>
      </c>
      <c r="D2532" s="96">
        <v>9</v>
      </c>
      <c r="E2532" s="97" t="s">
        <v>5800</v>
      </c>
      <c r="F2532" s="96">
        <v>37410622</v>
      </c>
      <c r="G2532" s="97" t="s">
        <v>430</v>
      </c>
      <c r="H2532">
        <f>VLOOKUP(G2532,'Journals '!A:C,3)</f>
        <v>1</v>
      </c>
      <c r="I2532">
        <f t="shared" si="10"/>
        <v>1</v>
      </c>
      <c r="J2532" s="96">
        <v>2023</v>
      </c>
      <c r="K2532" s="97" t="s">
        <v>5801</v>
      </c>
      <c r="L2532" s="97"/>
      <c r="M2532" s="97"/>
      <c r="N2532" s="97"/>
      <c r="O2532" s="97"/>
      <c r="P2532" s="97"/>
      <c r="Q2532" s="97"/>
      <c r="R2532" s="97"/>
      <c r="S2532" s="97"/>
      <c r="T2532" s="97"/>
      <c r="U2532" s="97"/>
      <c r="V2532" s="97"/>
      <c r="W2532" s="97"/>
      <c r="X2532" s="97"/>
      <c r="Y2532" s="97"/>
      <c r="Z2532" s="97"/>
      <c r="AA2532" s="97"/>
      <c r="AB2532" s="97"/>
      <c r="AC2532" s="97"/>
      <c r="AD2532" s="97"/>
      <c r="AE2532" s="97"/>
    </row>
    <row r="2533" spans="1:31" ht="13.2">
      <c r="A2533" s="96">
        <v>15</v>
      </c>
      <c r="B2533" s="97" t="s">
        <v>691</v>
      </c>
      <c r="C2533" s="96">
        <v>1</v>
      </c>
      <c r="D2533" s="96">
        <v>5</v>
      </c>
      <c r="E2533" s="97" t="s">
        <v>5802</v>
      </c>
      <c r="F2533" s="96">
        <v>37919919</v>
      </c>
      <c r="G2533" s="97" t="s">
        <v>5803</v>
      </c>
      <c r="H2533">
        <f>VLOOKUP(G2533,'Journals '!A:C,3)</f>
        <v>0</v>
      </c>
      <c r="I2533" t="str">
        <f t="shared" si="10"/>
        <v xml:space="preserve"> </v>
      </c>
      <c r="J2533" s="96">
        <v>2023</v>
      </c>
      <c r="K2533" s="97" t="s">
        <v>5804</v>
      </c>
      <c r="L2533" s="97"/>
      <c r="M2533" s="97"/>
      <c r="N2533" s="97"/>
      <c r="O2533" s="97"/>
      <c r="P2533" s="97"/>
      <c r="Q2533" s="97"/>
      <c r="R2533" s="97"/>
      <c r="S2533" s="97"/>
      <c r="T2533" s="97"/>
      <c r="U2533" s="97"/>
      <c r="V2533" s="97"/>
      <c r="W2533" s="97"/>
      <c r="X2533" s="97"/>
      <c r="Y2533" s="97"/>
      <c r="Z2533" s="97"/>
      <c r="AA2533" s="97"/>
      <c r="AB2533" s="97"/>
      <c r="AC2533" s="97"/>
      <c r="AD2533" s="97"/>
      <c r="AE2533" s="97"/>
    </row>
    <row r="2534" spans="1:31" ht="13.2">
      <c r="A2534" s="96">
        <v>15</v>
      </c>
      <c r="B2534" s="97" t="s">
        <v>691</v>
      </c>
      <c r="C2534" s="96">
        <v>1</v>
      </c>
      <c r="D2534" s="96">
        <v>10</v>
      </c>
      <c r="E2534" s="97" t="s">
        <v>5805</v>
      </c>
      <c r="F2534" s="96">
        <v>36332525</v>
      </c>
      <c r="G2534" s="97" t="s">
        <v>5635</v>
      </c>
      <c r="H2534">
        <f>VLOOKUP(G2534,'Journals '!A:C,3)</f>
        <v>0</v>
      </c>
      <c r="I2534" t="str">
        <f t="shared" si="10"/>
        <v xml:space="preserve"> </v>
      </c>
      <c r="J2534" s="96">
        <v>2022</v>
      </c>
      <c r="K2534" s="97" t="s">
        <v>5806</v>
      </c>
      <c r="L2534" s="97"/>
      <c r="M2534" s="97"/>
      <c r="N2534" s="97"/>
      <c r="O2534" s="97"/>
      <c r="P2534" s="97"/>
      <c r="Q2534" s="97"/>
      <c r="R2534" s="97"/>
      <c r="S2534" s="97"/>
      <c r="T2534" s="97"/>
      <c r="U2534" s="97"/>
      <c r="V2534" s="97"/>
      <c r="W2534" s="97"/>
      <c r="X2534" s="97"/>
      <c r="Y2534" s="97"/>
      <c r="Z2534" s="97"/>
      <c r="AA2534" s="97"/>
      <c r="AB2534" s="97"/>
      <c r="AC2534" s="97"/>
      <c r="AD2534" s="97"/>
      <c r="AE2534" s="97"/>
    </row>
    <row r="2535" spans="1:31" ht="13.2">
      <c r="A2535" s="96">
        <v>15</v>
      </c>
      <c r="B2535" s="97" t="s">
        <v>691</v>
      </c>
      <c r="C2535" s="96">
        <v>2</v>
      </c>
      <c r="D2535" s="96">
        <v>6</v>
      </c>
      <c r="E2535" s="97" t="s">
        <v>5807</v>
      </c>
      <c r="F2535" s="96">
        <v>36745975</v>
      </c>
      <c r="G2535" s="97" t="s">
        <v>554</v>
      </c>
      <c r="H2535">
        <f>VLOOKUP(G2535,'Journals '!A:C,3)</f>
        <v>1</v>
      </c>
      <c r="I2535">
        <f t="shared" si="10"/>
        <v>1</v>
      </c>
      <c r="J2535" s="96">
        <v>2023</v>
      </c>
      <c r="K2535" s="97" t="s">
        <v>5808</v>
      </c>
      <c r="L2535" s="97"/>
      <c r="M2535" s="97"/>
      <c r="N2535" s="97"/>
      <c r="O2535" s="97"/>
      <c r="P2535" s="97"/>
      <c r="Q2535" s="97"/>
      <c r="R2535" s="97"/>
      <c r="S2535" s="97"/>
      <c r="T2535" s="97"/>
      <c r="U2535" s="97"/>
      <c r="V2535" s="97"/>
      <c r="W2535" s="97"/>
      <c r="X2535" s="97"/>
      <c r="Y2535" s="97"/>
      <c r="Z2535" s="97"/>
      <c r="AA2535" s="97"/>
      <c r="AB2535" s="97"/>
      <c r="AC2535" s="97"/>
      <c r="AD2535" s="97"/>
      <c r="AE2535" s="97"/>
    </row>
    <row r="2536" spans="1:31" ht="13.2">
      <c r="A2536" s="96">
        <v>15</v>
      </c>
      <c r="B2536" s="97" t="s">
        <v>691</v>
      </c>
      <c r="C2536" s="96">
        <v>2</v>
      </c>
      <c r="D2536" s="96">
        <v>6</v>
      </c>
      <c r="E2536" s="97" t="s">
        <v>5809</v>
      </c>
      <c r="F2536" s="96">
        <v>36700694</v>
      </c>
      <c r="G2536" s="97" t="s">
        <v>544</v>
      </c>
      <c r="H2536">
        <f>VLOOKUP(G2536,'Journals '!A:C,3)</f>
        <v>1</v>
      </c>
      <c r="I2536">
        <f t="shared" si="10"/>
        <v>1</v>
      </c>
      <c r="J2536" s="96">
        <v>2023</v>
      </c>
      <c r="K2536" s="97" t="s">
        <v>5810</v>
      </c>
      <c r="L2536" s="97"/>
      <c r="M2536" s="97"/>
      <c r="N2536" s="97"/>
      <c r="O2536" s="97"/>
      <c r="P2536" s="97"/>
      <c r="Q2536" s="97"/>
      <c r="R2536" s="97"/>
      <c r="S2536" s="97"/>
      <c r="T2536" s="97"/>
      <c r="U2536" s="97"/>
      <c r="V2536" s="97"/>
      <c r="W2536" s="97"/>
      <c r="X2536" s="97"/>
      <c r="Y2536" s="97"/>
      <c r="Z2536" s="97"/>
      <c r="AA2536" s="97"/>
      <c r="AB2536" s="97"/>
      <c r="AC2536" s="97"/>
      <c r="AD2536" s="97"/>
      <c r="AE2536" s="97"/>
    </row>
    <row r="2537" spans="1:31" ht="13.2">
      <c r="A2537" s="96">
        <v>15</v>
      </c>
      <c r="B2537" s="97" t="s">
        <v>691</v>
      </c>
      <c r="C2537" s="96">
        <v>2</v>
      </c>
      <c r="D2537" s="96">
        <v>18</v>
      </c>
      <c r="E2537" s="97" t="s">
        <v>5811</v>
      </c>
      <c r="F2537" s="96">
        <v>33485595</v>
      </c>
      <c r="G2537" s="97" t="s">
        <v>419</v>
      </c>
      <c r="H2537">
        <f>VLOOKUP(G2537,'Journals '!A:C,3)</f>
        <v>0</v>
      </c>
      <c r="I2537" t="str">
        <f t="shared" si="10"/>
        <v xml:space="preserve"> </v>
      </c>
      <c r="J2537" s="96">
        <v>2021</v>
      </c>
      <c r="K2537" s="97" t="s">
        <v>5812</v>
      </c>
      <c r="L2537" s="97"/>
      <c r="M2537" s="97"/>
      <c r="N2537" s="97"/>
      <c r="O2537" s="97"/>
      <c r="P2537" s="97"/>
      <c r="Q2537" s="97"/>
      <c r="R2537" s="97"/>
      <c r="S2537" s="97"/>
      <c r="T2537" s="97"/>
      <c r="U2537" s="97"/>
      <c r="V2537" s="97"/>
      <c r="W2537" s="97"/>
      <c r="X2537" s="97"/>
      <c r="Y2537" s="97"/>
      <c r="Z2537" s="97"/>
      <c r="AA2537" s="97"/>
      <c r="AB2537" s="97"/>
      <c r="AC2537" s="97"/>
      <c r="AD2537" s="97"/>
      <c r="AE2537" s="97"/>
    </row>
    <row r="2538" spans="1:31" ht="13.2">
      <c r="A2538" s="96">
        <v>15</v>
      </c>
      <c r="B2538" s="97" t="s">
        <v>691</v>
      </c>
      <c r="C2538" s="96">
        <v>1</v>
      </c>
      <c r="D2538" s="96">
        <v>3</v>
      </c>
      <c r="E2538" s="97" t="s">
        <v>5813</v>
      </c>
      <c r="F2538" s="96">
        <v>37452837</v>
      </c>
      <c r="G2538" s="97" t="s">
        <v>5814</v>
      </c>
      <c r="H2538">
        <f>VLOOKUP(G2538,'Journals '!A:C,3)</f>
        <v>0</v>
      </c>
      <c r="I2538" t="str">
        <f t="shared" si="10"/>
        <v xml:space="preserve"> </v>
      </c>
      <c r="J2538" s="96">
        <v>2023</v>
      </c>
      <c r="K2538" s="97" t="s">
        <v>5815</v>
      </c>
      <c r="L2538" s="97"/>
      <c r="M2538" s="97"/>
      <c r="N2538" s="97"/>
      <c r="O2538" s="97"/>
      <c r="P2538" s="97"/>
      <c r="Q2538" s="97"/>
      <c r="R2538" s="97"/>
      <c r="S2538" s="97"/>
      <c r="T2538" s="97"/>
      <c r="U2538" s="97"/>
      <c r="V2538" s="97"/>
      <c r="W2538" s="97"/>
      <c r="X2538" s="97"/>
      <c r="Y2538" s="97"/>
      <c r="Z2538" s="97"/>
      <c r="AA2538" s="97"/>
      <c r="AB2538" s="97"/>
      <c r="AC2538" s="97"/>
      <c r="AD2538" s="97"/>
      <c r="AE2538" s="97"/>
    </row>
    <row r="2539" spans="1:31" ht="13.2">
      <c r="A2539" s="96">
        <v>15</v>
      </c>
      <c r="B2539" s="97" t="s">
        <v>691</v>
      </c>
      <c r="C2539" s="96">
        <v>1</v>
      </c>
      <c r="D2539" s="96">
        <v>7</v>
      </c>
      <c r="E2539" s="97" t="s">
        <v>5816</v>
      </c>
      <c r="F2539" s="96">
        <v>35033792</v>
      </c>
      <c r="G2539" s="97" t="s">
        <v>340</v>
      </c>
      <c r="H2539">
        <f>VLOOKUP(G2539,'Journals '!A:C,3)</f>
        <v>1</v>
      </c>
      <c r="I2539">
        <f t="shared" si="10"/>
        <v>1</v>
      </c>
      <c r="J2539" s="96">
        <v>2022</v>
      </c>
      <c r="K2539" s="97" t="s">
        <v>5817</v>
      </c>
      <c r="L2539" s="97"/>
      <c r="M2539" s="97"/>
      <c r="N2539" s="97"/>
      <c r="O2539" s="97"/>
      <c r="P2539" s="97"/>
      <c r="Q2539" s="97"/>
      <c r="R2539" s="97"/>
      <c r="S2539" s="97"/>
      <c r="T2539" s="97"/>
      <c r="U2539" s="97"/>
      <c r="V2539" s="97"/>
      <c r="W2539" s="97"/>
      <c r="X2539" s="97"/>
      <c r="Y2539" s="97"/>
      <c r="Z2539" s="97"/>
      <c r="AA2539" s="97"/>
      <c r="AB2539" s="97"/>
      <c r="AC2539" s="97"/>
      <c r="AD2539" s="97"/>
      <c r="AE2539" s="97"/>
    </row>
    <row r="2540" spans="1:31" ht="13.2">
      <c r="A2540" s="96">
        <v>15</v>
      </c>
      <c r="B2540" s="97" t="s">
        <v>691</v>
      </c>
      <c r="C2540" s="96">
        <v>1</v>
      </c>
      <c r="D2540" s="96">
        <v>9</v>
      </c>
      <c r="E2540" s="97" t="s">
        <v>5818</v>
      </c>
      <c r="F2540" s="96">
        <v>36201900</v>
      </c>
      <c r="G2540" s="97" t="s">
        <v>340</v>
      </c>
      <c r="H2540">
        <f>VLOOKUP(G2540,'Journals '!A:C,3)</f>
        <v>1</v>
      </c>
      <c r="I2540">
        <f t="shared" si="10"/>
        <v>1</v>
      </c>
      <c r="J2540" s="96">
        <v>2022</v>
      </c>
      <c r="K2540" s="97" t="s">
        <v>5804</v>
      </c>
      <c r="L2540" s="97"/>
      <c r="M2540" s="97"/>
      <c r="N2540" s="97"/>
      <c r="O2540" s="97"/>
      <c r="P2540" s="97"/>
      <c r="Q2540" s="97"/>
      <c r="R2540" s="97"/>
      <c r="S2540" s="97"/>
      <c r="T2540" s="97"/>
      <c r="U2540" s="97"/>
      <c r="V2540" s="97"/>
      <c r="W2540" s="97"/>
      <c r="X2540" s="97"/>
      <c r="Y2540" s="97"/>
      <c r="Z2540" s="97"/>
      <c r="AA2540" s="97"/>
      <c r="AB2540" s="97"/>
      <c r="AC2540" s="97"/>
      <c r="AD2540" s="97"/>
      <c r="AE2540" s="97"/>
    </row>
    <row r="2541" spans="1:31" ht="13.2">
      <c r="A2541" s="96">
        <v>15</v>
      </c>
      <c r="B2541" s="97" t="s">
        <v>691</v>
      </c>
      <c r="C2541" s="96">
        <v>2</v>
      </c>
      <c r="D2541" s="96">
        <v>18</v>
      </c>
      <c r="E2541" s="97" t="s">
        <v>5819</v>
      </c>
      <c r="F2541" s="96">
        <v>34053807</v>
      </c>
      <c r="G2541" s="97" t="s">
        <v>340</v>
      </c>
      <c r="H2541">
        <f>VLOOKUP(G2541,'Journals '!A:C,3)</f>
        <v>1</v>
      </c>
      <c r="I2541">
        <f t="shared" si="10"/>
        <v>1</v>
      </c>
      <c r="J2541" s="96">
        <v>2021</v>
      </c>
      <c r="K2541" s="97" t="s">
        <v>5820</v>
      </c>
      <c r="L2541" s="97"/>
      <c r="M2541" s="97"/>
      <c r="N2541" s="97"/>
      <c r="O2541" s="97"/>
      <c r="P2541" s="97"/>
      <c r="Q2541" s="97"/>
      <c r="R2541" s="97"/>
      <c r="S2541" s="97"/>
      <c r="T2541" s="97"/>
      <c r="U2541" s="97"/>
      <c r="V2541" s="97"/>
      <c r="W2541" s="97"/>
      <c r="X2541" s="97"/>
      <c r="Y2541" s="97"/>
      <c r="Z2541" s="97"/>
      <c r="AA2541" s="97"/>
      <c r="AB2541" s="97"/>
      <c r="AC2541" s="97"/>
      <c r="AD2541" s="97"/>
      <c r="AE2541" s="97"/>
    </row>
    <row r="2542" spans="1:31" ht="13.2">
      <c r="A2542" s="96">
        <v>16</v>
      </c>
      <c r="B2542" s="97" t="s">
        <v>692</v>
      </c>
      <c r="C2542" s="96">
        <v>1</v>
      </c>
      <c r="D2542" s="96">
        <v>8</v>
      </c>
      <c r="E2542" s="97" t="s">
        <v>1904</v>
      </c>
      <c r="F2542" s="96">
        <v>36502844</v>
      </c>
      <c r="G2542" s="97" t="s">
        <v>499</v>
      </c>
      <c r="H2542">
        <f>VLOOKUP(G2542,'Journals '!A:C,3)</f>
        <v>0</v>
      </c>
      <c r="I2542" t="str">
        <f t="shared" si="10"/>
        <v xml:space="preserve"> </v>
      </c>
      <c r="J2542" s="96">
        <v>2022</v>
      </c>
      <c r="K2542" s="97" t="s">
        <v>5821</v>
      </c>
      <c r="L2542" s="97"/>
      <c r="M2542" s="97"/>
      <c r="N2542" s="97"/>
      <c r="O2542" s="97"/>
      <c r="P2542" s="97"/>
      <c r="Q2542" s="97"/>
      <c r="R2542" s="97"/>
      <c r="S2542" s="97"/>
      <c r="T2542" s="97"/>
      <c r="U2542" s="97"/>
      <c r="V2542" s="97"/>
      <c r="W2542" s="97"/>
      <c r="X2542" s="97"/>
      <c r="Y2542" s="97"/>
      <c r="Z2542" s="97"/>
      <c r="AA2542" s="97"/>
      <c r="AB2542" s="97"/>
      <c r="AC2542" s="97"/>
      <c r="AD2542" s="97"/>
      <c r="AE2542" s="97"/>
    </row>
    <row r="2543" spans="1:31" ht="13.2">
      <c r="A2543" s="96">
        <v>16</v>
      </c>
      <c r="B2543" s="97" t="s">
        <v>692</v>
      </c>
      <c r="C2543" s="96">
        <v>1</v>
      </c>
      <c r="D2543" s="96">
        <v>6</v>
      </c>
      <c r="E2543" s="97" t="s">
        <v>5822</v>
      </c>
      <c r="F2543" s="96">
        <v>33271379</v>
      </c>
      <c r="G2543" s="97" t="s">
        <v>631</v>
      </c>
      <c r="H2543">
        <f>VLOOKUP(G2543,'Journals '!A:C,3)</f>
        <v>1</v>
      </c>
      <c r="I2543">
        <f t="shared" si="10"/>
        <v>1</v>
      </c>
      <c r="J2543" s="96">
        <v>2021</v>
      </c>
      <c r="K2543" s="97" t="s">
        <v>5823</v>
      </c>
      <c r="L2543" s="97"/>
      <c r="M2543" s="97"/>
      <c r="N2543" s="97"/>
      <c r="O2543" s="97"/>
      <c r="P2543" s="97"/>
      <c r="Q2543" s="97"/>
      <c r="R2543" s="97"/>
      <c r="S2543" s="97"/>
      <c r="T2543" s="97"/>
      <c r="U2543" s="97"/>
      <c r="V2543" s="97"/>
      <c r="W2543" s="97"/>
      <c r="X2543" s="97"/>
      <c r="Y2543" s="97"/>
      <c r="Z2543" s="97"/>
      <c r="AA2543" s="97"/>
      <c r="AB2543" s="97"/>
      <c r="AC2543" s="97"/>
      <c r="AD2543" s="97"/>
      <c r="AE2543" s="97"/>
    </row>
    <row r="2544" spans="1:31" ht="13.2">
      <c r="A2544" s="96">
        <v>16</v>
      </c>
      <c r="B2544" s="97" t="s">
        <v>692</v>
      </c>
      <c r="C2544" s="96">
        <v>1</v>
      </c>
      <c r="D2544" s="96">
        <v>7</v>
      </c>
      <c r="E2544" s="97" t="s">
        <v>5824</v>
      </c>
      <c r="F2544" s="96">
        <v>35832980</v>
      </c>
      <c r="G2544" s="97" t="s">
        <v>426</v>
      </c>
      <c r="H2544">
        <f>VLOOKUP(G2544,'Journals '!A:C,3)</f>
        <v>1</v>
      </c>
      <c r="I2544">
        <f t="shared" si="10"/>
        <v>1</v>
      </c>
      <c r="J2544" s="96">
        <v>2021</v>
      </c>
      <c r="K2544" s="97" t="s">
        <v>5825</v>
      </c>
      <c r="L2544" s="97"/>
      <c r="M2544" s="97"/>
      <c r="N2544" s="97"/>
      <c r="O2544" s="97"/>
      <c r="P2544" s="97"/>
      <c r="Q2544" s="97"/>
      <c r="R2544" s="97"/>
      <c r="S2544" s="97"/>
      <c r="T2544" s="97"/>
      <c r="U2544" s="97"/>
      <c r="V2544" s="97"/>
      <c r="W2544" s="97"/>
      <c r="X2544" s="97"/>
      <c r="Y2544" s="97"/>
      <c r="Z2544" s="97"/>
      <c r="AA2544" s="97"/>
      <c r="AB2544" s="97"/>
      <c r="AC2544" s="97"/>
      <c r="AD2544" s="97"/>
      <c r="AE2544" s="97"/>
    </row>
    <row r="2545" spans="1:31" ht="13.2">
      <c r="A2545" s="96">
        <v>16</v>
      </c>
      <c r="B2545" s="97" t="s">
        <v>692</v>
      </c>
      <c r="C2545" s="96">
        <v>2</v>
      </c>
      <c r="D2545" s="96">
        <v>5</v>
      </c>
      <c r="E2545" s="97" t="s">
        <v>5826</v>
      </c>
      <c r="F2545" s="96">
        <v>36400356</v>
      </c>
      <c r="G2545" s="97" t="s">
        <v>631</v>
      </c>
      <c r="H2545">
        <f>VLOOKUP(G2545,'Journals '!A:C,3)</f>
        <v>1</v>
      </c>
      <c r="I2545">
        <f t="shared" si="10"/>
        <v>1</v>
      </c>
      <c r="J2545" s="96">
        <v>2023</v>
      </c>
      <c r="K2545" s="97" t="s">
        <v>5827</v>
      </c>
      <c r="L2545" s="97"/>
      <c r="M2545" s="97"/>
      <c r="N2545" s="97"/>
      <c r="O2545" s="97"/>
      <c r="P2545" s="97"/>
      <c r="Q2545" s="97"/>
      <c r="R2545" s="97"/>
      <c r="S2545" s="97"/>
      <c r="T2545" s="97"/>
      <c r="U2545" s="97"/>
      <c r="V2545" s="97"/>
      <c r="W2545" s="97"/>
      <c r="X2545" s="97"/>
      <c r="Y2545" s="97"/>
      <c r="Z2545" s="97"/>
      <c r="AA2545" s="97"/>
      <c r="AB2545" s="97"/>
      <c r="AC2545" s="97"/>
      <c r="AD2545" s="97"/>
      <c r="AE2545" s="97"/>
    </row>
    <row r="2546" spans="1:31" ht="13.2">
      <c r="A2546" s="96">
        <v>16</v>
      </c>
      <c r="B2546" s="97" t="s">
        <v>692</v>
      </c>
      <c r="C2546" s="96">
        <v>2</v>
      </c>
      <c r="D2546" s="96">
        <v>5</v>
      </c>
      <c r="E2546" s="97" t="s">
        <v>5828</v>
      </c>
      <c r="F2546" s="96">
        <v>36773809</v>
      </c>
      <c r="G2546" s="97" t="s">
        <v>631</v>
      </c>
      <c r="H2546">
        <f>VLOOKUP(G2546,'Journals '!A:C,3)</f>
        <v>1</v>
      </c>
      <c r="I2546">
        <f t="shared" si="10"/>
        <v>1</v>
      </c>
      <c r="J2546" s="96">
        <v>2023</v>
      </c>
      <c r="K2546" s="97" t="s">
        <v>5827</v>
      </c>
      <c r="L2546" s="97"/>
      <c r="M2546" s="97"/>
      <c r="N2546" s="97"/>
      <c r="O2546" s="97"/>
      <c r="P2546" s="97"/>
      <c r="Q2546" s="97"/>
      <c r="R2546" s="97"/>
      <c r="S2546" s="97"/>
      <c r="T2546" s="97"/>
      <c r="U2546" s="97"/>
      <c r="V2546" s="97"/>
      <c r="W2546" s="97"/>
      <c r="X2546" s="97"/>
      <c r="Y2546" s="97"/>
      <c r="Z2546" s="97"/>
      <c r="AA2546" s="97"/>
      <c r="AB2546" s="97"/>
      <c r="AC2546" s="97"/>
      <c r="AD2546" s="97"/>
      <c r="AE2546" s="97"/>
    </row>
    <row r="2547" spans="1:31" ht="13.2">
      <c r="A2547" s="96">
        <v>16</v>
      </c>
      <c r="B2547" s="97" t="s">
        <v>692</v>
      </c>
      <c r="C2547" s="96">
        <v>1</v>
      </c>
      <c r="D2547" s="96">
        <v>6</v>
      </c>
      <c r="E2547" s="97" t="s">
        <v>5829</v>
      </c>
      <c r="F2547" s="96">
        <v>33563474</v>
      </c>
      <c r="G2547" s="97" t="s">
        <v>5830</v>
      </c>
      <c r="H2547">
        <f>VLOOKUP(G2547,'Journals '!A:C,3)</f>
        <v>0</v>
      </c>
      <c r="I2547" t="str">
        <f t="shared" si="10"/>
        <v xml:space="preserve"> </v>
      </c>
      <c r="J2547" s="96">
        <v>2021</v>
      </c>
      <c r="K2547" s="97" t="s">
        <v>5831</v>
      </c>
      <c r="L2547" s="97"/>
      <c r="M2547" s="97"/>
      <c r="N2547" s="97"/>
      <c r="O2547" s="97"/>
      <c r="P2547" s="97"/>
      <c r="Q2547" s="97"/>
      <c r="R2547" s="97"/>
      <c r="S2547" s="97"/>
      <c r="T2547" s="97"/>
      <c r="U2547" s="97"/>
      <c r="V2547" s="97"/>
      <c r="W2547" s="97"/>
      <c r="X2547" s="97"/>
      <c r="Y2547" s="97"/>
      <c r="Z2547" s="97"/>
      <c r="AA2547" s="97"/>
      <c r="AB2547" s="97"/>
      <c r="AC2547" s="97"/>
      <c r="AD2547" s="97"/>
      <c r="AE2547" s="97"/>
    </row>
    <row r="2548" spans="1:31" ht="13.2">
      <c r="A2548" s="96">
        <v>16</v>
      </c>
      <c r="B2548" s="97" t="s">
        <v>692</v>
      </c>
      <c r="C2548" s="96">
        <v>5</v>
      </c>
      <c r="D2548" s="96">
        <v>8</v>
      </c>
      <c r="E2548" s="97" t="s">
        <v>2990</v>
      </c>
      <c r="F2548" s="96">
        <v>36931948</v>
      </c>
      <c r="G2548" s="97" t="s">
        <v>5832</v>
      </c>
      <c r="H2548">
        <f>VLOOKUP(G2548,'Journals '!A:C,3)</f>
        <v>0</v>
      </c>
      <c r="I2548" t="str">
        <f t="shared" si="10"/>
        <v xml:space="preserve"> </v>
      </c>
      <c r="J2548" s="96">
        <v>2023</v>
      </c>
      <c r="K2548" s="97" t="s">
        <v>5833</v>
      </c>
      <c r="L2548" s="97"/>
      <c r="M2548" s="97"/>
      <c r="N2548" s="97"/>
      <c r="O2548" s="97"/>
      <c r="P2548" s="97"/>
      <c r="Q2548" s="97"/>
      <c r="R2548" s="97"/>
      <c r="S2548" s="97"/>
      <c r="T2548" s="97"/>
      <c r="U2548" s="97"/>
      <c r="V2548" s="97"/>
      <c r="W2548" s="97"/>
      <c r="X2548" s="97"/>
      <c r="Y2548" s="97"/>
      <c r="Z2548" s="97"/>
      <c r="AA2548" s="97"/>
      <c r="AB2548" s="97"/>
      <c r="AC2548" s="97"/>
      <c r="AD2548" s="97"/>
      <c r="AE2548" s="97"/>
    </row>
    <row r="2549" spans="1:31" ht="13.2">
      <c r="A2549" s="96">
        <v>16</v>
      </c>
      <c r="B2549" s="97" t="s">
        <v>692</v>
      </c>
      <c r="C2549" s="96">
        <v>3</v>
      </c>
      <c r="D2549" s="96">
        <v>8</v>
      </c>
      <c r="E2549" s="97" t="s">
        <v>5834</v>
      </c>
      <c r="F2549" s="96">
        <v>29732570</v>
      </c>
      <c r="G2549" s="97" t="s">
        <v>5835</v>
      </c>
      <c r="H2549">
        <f>VLOOKUP(G2549,'Journals '!A:C,3)</f>
        <v>1</v>
      </c>
      <c r="I2549">
        <f t="shared" si="10"/>
        <v>1</v>
      </c>
      <c r="J2549" s="96">
        <v>2018</v>
      </c>
      <c r="K2549" s="97" t="s">
        <v>5836</v>
      </c>
      <c r="L2549" s="97"/>
      <c r="M2549" s="97"/>
      <c r="N2549" s="97"/>
      <c r="O2549" s="97"/>
      <c r="P2549" s="97"/>
      <c r="Q2549" s="97"/>
      <c r="R2549" s="97"/>
      <c r="S2549" s="97"/>
      <c r="T2549" s="97"/>
      <c r="U2549" s="97"/>
      <c r="V2549" s="97"/>
      <c r="W2549" s="97"/>
      <c r="X2549" s="97"/>
      <c r="Y2549" s="97"/>
      <c r="Z2549" s="97"/>
      <c r="AA2549" s="97"/>
      <c r="AB2549" s="97"/>
      <c r="AC2549" s="97"/>
      <c r="AD2549" s="97"/>
      <c r="AE2549" s="97"/>
    </row>
    <row r="2550" spans="1:31" ht="13.2">
      <c r="A2550" s="96">
        <v>16</v>
      </c>
      <c r="B2550" s="97" t="s">
        <v>692</v>
      </c>
      <c r="C2550" s="96">
        <v>1</v>
      </c>
      <c r="D2550" s="96">
        <v>5</v>
      </c>
      <c r="E2550" s="97" t="s">
        <v>5837</v>
      </c>
      <c r="F2550" s="96">
        <v>29101359</v>
      </c>
      <c r="G2550" s="97" t="s">
        <v>592</v>
      </c>
      <c r="H2550">
        <f>VLOOKUP(G2550,'Journals '!A:C,3)</f>
        <v>0</v>
      </c>
      <c r="I2550" t="str">
        <f t="shared" si="10"/>
        <v xml:space="preserve"> </v>
      </c>
      <c r="J2550" s="96">
        <v>2017</v>
      </c>
      <c r="K2550" s="97" t="s">
        <v>5838</v>
      </c>
      <c r="L2550" s="97"/>
      <c r="M2550" s="97"/>
      <c r="N2550" s="97"/>
      <c r="O2550" s="97"/>
      <c r="P2550" s="97"/>
      <c r="Q2550" s="97"/>
      <c r="R2550" s="97"/>
      <c r="S2550" s="97"/>
      <c r="T2550" s="97"/>
      <c r="U2550" s="97"/>
      <c r="V2550" s="97"/>
      <c r="W2550" s="97"/>
      <c r="X2550" s="97"/>
      <c r="Y2550" s="97"/>
      <c r="Z2550" s="97"/>
      <c r="AA2550" s="97"/>
      <c r="AB2550" s="97"/>
      <c r="AC2550" s="97"/>
      <c r="AD2550" s="97"/>
      <c r="AE2550" s="97"/>
    </row>
    <row r="2551" spans="1:31" ht="13.2">
      <c r="A2551" s="96">
        <v>16</v>
      </c>
      <c r="B2551" s="97" t="s">
        <v>692</v>
      </c>
      <c r="C2551" s="96">
        <v>2</v>
      </c>
      <c r="D2551" s="96">
        <v>5</v>
      </c>
      <c r="E2551" s="97" t="s">
        <v>5839</v>
      </c>
      <c r="F2551" s="96">
        <v>28378801</v>
      </c>
      <c r="G2551" s="97" t="s">
        <v>592</v>
      </c>
      <c r="H2551">
        <f>VLOOKUP(G2551,'Journals '!A:C,3)</f>
        <v>0</v>
      </c>
      <c r="I2551" t="str">
        <f t="shared" si="10"/>
        <v xml:space="preserve"> </v>
      </c>
      <c r="J2551" s="96">
        <v>2017</v>
      </c>
      <c r="K2551" s="97" t="s">
        <v>5840</v>
      </c>
      <c r="L2551" s="97"/>
      <c r="M2551" s="97"/>
      <c r="N2551" s="97"/>
      <c r="O2551" s="97"/>
      <c r="P2551" s="97"/>
      <c r="Q2551" s="97"/>
      <c r="R2551" s="97"/>
      <c r="S2551" s="97"/>
      <c r="T2551" s="97"/>
      <c r="U2551" s="97"/>
      <c r="V2551" s="97"/>
      <c r="W2551" s="97"/>
      <c r="X2551" s="97"/>
      <c r="Y2551" s="97"/>
      <c r="Z2551" s="97"/>
      <c r="AA2551" s="97"/>
      <c r="AB2551" s="97"/>
      <c r="AC2551" s="97"/>
      <c r="AD2551" s="97"/>
      <c r="AE2551" s="97"/>
    </row>
    <row r="2552" spans="1:31" ht="13.2">
      <c r="A2552" s="96">
        <v>17</v>
      </c>
      <c r="B2552" s="97" t="s">
        <v>693</v>
      </c>
      <c r="C2552" s="96">
        <v>2</v>
      </c>
      <c r="D2552" s="96">
        <v>8</v>
      </c>
      <c r="E2552" s="97" t="s">
        <v>5841</v>
      </c>
      <c r="F2552" s="96">
        <v>34929637</v>
      </c>
      <c r="G2552" s="97" t="s">
        <v>419</v>
      </c>
      <c r="H2552">
        <f>VLOOKUP(G2552,'Journals '!A:C,3)</f>
        <v>0</v>
      </c>
      <c r="I2552" t="str">
        <f t="shared" si="10"/>
        <v xml:space="preserve"> </v>
      </c>
      <c r="J2552" s="96">
        <v>2022</v>
      </c>
      <c r="K2552" s="97" t="s">
        <v>5842</v>
      </c>
      <c r="L2552" s="97"/>
      <c r="M2552" s="97"/>
      <c r="N2552" s="97"/>
      <c r="O2552" s="97"/>
      <c r="P2552" s="97"/>
      <c r="Q2552" s="97"/>
      <c r="R2552" s="97"/>
      <c r="S2552" s="97"/>
      <c r="T2552" s="97"/>
      <c r="U2552" s="97"/>
      <c r="V2552" s="97"/>
      <c r="W2552" s="97"/>
      <c r="X2552" s="97"/>
      <c r="Y2552" s="97"/>
      <c r="Z2552" s="97"/>
      <c r="AA2552" s="97"/>
      <c r="AB2552" s="97"/>
      <c r="AC2552" s="97"/>
      <c r="AD2552" s="97"/>
      <c r="AE2552" s="97"/>
    </row>
    <row r="2553" spans="1:31" ht="13.2">
      <c r="A2553" s="96">
        <v>17</v>
      </c>
      <c r="B2553" s="97" t="s">
        <v>693</v>
      </c>
      <c r="C2553" s="96">
        <v>1</v>
      </c>
      <c r="D2553" s="96">
        <v>11</v>
      </c>
      <c r="E2553" s="97" t="s">
        <v>5843</v>
      </c>
      <c r="F2553" s="96">
        <v>33340724</v>
      </c>
      <c r="G2553" s="97" t="s">
        <v>631</v>
      </c>
      <c r="H2553">
        <f>VLOOKUP(G2553,'Journals '!A:C,3)</f>
        <v>1</v>
      </c>
      <c r="I2553">
        <f t="shared" si="10"/>
        <v>1</v>
      </c>
      <c r="J2553" s="96">
        <v>2021</v>
      </c>
      <c r="K2553" s="97" t="s">
        <v>5844</v>
      </c>
      <c r="L2553" s="97"/>
      <c r="M2553" s="97"/>
      <c r="N2553" s="97"/>
      <c r="O2553" s="97"/>
      <c r="P2553" s="97"/>
      <c r="Q2553" s="97"/>
      <c r="R2553" s="97"/>
      <c r="S2553" s="97"/>
      <c r="T2553" s="97"/>
      <c r="U2553" s="97"/>
      <c r="V2553" s="97"/>
      <c r="W2553" s="97"/>
      <c r="X2553" s="97"/>
      <c r="Y2553" s="97"/>
      <c r="Z2553" s="97"/>
      <c r="AA2553" s="97"/>
      <c r="AB2553" s="97"/>
      <c r="AC2553" s="97"/>
      <c r="AD2553" s="97"/>
      <c r="AE2553" s="97"/>
    </row>
    <row r="2554" spans="1:31" ht="13.2">
      <c r="A2554" s="96">
        <v>17</v>
      </c>
      <c r="B2554" s="97" t="s">
        <v>693</v>
      </c>
      <c r="C2554" s="96">
        <v>1</v>
      </c>
      <c r="D2554" s="96">
        <v>15</v>
      </c>
      <c r="E2554" s="97" t="s">
        <v>5845</v>
      </c>
      <c r="F2554" s="96">
        <v>34414800</v>
      </c>
      <c r="G2554" s="97" t="s">
        <v>397</v>
      </c>
      <c r="H2554">
        <f>VLOOKUP(G2554,'Journals '!A:C,3)</f>
        <v>1</v>
      </c>
      <c r="I2554">
        <f t="shared" si="10"/>
        <v>1</v>
      </c>
      <c r="J2554" s="96">
        <v>2023</v>
      </c>
      <c r="K2554" s="97" t="s">
        <v>5846</v>
      </c>
      <c r="L2554" s="97"/>
      <c r="M2554" s="97"/>
      <c r="N2554" s="97"/>
      <c r="O2554" s="97"/>
      <c r="P2554" s="97"/>
      <c r="Q2554" s="97"/>
      <c r="R2554" s="97"/>
      <c r="S2554" s="97"/>
      <c r="T2554" s="97"/>
      <c r="U2554" s="97"/>
      <c r="V2554" s="97"/>
      <c r="W2554" s="97"/>
      <c r="X2554" s="97"/>
      <c r="Y2554" s="97"/>
      <c r="Z2554" s="97"/>
      <c r="AA2554" s="97"/>
      <c r="AB2554" s="97"/>
      <c r="AC2554" s="97"/>
      <c r="AD2554" s="97"/>
      <c r="AE2554" s="97"/>
    </row>
    <row r="2555" spans="1:31" ht="13.2">
      <c r="A2555" s="96">
        <v>17</v>
      </c>
      <c r="B2555" s="97" t="s">
        <v>693</v>
      </c>
      <c r="C2555" s="96">
        <v>6</v>
      </c>
      <c r="D2555" s="96">
        <v>16</v>
      </c>
      <c r="E2555" s="97" t="s">
        <v>5847</v>
      </c>
      <c r="F2555" s="96">
        <v>34890850</v>
      </c>
      <c r="G2555" s="97" t="s">
        <v>631</v>
      </c>
      <c r="H2555">
        <f>VLOOKUP(G2555,'Journals '!A:C,3)</f>
        <v>1</v>
      </c>
      <c r="I2555">
        <f t="shared" si="10"/>
        <v>1</v>
      </c>
      <c r="J2555" s="96">
        <v>2022</v>
      </c>
      <c r="K2555" s="97" t="s">
        <v>1427</v>
      </c>
      <c r="L2555" s="97"/>
      <c r="M2555" s="97"/>
      <c r="N2555" s="97"/>
      <c r="O2555" s="97"/>
      <c r="P2555" s="97"/>
      <c r="Q2555" s="97"/>
      <c r="R2555" s="97"/>
      <c r="S2555" s="97"/>
      <c r="T2555" s="97"/>
      <c r="U2555" s="97"/>
      <c r="V2555" s="97"/>
      <c r="W2555" s="97"/>
      <c r="X2555" s="97"/>
      <c r="Y2555" s="97"/>
      <c r="Z2555" s="97"/>
      <c r="AA2555" s="97"/>
      <c r="AB2555" s="97"/>
      <c r="AC2555" s="97"/>
      <c r="AD2555" s="97"/>
      <c r="AE2555" s="97"/>
    </row>
    <row r="2556" spans="1:31" ht="13.2">
      <c r="A2556" s="96">
        <v>17</v>
      </c>
      <c r="B2556" s="97" t="s">
        <v>693</v>
      </c>
      <c r="C2556" s="96">
        <v>2</v>
      </c>
      <c r="D2556" s="96">
        <v>14</v>
      </c>
      <c r="E2556" s="97" t="s">
        <v>5848</v>
      </c>
      <c r="F2556" s="96">
        <v>35007170</v>
      </c>
      <c r="G2556" s="97" t="s">
        <v>397</v>
      </c>
      <c r="H2556">
        <f>VLOOKUP(G2556,'Journals '!A:C,3)</f>
        <v>1</v>
      </c>
      <c r="I2556">
        <f t="shared" si="10"/>
        <v>1</v>
      </c>
      <c r="J2556" s="96">
        <v>2023</v>
      </c>
      <c r="K2556" s="97" t="s">
        <v>5846</v>
      </c>
      <c r="L2556" s="97"/>
      <c r="M2556" s="97"/>
      <c r="N2556" s="97"/>
      <c r="O2556" s="97"/>
      <c r="P2556" s="97"/>
      <c r="Q2556" s="97"/>
      <c r="R2556" s="97"/>
      <c r="S2556" s="97"/>
      <c r="T2556" s="97"/>
      <c r="U2556" s="97"/>
      <c r="V2556" s="97"/>
      <c r="W2556" s="97"/>
      <c r="X2556" s="97"/>
      <c r="Y2556" s="97"/>
      <c r="Z2556" s="97"/>
      <c r="AA2556" s="97"/>
      <c r="AB2556" s="97"/>
      <c r="AC2556" s="97"/>
      <c r="AD2556" s="97"/>
      <c r="AE2556" s="97"/>
    </row>
    <row r="2557" spans="1:31" ht="13.2">
      <c r="A2557" s="96">
        <v>17</v>
      </c>
      <c r="B2557" s="97" t="s">
        <v>693</v>
      </c>
      <c r="C2557" s="96">
        <v>6</v>
      </c>
      <c r="D2557" s="96">
        <v>15</v>
      </c>
      <c r="E2557" s="97" t="s">
        <v>5849</v>
      </c>
      <c r="F2557" s="96">
        <v>35752421</v>
      </c>
      <c r="G2557" s="97" t="s">
        <v>631</v>
      </c>
      <c r="H2557">
        <f>VLOOKUP(G2557,'Journals '!A:C,3)</f>
        <v>1</v>
      </c>
      <c r="I2557">
        <f t="shared" si="10"/>
        <v>1</v>
      </c>
      <c r="J2557" s="96">
        <v>2022</v>
      </c>
      <c r="K2557" s="97" t="s">
        <v>5850</v>
      </c>
      <c r="L2557" s="97"/>
      <c r="M2557" s="97"/>
      <c r="N2557" s="97"/>
      <c r="O2557" s="97"/>
      <c r="P2557" s="97"/>
      <c r="Q2557" s="97"/>
      <c r="R2557" s="97"/>
      <c r="S2557" s="97"/>
      <c r="T2557" s="97"/>
      <c r="U2557" s="97"/>
      <c r="V2557" s="97"/>
      <c r="W2557" s="97"/>
      <c r="X2557" s="97"/>
      <c r="Y2557" s="97"/>
      <c r="Z2557" s="97"/>
      <c r="AA2557" s="97"/>
      <c r="AB2557" s="97"/>
      <c r="AC2557" s="97"/>
      <c r="AD2557" s="97"/>
      <c r="AE2557" s="97"/>
    </row>
    <row r="2558" spans="1:31" ht="13.2">
      <c r="A2558" s="96">
        <v>17</v>
      </c>
      <c r="B2558" s="97" t="s">
        <v>693</v>
      </c>
      <c r="C2558" s="96">
        <v>1</v>
      </c>
      <c r="D2558" s="96">
        <v>17</v>
      </c>
      <c r="E2558" s="97" t="s">
        <v>5851</v>
      </c>
      <c r="F2558" s="96">
        <v>36636743</v>
      </c>
      <c r="G2558" s="97" t="s">
        <v>5852</v>
      </c>
      <c r="H2558">
        <f>VLOOKUP(G2558,'Journals '!A:C,3)</f>
        <v>0</v>
      </c>
      <c r="I2558" t="str">
        <f t="shared" si="10"/>
        <v xml:space="preserve"> </v>
      </c>
      <c r="J2558" s="96">
        <v>2022</v>
      </c>
      <c r="K2558" s="97" t="s">
        <v>1427</v>
      </c>
      <c r="L2558" s="97"/>
      <c r="M2558" s="97"/>
      <c r="N2558" s="97"/>
      <c r="O2558" s="97"/>
      <c r="P2558" s="97"/>
      <c r="Q2558" s="97"/>
      <c r="R2558" s="97"/>
      <c r="S2558" s="97"/>
      <c r="T2558" s="97"/>
      <c r="U2558" s="97"/>
      <c r="V2558" s="97"/>
      <c r="W2558" s="97"/>
      <c r="X2558" s="97"/>
      <c r="Y2558" s="97"/>
      <c r="Z2558" s="97"/>
      <c r="AA2558" s="97"/>
      <c r="AB2558" s="97"/>
      <c r="AC2558" s="97"/>
      <c r="AD2558" s="97"/>
      <c r="AE2558" s="97"/>
    </row>
    <row r="2559" spans="1:31" ht="13.2">
      <c r="A2559" s="96">
        <v>17</v>
      </c>
      <c r="B2559" s="97" t="s">
        <v>693</v>
      </c>
      <c r="C2559" s="96">
        <v>2</v>
      </c>
      <c r="D2559" s="96">
        <v>9</v>
      </c>
      <c r="E2559" s="97" t="s">
        <v>5853</v>
      </c>
      <c r="F2559" s="96">
        <v>36905667</v>
      </c>
      <c r="G2559" s="97" t="s">
        <v>433</v>
      </c>
      <c r="H2559">
        <f>VLOOKUP(G2559,'Journals '!A:C,3)</f>
        <v>1</v>
      </c>
      <c r="I2559">
        <f t="shared" si="10"/>
        <v>1</v>
      </c>
      <c r="J2559" s="96">
        <v>2023</v>
      </c>
      <c r="K2559" s="97" t="s">
        <v>5854</v>
      </c>
      <c r="L2559" s="97"/>
      <c r="M2559" s="97"/>
      <c r="N2559" s="97"/>
      <c r="O2559" s="97"/>
      <c r="P2559" s="97"/>
      <c r="Q2559" s="97"/>
      <c r="R2559" s="97"/>
      <c r="S2559" s="97"/>
      <c r="T2559" s="97"/>
      <c r="U2559" s="97"/>
      <c r="V2559" s="97"/>
      <c r="W2559" s="97"/>
      <c r="X2559" s="97"/>
      <c r="Y2559" s="97"/>
      <c r="Z2559" s="97"/>
      <c r="AA2559" s="97"/>
      <c r="AB2559" s="97"/>
      <c r="AC2559" s="97"/>
      <c r="AD2559" s="97"/>
      <c r="AE2559" s="97"/>
    </row>
    <row r="2560" spans="1:31" ht="13.2">
      <c r="A2560" s="96">
        <v>17</v>
      </c>
      <c r="B2560" s="97" t="s">
        <v>693</v>
      </c>
      <c r="C2560" s="96">
        <v>2</v>
      </c>
      <c r="D2560" s="96">
        <v>3</v>
      </c>
      <c r="E2560" s="97" t="s">
        <v>5855</v>
      </c>
      <c r="F2560" s="96">
        <v>37025757</v>
      </c>
      <c r="G2560" s="97" t="s">
        <v>1548</v>
      </c>
      <c r="H2560">
        <f>VLOOKUP(G2560,'Journals '!A:C,3)</f>
        <v>0</v>
      </c>
      <c r="I2560" t="str">
        <f t="shared" si="10"/>
        <v xml:space="preserve"> </v>
      </c>
      <c r="J2560" s="96">
        <v>2023</v>
      </c>
      <c r="K2560" s="97" t="s">
        <v>5856</v>
      </c>
      <c r="L2560" s="97"/>
      <c r="M2560" s="97"/>
      <c r="N2560" s="97"/>
      <c r="O2560" s="97"/>
      <c r="P2560" s="97"/>
      <c r="Q2560" s="97"/>
      <c r="R2560" s="97"/>
      <c r="S2560" s="97"/>
      <c r="T2560" s="97"/>
      <c r="U2560" s="97"/>
      <c r="V2560" s="97"/>
      <c r="W2560" s="97"/>
      <c r="X2560" s="97"/>
      <c r="Y2560" s="97"/>
      <c r="Z2560" s="97"/>
      <c r="AA2560" s="97"/>
      <c r="AB2560" s="97"/>
      <c r="AC2560" s="97"/>
      <c r="AD2560" s="97"/>
      <c r="AE2560" s="97"/>
    </row>
    <row r="2561" spans="1:31" ht="13.2">
      <c r="A2561" s="96">
        <v>17</v>
      </c>
      <c r="B2561" s="97" t="s">
        <v>693</v>
      </c>
      <c r="C2561" s="96">
        <v>4</v>
      </c>
      <c r="D2561" s="96">
        <v>10</v>
      </c>
      <c r="E2561" s="97" t="s">
        <v>5857</v>
      </c>
      <c r="F2561" s="96">
        <v>34438102</v>
      </c>
      <c r="G2561" s="97" t="s">
        <v>631</v>
      </c>
      <c r="H2561">
        <f>VLOOKUP(G2561,'Journals '!A:C,3)</f>
        <v>1</v>
      </c>
      <c r="I2561">
        <f t="shared" si="10"/>
        <v>1</v>
      </c>
      <c r="J2561" s="96">
        <v>2021</v>
      </c>
      <c r="K2561" s="97" t="s">
        <v>5858</v>
      </c>
      <c r="L2561" s="97"/>
      <c r="M2561" s="97"/>
      <c r="N2561" s="97"/>
      <c r="O2561" s="97"/>
      <c r="P2561" s="97"/>
      <c r="Q2561" s="97"/>
      <c r="R2561" s="97"/>
      <c r="S2561" s="97"/>
      <c r="T2561" s="97"/>
      <c r="U2561" s="97"/>
      <c r="V2561" s="97"/>
      <c r="W2561" s="97"/>
      <c r="X2561" s="97"/>
      <c r="Y2561" s="97"/>
      <c r="Z2561" s="97"/>
      <c r="AA2561" s="97"/>
      <c r="AB2561" s="97"/>
      <c r="AC2561" s="97"/>
      <c r="AD2561" s="97"/>
      <c r="AE2561" s="97"/>
    </row>
    <row r="2562" spans="1:31" ht="13.2">
      <c r="A2562" s="96">
        <v>17</v>
      </c>
      <c r="B2562" s="97" t="s">
        <v>693</v>
      </c>
      <c r="C2562" s="96">
        <v>3</v>
      </c>
      <c r="D2562" s="96">
        <v>7</v>
      </c>
      <c r="E2562" s="97" t="s">
        <v>5859</v>
      </c>
      <c r="F2562" s="96">
        <v>36857793</v>
      </c>
      <c r="G2562" s="97" t="s">
        <v>540</v>
      </c>
      <c r="H2562">
        <f>VLOOKUP(G2562,'Journals '!A:C,3)</f>
        <v>1</v>
      </c>
      <c r="I2562">
        <f t="shared" si="10"/>
        <v>1</v>
      </c>
      <c r="J2562" s="96">
        <v>2023</v>
      </c>
      <c r="K2562" s="97" t="s">
        <v>5860</v>
      </c>
      <c r="L2562" s="97"/>
      <c r="M2562" s="97"/>
      <c r="N2562" s="97"/>
      <c r="O2562" s="97"/>
      <c r="P2562" s="97"/>
      <c r="Q2562" s="97"/>
      <c r="R2562" s="97"/>
      <c r="S2562" s="97"/>
      <c r="T2562" s="97"/>
      <c r="U2562" s="97"/>
      <c r="V2562" s="97"/>
      <c r="W2562" s="97"/>
      <c r="X2562" s="97"/>
      <c r="Y2562" s="97"/>
      <c r="Z2562" s="97"/>
      <c r="AA2562" s="97"/>
      <c r="AB2562" s="97"/>
      <c r="AC2562" s="97"/>
      <c r="AD2562" s="97"/>
      <c r="AE2562" s="97"/>
    </row>
    <row r="2563" spans="1:31" ht="13.2">
      <c r="A2563" s="96">
        <v>17</v>
      </c>
      <c r="B2563" s="97" t="s">
        <v>693</v>
      </c>
      <c r="C2563" s="96">
        <v>1</v>
      </c>
      <c r="D2563" s="96">
        <v>7</v>
      </c>
      <c r="E2563" s="97" t="s">
        <v>5861</v>
      </c>
      <c r="F2563" s="96">
        <v>36433871</v>
      </c>
      <c r="G2563" s="97" t="s">
        <v>433</v>
      </c>
      <c r="H2563">
        <f>VLOOKUP(G2563,'Journals '!A:C,3)</f>
        <v>1</v>
      </c>
      <c r="I2563">
        <f t="shared" si="10"/>
        <v>1</v>
      </c>
      <c r="J2563" s="96">
        <v>2022</v>
      </c>
      <c r="K2563" s="97" t="s">
        <v>5862</v>
      </c>
      <c r="L2563" s="97"/>
      <c r="M2563" s="97"/>
      <c r="N2563" s="97"/>
      <c r="O2563" s="97"/>
      <c r="P2563" s="97"/>
      <c r="Q2563" s="97"/>
      <c r="R2563" s="97"/>
      <c r="S2563" s="97"/>
      <c r="T2563" s="97"/>
      <c r="U2563" s="97"/>
      <c r="V2563" s="97"/>
      <c r="W2563" s="97"/>
      <c r="X2563" s="97"/>
      <c r="Y2563" s="97"/>
      <c r="Z2563" s="97"/>
      <c r="AA2563" s="97"/>
      <c r="AB2563" s="97"/>
      <c r="AC2563" s="97"/>
      <c r="AD2563" s="97"/>
      <c r="AE2563" s="97"/>
    </row>
    <row r="2564" spans="1:31" ht="13.2">
      <c r="A2564" s="96">
        <v>17</v>
      </c>
      <c r="B2564" s="97" t="s">
        <v>693</v>
      </c>
      <c r="C2564" s="96">
        <v>2</v>
      </c>
      <c r="D2564" s="96">
        <v>7</v>
      </c>
      <c r="E2564" s="97" t="s">
        <v>5863</v>
      </c>
      <c r="F2564" s="96">
        <v>35430402</v>
      </c>
      <c r="G2564" s="97" t="s">
        <v>631</v>
      </c>
      <c r="H2564">
        <f>VLOOKUP(G2564,'Journals '!A:C,3)</f>
        <v>1</v>
      </c>
      <c r="I2564">
        <f t="shared" si="10"/>
        <v>1</v>
      </c>
      <c r="J2564" s="96">
        <v>2022</v>
      </c>
      <c r="K2564" s="97" t="s">
        <v>1427</v>
      </c>
      <c r="L2564" s="97"/>
      <c r="M2564" s="97"/>
      <c r="N2564" s="97"/>
      <c r="O2564" s="97"/>
      <c r="P2564" s="97"/>
      <c r="Q2564" s="97"/>
      <c r="R2564" s="97"/>
      <c r="S2564" s="97"/>
      <c r="T2564" s="97"/>
      <c r="U2564" s="97"/>
      <c r="V2564" s="97"/>
      <c r="W2564" s="97"/>
      <c r="X2564" s="97"/>
      <c r="Y2564" s="97"/>
      <c r="Z2564" s="97"/>
      <c r="AA2564" s="97"/>
      <c r="AB2564" s="97"/>
      <c r="AC2564" s="97"/>
      <c r="AD2564" s="97"/>
      <c r="AE2564" s="97"/>
    </row>
    <row r="2565" spans="1:31" ht="13.2">
      <c r="A2565" s="96">
        <v>17</v>
      </c>
      <c r="B2565" s="97" t="s">
        <v>693</v>
      </c>
      <c r="C2565" s="96">
        <v>5</v>
      </c>
      <c r="D2565" s="96">
        <v>7</v>
      </c>
      <c r="E2565" s="97" t="s">
        <v>5864</v>
      </c>
      <c r="F2565" s="96">
        <v>32677528</v>
      </c>
      <c r="G2565" s="97" t="s">
        <v>397</v>
      </c>
      <c r="H2565">
        <f>VLOOKUP(G2565,'Journals '!A:C,3)</f>
        <v>1</v>
      </c>
      <c r="I2565">
        <f t="shared" si="10"/>
        <v>1</v>
      </c>
      <c r="J2565" s="96">
        <v>2021</v>
      </c>
      <c r="K2565" s="97" t="s">
        <v>5865</v>
      </c>
      <c r="L2565" s="97"/>
      <c r="M2565" s="97"/>
      <c r="N2565" s="97"/>
      <c r="O2565" s="97"/>
      <c r="P2565" s="97"/>
      <c r="Q2565" s="97"/>
      <c r="R2565" s="97"/>
      <c r="S2565" s="97"/>
      <c r="T2565" s="97"/>
      <c r="U2565" s="97"/>
      <c r="V2565" s="97"/>
      <c r="W2565" s="97"/>
      <c r="X2565" s="97"/>
      <c r="Y2565" s="97"/>
      <c r="Z2565" s="97"/>
      <c r="AA2565" s="97"/>
      <c r="AB2565" s="97"/>
      <c r="AC2565" s="97"/>
      <c r="AD2565" s="97"/>
      <c r="AE2565" s="97"/>
    </row>
    <row r="2566" spans="1:31" ht="13.2">
      <c r="A2566" s="96">
        <v>18</v>
      </c>
      <c r="B2566" s="97" t="s">
        <v>694</v>
      </c>
      <c r="C2566" s="96">
        <v>1</v>
      </c>
      <c r="D2566" s="96">
        <v>4</v>
      </c>
      <c r="E2566" s="97" t="s">
        <v>5866</v>
      </c>
      <c r="F2566" s="96">
        <v>36969493</v>
      </c>
      <c r="G2566" s="97" t="s">
        <v>5867</v>
      </c>
      <c r="H2566">
        <f>VLOOKUP(G2566,'Journals '!A:C,3)</f>
        <v>0</v>
      </c>
      <c r="I2566" t="str">
        <f t="shared" si="10"/>
        <v xml:space="preserve"> </v>
      </c>
      <c r="J2566" s="96">
        <v>2023</v>
      </c>
      <c r="K2566" s="97" t="s">
        <v>5868</v>
      </c>
      <c r="L2566" s="97"/>
      <c r="M2566" s="97"/>
      <c r="N2566" s="97"/>
      <c r="O2566" s="97"/>
      <c r="P2566" s="97"/>
      <c r="Q2566" s="97"/>
      <c r="R2566" s="97"/>
      <c r="S2566" s="97"/>
      <c r="T2566" s="97"/>
      <c r="U2566" s="97"/>
      <c r="V2566" s="97"/>
      <c r="W2566" s="97"/>
      <c r="X2566" s="97"/>
      <c r="Y2566" s="97"/>
      <c r="Z2566" s="97"/>
      <c r="AA2566" s="97"/>
      <c r="AB2566" s="97"/>
      <c r="AC2566" s="97"/>
      <c r="AD2566" s="97"/>
      <c r="AE2566" s="97"/>
    </row>
    <row r="2567" spans="1:31" ht="13.2">
      <c r="A2567" s="96">
        <v>18</v>
      </c>
      <c r="B2567" s="97" t="s">
        <v>694</v>
      </c>
      <c r="C2567" s="96">
        <v>11</v>
      </c>
      <c r="D2567" s="96">
        <v>21</v>
      </c>
      <c r="E2567" s="97" t="s">
        <v>5869</v>
      </c>
      <c r="F2567" s="96">
        <v>31741706</v>
      </c>
      <c r="G2567" s="97" t="s">
        <v>1930</v>
      </c>
      <c r="H2567">
        <f>VLOOKUP(G2567,'Journals '!A:C,3)</f>
        <v>1</v>
      </c>
      <c r="I2567">
        <f t="shared" si="10"/>
        <v>1</v>
      </c>
      <c r="J2567" s="96">
        <v>2019</v>
      </c>
      <c r="K2567" s="97" t="s">
        <v>5870</v>
      </c>
      <c r="L2567" s="97"/>
      <c r="M2567" s="97"/>
      <c r="N2567" s="97"/>
      <c r="O2567" s="97"/>
      <c r="P2567" s="97"/>
      <c r="Q2567" s="97"/>
      <c r="R2567" s="97"/>
      <c r="S2567" s="97"/>
      <c r="T2567" s="97"/>
      <c r="U2567" s="97"/>
      <c r="V2567" s="97"/>
      <c r="W2567" s="97"/>
      <c r="X2567" s="97"/>
      <c r="Y2567" s="97"/>
      <c r="Z2567" s="97"/>
      <c r="AA2567" s="97"/>
      <c r="AB2567" s="97"/>
      <c r="AC2567" s="97"/>
      <c r="AD2567" s="97"/>
      <c r="AE2567" s="97"/>
    </row>
    <row r="2568" spans="1:31" ht="13.2">
      <c r="A2568" s="96">
        <v>18</v>
      </c>
      <c r="B2568" s="97" t="s">
        <v>694</v>
      </c>
      <c r="C2568" s="96">
        <v>4</v>
      </c>
      <c r="D2568" s="96">
        <v>15</v>
      </c>
      <c r="E2568" s="97" t="s">
        <v>5871</v>
      </c>
      <c r="F2568" s="96">
        <v>28817624</v>
      </c>
      <c r="G2568" s="97" t="s">
        <v>575</v>
      </c>
      <c r="H2568">
        <f>VLOOKUP(G2568,'Journals '!A:C,3)</f>
        <v>0</v>
      </c>
      <c r="I2568" t="str">
        <f t="shared" si="10"/>
        <v xml:space="preserve"> </v>
      </c>
      <c r="J2568" s="96">
        <v>2017</v>
      </c>
      <c r="K2568" s="97" t="s">
        <v>5872</v>
      </c>
      <c r="L2568" s="97"/>
      <c r="M2568" s="97"/>
      <c r="N2568" s="97"/>
      <c r="O2568" s="97"/>
      <c r="P2568" s="97"/>
      <c r="Q2568" s="97"/>
      <c r="R2568" s="97"/>
      <c r="S2568" s="97"/>
      <c r="T2568" s="97"/>
      <c r="U2568" s="97"/>
      <c r="V2568" s="97"/>
      <c r="W2568" s="97"/>
      <c r="X2568" s="97"/>
      <c r="Y2568" s="97"/>
      <c r="Z2568" s="97"/>
      <c r="AA2568" s="97"/>
      <c r="AB2568" s="97"/>
      <c r="AC2568" s="97"/>
      <c r="AD2568" s="97"/>
      <c r="AE2568" s="97"/>
    </row>
    <row r="2569" spans="1:31" ht="13.2">
      <c r="A2569" s="96">
        <v>18</v>
      </c>
      <c r="B2569" s="97" t="s">
        <v>694</v>
      </c>
      <c r="C2569" s="96">
        <v>6</v>
      </c>
      <c r="D2569" s="96">
        <v>9</v>
      </c>
      <c r="E2569" s="97" t="s">
        <v>5873</v>
      </c>
      <c r="F2569" s="96">
        <v>28883017</v>
      </c>
      <c r="G2569" s="97" t="s">
        <v>1762</v>
      </c>
      <c r="H2569">
        <f>VLOOKUP(G2569,'Journals '!A:C,3)</f>
        <v>0</v>
      </c>
      <c r="I2569" t="str">
        <f t="shared" si="10"/>
        <v xml:space="preserve"> </v>
      </c>
      <c r="J2569" s="96">
        <v>2017</v>
      </c>
      <c r="K2569" s="97" t="s">
        <v>5874</v>
      </c>
      <c r="L2569" s="97"/>
      <c r="M2569" s="97"/>
      <c r="N2569" s="97"/>
      <c r="O2569" s="97"/>
      <c r="P2569" s="97"/>
      <c r="Q2569" s="97"/>
      <c r="R2569" s="97"/>
      <c r="S2569" s="97"/>
      <c r="T2569" s="97"/>
      <c r="U2569" s="97"/>
      <c r="V2569" s="97"/>
      <c r="W2569" s="97"/>
      <c r="X2569" s="97"/>
      <c r="Y2569" s="97"/>
      <c r="Z2569" s="97"/>
      <c r="AA2569" s="97"/>
      <c r="AB2569" s="97"/>
      <c r="AC2569" s="97"/>
      <c r="AD2569" s="97"/>
      <c r="AE2569" s="97"/>
    </row>
    <row r="2570" spans="1:31" ht="13.2">
      <c r="A2570" s="96">
        <v>18</v>
      </c>
      <c r="B2570" s="97" t="s">
        <v>694</v>
      </c>
      <c r="C2570" s="96">
        <v>7</v>
      </c>
      <c r="D2570" s="96">
        <v>27</v>
      </c>
      <c r="E2570" s="97" t="s">
        <v>5875</v>
      </c>
      <c r="F2570" s="96">
        <v>31113472</v>
      </c>
      <c r="G2570" s="97" t="s">
        <v>5876</v>
      </c>
      <c r="H2570">
        <f>VLOOKUP(G2570,'Journals '!A:C,3)</f>
        <v>0</v>
      </c>
      <c r="I2570" t="str">
        <f t="shared" si="10"/>
        <v xml:space="preserve"> </v>
      </c>
      <c r="J2570" s="96">
        <v>2019</v>
      </c>
      <c r="K2570" s="97" t="s">
        <v>5877</v>
      </c>
      <c r="L2570" s="97"/>
      <c r="M2570" s="97"/>
      <c r="N2570" s="97"/>
      <c r="O2570" s="97"/>
      <c r="P2570" s="97"/>
      <c r="Q2570" s="97"/>
      <c r="R2570" s="97"/>
      <c r="S2570" s="97"/>
      <c r="T2570" s="97"/>
      <c r="U2570" s="97"/>
      <c r="V2570" s="97"/>
      <c r="W2570" s="97"/>
      <c r="X2570" s="97"/>
      <c r="Y2570" s="97"/>
      <c r="Z2570" s="97"/>
      <c r="AA2570" s="97"/>
      <c r="AB2570" s="97"/>
      <c r="AC2570" s="97"/>
      <c r="AD2570" s="97"/>
      <c r="AE2570" s="97"/>
    </row>
    <row r="2571" spans="1:31" ht="13.2">
      <c r="A2571" s="96">
        <v>18</v>
      </c>
      <c r="B2571" s="97" t="s">
        <v>694</v>
      </c>
      <c r="C2571" s="96">
        <v>4</v>
      </c>
      <c r="D2571" s="96">
        <v>8</v>
      </c>
      <c r="E2571" s="97" t="s">
        <v>5878</v>
      </c>
      <c r="F2571" s="96">
        <v>28955934</v>
      </c>
      <c r="G2571" s="97" t="s">
        <v>5879</v>
      </c>
      <c r="H2571">
        <f>VLOOKUP(G2571,'Journals '!A:C,3)</f>
        <v>1</v>
      </c>
      <c r="I2571">
        <f t="shared" si="10"/>
        <v>1</v>
      </c>
      <c r="J2571" s="96">
        <v>2016</v>
      </c>
      <c r="K2571" s="97" t="s">
        <v>5880</v>
      </c>
      <c r="L2571" s="97"/>
      <c r="M2571" s="97"/>
      <c r="N2571" s="97"/>
      <c r="O2571" s="97"/>
      <c r="P2571" s="97"/>
      <c r="Q2571" s="97"/>
      <c r="R2571" s="97"/>
      <c r="S2571" s="97"/>
      <c r="T2571" s="97"/>
      <c r="U2571" s="97"/>
      <c r="V2571" s="97"/>
      <c r="W2571" s="97"/>
      <c r="X2571" s="97"/>
      <c r="Y2571" s="97"/>
      <c r="Z2571" s="97"/>
      <c r="AA2571" s="97"/>
      <c r="AB2571" s="97"/>
      <c r="AC2571" s="97"/>
      <c r="AD2571" s="97"/>
      <c r="AE2571" s="97"/>
    </row>
    <row r="2572" spans="1:31" ht="13.2">
      <c r="A2572" s="96">
        <v>18</v>
      </c>
      <c r="B2572" s="97" t="s">
        <v>694</v>
      </c>
      <c r="C2572" s="96">
        <v>1</v>
      </c>
      <c r="D2572" s="96">
        <v>2</v>
      </c>
      <c r="E2572" s="97" t="s">
        <v>5881</v>
      </c>
      <c r="F2572" s="96">
        <v>25117705</v>
      </c>
      <c r="G2572" s="97" t="s">
        <v>5882</v>
      </c>
      <c r="H2572">
        <f>VLOOKUP(G2572,'Journals '!A:C,3)</f>
        <v>0</v>
      </c>
      <c r="I2572" t="str">
        <f t="shared" si="10"/>
        <v xml:space="preserve"> </v>
      </c>
      <c r="J2572" s="96">
        <v>2014</v>
      </c>
      <c r="K2572" s="97" t="s">
        <v>5883</v>
      </c>
      <c r="L2572" s="97"/>
      <c r="M2572" s="97"/>
      <c r="N2572" s="97"/>
      <c r="O2572" s="97"/>
      <c r="P2572" s="97"/>
      <c r="Q2572" s="97"/>
      <c r="R2572" s="97"/>
      <c r="S2572" s="97"/>
      <c r="T2572" s="97"/>
      <c r="U2572" s="97"/>
      <c r="V2572" s="97"/>
      <c r="W2572" s="97"/>
      <c r="X2572" s="97"/>
      <c r="Y2572" s="97"/>
      <c r="Z2572" s="97"/>
      <c r="AA2572" s="97"/>
      <c r="AB2572" s="97"/>
      <c r="AC2572" s="97"/>
      <c r="AD2572" s="97"/>
      <c r="AE2572" s="97"/>
    </row>
    <row r="2573" spans="1:31" ht="13.2">
      <c r="A2573" s="96">
        <v>18</v>
      </c>
      <c r="B2573" s="97" t="s">
        <v>694</v>
      </c>
      <c r="C2573" s="96">
        <v>1</v>
      </c>
      <c r="D2573" s="96">
        <v>24</v>
      </c>
      <c r="E2573" s="97" t="s">
        <v>5884</v>
      </c>
      <c r="F2573" s="96">
        <v>27255663</v>
      </c>
      <c r="G2573" s="97" t="s">
        <v>592</v>
      </c>
      <c r="H2573">
        <f>VLOOKUP(G2573,'Journals '!A:C,3)</f>
        <v>0</v>
      </c>
      <c r="I2573" t="str">
        <f t="shared" si="10"/>
        <v xml:space="preserve"> </v>
      </c>
      <c r="J2573" s="96">
        <v>2016</v>
      </c>
      <c r="K2573" s="97" t="s">
        <v>5885</v>
      </c>
      <c r="L2573" s="97"/>
      <c r="M2573" s="97"/>
      <c r="N2573" s="97"/>
      <c r="O2573" s="97"/>
      <c r="P2573" s="97"/>
      <c r="Q2573" s="97"/>
      <c r="R2573" s="97"/>
      <c r="S2573" s="97"/>
      <c r="T2573" s="97"/>
      <c r="U2573" s="97"/>
      <c r="V2573" s="97"/>
      <c r="W2573" s="97"/>
      <c r="X2573" s="97"/>
      <c r="Y2573" s="97"/>
      <c r="Z2573" s="97"/>
      <c r="AA2573" s="97"/>
      <c r="AB2573" s="97"/>
      <c r="AC2573" s="97"/>
      <c r="AD2573" s="97"/>
      <c r="AE2573" s="97"/>
    </row>
    <row r="2574" spans="1:31" ht="13.2">
      <c r="A2574" s="96">
        <v>18</v>
      </c>
      <c r="B2574" s="97" t="s">
        <v>694</v>
      </c>
      <c r="C2574" s="96">
        <v>28</v>
      </c>
      <c r="D2574" s="96">
        <v>40</v>
      </c>
      <c r="E2574" s="97" t="s">
        <v>5886</v>
      </c>
      <c r="F2574" s="96">
        <v>25939062</v>
      </c>
      <c r="G2574" s="97" t="s">
        <v>4400</v>
      </c>
      <c r="H2574">
        <f>VLOOKUP(G2574,'Journals '!A:C,3)</f>
        <v>0</v>
      </c>
      <c r="I2574" t="str">
        <f t="shared" si="10"/>
        <v xml:space="preserve"> </v>
      </c>
      <c r="J2574" s="96">
        <v>2015</v>
      </c>
      <c r="K2574" s="97" t="s">
        <v>5887</v>
      </c>
      <c r="L2574" s="97"/>
      <c r="M2574" s="97"/>
      <c r="N2574" s="97"/>
      <c r="O2574" s="97"/>
      <c r="P2574" s="97"/>
      <c r="Q2574" s="97"/>
      <c r="R2574" s="97"/>
      <c r="S2574" s="97"/>
      <c r="T2574" s="97"/>
      <c r="U2574" s="97"/>
      <c r="V2574" s="97"/>
      <c r="W2574" s="97"/>
      <c r="X2574" s="97"/>
      <c r="Y2574" s="97"/>
      <c r="Z2574" s="97"/>
      <c r="AA2574" s="97"/>
      <c r="AB2574" s="97"/>
      <c r="AC2574" s="97"/>
      <c r="AD2574" s="97"/>
      <c r="AE2574" s="97"/>
    </row>
    <row r="2575" spans="1:31" ht="13.2">
      <c r="A2575" s="96">
        <v>18</v>
      </c>
      <c r="B2575" s="97" t="s">
        <v>694</v>
      </c>
      <c r="C2575" s="96">
        <v>28</v>
      </c>
      <c r="D2575" s="96">
        <v>40</v>
      </c>
      <c r="E2575" s="97" t="s">
        <v>5888</v>
      </c>
      <c r="F2575" s="96">
        <v>26151328</v>
      </c>
      <c r="G2575" s="97" t="s">
        <v>4400</v>
      </c>
      <c r="H2575">
        <f>VLOOKUP(G2575,'Journals '!A:C,3)</f>
        <v>0</v>
      </c>
      <c r="I2575" t="str">
        <f t="shared" si="10"/>
        <v xml:space="preserve"> </v>
      </c>
      <c r="J2575" s="96">
        <v>2015</v>
      </c>
      <c r="K2575" s="97" t="s">
        <v>5887</v>
      </c>
      <c r="L2575" s="97"/>
      <c r="M2575" s="97"/>
      <c r="N2575" s="97"/>
      <c r="O2575" s="97"/>
      <c r="P2575" s="97"/>
      <c r="Q2575" s="97"/>
      <c r="R2575" s="97"/>
      <c r="S2575" s="97"/>
      <c r="T2575" s="97"/>
      <c r="U2575" s="97"/>
      <c r="V2575" s="97"/>
      <c r="W2575" s="97"/>
      <c r="X2575" s="97"/>
      <c r="Y2575" s="97"/>
      <c r="Z2575" s="97"/>
      <c r="AA2575" s="97"/>
      <c r="AB2575" s="97"/>
      <c r="AC2575" s="97"/>
      <c r="AD2575" s="97"/>
      <c r="AE2575" s="97"/>
    </row>
    <row r="2576" spans="1:31" ht="13.2">
      <c r="A2576" s="96">
        <v>18</v>
      </c>
      <c r="B2576" s="97" t="s">
        <v>694</v>
      </c>
      <c r="C2576" s="96">
        <v>1</v>
      </c>
      <c r="D2576" s="96">
        <v>7</v>
      </c>
      <c r="E2576" s="97" t="s">
        <v>5889</v>
      </c>
      <c r="F2576" s="96">
        <v>33893168</v>
      </c>
      <c r="G2576" s="97" t="s">
        <v>368</v>
      </c>
      <c r="H2576">
        <f>VLOOKUP(G2576,'Journals '!A:C,3)</f>
        <v>0</v>
      </c>
      <c r="I2576" t="str">
        <f t="shared" si="10"/>
        <v xml:space="preserve"> </v>
      </c>
      <c r="J2576" s="96">
        <v>2021</v>
      </c>
      <c r="K2576" s="97" t="s">
        <v>5890</v>
      </c>
      <c r="L2576" s="97"/>
      <c r="M2576" s="97"/>
      <c r="N2576" s="97"/>
      <c r="O2576" s="97"/>
      <c r="P2576" s="97"/>
      <c r="Q2576" s="97"/>
      <c r="R2576" s="97"/>
      <c r="S2576" s="97"/>
      <c r="T2576" s="97"/>
      <c r="U2576" s="97"/>
      <c r="V2576" s="97"/>
      <c r="W2576" s="97"/>
      <c r="X2576" s="97"/>
      <c r="Y2576" s="97"/>
      <c r="Z2576" s="97"/>
      <c r="AA2576" s="97"/>
      <c r="AB2576" s="97"/>
      <c r="AC2576" s="97"/>
      <c r="AD2576" s="97"/>
      <c r="AE2576" s="97"/>
    </row>
    <row r="2577" spans="1:31" ht="13.2">
      <c r="A2577" s="96">
        <v>18</v>
      </c>
      <c r="B2577" s="97" t="s">
        <v>694</v>
      </c>
      <c r="C2577" s="96">
        <v>2</v>
      </c>
      <c r="D2577" s="96">
        <v>15</v>
      </c>
      <c r="E2577" s="97" t="s">
        <v>5891</v>
      </c>
      <c r="F2577" s="96">
        <v>28968964</v>
      </c>
      <c r="G2577" s="97" t="s">
        <v>1930</v>
      </c>
      <c r="H2577">
        <f>VLOOKUP(G2577,'Journals '!A:C,3)</f>
        <v>1</v>
      </c>
      <c r="I2577">
        <f t="shared" si="10"/>
        <v>1</v>
      </c>
      <c r="J2577" s="96">
        <v>2017</v>
      </c>
      <c r="K2577" s="97" t="s">
        <v>5874</v>
      </c>
      <c r="L2577" s="97"/>
      <c r="M2577" s="97"/>
      <c r="N2577" s="97"/>
      <c r="O2577" s="97"/>
      <c r="P2577" s="97"/>
      <c r="Q2577" s="97"/>
      <c r="R2577" s="97"/>
      <c r="S2577" s="97"/>
      <c r="T2577" s="97"/>
      <c r="U2577" s="97"/>
      <c r="V2577" s="97"/>
      <c r="W2577" s="97"/>
      <c r="X2577" s="97"/>
      <c r="Y2577" s="97"/>
      <c r="Z2577" s="97"/>
      <c r="AA2577" s="97"/>
      <c r="AB2577" s="97"/>
      <c r="AC2577" s="97"/>
      <c r="AD2577" s="97"/>
      <c r="AE2577" s="97"/>
    </row>
    <row r="2578" spans="1:31" ht="13.2">
      <c r="A2578" s="96">
        <v>18</v>
      </c>
      <c r="B2578" s="97" t="s">
        <v>694</v>
      </c>
      <c r="C2578" s="96">
        <v>2</v>
      </c>
      <c r="D2578" s="96">
        <v>13</v>
      </c>
      <c r="E2578" s="97" t="s">
        <v>5892</v>
      </c>
      <c r="F2578" s="96">
        <v>29621254</v>
      </c>
      <c r="G2578" s="97" t="s">
        <v>575</v>
      </c>
      <c r="H2578">
        <f>VLOOKUP(G2578,'Journals '!A:C,3)</f>
        <v>0</v>
      </c>
      <c r="I2578" t="str">
        <f t="shared" si="10"/>
        <v xml:space="preserve"> </v>
      </c>
      <c r="J2578" s="96">
        <v>2018</v>
      </c>
      <c r="K2578" s="97" t="s">
        <v>5893</v>
      </c>
      <c r="L2578" s="97"/>
      <c r="M2578" s="97"/>
      <c r="N2578" s="97"/>
      <c r="O2578" s="97"/>
      <c r="P2578" s="97"/>
      <c r="Q2578" s="97"/>
      <c r="R2578" s="97"/>
      <c r="S2578" s="97"/>
      <c r="T2578" s="97"/>
      <c r="U2578" s="97"/>
      <c r="V2578" s="97"/>
      <c r="W2578" s="97"/>
      <c r="X2578" s="97"/>
      <c r="Y2578" s="97"/>
      <c r="Z2578" s="97"/>
      <c r="AA2578" s="97"/>
      <c r="AB2578" s="97"/>
      <c r="AC2578" s="97"/>
      <c r="AD2578" s="97"/>
      <c r="AE2578" s="97"/>
    </row>
    <row r="2579" spans="1:31" ht="13.2">
      <c r="A2579" s="96">
        <v>18</v>
      </c>
      <c r="B2579" s="97" t="s">
        <v>694</v>
      </c>
      <c r="C2579" s="96">
        <v>1</v>
      </c>
      <c r="D2579" s="96">
        <v>10</v>
      </c>
      <c r="E2579" s="97" t="s">
        <v>5894</v>
      </c>
      <c r="F2579" s="96">
        <v>35970562</v>
      </c>
      <c r="G2579" s="97" t="s">
        <v>429</v>
      </c>
      <c r="H2579">
        <f>VLOOKUP(G2579,'Journals '!A:C,3)</f>
        <v>0</v>
      </c>
      <c r="I2579" t="str">
        <f t="shared" si="10"/>
        <v xml:space="preserve"> </v>
      </c>
      <c r="J2579" s="96">
        <v>2022</v>
      </c>
      <c r="K2579" s="97" t="s">
        <v>5895</v>
      </c>
      <c r="L2579" s="97"/>
      <c r="M2579" s="97"/>
      <c r="N2579" s="97"/>
      <c r="O2579" s="97"/>
      <c r="P2579" s="97"/>
      <c r="Q2579" s="97"/>
      <c r="R2579" s="97"/>
      <c r="S2579" s="97"/>
      <c r="T2579" s="97"/>
      <c r="U2579" s="97"/>
      <c r="V2579" s="97"/>
      <c r="W2579" s="97"/>
      <c r="X2579" s="97"/>
      <c r="Y2579" s="97"/>
      <c r="Z2579" s="97"/>
      <c r="AA2579" s="97"/>
      <c r="AB2579" s="97"/>
      <c r="AC2579" s="97"/>
      <c r="AD2579" s="97"/>
      <c r="AE2579" s="97"/>
    </row>
    <row r="2580" spans="1:31" ht="13.2">
      <c r="A2580" s="96">
        <v>18</v>
      </c>
      <c r="B2580" s="97" t="s">
        <v>694</v>
      </c>
      <c r="C2580" s="96">
        <v>5</v>
      </c>
      <c r="D2580" s="96">
        <v>12</v>
      </c>
      <c r="E2580" s="97" t="s">
        <v>5896</v>
      </c>
      <c r="F2580" s="96">
        <v>31054580</v>
      </c>
      <c r="G2580" s="97" t="s">
        <v>5876</v>
      </c>
      <c r="H2580">
        <f>VLOOKUP(G2580,'Journals '!A:C,3)</f>
        <v>0</v>
      </c>
      <c r="I2580" t="str">
        <f t="shared" si="10"/>
        <v xml:space="preserve"> </v>
      </c>
      <c r="J2580" s="96">
        <v>2019</v>
      </c>
      <c r="K2580" s="97" t="s">
        <v>5897</v>
      </c>
      <c r="L2580" s="97"/>
      <c r="M2580" s="97"/>
      <c r="N2580" s="97"/>
      <c r="O2580" s="97"/>
      <c r="P2580" s="97"/>
      <c r="Q2580" s="97"/>
      <c r="R2580" s="97"/>
      <c r="S2580" s="97"/>
      <c r="T2580" s="97"/>
      <c r="U2580" s="97"/>
      <c r="V2580" s="97"/>
      <c r="W2580" s="97"/>
      <c r="X2580" s="97"/>
      <c r="Y2580" s="97"/>
      <c r="Z2580" s="97"/>
      <c r="AA2580" s="97"/>
      <c r="AB2580" s="97"/>
      <c r="AC2580" s="97"/>
      <c r="AD2580" s="97"/>
      <c r="AE2580" s="97"/>
    </row>
    <row r="2581" spans="1:31" ht="13.2">
      <c r="A2581" s="96">
        <v>18</v>
      </c>
      <c r="B2581" s="97" t="s">
        <v>694</v>
      </c>
      <c r="C2581" s="96">
        <v>7</v>
      </c>
      <c r="D2581" s="96">
        <v>38</v>
      </c>
      <c r="E2581" s="97" t="s">
        <v>5898</v>
      </c>
      <c r="F2581" s="96">
        <v>30459282</v>
      </c>
      <c r="G2581" s="97" t="s">
        <v>5899</v>
      </c>
      <c r="H2581">
        <f>VLOOKUP(G2581,'Journals '!A:C,3)</f>
        <v>0</v>
      </c>
      <c r="I2581" t="str">
        <f t="shared" si="10"/>
        <v xml:space="preserve"> </v>
      </c>
      <c r="J2581" s="96">
        <v>2018</v>
      </c>
      <c r="K2581" s="97" t="s">
        <v>5874</v>
      </c>
      <c r="L2581" s="97"/>
      <c r="M2581" s="97"/>
      <c r="N2581" s="97"/>
      <c r="O2581" s="97"/>
      <c r="P2581" s="97"/>
      <c r="Q2581" s="97"/>
      <c r="R2581" s="97"/>
      <c r="S2581" s="97"/>
      <c r="T2581" s="97"/>
      <c r="U2581" s="97"/>
      <c r="V2581" s="97"/>
      <c r="W2581" s="97"/>
      <c r="X2581" s="97"/>
      <c r="Y2581" s="97"/>
      <c r="Z2581" s="97"/>
      <c r="AA2581" s="97"/>
      <c r="AB2581" s="97"/>
      <c r="AC2581" s="97"/>
      <c r="AD2581" s="97"/>
      <c r="AE2581" s="97"/>
    </row>
    <row r="2582" spans="1:31" ht="13.2">
      <c r="A2582" s="96">
        <v>18</v>
      </c>
      <c r="B2582" s="97" t="s">
        <v>694</v>
      </c>
      <c r="C2582" s="96">
        <v>5</v>
      </c>
      <c r="D2582" s="96">
        <v>29</v>
      </c>
      <c r="E2582" s="97" t="s">
        <v>5900</v>
      </c>
      <c r="F2582" s="96">
        <v>31208434</v>
      </c>
      <c r="G2582" s="97" t="s">
        <v>5901</v>
      </c>
      <c r="H2582">
        <f>VLOOKUP(G2582,'Journals '!A:C,3)</f>
        <v>0</v>
      </c>
      <c r="I2582" t="str">
        <f t="shared" si="10"/>
        <v xml:space="preserve"> </v>
      </c>
      <c r="J2582" s="96">
        <v>2019</v>
      </c>
      <c r="K2582" s="97" t="s">
        <v>5902</v>
      </c>
      <c r="L2582" s="97"/>
      <c r="M2582" s="97"/>
      <c r="N2582" s="97"/>
      <c r="O2582" s="97"/>
      <c r="P2582" s="97"/>
      <c r="Q2582" s="97"/>
      <c r="R2582" s="97"/>
      <c r="S2582" s="97"/>
      <c r="T2582" s="97"/>
      <c r="U2582" s="97"/>
      <c r="V2582" s="97"/>
      <c r="W2582" s="97"/>
      <c r="X2582" s="97"/>
      <c r="Y2582" s="97"/>
      <c r="Z2582" s="97"/>
      <c r="AA2582" s="97"/>
      <c r="AB2582" s="97"/>
      <c r="AC2582" s="97"/>
      <c r="AD2582" s="97"/>
      <c r="AE2582" s="97"/>
    </row>
    <row r="2583" spans="1:31" ht="13.2">
      <c r="A2583" s="96">
        <v>18</v>
      </c>
      <c r="B2583" s="97" t="s">
        <v>694</v>
      </c>
      <c r="C2583" s="96">
        <v>4</v>
      </c>
      <c r="D2583" s="96">
        <v>21</v>
      </c>
      <c r="E2583" s="97" t="s">
        <v>5903</v>
      </c>
      <c r="F2583" s="96">
        <v>24274149</v>
      </c>
      <c r="G2583" s="97" t="s">
        <v>5876</v>
      </c>
      <c r="H2583">
        <f>VLOOKUP(G2583,'Journals '!A:C,3)</f>
        <v>0</v>
      </c>
      <c r="I2583" t="str">
        <f t="shared" si="10"/>
        <v xml:space="preserve"> </v>
      </c>
      <c r="J2583" s="96">
        <v>2013</v>
      </c>
      <c r="K2583" s="97" t="s">
        <v>5904</v>
      </c>
      <c r="L2583" s="97"/>
      <c r="M2583" s="97"/>
      <c r="N2583" s="97"/>
      <c r="O2583" s="97"/>
      <c r="P2583" s="97"/>
      <c r="Q2583" s="97"/>
      <c r="R2583" s="97"/>
      <c r="S2583" s="97"/>
      <c r="T2583" s="97"/>
      <c r="U2583" s="97"/>
      <c r="V2583" s="97"/>
      <c r="W2583" s="97"/>
      <c r="X2583" s="97"/>
      <c r="Y2583" s="97"/>
      <c r="Z2583" s="97"/>
      <c r="AA2583" s="97"/>
      <c r="AB2583" s="97"/>
      <c r="AC2583" s="97"/>
      <c r="AD2583" s="97"/>
      <c r="AE2583" s="97"/>
    </row>
    <row r="2584" spans="1:31" ht="13.2">
      <c r="A2584" s="96">
        <v>18</v>
      </c>
      <c r="B2584" s="97" t="s">
        <v>694</v>
      </c>
      <c r="C2584" s="96">
        <v>3</v>
      </c>
      <c r="D2584" s="96">
        <v>11</v>
      </c>
      <c r="E2584" s="97" t="s">
        <v>5905</v>
      </c>
      <c r="F2584" s="96">
        <v>29100308</v>
      </c>
      <c r="G2584" s="97" t="s">
        <v>1930</v>
      </c>
      <c r="H2584">
        <f>VLOOKUP(G2584,'Journals '!A:C,3)</f>
        <v>1</v>
      </c>
      <c r="I2584">
        <f t="shared" si="10"/>
        <v>1</v>
      </c>
      <c r="J2584" s="96">
        <v>2017</v>
      </c>
      <c r="K2584" s="97" t="s">
        <v>5906</v>
      </c>
      <c r="L2584" s="97"/>
      <c r="M2584" s="97"/>
      <c r="N2584" s="97"/>
      <c r="O2584" s="97"/>
      <c r="P2584" s="97"/>
      <c r="Q2584" s="97"/>
      <c r="R2584" s="97"/>
      <c r="S2584" s="97"/>
      <c r="T2584" s="97"/>
      <c r="U2584" s="97"/>
      <c r="V2584" s="97"/>
      <c r="W2584" s="97"/>
      <c r="X2584" s="97"/>
      <c r="Y2584" s="97"/>
      <c r="Z2584" s="97"/>
      <c r="AA2584" s="97"/>
      <c r="AB2584" s="97"/>
      <c r="AC2584" s="97"/>
      <c r="AD2584" s="97"/>
      <c r="AE2584" s="97"/>
    </row>
    <row r="2585" spans="1:31" ht="13.2">
      <c r="A2585" s="96">
        <v>18</v>
      </c>
      <c r="B2585" s="97" t="s">
        <v>694</v>
      </c>
      <c r="C2585" s="96">
        <v>2</v>
      </c>
      <c r="D2585" s="96">
        <v>3</v>
      </c>
      <c r="E2585" s="97" t="s">
        <v>5907</v>
      </c>
      <c r="F2585" s="96">
        <v>27057260</v>
      </c>
      <c r="G2585" s="97" t="s">
        <v>5908</v>
      </c>
      <c r="H2585">
        <f>VLOOKUP(G2585,'Journals '!A:C,3)</f>
        <v>1</v>
      </c>
      <c r="I2585">
        <f t="shared" si="10"/>
        <v>1</v>
      </c>
      <c r="J2585" s="96">
        <v>2014</v>
      </c>
      <c r="K2585" s="97" t="s">
        <v>5909</v>
      </c>
      <c r="L2585" s="97"/>
      <c r="M2585" s="97"/>
      <c r="N2585" s="97"/>
      <c r="O2585" s="97"/>
      <c r="P2585" s="97"/>
      <c r="Q2585" s="97"/>
      <c r="R2585" s="97"/>
      <c r="S2585" s="97"/>
      <c r="T2585" s="97"/>
      <c r="U2585" s="97"/>
      <c r="V2585" s="97"/>
      <c r="W2585" s="97"/>
      <c r="X2585" s="97"/>
      <c r="Y2585" s="97"/>
      <c r="Z2585" s="97"/>
      <c r="AA2585" s="97"/>
      <c r="AB2585" s="97"/>
      <c r="AC2585" s="97"/>
      <c r="AD2585" s="97"/>
      <c r="AE2585" s="97"/>
    </row>
    <row r="2586" spans="1:31" ht="13.2">
      <c r="A2586" s="96">
        <v>19</v>
      </c>
      <c r="B2586" s="97" t="s">
        <v>695</v>
      </c>
      <c r="C2586" s="96">
        <v>3</v>
      </c>
      <c r="D2586" s="96">
        <v>8</v>
      </c>
      <c r="E2586" s="97" t="s">
        <v>5910</v>
      </c>
      <c r="F2586" s="96">
        <v>33460817</v>
      </c>
      <c r="G2586" s="97" t="s">
        <v>631</v>
      </c>
      <c r="H2586">
        <f>VLOOKUP(G2586,'Journals '!A:C,3)</f>
        <v>1</v>
      </c>
      <c r="I2586">
        <f t="shared" si="10"/>
        <v>1</v>
      </c>
      <c r="J2586" s="96">
        <v>2021</v>
      </c>
      <c r="K2586" s="97" t="s">
        <v>5911</v>
      </c>
      <c r="L2586" s="97"/>
      <c r="M2586" s="97"/>
      <c r="N2586" s="97"/>
      <c r="O2586" s="97"/>
      <c r="P2586" s="97"/>
      <c r="Q2586" s="97"/>
      <c r="R2586" s="97"/>
      <c r="S2586" s="97"/>
      <c r="T2586" s="97"/>
      <c r="U2586" s="97"/>
      <c r="V2586" s="97"/>
      <c r="W2586" s="97"/>
      <c r="X2586" s="97"/>
      <c r="Y2586" s="97"/>
      <c r="Z2586" s="97"/>
      <c r="AA2586" s="97"/>
      <c r="AB2586" s="97"/>
      <c r="AC2586" s="97"/>
      <c r="AD2586" s="97"/>
      <c r="AE2586" s="97"/>
    </row>
    <row r="2587" spans="1:31" ht="13.2">
      <c r="A2587" s="96">
        <v>19</v>
      </c>
      <c r="B2587" s="97" t="s">
        <v>695</v>
      </c>
      <c r="C2587" s="96">
        <v>3</v>
      </c>
      <c r="D2587" s="96">
        <v>6</v>
      </c>
      <c r="E2587" s="97" t="s">
        <v>5912</v>
      </c>
      <c r="F2587" s="96">
        <v>31745701</v>
      </c>
      <c r="G2587" s="97" t="s">
        <v>5913</v>
      </c>
      <c r="H2587">
        <f>VLOOKUP(G2587,'Journals '!A:C,3)</f>
        <v>0</v>
      </c>
      <c r="I2587" t="str">
        <f t="shared" si="10"/>
        <v xml:space="preserve"> </v>
      </c>
      <c r="J2587" s="96">
        <v>2020</v>
      </c>
      <c r="K2587" s="97" t="s">
        <v>5914</v>
      </c>
      <c r="L2587" s="97"/>
      <c r="M2587" s="97"/>
      <c r="N2587" s="97"/>
      <c r="O2587" s="97"/>
      <c r="P2587" s="97"/>
      <c r="Q2587" s="97"/>
      <c r="R2587" s="97"/>
      <c r="S2587" s="97"/>
      <c r="T2587" s="97"/>
      <c r="U2587" s="97"/>
      <c r="V2587" s="97"/>
      <c r="W2587" s="97"/>
      <c r="X2587" s="97"/>
      <c r="Y2587" s="97"/>
      <c r="Z2587" s="97"/>
      <c r="AA2587" s="97"/>
      <c r="AB2587" s="97"/>
      <c r="AC2587" s="97"/>
      <c r="AD2587" s="97"/>
      <c r="AE2587" s="97"/>
    </row>
    <row r="2588" spans="1:31" ht="13.2">
      <c r="A2588" s="96">
        <v>19</v>
      </c>
      <c r="B2588" s="97" t="s">
        <v>695</v>
      </c>
      <c r="C2588" s="96">
        <v>4</v>
      </c>
      <c r="D2588" s="96">
        <v>8</v>
      </c>
      <c r="E2588" s="97" t="s">
        <v>5915</v>
      </c>
      <c r="F2588" s="96">
        <v>34990841</v>
      </c>
      <c r="G2588" s="97" t="s">
        <v>631</v>
      </c>
      <c r="H2588">
        <f>VLOOKUP(G2588,'Journals '!A:C,3)</f>
        <v>1</v>
      </c>
      <c r="I2588">
        <f t="shared" si="10"/>
        <v>1</v>
      </c>
      <c r="J2588" s="96">
        <v>2022</v>
      </c>
      <c r="K2588" s="97" t="s">
        <v>5911</v>
      </c>
      <c r="L2588" s="97"/>
      <c r="M2588" s="97"/>
      <c r="N2588" s="97"/>
      <c r="O2588" s="97"/>
      <c r="P2588" s="97"/>
      <c r="Q2588" s="97"/>
      <c r="R2588" s="97"/>
      <c r="S2588" s="97"/>
      <c r="T2588" s="97"/>
      <c r="U2588" s="97"/>
      <c r="V2588" s="97"/>
      <c r="W2588" s="97"/>
      <c r="X2588" s="97"/>
      <c r="Y2588" s="97"/>
      <c r="Z2588" s="97"/>
      <c r="AA2588" s="97"/>
      <c r="AB2588" s="97"/>
      <c r="AC2588" s="97"/>
      <c r="AD2588" s="97"/>
      <c r="AE2588" s="97"/>
    </row>
    <row r="2589" spans="1:31" ht="13.2">
      <c r="A2589" s="96">
        <v>19</v>
      </c>
      <c r="B2589" s="97" t="s">
        <v>695</v>
      </c>
      <c r="C2589" s="96">
        <v>4</v>
      </c>
      <c r="D2589" s="96">
        <v>7</v>
      </c>
      <c r="E2589" s="97" t="s">
        <v>5916</v>
      </c>
      <c r="F2589" s="96">
        <v>33966614</v>
      </c>
      <c r="G2589" s="97" t="s">
        <v>5917</v>
      </c>
      <c r="H2589">
        <f>VLOOKUP(G2589,'Journals '!A:C,3)</f>
        <v>0</v>
      </c>
      <c r="I2589" t="str">
        <f t="shared" si="10"/>
        <v xml:space="preserve"> </v>
      </c>
      <c r="J2589" s="96">
        <v>2021</v>
      </c>
      <c r="K2589" s="100" t="s">
        <v>5918</v>
      </c>
      <c r="L2589" s="97"/>
      <c r="M2589" s="97"/>
      <c r="N2589" s="97"/>
      <c r="O2589" s="97"/>
      <c r="P2589" s="97"/>
      <c r="Q2589" s="97"/>
      <c r="R2589" s="97"/>
      <c r="S2589" s="97"/>
      <c r="T2589" s="97"/>
      <c r="U2589" s="97"/>
      <c r="V2589" s="97"/>
      <c r="W2589" s="97"/>
      <c r="X2589" s="97"/>
      <c r="Y2589" s="97"/>
      <c r="Z2589" s="97"/>
      <c r="AA2589" s="97"/>
      <c r="AB2589" s="97"/>
      <c r="AC2589" s="97"/>
      <c r="AD2589" s="97"/>
      <c r="AE2589" s="97"/>
    </row>
    <row r="2590" spans="1:31" ht="13.2">
      <c r="A2590" s="96">
        <v>19</v>
      </c>
      <c r="B2590" s="97" t="s">
        <v>695</v>
      </c>
      <c r="C2590" s="96">
        <v>3</v>
      </c>
      <c r="D2590" s="96">
        <v>6</v>
      </c>
      <c r="E2590" s="97" t="s">
        <v>5919</v>
      </c>
      <c r="F2590" s="96">
        <v>34757211</v>
      </c>
      <c r="G2590" s="97" t="s">
        <v>631</v>
      </c>
      <c r="H2590">
        <f>VLOOKUP(G2590,'Journals '!A:C,3)</f>
        <v>1</v>
      </c>
      <c r="I2590">
        <f t="shared" si="10"/>
        <v>1</v>
      </c>
      <c r="J2590" s="96">
        <v>2022</v>
      </c>
      <c r="K2590" s="97" t="s">
        <v>5911</v>
      </c>
      <c r="L2590" s="97"/>
      <c r="M2590" s="97"/>
      <c r="N2590" s="97"/>
      <c r="O2590" s="97"/>
      <c r="P2590" s="97"/>
      <c r="Q2590" s="97"/>
      <c r="R2590" s="97"/>
      <c r="S2590" s="97"/>
      <c r="T2590" s="97"/>
      <c r="U2590" s="97"/>
      <c r="V2590" s="97"/>
      <c r="W2590" s="97"/>
      <c r="X2590" s="97"/>
      <c r="Y2590" s="97"/>
      <c r="Z2590" s="97"/>
      <c r="AA2590" s="97"/>
      <c r="AB2590" s="97"/>
      <c r="AC2590" s="97"/>
      <c r="AD2590" s="97"/>
      <c r="AE2590" s="97"/>
    </row>
    <row r="2591" spans="1:31" ht="13.2">
      <c r="A2591" s="96">
        <v>19</v>
      </c>
      <c r="B2591" s="97" t="s">
        <v>695</v>
      </c>
      <c r="C2591" s="96">
        <v>2</v>
      </c>
      <c r="D2591" s="96">
        <v>5</v>
      </c>
      <c r="E2591" s="97" t="s">
        <v>5920</v>
      </c>
      <c r="F2591" s="96">
        <v>35946013</v>
      </c>
      <c r="G2591" s="97" t="s">
        <v>5921</v>
      </c>
      <c r="H2591">
        <f>VLOOKUP(G2591,'Journals '!A:C,3)</f>
        <v>0</v>
      </c>
      <c r="I2591" t="str">
        <f t="shared" si="10"/>
        <v xml:space="preserve"> </v>
      </c>
      <c r="J2591" s="96">
        <v>2022</v>
      </c>
      <c r="K2591" s="97" t="s">
        <v>5922</v>
      </c>
      <c r="L2591" s="97"/>
      <c r="M2591" s="97"/>
      <c r="N2591" s="97"/>
      <c r="O2591" s="97"/>
      <c r="P2591" s="97"/>
      <c r="Q2591" s="97"/>
      <c r="R2591" s="97"/>
      <c r="S2591" s="97"/>
      <c r="T2591" s="97"/>
      <c r="U2591" s="97"/>
      <c r="V2591" s="97"/>
      <c r="W2591" s="97"/>
      <c r="X2591" s="97"/>
      <c r="Y2591" s="97"/>
      <c r="Z2591" s="97"/>
      <c r="AA2591" s="97"/>
      <c r="AB2591" s="97"/>
      <c r="AC2591" s="97"/>
      <c r="AD2591" s="97"/>
      <c r="AE2591" s="97"/>
    </row>
    <row r="2592" spans="1:31" ht="13.2">
      <c r="A2592" s="96">
        <v>19</v>
      </c>
      <c r="B2592" s="97" t="s">
        <v>695</v>
      </c>
      <c r="C2592" s="96">
        <v>3</v>
      </c>
      <c r="D2592" s="96">
        <v>8</v>
      </c>
      <c r="E2592" s="97" t="s">
        <v>5923</v>
      </c>
      <c r="F2592" s="96">
        <v>33601078</v>
      </c>
      <c r="G2592" s="97" t="s">
        <v>631</v>
      </c>
      <c r="H2592">
        <f>VLOOKUP(G2592,'Journals '!A:C,3)</f>
        <v>1</v>
      </c>
      <c r="I2592">
        <f t="shared" si="10"/>
        <v>1</v>
      </c>
      <c r="J2592" s="96">
        <v>2021</v>
      </c>
      <c r="K2592" s="97" t="s">
        <v>5911</v>
      </c>
      <c r="L2592" s="97"/>
      <c r="M2592" s="97"/>
      <c r="N2592" s="97"/>
      <c r="O2592" s="97"/>
      <c r="P2592" s="97"/>
      <c r="Q2592" s="97"/>
      <c r="R2592" s="97"/>
      <c r="S2592" s="97"/>
      <c r="T2592" s="97"/>
      <c r="U2592" s="97"/>
      <c r="V2592" s="97"/>
      <c r="W2592" s="97"/>
      <c r="X2592" s="97"/>
      <c r="Y2592" s="97"/>
      <c r="Z2592" s="97"/>
      <c r="AA2592" s="97"/>
      <c r="AB2592" s="97"/>
      <c r="AC2592" s="97"/>
      <c r="AD2592" s="97"/>
      <c r="AE2592" s="97"/>
    </row>
    <row r="2593" spans="1:31" ht="13.2">
      <c r="A2593" s="96">
        <v>19</v>
      </c>
      <c r="B2593" s="97" t="s">
        <v>695</v>
      </c>
      <c r="C2593" s="96">
        <v>5</v>
      </c>
      <c r="D2593" s="96">
        <v>9</v>
      </c>
      <c r="E2593" s="97" t="s">
        <v>5924</v>
      </c>
      <c r="F2593" s="96">
        <v>35691521</v>
      </c>
      <c r="G2593" s="97" t="s">
        <v>631</v>
      </c>
      <c r="H2593">
        <f>VLOOKUP(G2593,'Journals '!A:C,3)</f>
        <v>1</v>
      </c>
      <c r="I2593">
        <f t="shared" si="10"/>
        <v>1</v>
      </c>
      <c r="J2593" s="96">
        <v>2022</v>
      </c>
      <c r="K2593" s="97" t="s">
        <v>5925</v>
      </c>
      <c r="L2593" s="97"/>
      <c r="M2593" s="97"/>
      <c r="N2593" s="97"/>
      <c r="O2593" s="97"/>
      <c r="P2593" s="97"/>
      <c r="Q2593" s="97"/>
      <c r="R2593" s="97"/>
      <c r="S2593" s="97"/>
      <c r="T2593" s="97"/>
      <c r="U2593" s="97"/>
      <c r="V2593" s="97"/>
      <c r="W2593" s="97"/>
      <c r="X2593" s="97"/>
      <c r="Y2593" s="97"/>
      <c r="Z2593" s="97"/>
      <c r="AA2593" s="97"/>
      <c r="AB2593" s="97"/>
      <c r="AC2593" s="97"/>
      <c r="AD2593" s="97"/>
      <c r="AE2593" s="97"/>
    </row>
    <row r="2594" spans="1:31" ht="13.2">
      <c r="A2594" s="96">
        <v>20</v>
      </c>
      <c r="B2594" s="97" t="s">
        <v>696</v>
      </c>
      <c r="C2594" s="96">
        <v>10</v>
      </c>
      <c r="D2594" s="96">
        <v>12</v>
      </c>
      <c r="E2594" s="97" t="s">
        <v>1482</v>
      </c>
      <c r="F2594" s="96">
        <v>35961589</v>
      </c>
      <c r="G2594" s="97" t="s">
        <v>631</v>
      </c>
      <c r="H2594">
        <f>VLOOKUP(G2594,'Journals '!A:C,3)</f>
        <v>1</v>
      </c>
      <c r="I2594">
        <f t="shared" si="10"/>
        <v>1</v>
      </c>
      <c r="J2594" s="96">
        <v>2022</v>
      </c>
      <c r="K2594" s="97" t="s">
        <v>5926</v>
      </c>
      <c r="L2594" s="97"/>
      <c r="M2594" s="97"/>
      <c r="N2594" s="97"/>
      <c r="O2594" s="97"/>
      <c r="P2594" s="97"/>
      <c r="Q2594" s="97"/>
      <c r="R2594" s="97"/>
      <c r="S2594" s="97"/>
      <c r="T2594" s="97"/>
      <c r="U2594" s="97"/>
      <c r="V2594" s="97"/>
      <c r="W2594" s="97"/>
      <c r="X2594" s="97"/>
      <c r="Y2594" s="97"/>
      <c r="Z2594" s="97"/>
      <c r="AA2594" s="97"/>
      <c r="AB2594" s="97"/>
      <c r="AC2594" s="97"/>
      <c r="AD2594" s="97"/>
      <c r="AE2594" s="97"/>
    </row>
    <row r="2595" spans="1:31" ht="13.2">
      <c r="A2595" s="96">
        <v>20</v>
      </c>
      <c r="B2595" s="97" t="s">
        <v>696</v>
      </c>
      <c r="C2595" s="96">
        <v>6</v>
      </c>
      <c r="D2595" s="96">
        <v>9</v>
      </c>
      <c r="E2595" s="97" t="s">
        <v>1480</v>
      </c>
      <c r="F2595" s="96">
        <v>35855142</v>
      </c>
      <c r="G2595" s="97" t="s">
        <v>612</v>
      </c>
      <c r="H2595">
        <f>VLOOKUP(G2595,'Journals '!A:C,3)</f>
        <v>1</v>
      </c>
      <c r="I2595">
        <f t="shared" si="10"/>
        <v>1</v>
      </c>
      <c r="J2595" s="96">
        <v>2022</v>
      </c>
      <c r="K2595" s="97" t="s">
        <v>1485</v>
      </c>
      <c r="L2595" s="97"/>
      <c r="M2595" s="97"/>
      <c r="N2595" s="97"/>
      <c r="O2595" s="97"/>
      <c r="P2595" s="97"/>
      <c r="Q2595" s="97"/>
      <c r="R2595" s="97"/>
      <c r="S2595" s="97"/>
      <c r="T2595" s="97"/>
      <c r="U2595" s="97"/>
      <c r="V2595" s="97"/>
      <c r="W2595" s="97"/>
      <c r="X2595" s="97"/>
      <c r="Y2595" s="97"/>
      <c r="Z2595" s="97"/>
      <c r="AA2595" s="97"/>
      <c r="AB2595" s="97"/>
      <c r="AC2595" s="97"/>
      <c r="AD2595" s="97"/>
      <c r="AE2595" s="97"/>
    </row>
    <row r="2596" spans="1:31" ht="13.2">
      <c r="A2596" s="96">
        <v>20</v>
      </c>
      <c r="B2596" s="97" t="s">
        <v>696</v>
      </c>
      <c r="C2596" s="96">
        <v>1</v>
      </c>
      <c r="D2596" s="96">
        <v>4</v>
      </c>
      <c r="E2596" s="97" t="s">
        <v>5927</v>
      </c>
      <c r="F2596" s="96">
        <v>34808411</v>
      </c>
      <c r="G2596" s="97" t="s">
        <v>631</v>
      </c>
      <c r="H2596">
        <f>VLOOKUP(G2596,'Journals '!A:C,3)</f>
        <v>1</v>
      </c>
      <c r="I2596">
        <f t="shared" si="10"/>
        <v>1</v>
      </c>
      <c r="J2596" s="96">
        <v>2022</v>
      </c>
      <c r="K2596" s="97" t="s">
        <v>5928</v>
      </c>
      <c r="L2596" s="97"/>
      <c r="M2596" s="97"/>
      <c r="N2596" s="97"/>
      <c r="O2596" s="97"/>
      <c r="P2596" s="97"/>
      <c r="Q2596" s="97"/>
      <c r="R2596" s="97"/>
      <c r="S2596" s="97"/>
      <c r="T2596" s="97"/>
      <c r="U2596" s="97"/>
      <c r="V2596" s="97"/>
      <c r="W2596" s="97"/>
      <c r="X2596" s="97"/>
      <c r="Y2596" s="97"/>
      <c r="Z2596" s="97"/>
      <c r="AA2596" s="97"/>
      <c r="AB2596" s="97"/>
      <c r="AC2596" s="97"/>
      <c r="AD2596" s="97"/>
      <c r="AE2596" s="97"/>
    </row>
    <row r="2597" spans="1:31" ht="13.2">
      <c r="A2597" s="96">
        <v>20</v>
      </c>
      <c r="B2597" s="97" t="s">
        <v>696</v>
      </c>
      <c r="C2597" s="96">
        <v>1</v>
      </c>
      <c r="D2597" s="96">
        <v>4</v>
      </c>
      <c r="E2597" s="97" t="s">
        <v>5929</v>
      </c>
      <c r="F2597" s="96">
        <v>35220801</v>
      </c>
      <c r="G2597" s="97" t="s">
        <v>397</v>
      </c>
      <c r="H2597">
        <f>VLOOKUP(G2597,'Journals '!A:C,3)</f>
        <v>1</v>
      </c>
      <c r="I2597">
        <f t="shared" si="10"/>
        <v>1</v>
      </c>
      <c r="J2597" s="96">
        <v>2022</v>
      </c>
      <c r="K2597" s="97" t="s">
        <v>5928</v>
      </c>
      <c r="L2597" s="97"/>
      <c r="M2597" s="97"/>
      <c r="N2597" s="97"/>
      <c r="O2597" s="97"/>
      <c r="P2597" s="97"/>
      <c r="Q2597" s="97"/>
      <c r="R2597" s="97"/>
      <c r="S2597" s="97"/>
      <c r="T2597" s="97"/>
      <c r="U2597" s="97"/>
      <c r="V2597" s="97"/>
      <c r="W2597" s="97"/>
      <c r="X2597" s="97"/>
      <c r="Y2597" s="97"/>
      <c r="Z2597" s="97"/>
      <c r="AA2597" s="97"/>
      <c r="AB2597" s="97"/>
      <c r="AC2597" s="97"/>
      <c r="AD2597" s="97"/>
      <c r="AE2597" s="97"/>
    </row>
    <row r="2598" spans="1:31" ht="13.2">
      <c r="A2598" s="96">
        <v>20</v>
      </c>
      <c r="B2598" s="97" t="s">
        <v>696</v>
      </c>
      <c r="C2598" s="96">
        <v>2</v>
      </c>
      <c r="D2598" s="96">
        <v>4</v>
      </c>
      <c r="E2598" s="97" t="s">
        <v>5930</v>
      </c>
      <c r="F2598" s="96">
        <v>37144090</v>
      </c>
      <c r="G2598" s="97" t="s">
        <v>1200</v>
      </c>
      <c r="H2598">
        <f>VLOOKUP(G2598,'Journals '!A:C,3)</f>
        <v>0</v>
      </c>
      <c r="I2598" t="str">
        <f t="shared" si="10"/>
        <v xml:space="preserve"> </v>
      </c>
      <c r="J2598" s="96">
        <v>2023</v>
      </c>
      <c r="K2598" s="97" t="s">
        <v>5931</v>
      </c>
      <c r="L2598" s="97"/>
      <c r="M2598" s="97"/>
      <c r="N2598" s="97"/>
      <c r="O2598" s="97"/>
      <c r="P2598" s="97"/>
      <c r="Q2598" s="97"/>
      <c r="R2598" s="97"/>
      <c r="S2598" s="97"/>
      <c r="T2598" s="97"/>
      <c r="U2598" s="97"/>
      <c r="V2598" s="97"/>
      <c r="W2598" s="97"/>
      <c r="X2598" s="97"/>
      <c r="Y2598" s="97"/>
      <c r="Z2598" s="97"/>
      <c r="AA2598" s="97"/>
      <c r="AB2598" s="97"/>
      <c r="AC2598" s="97"/>
      <c r="AD2598" s="97"/>
      <c r="AE2598" s="97"/>
    </row>
    <row r="2599" spans="1:31" ht="13.2">
      <c r="A2599" s="96">
        <v>20</v>
      </c>
      <c r="B2599" s="97" t="s">
        <v>696</v>
      </c>
      <c r="C2599" s="96">
        <v>3</v>
      </c>
      <c r="D2599" s="96">
        <v>6</v>
      </c>
      <c r="E2599" s="97" t="s">
        <v>5932</v>
      </c>
      <c r="F2599" s="96">
        <v>36471576</v>
      </c>
      <c r="G2599" s="97" t="s">
        <v>431</v>
      </c>
      <c r="H2599">
        <f>VLOOKUP(G2599,'Journals '!A:C,3)</f>
        <v>1</v>
      </c>
      <c r="I2599">
        <f t="shared" si="10"/>
        <v>1</v>
      </c>
      <c r="J2599" s="96">
        <v>2022</v>
      </c>
      <c r="K2599" s="97" t="s">
        <v>5933</v>
      </c>
      <c r="L2599" s="97"/>
      <c r="M2599" s="97"/>
      <c r="N2599" s="97"/>
      <c r="O2599" s="97"/>
      <c r="P2599" s="97"/>
      <c r="Q2599" s="97"/>
      <c r="R2599" s="97"/>
      <c r="S2599" s="97"/>
      <c r="T2599" s="97"/>
      <c r="U2599" s="97"/>
      <c r="V2599" s="97"/>
      <c r="W2599" s="97"/>
      <c r="X2599" s="97"/>
      <c r="Y2599" s="97"/>
      <c r="Z2599" s="97"/>
      <c r="AA2599" s="97"/>
      <c r="AB2599" s="97"/>
      <c r="AC2599" s="97"/>
      <c r="AD2599" s="97"/>
      <c r="AE2599" s="97"/>
    </row>
    <row r="2600" spans="1:31" ht="13.2">
      <c r="A2600" s="96">
        <v>21</v>
      </c>
      <c r="B2600" s="97" t="s">
        <v>697</v>
      </c>
      <c r="C2600" s="96">
        <v>6</v>
      </c>
      <c r="D2600" s="96">
        <v>9</v>
      </c>
      <c r="E2600" s="97" t="s">
        <v>5934</v>
      </c>
      <c r="F2600" s="96">
        <v>36974282</v>
      </c>
      <c r="G2600" s="97" t="s">
        <v>5935</v>
      </c>
      <c r="H2600">
        <f>VLOOKUP(G2600,'Journals '!A:C,3)</f>
        <v>0</v>
      </c>
      <c r="I2600" t="str">
        <f t="shared" si="10"/>
        <v xml:space="preserve"> </v>
      </c>
      <c r="J2600" s="96">
        <v>2022</v>
      </c>
      <c r="K2600" s="97" t="s">
        <v>5936</v>
      </c>
      <c r="L2600" s="97"/>
      <c r="M2600" s="97"/>
      <c r="N2600" s="97"/>
      <c r="O2600" s="97"/>
      <c r="P2600" s="97"/>
      <c r="Q2600" s="97"/>
      <c r="R2600" s="97"/>
      <c r="S2600" s="97"/>
      <c r="T2600" s="97"/>
      <c r="U2600" s="97"/>
      <c r="V2600" s="97"/>
      <c r="W2600" s="97"/>
      <c r="X2600" s="97"/>
      <c r="Y2600" s="97"/>
      <c r="Z2600" s="97"/>
      <c r="AA2600" s="97"/>
      <c r="AB2600" s="97"/>
      <c r="AC2600" s="97"/>
      <c r="AD2600" s="97"/>
      <c r="AE2600" s="97"/>
    </row>
    <row r="2601" spans="1:31" ht="13.2">
      <c r="A2601" s="96">
        <v>21</v>
      </c>
      <c r="B2601" s="97" t="s">
        <v>697</v>
      </c>
      <c r="C2601" s="96">
        <v>4</v>
      </c>
      <c r="D2601" s="96">
        <v>10</v>
      </c>
      <c r="E2601" s="97" t="s">
        <v>5937</v>
      </c>
      <c r="F2601" s="96">
        <v>37791182</v>
      </c>
      <c r="G2601" s="97" t="s">
        <v>354</v>
      </c>
      <c r="H2601">
        <f>VLOOKUP(G2601,'Journals '!A:C,3)</f>
        <v>0</v>
      </c>
      <c r="I2601" t="str">
        <f t="shared" si="10"/>
        <v xml:space="preserve"> </v>
      </c>
      <c r="J2601" s="96">
        <v>2023</v>
      </c>
      <c r="K2601" s="97" t="s">
        <v>5938</v>
      </c>
      <c r="L2601" s="97"/>
      <c r="M2601" s="97"/>
      <c r="N2601" s="97"/>
      <c r="O2601" s="97"/>
      <c r="P2601" s="97"/>
      <c r="Q2601" s="97"/>
      <c r="R2601" s="97"/>
      <c r="S2601" s="97"/>
      <c r="T2601" s="97"/>
      <c r="U2601" s="97"/>
      <c r="V2601" s="97"/>
      <c r="W2601" s="97"/>
      <c r="X2601" s="97"/>
      <c r="Y2601" s="97"/>
      <c r="Z2601" s="97"/>
      <c r="AA2601" s="97"/>
      <c r="AB2601" s="97"/>
      <c r="AC2601" s="97"/>
      <c r="AD2601" s="97"/>
      <c r="AE2601" s="97"/>
    </row>
    <row r="2602" spans="1:31" ht="13.2">
      <c r="A2602" s="96">
        <v>21</v>
      </c>
      <c r="B2602" s="97" t="s">
        <v>697</v>
      </c>
      <c r="C2602" s="96">
        <v>4</v>
      </c>
      <c r="D2602" s="96">
        <v>6</v>
      </c>
      <c r="E2602" s="97" t="s">
        <v>5939</v>
      </c>
      <c r="F2602" s="96">
        <v>33422718</v>
      </c>
      <c r="G2602" s="97" t="s">
        <v>631</v>
      </c>
      <c r="H2602">
        <f>VLOOKUP(G2602,'Journals '!A:C,3)</f>
        <v>1</v>
      </c>
      <c r="I2602">
        <f t="shared" si="10"/>
        <v>1</v>
      </c>
      <c r="J2602" s="96">
        <v>2021</v>
      </c>
      <c r="K2602" s="97" t="s">
        <v>5940</v>
      </c>
      <c r="L2602" s="97"/>
      <c r="M2602" s="97"/>
      <c r="N2602" s="97"/>
      <c r="O2602" s="97"/>
      <c r="P2602" s="97"/>
      <c r="Q2602" s="97"/>
      <c r="R2602" s="97"/>
      <c r="S2602" s="97"/>
      <c r="T2602" s="97"/>
      <c r="U2602" s="97"/>
      <c r="V2602" s="97"/>
      <c r="W2602" s="97"/>
      <c r="X2602" s="97"/>
      <c r="Y2602" s="97"/>
      <c r="Z2602" s="97"/>
      <c r="AA2602" s="97"/>
      <c r="AB2602" s="97"/>
      <c r="AC2602" s="97"/>
      <c r="AD2602" s="97"/>
      <c r="AE2602" s="97"/>
    </row>
    <row r="2603" spans="1:31" ht="13.2">
      <c r="A2603" s="96">
        <v>21</v>
      </c>
      <c r="B2603" s="97" t="s">
        <v>697</v>
      </c>
      <c r="C2603" s="96">
        <v>3</v>
      </c>
      <c r="D2603" s="96">
        <v>8</v>
      </c>
      <c r="E2603" s="97" t="s">
        <v>5941</v>
      </c>
      <c r="F2603" s="96">
        <v>37706149</v>
      </c>
      <c r="G2603" s="97" t="s">
        <v>354</v>
      </c>
      <c r="H2603">
        <f>VLOOKUP(G2603,'Journals '!A:C,3)</f>
        <v>0</v>
      </c>
      <c r="I2603" t="str">
        <f t="shared" si="10"/>
        <v xml:space="preserve"> </v>
      </c>
      <c r="J2603" s="96">
        <v>2023</v>
      </c>
      <c r="K2603" s="97" t="s">
        <v>5940</v>
      </c>
      <c r="L2603" s="97"/>
      <c r="M2603" s="97"/>
      <c r="N2603" s="97"/>
      <c r="O2603" s="97"/>
      <c r="P2603" s="97"/>
      <c r="Q2603" s="97"/>
      <c r="R2603" s="97"/>
      <c r="S2603" s="97"/>
      <c r="T2603" s="97"/>
      <c r="U2603" s="97"/>
      <c r="V2603" s="97"/>
      <c r="W2603" s="97"/>
      <c r="X2603" s="97"/>
      <c r="Y2603" s="97"/>
      <c r="Z2603" s="97"/>
      <c r="AA2603" s="97"/>
      <c r="AB2603" s="97"/>
      <c r="AC2603" s="97"/>
      <c r="AD2603" s="97"/>
      <c r="AE2603" s="97"/>
    </row>
    <row r="2604" spans="1:31" ht="13.2">
      <c r="A2604" s="96">
        <v>21</v>
      </c>
      <c r="B2604" s="97" t="s">
        <v>697</v>
      </c>
      <c r="C2604" s="96">
        <v>5</v>
      </c>
      <c r="D2604" s="96">
        <v>6</v>
      </c>
      <c r="E2604" s="97" t="s">
        <v>5942</v>
      </c>
      <c r="F2604" s="96">
        <v>37728010</v>
      </c>
      <c r="G2604" s="97" t="s">
        <v>5943</v>
      </c>
      <c r="H2604">
        <f>VLOOKUP(G2604,'Journals '!A:C,3)</f>
        <v>0</v>
      </c>
      <c r="I2604" t="str">
        <f t="shared" si="10"/>
        <v xml:space="preserve"> </v>
      </c>
      <c r="J2604" s="96">
        <v>2023</v>
      </c>
      <c r="K2604" s="97" t="s">
        <v>5944</v>
      </c>
      <c r="L2604" s="97"/>
      <c r="M2604" s="97"/>
      <c r="N2604" s="97"/>
      <c r="O2604" s="97"/>
      <c r="P2604" s="97"/>
      <c r="Q2604" s="97"/>
      <c r="R2604" s="97"/>
      <c r="S2604" s="97"/>
      <c r="T2604" s="97"/>
      <c r="U2604" s="97"/>
      <c r="V2604" s="97"/>
      <c r="W2604" s="97"/>
      <c r="X2604" s="97"/>
      <c r="Y2604" s="97"/>
      <c r="Z2604" s="97"/>
      <c r="AA2604" s="97"/>
      <c r="AB2604" s="97"/>
      <c r="AC2604" s="97"/>
      <c r="AD2604" s="97"/>
      <c r="AE2604" s="97"/>
    </row>
    <row r="2605" spans="1:31" ht="13.2">
      <c r="A2605" s="96">
        <v>22</v>
      </c>
      <c r="B2605" s="97" t="s">
        <v>901</v>
      </c>
      <c r="C2605" s="96">
        <v>1</v>
      </c>
      <c r="D2605" s="96">
        <v>26</v>
      </c>
      <c r="E2605" s="97" t="s">
        <v>5945</v>
      </c>
      <c r="F2605" s="96">
        <v>31110316</v>
      </c>
      <c r="G2605" s="97" t="s">
        <v>5946</v>
      </c>
      <c r="H2605">
        <f>VLOOKUP(G2605,'Journals '!A:C,3)</f>
        <v>0</v>
      </c>
      <c r="I2605" t="str">
        <f t="shared" si="10"/>
        <v xml:space="preserve"> </v>
      </c>
      <c r="J2605" s="96">
        <v>2019</v>
      </c>
      <c r="K2605" s="97" t="s">
        <v>5947</v>
      </c>
      <c r="L2605" s="97"/>
      <c r="M2605" s="97"/>
      <c r="N2605" s="97"/>
      <c r="O2605" s="97"/>
      <c r="P2605" s="97"/>
      <c r="Q2605" s="97"/>
      <c r="R2605" s="97"/>
      <c r="S2605" s="97"/>
      <c r="T2605" s="97"/>
      <c r="U2605" s="97"/>
      <c r="V2605" s="97"/>
      <c r="W2605" s="97"/>
      <c r="X2605" s="97"/>
      <c r="Y2605" s="97"/>
      <c r="Z2605" s="97"/>
      <c r="AA2605" s="97"/>
      <c r="AB2605" s="97"/>
      <c r="AC2605" s="97"/>
      <c r="AD2605" s="97"/>
      <c r="AE2605" s="97"/>
    </row>
    <row r="2606" spans="1:31" ht="13.2">
      <c r="A2606" s="96">
        <v>22</v>
      </c>
      <c r="B2606" s="97" t="s">
        <v>901</v>
      </c>
      <c r="C2606" s="96">
        <v>9</v>
      </c>
      <c r="D2606" s="96">
        <v>13</v>
      </c>
      <c r="E2606" s="97" t="s">
        <v>5948</v>
      </c>
      <c r="F2606" s="96">
        <v>32035984</v>
      </c>
      <c r="G2606" s="97" t="s">
        <v>5949</v>
      </c>
      <c r="H2606">
        <f>VLOOKUP(G2606,'Journals '!A:C,3)</f>
        <v>0</v>
      </c>
      <c r="I2606" t="str">
        <f t="shared" si="10"/>
        <v xml:space="preserve"> </v>
      </c>
      <c r="J2606" s="96">
        <v>2020</v>
      </c>
      <c r="K2606" s="97" t="s">
        <v>5950</v>
      </c>
      <c r="L2606" s="97"/>
      <c r="M2606" s="97"/>
      <c r="N2606" s="97"/>
      <c r="O2606" s="97"/>
      <c r="P2606" s="97"/>
      <c r="Q2606" s="97"/>
      <c r="R2606" s="97"/>
      <c r="S2606" s="97"/>
      <c r="T2606" s="97"/>
      <c r="U2606" s="97"/>
      <c r="V2606" s="97"/>
      <c r="W2606" s="97"/>
      <c r="X2606" s="97"/>
      <c r="Y2606" s="97"/>
      <c r="Z2606" s="97"/>
      <c r="AA2606" s="97"/>
      <c r="AB2606" s="97"/>
      <c r="AC2606" s="97"/>
      <c r="AD2606" s="97"/>
      <c r="AE2606" s="97"/>
    </row>
    <row r="2607" spans="1:31" ht="13.2">
      <c r="A2607" s="96">
        <v>22</v>
      </c>
      <c r="B2607" s="97" t="s">
        <v>901</v>
      </c>
      <c r="C2607" s="96">
        <v>4</v>
      </c>
      <c r="D2607" s="96">
        <v>21</v>
      </c>
      <c r="E2607" s="97" t="s">
        <v>5951</v>
      </c>
      <c r="F2607" s="96">
        <v>34981775</v>
      </c>
      <c r="G2607" s="97" t="s">
        <v>4439</v>
      </c>
      <c r="H2607">
        <f>VLOOKUP(G2607,'Journals '!A:C,3)</f>
        <v>0</v>
      </c>
      <c r="I2607" t="str">
        <f t="shared" si="10"/>
        <v xml:space="preserve"> </v>
      </c>
      <c r="J2607" s="96">
        <v>2022</v>
      </c>
      <c r="K2607" s="97" t="s">
        <v>5952</v>
      </c>
      <c r="L2607" s="97"/>
      <c r="M2607" s="97"/>
      <c r="N2607" s="97"/>
      <c r="O2607" s="97"/>
      <c r="P2607" s="97"/>
      <c r="Q2607" s="97"/>
      <c r="R2607" s="97"/>
      <c r="S2607" s="97"/>
      <c r="T2607" s="97"/>
      <c r="U2607" s="97"/>
      <c r="V2607" s="97"/>
      <c r="W2607" s="97"/>
      <c r="X2607" s="97"/>
      <c r="Y2607" s="97"/>
      <c r="Z2607" s="97"/>
      <c r="AA2607" s="97"/>
      <c r="AB2607" s="97"/>
      <c r="AC2607" s="97"/>
      <c r="AD2607" s="97"/>
      <c r="AE2607" s="97"/>
    </row>
    <row r="2608" spans="1:31" ht="13.2">
      <c r="A2608" s="96">
        <v>22</v>
      </c>
      <c r="B2608" s="97" t="s">
        <v>901</v>
      </c>
      <c r="C2608" s="96">
        <v>4</v>
      </c>
      <c r="D2608" s="96">
        <v>10</v>
      </c>
      <c r="E2608" s="97" t="s">
        <v>5953</v>
      </c>
      <c r="F2608" s="96">
        <v>33932468</v>
      </c>
      <c r="G2608" s="97" t="s">
        <v>5949</v>
      </c>
      <c r="H2608">
        <f>VLOOKUP(G2608,'Journals '!A:C,3)</f>
        <v>0</v>
      </c>
      <c r="I2608" t="str">
        <f t="shared" si="10"/>
        <v xml:space="preserve"> </v>
      </c>
      <c r="J2608" s="96">
        <v>2021</v>
      </c>
      <c r="K2608" s="97" t="s">
        <v>5954</v>
      </c>
      <c r="L2608" s="97"/>
      <c r="M2608" s="97"/>
      <c r="N2608" s="97"/>
      <c r="O2608" s="97"/>
      <c r="P2608" s="97"/>
      <c r="Q2608" s="97"/>
      <c r="R2608" s="97"/>
      <c r="S2608" s="97"/>
      <c r="T2608" s="97"/>
      <c r="U2608" s="97"/>
      <c r="V2608" s="97"/>
      <c r="W2608" s="97"/>
      <c r="X2608" s="97"/>
      <c r="Y2608" s="97"/>
      <c r="Z2608" s="97"/>
      <c r="AA2608" s="97"/>
      <c r="AB2608" s="97"/>
      <c r="AC2608" s="97"/>
      <c r="AD2608" s="97"/>
      <c r="AE2608" s="97"/>
    </row>
    <row r="2609" spans="1:31" ht="13.2">
      <c r="A2609" s="96">
        <v>22</v>
      </c>
      <c r="B2609" s="97" t="s">
        <v>901</v>
      </c>
      <c r="C2609" s="96">
        <v>1</v>
      </c>
      <c r="D2609" s="96">
        <v>5</v>
      </c>
      <c r="E2609" s="97" t="s">
        <v>5955</v>
      </c>
      <c r="F2609" s="96">
        <v>31245017</v>
      </c>
      <c r="G2609" s="97" t="s">
        <v>5956</v>
      </c>
      <c r="H2609">
        <f>VLOOKUP(G2609,'Journals '!A:C,3)</f>
        <v>0</v>
      </c>
      <c r="I2609" t="str">
        <f t="shared" si="10"/>
        <v xml:space="preserve"> </v>
      </c>
      <c r="J2609" s="96">
        <v>2019</v>
      </c>
      <c r="K2609" s="97" t="s">
        <v>5957</v>
      </c>
      <c r="L2609" s="97"/>
      <c r="M2609" s="97"/>
      <c r="N2609" s="97"/>
      <c r="O2609" s="97"/>
      <c r="P2609" s="97"/>
      <c r="Q2609" s="97"/>
      <c r="R2609" s="97"/>
      <c r="S2609" s="97"/>
      <c r="T2609" s="97"/>
      <c r="U2609" s="97"/>
      <c r="V2609" s="97"/>
      <c r="W2609" s="97"/>
      <c r="X2609" s="97"/>
      <c r="Y2609" s="97"/>
      <c r="Z2609" s="97"/>
      <c r="AA2609" s="97"/>
      <c r="AB2609" s="97"/>
      <c r="AC2609" s="97"/>
      <c r="AD2609" s="97"/>
      <c r="AE2609" s="97"/>
    </row>
    <row r="2610" spans="1:31" ht="13.2">
      <c r="A2610" s="96">
        <v>22</v>
      </c>
      <c r="B2610" s="97" t="s">
        <v>901</v>
      </c>
      <c r="C2610" s="96">
        <v>2</v>
      </c>
      <c r="D2610" s="96">
        <v>3</v>
      </c>
      <c r="E2610" s="97" t="s">
        <v>5958</v>
      </c>
      <c r="F2610" s="96">
        <v>32949401</v>
      </c>
      <c r="G2610" s="97" t="s">
        <v>5959</v>
      </c>
      <c r="H2610">
        <f>VLOOKUP(G2610,'Journals '!A:C,3)</f>
        <v>0</v>
      </c>
      <c r="I2610" t="str">
        <f t="shared" si="10"/>
        <v xml:space="preserve"> </v>
      </c>
      <c r="J2610" s="96">
        <v>2020</v>
      </c>
      <c r="K2610" s="97" t="s">
        <v>5960</v>
      </c>
      <c r="L2610" s="97"/>
      <c r="M2610" s="97"/>
      <c r="N2610" s="97"/>
      <c r="O2610" s="97"/>
      <c r="P2610" s="97"/>
      <c r="Q2610" s="97"/>
      <c r="R2610" s="97"/>
      <c r="S2610" s="97"/>
      <c r="T2610" s="97"/>
      <c r="U2610" s="97"/>
      <c r="V2610" s="97"/>
      <c r="W2610" s="97"/>
      <c r="X2610" s="97"/>
      <c r="Y2610" s="97"/>
      <c r="Z2610" s="97"/>
      <c r="AA2610" s="97"/>
      <c r="AB2610" s="97"/>
      <c r="AC2610" s="97"/>
      <c r="AD2610" s="97"/>
      <c r="AE2610" s="97"/>
    </row>
    <row r="2611" spans="1:31" ht="13.2">
      <c r="A2611" s="96">
        <v>22</v>
      </c>
      <c r="B2611" s="97" t="s">
        <v>901</v>
      </c>
      <c r="C2611" s="96">
        <v>2</v>
      </c>
      <c r="D2611" s="96">
        <v>15</v>
      </c>
      <c r="E2611" s="97" t="s">
        <v>5961</v>
      </c>
      <c r="F2611" s="96">
        <v>31502417</v>
      </c>
      <c r="G2611" s="97" t="s">
        <v>5962</v>
      </c>
      <c r="H2611">
        <f>VLOOKUP(G2611,'Journals '!A:C,3)</f>
        <v>0</v>
      </c>
      <c r="I2611" t="str">
        <f t="shared" si="10"/>
        <v xml:space="preserve"> </v>
      </c>
      <c r="J2611" s="96">
        <v>2020</v>
      </c>
      <c r="K2611" s="97" t="s">
        <v>5963</v>
      </c>
      <c r="L2611" s="97"/>
      <c r="M2611" s="97"/>
      <c r="N2611" s="97"/>
      <c r="O2611" s="97"/>
      <c r="P2611" s="97"/>
      <c r="Q2611" s="97"/>
      <c r="R2611" s="97"/>
      <c r="S2611" s="97"/>
      <c r="T2611" s="97"/>
      <c r="U2611" s="97"/>
      <c r="V2611" s="97"/>
      <c r="W2611" s="97"/>
      <c r="X2611" s="97"/>
      <c r="Y2611" s="97"/>
      <c r="Z2611" s="97"/>
      <c r="AA2611" s="97"/>
      <c r="AB2611" s="97"/>
      <c r="AC2611" s="97"/>
      <c r="AD2611" s="97"/>
      <c r="AE2611" s="97"/>
    </row>
    <row r="2612" spans="1:31" ht="13.2">
      <c r="A2612" s="96">
        <v>22</v>
      </c>
      <c r="B2612" s="97" t="s">
        <v>901</v>
      </c>
      <c r="C2612" s="96">
        <v>2</v>
      </c>
      <c r="D2612" s="96">
        <v>7</v>
      </c>
      <c r="E2612" s="97" t="s">
        <v>5964</v>
      </c>
      <c r="F2612" s="96">
        <v>31167973</v>
      </c>
      <c r="G2612" s="97" t="s">
        <v>1753</v>
      </c>
      <c r="H2612">
        <f>VLOOKUP(G2612,'Journals '!A:C,3)</f>
        <v>0</v>
      </c>
      <c r="I2612" t="str">
        <f t="shared" si="10"/>
        <v xml:space="preserve"> </v>
      </c>
      <c r="J2612" s="96">
        <v>2019</v>
      </c>
      <c r="K2612" s="97" t="s">
        <v>5965</v>
      </c>
      <c r="L2612" s="97"/>
      <c r="M2612" s="97"/>
      <c r="N2612" s="97"/>
      <c r="O2612" s="97"/>
      <c r="P2612" s="97"/>
      <c r="Q2612" s="97"/>
      <c r="R2612" s="97"/>
      <c r="S2612" s="97"/>
      <c r="T2612" s="97"/>
      <c r="U2612" s="97"/>
      <c r="V2612" s="97"/>
      <c r="W2612" s="97"/>
      <c r="X2612" s="97"/>
      <c r="Y2612" s="97"/>
      <c r="Z2612" s="97"/>
      <c r="AA2612" s="97"/>
      <c r="AB2612" s="97"/>
      <c r="AC2612" s="97"/>
      <c r="AD2612" s="97"/>
      <c r="AE2612" s="97"/>
    </row>
    <row r="2613" spans="1:31" ht="13.2">
      <c r="A2613" s="96">
        <v>22</v>
      </c>
      <c r="B2613" s="97" t="s">
        <v>901</v>
      </c>
      <c r="C2613" s="96">
        <v>3</v>
      </c>
      <c r="D2613" s="96">
        <v>9</v>
      </c>
      <c r="E2613" s="97" t="s">
        <v>5966</v>
      </c>
      <c r="F2613" s="96">
        <v>30319641</v>
      </c>
      <c r="G2613" s="97" t="s">
        <v>378</v>
      </c>
      <c r="H2613">
        <f>VLOOKUP(G2613,'Journals '!A:C,3)</f>
        <v>0</v>
      </c>
      <c r="I2613" t="str">
        <f t="shared" si="10"/>
        <v xml:space="preserve"> </v>
      </c>
      <c r="J2613" s="96">
        <v>2018</v>
      </c>
      <c r="K2613" s="97" t="s">
        <v>5967</v>
      </c>
      <c r="L2613" s="97"/>
      <c r="M2613" s="97"/>
      <c r="N2613" s="97"/>
      <c r="O2613" s="97"/>
      <c r="P2613" s="97"/>
      <c r="Q2613" s="97"/>
      <c r="R2613" s="97"/>
      <c r="S2613" s="97"/>
      <c r="T2613" s="97"/>
      <c r="U2613" s="97"/>
      <c r="V2613" s="97"/>
      <c r="W2613" s="97"/>
      <c r="X2613" s="97"/>
      <c r="Y2613" s="97"/>
      <c r="Z2613" s="97"/>
      <c r="AA2613" s="97"/>
      <c r="AB2613" s="97"/>
      <c r="AC2613" s="97"/>
      <c r="AD2613" s="97"/>
      <c r="AE2613" s="97"/>
    </row>
    <row r="2614" spans="1:31" ht="13.2">
      <c r="A2614" s="96">
        <v>22</v>
      </c>
      <c r="B2614" s="97" t="s">
        <v>901</v>
      </c>
      <c r="C2614" s="96">
        <v>9</v>
      </c>
      <c r="D2614" s="96">
        <v>17</v>
      </c>
      <c r="E2614" s="97" t="s">
        <v>5968</v>
      </c>
      <c r="F2614" s="96">
        <v>32366845</v>
      </c>
      <c r="G2614" s="97" t="s">
        <v>1262</v>
      </c>
      <c r="H2614">
        <f>VLOOKUP(G2614,'Journals '!A:C,3)</f>
        <v>0</v>
      </c>
      <c r="I2614" t="str">
        <f t="shared" si="10"/>
        <v xml:space="preserve"> </v>
      </c>
      <c r="J2614" s="96">
        <v>2020</v>
      </c>
      <c r="K2614" s="97" t="s">
        <v>5969</v>
      </c>
      <c r="L2614" s="97"/>
      <c r="M2614" s="97"/>
      <c r="N2614" s="97"/>
      <c r="O2614" s="97"/>
      <c r="P2614" s="97"/>
      <c r="Q2614" s="97"/>
      <c r="R2614" s="97"/>
      <c r="S2614" s="97"/>
      <c r="T2614" s="97"/>
      <c r="U2614" s="97"/>
      <c r="V2614" s="97"/>
      <c r="W2614" s="97"/>
      <c r="X2614" s="97"/>
      <c r="Y2614" s="97"/>
      <c r="Z2614" s="97"/>
      <c r="AA2614" s="97"/>
      <c r="AB2614" s="97"/>
      <c r="AC2614" s="97"/>
      <c r="AD2614" s="97"/>
      <c r="AE2614" s="97"/>
    </row>
    <row r="2615" spans="1:31" ht="13.2">
      <c r="A2615" s="96">
        <v>22</v>
      </c>
      <c r="B2615" s="97" t="s">
        <v>901</v>
      </c>
      <c r="C2615" s="96">
        <v>9</v>
      </c>
      <c r="D2615" s="96">
        <v>17</v>
      </c>
      <c r="E2615" s="97" t="s">
        <v>5970</v>
      </c>
      <c r="F2615" s="96">
        <v>32546742</v>
      </c>
      <c r="G2615" s="97" t="s">
        <v>1262</v>
      </c>
      <c r="H2615">
        <f>VLOOKUP(G2615,'Journals '!A:C,3)</f>
        <v>0</v>
      </c>
      <c r="I2615" t="str">
        <f t="shared" si="10"/>
        <v xml:space="preserve"> </v>
      </c>
      <c r="J2615" s="96">
        <v>2020</v>
      </c>
      <c r="K2615" s="97" t="s">
        <v>5969</v>
      </c>
      <c r="L2615" s="97"/>
      <c r="M2615" s="97"/>
      <c r="N2615" s="97"/>
      <c r="O2615" s="97"/>
      <c r="P2615" s="97"/>
      <c r="Q2615" s="97"/>
      <c r="R2615" s="97"/>
      <c r="S2615" s="97"/>
      <c r="T2615" s="97"/>
      <c r="U2615" s="97"/>
      <c r="V2615" s="97"/>
      <c r="W2615" s="97"/>
      <c r="X2615" s="97"/>
      <c r="Y2615" s="97"/>
      <c r="Z2615" s="97"/>
      <c r="AA2615" s="97"/>
      <c r="AB2615" s="97"/>
      <c r="AC2615" s="97"/>
      <c r="AD2615" s="97"/>
      <c r="AE2615" s="97"/>
    </row>
    <row r="2616" spans="1:31" ht="13.2">
      <c r="A2616" s="96">
        <v>22</v>
      </c>
      <c r="B2616" s="97" t="s">
        <v>901</v>
      </c>
      <c r="C2616" s="96">
        <v>4</v>
      </c>
      <c r="D2616" s="96">
        <v>10</v>
      </c>
      <c r="E2616" s="97" t="s">
        <v>5971</v>
      </c>
      <c r="F2616" s="96">
        <v>33932918</v>
      </c>
      <c r="G2616" s="97" t="s">
        <v>540</v>
      </c>
      <c r="H2616">
        <f>VLOOKUP(G2616,'Journals '!A:C,3)</f>
        <v>1</v>
      </c>
      <c r="I2616">
        <f t="shared" si="10"/>
        <v>1</v>
      </c>
      <c r="J2616" s="96">
        <v>2021</v>
      </c>
      <c r="K2616" s="97" t="s">
        <v>5972</v>
      </c>
      <c r="L2616" s="97"/>
      <c r="M2616" s="97"/>
      <c r="N2616" s="97"/>
      <c r="O2616" s="97"/>
      <c r="P2616" s="97"/>
      <c r="Q2616" s="97"/>
      <c r="R2616" s="97"/>
      <c r="S2616" s="97"/>
      <c r="T2616" s="97"/>
      <c r="U2616" s="97"/>
      <c r="V2616" s="97"/>
      <c r="W2616" s="97"/>
      <c r="X2616" s="97"/>
      <c r="Y2616" s="97"/>
      <c r="Z2616" s="97"/>
      <c r="AA2616" s="97"/>
      <c r="AB2616" s="97"/>
      <c r="AC2616" s="97"/>
      <c r="AD2616" s="97"/>
      <c r="AE2616" s="97"/>
    </row>
    <row r="2617" spans="1:31" ht="13.2">
      <c r="A2617" s="96">
        <v>22</v>
      </c>
      <c r="B2617" s="97" t="s">
        <v>901</v>
      </c>
      <c r="C2617" s="96">
        <v>1</v>
      </c>
      <c r="D2617" s="96">
        <v>19</v>
      </c>
      <c r="E2617" s="97" t="s">
        <v>5973</v>
      </c>
      <c r="F2617" s="96">
        <v>28469080</v>
      </c>
      <c r="G2617" s="97" t="s">
        <v>1753</v>
      </c>
      <c r="H2617">
        <f>VLOOKUP(G2617,'Journals '!A:C,3)</f>
        <v>0</v>
      </c>
      <c r="I2617" t="str">
        <f t="shared" si="10"/>
        <v xml:space="preserve"> </v>
      </c>
      <c r="J2617" s="96">
        <v>2017</v>
      </c>
      <c r="K2617" s="97" t="s">
        <v>5974</v>
      </c>
      <c r="L2617" s="97"/>
      <c r="M2617" s="97"/>
      <c r="N2617" s="97"/>
      <c r="O2617" s="97"/>
      <c r="P2617" s="97"/>
      <c r="Q2617" s="97"/>
      <c r="R2617" s="97"/>
      <c r="S2617" s="97"/>
      <c r="T2617" s="97"/>
      <c r="U2617" s="97"/>
      <c r="V2617" s="97"/>
      <c r="W2617" s="97"/>
      <c r="X2617" s="97"/>
      <c r="Y2617" s="97"/>
      <c r="Z2617" s="97"/>
      <c r="AA2617" s="97"/>
      <c r="AB2617" s="97"/>
      <c r="AC2617" s="97"/>
      <c r="AD2617" s="97"/>
      <c r="AE2617" s="97"/>
    </row>
    <row r="2618" spans="1:31" ht="13.2">
      <c r="A2618" s="96">
        <v>22</v>
      </c>
      <c r="B2618" s="97" t="s">
        <v>901</v>
      </c>
      <c r="C2618" s="96">
        <v>9</v>
      </c>
      <c r="D2618" s="96">
        <v>14</v>
      </c>
      <c r="E2618" s="97" t="s">
        <v>5975</v>
      </c>
      <c r="F2618" s="96">
        <v>35099126</v>
      </c>
      <c r="G2618" s="97" t="s">
        <v>5976</v>
      </c>
      <c r="H2618">
        <f>VLOOKUP(G2618,'Journals '!A:C,3)</f>
        <v>0</v>
      </c>
      <c r="I2618" t="str">
        <f t="shared" si="10"/>
        <v xml:space="preserve"> </v>
      </c>
      <c r="J2618" s="96">
        <v>2022</v>
      </c>
      <c r="K2618" s="97" t="s">
        <v>5977</v>
      </c>
      <c r="L2618" s="97"/>
      <c r="M2618" s="97"/>
      <c r="N2618" s="97"/>
      <c r="O2618" s="97"/>
      <c r="P2618" s="97"/>
      <c r="Q2618" s="97"/>
      <c r="R2618" s="97"/>
      <c r="S2618" s="97"/>
      <c r="T2618" s="97"/>
      <c r="U2618" s="97"/>
      <c r="V2618" s="97"/>
      <c r="W2618" s="97"/>
      <c r="X2618" s="97"/>
      <c r="Y2618" s="97"/>
      <c r="Z2618" s="97"/>
      <c r="AA2618" s="97"/>
      <c r="AB2618" s="97"/>
      <c r="AC2618" s="97"/>
      <c r="AD2618" s="97"/>
      <c r="AE2618" s="97"/>
    </row>
    <row r="2619" spans="1:31" ht="13.2">
      <c r="A2619" s="96">
        <v>22</v>
      </c>
      <c r="B2619" s="97" t="s">
        <v>901</v>
      </c>
      <c r="C2619" s="96">
        <v>8</v>
      </c>
      <c r="D2619" s="96">
        <v>16</v>
      </c>
      <c r="E2619" s="97" t="s">
        <v>5978</v>
      </c>
      <c r="F2619" s="96">
        <v>27192942</v>
      </c>
      <c r="G2619" s="97" t="s">
        <v>592</v>
      </c>
      <c r="H2619">
        <f>VLOOKUP(G2619,'Journals '!A:C,3)</f>
        <v>0</v>
      </c>
      <c r="I2619" t="str">
        <f t="shared" si="10"/>
        <v xml:space="preserve"> </v>
      </c>
      <c r="J2619" s="96">
        <v>2016</v>
      </c>
      <c r="K2619" s="97" t="s">
        <v>5979</v>
      </c>
      <c r="L2619" s="97"/>
      <c r="M2619" s="97"/>
      <c r="N2619" s="97"/>
      <c r="O2619" s="97"/>
      <c r="P2619" s="97"/>
      <c r="Q2619" s="97"/>
      <c r="R2619" s="97"/>
      <c r="S2619" s="97"/>
      <c r="T2619" s="97"/>
      <c r="U2619" s="97"/>
      <c r="V2619" s="97"/>
      <c r="W2619" s="97"/>
      <c r="X2619" s="97"/>
      <c r="Y2619" s="97"/>
      <c r="Z2619" s="97"/>
      <c r="AA2619" s="97"/>
      <c r="AB2619" s="97"/>
      <c r="AC2619" s="97"/>
      <c r="AD2619" s="97"/>
      <c r="AE2619" s="97"/>
    </row>
    <row r="2620" spans="1:31" ht="13.2">
      <c r="A2620" s="96">
        <v>22</v>
      </c>
      <c r="B2620" s="97" t="s">
        <v>901</v>
      </c>
      <c r="C2620" s="96">
        <v>5</v>
      </c>
      <c r="D2620" s="96">
        <v>13</v>
      </c>
      <c r="E2620" s="97" t="s">
        <v>5980</v>
      </c>
      <c r="F2620" s="96">
        <v>28297718</v>
      </c>
      <c r="G2620" s="97" t="s">
        <v>1408</v>
      </c>
      <c r="H2620">
        <f>VLOOKUP(G2620,'Journals '!A:C,3)</f>
        <v>0</v>
      </c>
      <c r="I2620" t="str">
        <f t="shared" si="10"/>
        <v xml:space="preserve"> </v>
      </c>
      <c r="J2620" s="96">
        <v>2017</v>
      </c>
      <c r="K2620" s="97" t="s">
        <v>5981</v>
      </c>
      <c r="L2620" s="97"/>
      <c r="M2620" s="97"/>
      <c r="N2620" s="97"/>
      <c r="O2620" s="97"/>
      <c r="P2620" s="97"/>
      <c r="Q2620" s="97"/>
      <c r="R2620" s="97"/>
      <c r="S2620" s="97"/>
      <c r="T2620" s="97"/>
      <c r="U2620" s="97"/>
      <c r="V2620" s="97"/>
      <c r="W2620" s="97"/>
      <c r="X2620" s="97"/>
      <c r="Y2620" s="97"/>
      <c r="Z2620" s="97"/>
      <c r="AA2620" s="97"/>
      <c r="AB2620" s="97"/>
      <c r="AC2620" s="97"/>
      <c r="AD2620" s="97"/>
      <c r="AE2620" s="97"/>
    </row>
    <row r="2621" spans="1:31" ht="13.2">
      <c r="A2621" s="96">
        <v>22</v>
      </c>
      <c r="B2621" s="97" t="s">
        <v>901</v>
      </c>
      <c r="C2621" s="96">
        <v>1</v>
      </c>
      <c r="D2621" s="96">
        <v>26</v>
      </c>
      <c r="E2621" s="97" t="s">
        <v>5982</v>
      </c>
      <c r="F2621" s="96">
        <v>31605099</v>
      </c>
      <c r="G2621" s="97" t="s">
        <v>5946</v>
      </c>
      <c r="H2621">
        <f>VLOOKUP(G2621,'Journals '!A:C,3)</f>
        <v>0</v>
      </c>
      <c r="I2621" t="str">
        <f t="shared" si="10"/>
        <v xml:space="preserve"> </v>
      </c>
      <c r="J2621" s="96">
        <v>2019</v>
      </c>
      <c r="K2621" s="97" t="s">
        <v>5947</v>
      </c>
      <c r="L2621" s="97"/>
      <c r="M2621" s="97"/>
      <c r="N2621" s="97"/>
      <c r="O2621" s="97"/>
      <c r="P2621" s="97"/>
      <c r="Q2621" s="97"/>
      <c r="R2621" s="97"/>
      <c r="S2621" s="97"/>
      <c r="T2621" s="97"/>
      <c r="U2621" s="97"/>
      <c r="V2621" s="97"/>
      <c r="W2621" s="97"/>
      <c r="X2621" s="97"/>
      <c r="Y2621" s="97"/>
      <c r="Z2621" s="97"/>
      <c r="AA2621" s="97"/>
      <c r="AB2621" s="97"/>
      <c r="AC2621" s="97"/>
      <c r="AD2621" s="97"/>
      <c r="AE2621" s="97"/>
    </row>
    <row r="2622" spans="1:31" ht="13.2">
      <c r="A2622" s="96">
        <v>22</v>
      </c>
      <c r="B2622" s="97" t="s">
        <v>901</v>
      </c>
      <c r="C2622" s="96">
        <v>3</v>
      </c>
      <c r="D2622" s="96">
        <v>6</v>
      </c>
      <c r="E2622" s="97" t="s">
        <v>5983</v>
      </c>
      <c r="F2622" s="96">
        <v>23754362</v>
      </c>
      <c r="G2622" s="97" t="s">
        <v>5984</v>
      </c>
      <c r="H2622">
        <f>VLOOKUP(G2622,'Journals '!A:C,3)</f>
        <v>0</v>
      </c>
      <c r="I2622" t="str">
        <f t="shared" si="10"/>
        <v xml:space="preserve"> </v>
      </c>
      <c r="J2622" s="96">
        <v>2013</v>
      </c>
      <c r="K2622" s="97" t="s">
        <v>5985</v>
      </c>
      <c r="L2622" s="97"/>
      <c r="M2622" s="97"/>
      <c r="N2622" s="97"/>
      <c r="O2622" s="97"/>
      <c r="P2622" s="97"/>
      <c r="Q2622" s="97"/>
      <c r="R2622" s="97"/>
      <c r="S2622" s="97"/>
      <c r="T2622" s="97"/>
      <c r="U2622" s="97"/>
      <c r="V2622" s="97"/>
      <c r="W2622" s="97"/>
      <c r="X2622" s="97"/>
      <c r="Y2622" s="97"/>
      <c r="Z2622" s="97"/>
      <c r="AA2622" s="97"/>
      <c r="AB2622" s="97"/>
      <c r="AC2622" s="97"/>
      <c r="AD2622" s="97"/>
      <c r="AE2622" s="97"/>
    </row>
    <row r="2623" spans="1:31" ht="13.2">
      <c r="A2623" s="96">
        <v>22</v>
      </c>
      <c r="B2623" s="97" t="s">
        <v>901</v>
      </c>
      <c r="C2623" s="96">
        <v>1</v>
      </c>
      <c r="D2623" s="96">
        <v>5</v>
      </c>
      <c r="E2623" s="97" t="s">
        <v>5986</v>
      </c>
      <c r="F2623" s="96">
        <v>24442428</v>
      </c>
      <c r="G2623" s="97" t="s">
        <v>1418</v>
      </c>
      <c r="H2623">
        <f>VLOOKUP(G2623,'Journals '!A:C,3)</f>
        <v>0</v>
      </c>
      <c r="I2623" t="str">
        <f t="shared" si="10"/>
        <v xml:space="preserve"> </v>
      </c>
      <c r="J2623" s="96">
        <v>2014</v>
      </c>
      <c r="K2623" s="97" t="s">
        <v>5987</v>
      </c>
      <c r="L2623" s="97"/>
      <c r="M2623" s="97"/>
      <c r="N2623" s="97"/>
      <c r="O2623" s="97"/>
      <c r="P2623" s="97"/>
      <c r="Q2623" s="97"/>
      <c r="R2623" s="97"/>
      <c r="S2623" s="97"/>
      <c r="T2623" s="97"/>
      <c r="U2623" s="97"/>
      <c r="V2623" s="97"/>
      <c r="W2623" s="97"/>
      <c r="X2623" s="97"/>
      <c r="Y2623" s="97"/>
      <c r="Z2623" s="97"/>
      <c r="AA2623" s="97"/>
      <c r="AB2623" s="97"/>
      <c r="AC2623" s="97"/>
      <c r="AD2623" s="97"/>
      <c r="AE2623" s="97"/>
    </row>
    <row r="2624" spans="1:31" ht="13.2">
      <c r="A2624" s="96">
        <v>23</v>
      </c>
      <c r="B2624" s="97" t="s">
        <v>698</v>
      </c>
      <c r="C2624" s="96">
        <v>1</v>
      </c>
      <c r="D2624" s="96">
        <v>4</v>
      </c>
      <c r="E2624" s="97" t="s">
        <v>5988</v>
      </c>
      <c r="F2624" s="96">
        <v>36342229</v>
      </c>
      <c r="G2624" s="97" t="s">
        <v>5989</v>
      </c>
      <c r="H2624">
        <f>VLOOKUP(G2624,'Journals '!A:C,3)</f>
        <v>0</v>
      </c>
      <c r="I2624" t="str">
        <f t="shared" si="10"/>
        <v xml:space="preserve"> </v>
      </c>
      <c r="J2624" s="96">
        <v>2022</v>
      </c>
      <c r="K2624" s="97" t="s">
        <v>5990</v>
      </c>
      <c r="L2624" s="97"/>
      <c r="M2624" s="97"/>
      <c r="N2624" s="97"/>
      <c r="O2624" s="97"/>
      <c r="P2624" s="97"/>
      <c r="Q2624" s="97"/>
      <c r="R2624" s="97"/>
      <c r="S2624" s="97"/>
      <c r="T2624" s="97"/>
      <c r="U2624" s="97"/>
      <c r="V2624" s="97"/>
      <c r="W2624" s="97"/>
      <c r="X2624" s="97"/>
      <c r="Y2624" s="97"/>
      <c r="Z2624" s="97"/>
      <c r="AA2624" s="97"/>
      <c r="AB2624" s="97"/>
      <c r="AC2624" s="97"/>
      <c r="AD2624" s="97"/>
      <c r="AE2624" s="97"/>
    </row>
    <row r="2625" spans="1:31" ht="13.2">
      <c r="A2625" s="96">
        <v>23</v>
      </c>
      <c r="B2625" s="97" t="s">
        <v>698</v>
      </c>
      <c r="C2625" s="96">
        <v>2</v>
      </c>
      <c r="D2625" s="96">
        <v>16</v>
      </c>
      <c r="E2625" s="97" t="s">
        <v>5991</v>
      </c>
      <c r="F2625" s="96">
        <v>34657158</v>
      </c>
      <c r="G2625" s="97" t="s">
        <v>5992</v>
      </c>
      <c r="H2625">
        <f>VLOOKUP(G2625,'Journals '!A:C,3)</f>
        <v>0</v>
      </c>
      <c r="I2625" t="str">
        <f t="shared" si="10"/>
        <v xml:space="preserve"> </v>
      </c>
      <c r="J2625" s="96">
        <v>2022</v>
      </c>
      <c r="K2625" s="97" t="s">
        <v>5993</v>
      </c>
      <c r="L2625" s="97"/>
      <c r="M2625" s="97"/>
      <c r="N2625" s="97"/>
      <c r="O2625" s="97"/>
      <c r="P2625" s="97"/>
      <c r="Q2625" s="97"/>
      <c r="R2625" s="97"/>
      <c r="S2625" s="97"/>
      <c r="T2625" s="97"/>
      <c r="U2625" s="97"/>
      <c r="V2625" s="97"/>
      <c r="W2625" s="97"/>
      <c r="X2625" s="97"/>
      <c r="Y2625" s="97"/>
      <c r="Z2625" s="97"/>
      <c r="AA2625" s="97"/>
      <c r="AB2625" s="97"/>
      <c r="AC2625" s="97"/>
      <c r="AD2625" s="97"/>
      <c r="AE2625" s="97"/>
    </row>
    <row r="2626" spans="1:31" ht="13.2">
      <c r="A2626" s="96">
        <v>23</v>
      </c>
      <c r="B2626" s="97" t="s">
        <v>698</v>
      </c>
      <c r="C2626" s="96">
        <v>4</v>
      </c>
      <c r="D2626" s="96">
        <v>11</v>
      </c>
      <c r="E2626" s="97" t="s">
        <v>5994</v>
      </c>
      <c r="F2626" s="96">
        <v>36572976</v>
      </c>
      <c r="G2626" s="97" t="s">
        <v>431</v>
      </c>
      <c r="H2626">
        <f>VLOOKUP(G2626,'Journals '!A:C,3)</f>
        <v>1</v>
      </c>
      <c r="I2626">
        <f t="shared" si="10"/>
        <v>1</v>
      </c>
      <c r="J2626" s="96">
        <v>2022</v>
      </c>
      <c r="K2626" s="97" t="s">
        <v>5995</v>
      </c>
      <c r="L2626" s="97"/>
      <c r="M2626" s="97"/>
      <c r="N2626" s="97"/>
      <c r="O2626" s="97"/>
      <c r="P2626" s="97"/>
      <c r="Q2626" s="97"/>
      <c r="R2626" s="97"/>
      <c r="S2626" s="97"/>
      <c r="T2626" s="97"/>
      <c r="U2626" s="97"/>
      <c r="V2626" s="97"/>
      <c r="W2626" s="97"/>
      <c r="X2626" s="97"/>
      <c r="Y2626" s="97"/>
      <c r="Z2626" s="97"/>
      <c r="AA2626" s="97"/>
      <c r="AB2626" s="97"/>
      <c r="AC2626" s="97"/>
      <c r="AD2626" s="97"/>
      <c r="AE2626" s="97"/>
    </row>
    <row r="2627" spans="1:31" ht="13.2">
      <c r="A2627" s="96">
        <v>24</v>
      </c>
      <c r="B2627" s="97" t="s">
        <v>699</v>
      </c>
      <c r="C2627" s="96">
        <v>4</v>
      </c>
      <c r="D2627" s="96">
        <v>6</v>
      </c>
      <c r="E2627" s="97" t="s">
        <v>5996</v>
      </c>
      <c r="F2627" s="96">
        <v>29969744</v>
      </c>
      <c r="G2627" s="97" t="s">
        <v>631</v>
      </c>
      <c r="H2627">
        <f>VLOOKUP(G2627,'Journals '!A:C,3)</f>
        <v>1</v>
      </c>
      <c r="I2627">
        <f t="shared" si="10"/>
        <v>1</v>
      </c>
      <c r="J2627" s="96">
        <v>2018</v>
      </c>
      <c r="K2627" s="97" t="s">
        <v>5997</v>
      </c>
      <c r="L2627" s="97"/>
      <c r="M2627" s="97"/>
      <c r="N2627" s="97"/>
      <c r="O2627" s="97"/>
      <c r="P2627" s="97"/>
      <c r="Q2627" s="97"/>
      <c r="R2627" s="97"/>
      <c r="S2627" s="97"/>
      <c r="T2627" s="97"/>
      <c r="U2627" s="97"/>
      <c r="V2627" s="97"/>
      <c r="W2627" s="97"/>
      <c r="X2627" s="97"/>
      <c r="Y2627" s="97"/>
      <c r="Z2627" s="97"/>
      <c r="AA2627" s="97"/>
      <c r="AB2627" s="97"/>
      <c r="AC2627" s="97"/>
      <c r="AD2627" s="97"/>
      <c r="AE2627" s="97"/>
    </row>
    <row r="2628" spans="1:31" ht="13.2">
      <c r="A2628" s="96">
        <v>24</v>
      </c>
      <c r="B2628" s="97" t="s">
        <v>699</v>
      </c>
      <c r="C2628" s="96">
        <v>3</v>
      </c>
      <c r="D2628" s="96">
        <v>6</v>
      </c>
      <c r="E2628" s="97" t="s">
        <v>5998</v>
      </c>
      <c r="F2628" s="96">
        <v>37366622</v>
      </c>
      <c r="G2628" s="97" t="s">
        <v>554</v>
      </c>
      <c r="H2628">
        <f>VLOOKUP(G2628,'Journals '!A:C,3)</f>
        <v>1</v>
      </c>
      <c r="I2628">
        <f t="shared" si="10"/>
        <v>1</v>
      </c>
      <c r="J2628" s="96">
        <v>2023</v>
      </c>
      <c r="K2628" s="97" t="s">
        <v>5999</v>
      </c>
      <c r="L2628" s="97"/>
      <c r="M2628" s="97"/>
      <c r="N2628" s="97"/>
      <c r="O2628" s="97"/>
      <c r="P2628" s="97"/>
      <c r="Q2628" s="97"/>
      <c r="R2628" s="97"/>
      <c r="S2628" s="97"/>
      <c r="T2628" s="97"/>
      <c r="U2628" s="97"/>
      <c r="V2628" s="97"/>
      <c r="W2628" s="97"/>
      <c r="X2628" s="97"/>
      <c r="Y2628" s="97"/>
      <c r="Z2628" s="97"/>
      <c r="AA2628" s="97"/>
      <c r="AB2628" s="97"/>
      <c r="AC2628" s="97"/>
      <c r="AD2628" s="97"/>
      <c r="AE2628" s="97"/>
    </row>
    <row r="2629" spans="1:31" ht="13.2">
      <c r="A2629" s="96">
        <v>24</v>
      </c>
      <c r="B2629" s="97" t="s">
        <v>699</v>
      </c>
      <c r="C2629" s="96">
        <v>2</v>
      </c>
      <c r="D2629" s="96">
        <v>4</v>
      </c>
      <c r="E2629" s="97" t="s">
        <v>6000</v>
      </c>
      <c r="F2629" s="96">
        <v>37166200</v>
      </c>
      <c r="G2629" s="97" t="s">
        <v>554</v>
      </c>
      <c r="H2629">
        <f>VLOOKUP(G2629,'Journals '!A:C,3)</f>
        <v>1</v>
      </c>
      <c r="I2629">
        <f t="shared" si="10"/>
        <v>1</v>
      </c>
      <c r="J2629" s="96">
        <v>2023</v>
      </c>
      <c r="K2629" s="97" t="s">
        <v>6001</v>
      </c>
      <c r="L2629" s="97"/>
      <c r="M2629" s="97"/>
      <c r="N2629" s="97"/>
      <c r="O2629" s="97"/>
      <c r="P2629" s="97"/>
      <c r="Q2629" s="97"/>
      <c r="R2629" s="97"/>
      <c r="S2629" s="97"/>
      <c r="T2629" s="97"/>
      <c r="U2629" s="97"/>
      <c r="V2629" s="97"/>
      <c r="W2629" s="97"/>
      <c r="X2629" s="97"/>
      <c r="Y2629" s="97"/>
      <c r="Z2629" s="97"/>
      <c r="AA2629" s="97"/>
      <c r="AB2629" s="97"/>
      <c r="AC2629" s="97"/>
      <c r="AD2629" s="97"/>
      <c r="AE2629" s="97"/>
    </row>
    <row r="2630" spans="1:31" ht="13.2">
      <c r="A2630" s="96">
        <v>24</v>
      </c>
      <c r="B2630" s="97" t="s">
        <v>699</v>
      </c>
      <c r="C2630" s="96">
        <v>2</v>
      </c>
      <c r="D2630" s="96">
        <v>10</v>
      </c>
      <c r="E2630" s="97" t="s">
        <v>6002</v>
      </c>
      <c r="F2630" s="96">
        <v>37877963</v>
      </c>
      <c r="G2630" s="97" t="s">
        <v>430</v>
      </c>
      <c r="H2630">
        <f>VLOOKUP(G2630,'Journals '!A:C,3)</f>
        <v>1</v>
      </c>
      <c r="I2630">
        <f t="shared" si="10"/>
        <v>1</v>
      </c>
      <c r="J2630" s="96">
        <v>2023</v>
      </c>
      <c r="K2630" s="97" t="s">
        <v>6003</v>
      </c>
      <c r="L2630" s="97"/>
      <c r="M2630" s="97"/>
      <c r="N2630" s="97"/>
      <c r="O2630" s="97"/>
      <c r="P2630" s="97"/>
      <c r="Q2630" s="97"/>
      <c r="R2630" s="97"/>
      <c r="S2630" s="97"/>
      <c r="T2630" s="97"/>
      <c r="U2630" s="97"/>
      <c r="V2630" s="97"/>
      <c r="W2630" s="97"/>
      <c r="X2630" s="97"/>
      <c r="Y2630" s="97"/>
      <c r="Z2630" s="97"/>
      <c r="AA2630" s="97"/>
      <c r="AB2630" s="97"/>
      <c r="AC2630" s="97"/>
      <c r="AD2630" s="97"/>
      <c r="AE2630" s="97"/>
    </row>
    <row r="2631" spans="1:31" ht="13.2">
      <c r="A2631" s="96">
        <v>24</v>
      </c>
      <c r="B2631" s="97" t="s">
        <v>699</v>
      </c>
      <c r="C2631" s="96">
        <v>1</v>
      </c>
      <c r="D2631" s="96">
        <v>8</v>
      </c>
      <c r="E2631" s="97" t="s">
        <v>6004</v>
      </c>
      <c r="F2631" s="96">
        <v>36262683</v>
      </c>
      <c r="G2631" s="97" t="s">
        <v>6005</v>
      </c>
      <c r="H2631">
        <f>VLOOKUP(G2631,'Journals '!A:C,3)</f>
        <v>0</v>
      </c>
      <c r="I2631" t="str">
        <f t="shared" si="10"/>
        <v xml:space="preserve"> </v>
      </c>
      <c r="J2631" s="96">
        <v>2022</v>
      </c>
      <c r="K2631" s="97" t="s">
        <v>6006</v>
      </c>
      <c r="L2631" s="97"/>
      <c r="M2631" s="97"/>
      <c r="N2631" s="97"/>
      <c r="O2631" s="97"/>
      <c r="P2631" s="97"/>
      <c r="Q2631" s="97"/>
      <c r="R2631" s="97"/>
      <c r="S2631" s="97"/>
      <c r="T2631" s="97"/>
      <c r="U2631" s="97"/>
      <c r="V2631" s="97"/>
      <c r="W2631" s="97"/>
      <c r="X2631" s="97"/>
      <c r="Y2631" s="97"/>
      <c r="Z2631" s="97"/>
      <c r="AA2631" s="97"/>
      <c r="AB2631" s="97"/>
      <c r="AC2631" s="97"/>
      <c r="AD2631" s="97"/>
      <c r="AE2631" s="97"/>
    </row>
    <row r="2632" spans="1:31" ht="13.2">
      <c r="A2632" s="96">
        <v>24</v>
      </c>
      <c r="B2632" s="97" t="s">
        <v>699</v>
      </c>
      <c r="C2632" s="96">
        <v>5</v>
      </c>
      <c r="D2632" s="96">
        <v>16</v>
      </c>
      <c r="E2632" s="97" t="s">
        <v>6007</v>
      </c>
      <c r="F2632" s="96">
        <v>33586274</v>
      </c>
      <c r="G2632" s="97" t="s">
        <v>6008</v>
      </c>
      <c r="H2632">
        <f>VLOOKUP(G2632,'Journals '!A:C,3)</f>
        <v>1</v>
      </c>
      <c r="I2632">
        <f t="shared" si="10"/>
        <v>1</v>
      </c>
      <c r="J2632" s="96">
        <v>2021</v>
      </c>
      <c r="K2632" s="97" t="s">
        <v>6009</v>
      </c>
      <c r="L2632" s="97"/>
      <c r="M2632" s="97"/>
      <c r="N2632" s="97"/>
      <c r="O2632" s="97"/>
      <c r="P2632" s="97"/>
      <c r="Q2632" s="97"/>
      <c r="R2632" s="97"/>
      <c r="S2632" s="97"/>
      <c r="T2632" s="97"/>
      <c r="U2632" s="97"/>
      <c r="V2632" s="97"/>
      <c r="W2632" s="97"/>
      <c r="X2632" s="97"/>
      <c r="Y2632" s="97"/>
      <c r="Z2632" s="97"/>
      <c r="AA2632" s="97"/>
      <c r="AB2632" s="97"/>
      <c r="AC2632" s="97"/>
      <c r="AD2632" s="97"/>
      <c r="AE2632" s="97"/>
    </row>
    <row r="2633" spans="1:31" ht="13.2">
      <c r="A2633" s="96">
        <v>24</v>
      </c>
      <c r="B2633" s="97" t="s">
        <v>699</v>
      </c>
      <c r="C2633" s="96">
        <v>6</v>
      </c>
      <c r="D2633" s="96">
        <v>14</v>
      </c>
      <c r="E2633" s="97" t="s">
        <v>6010</v>
      </c>
      <c r="F2633" s="96">
        <v>32109195</v>
      </c>
      <c r="G2633" s="97" t="s">
        <v>6011</v>
      </c>
      <c r="H2633">
        <f>VLOOKUP(G2633,'Journals '!A:C,3)</f>
        <v>0</v>
      </c>
      <c r="I2633" t="str">
        <f t="shared" si="10"/>
        <v xml:space="preserve"> </v>
      </c>
      <c r="J2633" s="96">
        <v>2020</v>
      </c>
      <c r="K2633" s="97" t="s">
        <v>6012</v>
      </c>
      <c r="L2633" s="97"/>
      <c r="M2633" s="97"/>
      <c r="N2633" s="97"/>
      <c r="O2633" s="97"/>
      <c r="P2633" s="97"/>
      <c r="Q2633" s="97"/>
      <c r="R2633" s="97"/>
      <c r="S2633" s="97"/>
      <c r="T2633" s="97"/>
      <c r="U2633" s="97"/>
      <c r="V2633" s="97"/>
      <c r="W2633" s="97"/>
      <c r="X2633" s="97"/>
      <c r="Y2633" s="97"/>
      <c r="Z2633" s="97"/>
      <c r="AA2633" s="97"/>
      <c r="AB2633" s="97"/>
      <c r="AC2633" s="97"/>
      <c r="AD2633" s="97"/>
      <c r="AE2633" s="97"/>
    </row>
    <row r="2634" spans="1:31" ht="13.2">
      <c r="A2634" s="96">
        <v>24</v>
      </c>
      <c r="B2634" s="97" t="s">
        <v>699</v>
      </c>
      <c r="C2634" s="96">
        <v>7</v>
      </c>
      <c r="D2634" s="96">
        <v>10</v>
      </c>
      <c r="E2634" s="97" t="s">
        <v>6013</v>
      </c>
      <c r="F2634" s="96">
        <v>31220996</v>
      </c>
      <c r="G2634" s="97" t="s">
        <v>5697</v>
      </c>
      <c r="H2634">
        <f>VLOOKUP(G2634,'Journals '!A:C,3)</f>
        <v>0</v>
      </c>
      <c r="I2634" t="str">
        <f t="shared" si="10"/>
        <v xml:space="preserve"> </v>
      </c>
      <c r="J2634" s="96">
        <v>2020</v>
      </c>
      <c r="K2634" s="97" t="s">
        <v>6014</v>
      </c>
      <c r="L2634" s="97"/>
      <c r="M2634" s="97"/>
      <c r="N2634" s="97"/>
      <c r="O2634" s="97"/>
      <c r="P2634" s="97"/>
      <c r="Q2634" s="97"/>
      <c r="R2634" s="97"/>
      <c r="S2634" s="97"/>
      <c r="T2634" s="97"/>
      <c r="U2634" s="97"/>
      <c r="V2634" s="97"/>
      <c r="W2634" s="97"/>
      <c r="X2634" s="97"/>
      <c r="Y2634" s="97"/>
      <c r="Z2634" s="97"/>
      <c r="AA2634" s="97"/>
      <c r="AB2634" s="97"/>
      <c r="AC2634" s="97"/>
      <c r="AD2634" s="97"/>
      <c r="AE2634" s="97"/>
    </row>
    <row r="2635" spans="1:31" ht="13.2">
      <c r="A2635" s="96">
        <v>24</v>
      </c>
      <c r="B2635" s="97" t="s">
        <v>699</v>
      </c>
      <c r="C2635" s="96">
        <v>1</v>
      </c>
      <c r="D2635" s="96">
        <v>2</v>
      </c>
      <c r="E2635" s="97" t="s">
        <v>6015</v>
      </c>
      <c r="F2635" s="96">
        <v>34017997</v>
      </c>
      <c r="G2635" s="97" t="s">
        <v>554</v>
      </c>
      <c r="H2635">
        <f>VLOOKUP(G2635,'Journals '!A:C,3)</f>
        <v>1</v>
      </c>
      <c r="I2635">
        <f t="shared" si="10"/>
        <v>1</v>
      </c>
      <c r="J2635" s="96">
        <v>2021</v>
      </c>
      <c r="K2635" s="97" t="s">
        <v>6016</v>
      </c>
      <c r="L2635" s="97"/>
      <c r="M2635" s="97"/>
      <c r="N2635" s="97"/>
      <c r="O2635" s="97"/>
      <c r="P2635" s="97"/>
      <c r="Q2635" s="97"/>
      <c r="R2635" s="97"/>
      <c r="S2635" s="97"/>
      <c r="T2635" s="97"/>
      <c r="U2635" s="97"/>
      <c r="V2635" s="97"/>
      <c r="W2635" s="97"/>
      <c r="X2635" s="97"/>
      <c r="Y2635" s="97"/>
      <c r="Z2635" s="97"/>
      <c r="AA2635" s="97"/>
      <c r="AB2635" s="97"/>
      <c r="AC2635" s="97"/>
      <c r="AD2635" s="97"/>
      <c r="AE2635" s="97"/>
    </row>
    <row r="2636" spans="1:31" ht="13.2">
      <c r="A2636" s="96">
        <v>24</v>
      </c>
      <c r="B2636" s="97" t="s">
        <v>699</v>
      </c>
      <c r="C2636" s="96">
        <v>10</v>
      </c>
      <c r="D2636" s="96">
        <v>11</v>
      </c>
      <c r="E2636" s="97" t="s">
        <v>6017</v>
      </c>
      <c r="F2636" s="96">
        <v>31748798</v>
      </c>
      <c r="G2636" s="97" t="s">
        <v>544</v>
      </c>
      <c r="H2636">
        <f>VLOOKUP(G2636,'Journals '!A:C,3)</f>
        <v>1</v>
      </c>
      <c r="I2636">
        <f t="shared" si="10"/>
        <v>1</v>
      </c>
      <c r="J2636" s="96">
        <v>2020</v>
      </c>
      <c r="K2636" s="97" t="s">
        <v>6018</v>
      </c>
      <c r="L2636" s="97"/>
      <c r="M2636" s="97"/>
      <c r="N2636" s="97"/>
      <c r="O2636" s="97"/>
      <c r="P2636" s="97"/>
      <c r="Q2636" s="97"/>
      <c r="R2636" s="97"/>
      <c r="S2636" s="97"/>
      <c r="T2636" s="97"/>
      <c r="U2636" s="97"/>
      <c r="V2636" s="97"/>
      <c r="W2636" s="97"/>
      <c r="X2636" s="97"/>
      <c r="Y2636" s="97"/>
      <c r="Z2636" s="97"/>
      <c r="AA2636" s="97"/>
      <c r="AB2636" s="97"/>
      <c r="AC2636" s="97"/>
      <c r="AD2636" s="97"/>
      <c r="AE2636" s="97"/>
    </row>
    <row r="2637" spans="1:31" ht="13.2">
      <c r="A2637" s="96">
        <v>24</v>
      </c>
      <c r="B2637" s="97" t="s">
        <v>699</v>
      </c>
      <c r="C2637" s="96">
        <v>2</v>
      </c>
      <c r="D2637" s="96">
        <v>7</v>
      </c>
      <c r="E2637" s="97" t="s">
        <v>6019</v>
      </c>
      <c r="F2637" s="96">
        <v>27072338</v>
      </c>
      <c r="G2637" s="97" t="s">
        <v>631</v>
      </c>
      <c r="H2637">
        <f>VLOOKUP(G2637,'Journals '!A:C,3)</f>
        <v>1</v>
      </c>
      <c r="I2637">
        <f t="shared" si="10"/>
        <v>1</v>
      </c>
      <c r="J2637" s="96">
        <v>2016</v>
      </c>
      <c r="K2637" s="97" t="s">
        <v>6020</v>
      </c>
      <c r="L2637" s="97"/>
      <c r="M2637" s="97"/>
      <c r="N2637" s="97"/>
      <c r="O2637" s="97"/>
      <c r="P2637" s="97"/>
      <c r="Q2637" s="97"/>
      <c r="R2637" s="97"/>
      <c r="S2637" s="97"/>
      <c r="T2637" s="97"/>
      <c r="U2637" s="97"/>
      <c r="V2637" s="97"/>
      <c r="W2637" s="97"/>
      <c r="X2637" s="97"/>
      <c r="Y2637" s="97"/>
      <c r="Z2637" s="97"/>
      <c r="AA2637" s="97"/>
      <c r="AB2637" s="97"/>
      <c r="AC2637" s="97"/>
      <c r="AD2637" s="97"/>
      <c r="AE2637" s="97"/>
    </row>
    <row r="2638" spans="1:31" ht="13.2">
      <c r="A2638" s="96">
        <v>25</v>
      </c>
      <c r="B2638" s="97" t="s">
        <v>700</v>
      </c>
      <c r="C2638" s="96">
        <v>1</v>
      </c>
      <c r="D2638" s="96">
        <v>3</v>
      </c>
      <c r="E2638" s="97" t="s">
        <v>6021</v>
      </c>
      <c r="F2638" s="96">
        <v>36889274</v>
      </c>
      <c r="G2638" s="97" t="s">
        <v>6022</v>
      </c>
      <c r="H2638">
        <f>VLOOKUP(G2638,'Journals '!A:C,3)</f>
        <v>1</v>
      </c>
      <c r="I2638">
        <f t="shared" si="10"/>
        <v>1</v>
      </c>
      <c r="J2638" s="96">
        <v>2022</v>
      </c>
      <c r="K2638" s="97" t="s">
        <v>6023</v>
      </c>
      <c r="L2638" s="97"/>
      <c r="M2638" s="97"/>
      <c r="N2638" s="97"/>
      <c r="O2638" s="97"/>
      <c r="P2638" s="97"/>
      <c r="Q2638" s="97"/>
      <c r="R2638" s="97"/>
      <c r="S2638" s="97"/>
      <c r="T2638" s="97"/>
      <c r="U2638" s="97"/>
      <c r="V2638" s="97"/>
      <c r="W2638" s="97"/>
      <c r="X2638" s="97"/>
      <c r="Y2638" s="97"/>
      <c r="Z2638" s="97"/>
      <c r="AA2638" s="97"/>
      <c r="AB2638" s="97"/>
      <c r="AC2638" s="97"/>
      <c r="AD2638" s="97"/>
      <c r="AE2638" s="97"/>
    </row>
    <row r="2639" spans="1:31" ht="13.2">
      <c r="A2639" s="96">
        <v>25</v>
      </c>
      <c r="B2639" s="97" t="s">
        <v>700</v>
      </c>
      <c r="C2639" s="96">
        <v>2</v>
      </c>
      <c r="D2639" s="96">
        <v>4</v>
      </c>
      <c r="E2639" s="97" t="s">
        <v>6024</v>
      </c>
      <c r="F2639" s="96">
        <v>32615292</v>
      </c>
      <c r="G2639" s="97" t="s">
        <v>631</v>
      </c>
      <c r="H2639">
        <f>VLOOKUP(G2639,'Journals '!A:C,3)</f>
        <v>1</v>
      </c>
      <c r="I2639">
        <f t="shared" si="10"/>
        <v>1</v>
      </c>
      <c r="J2639" s="96">
        <v>2020</v>
      </c>
      <c r="K2639" s="97" t="s">
        <v>6025</v>
      </c>
      <c r="L2639" s="97"/>
      <c r="M2639" s="97"/>
      <c r="N2639" s="97"/>
      <c r="O2639" s="97"/>
      <c r="P2639" s="97"/>
      <c r="Q2639" s="97"/>
      <c r="R2639" s="97"/>
      <c r="S2639" s="97"/>
      <c r="T2639" s="97"/>
      <c r="U2639" s="97"/>
      <c r="V2639" s="97"/>
      <c r="W2639" s="97"/>
      <c r="X2639" s="97"/>
      <c r="Y2639" s="97"/>
      <c r="Z2639" s="97"/>
      <c r="AA2639" s="97"/>
      <c r="AB2639" s="97"/>
      <c r="AC2639" s="97"/>
      <c r="AD2639" s="97"/>
      <c r="AE2639" s="97"/>
    </row>
    <row r="2640" spans="1:31" ht="13.2">
      <c r="A2640" s="96">
        <v>25</v>
      </c>
      <c r="B2640" s="97" t="s">
        <v>700</v>
      </c>
      <c r="C2640" s="96">
        <v>1</v>
      </c>
      <c r="D2640" s="96">
        <v>5</v>
      </c>
      <c r="E2640" s="97" t="s">
        <v>6026</v>
      </c>
      <c r="F2640" s="96">
        <v>35399880</v>
      </c>
      <c r="G2640" s="97" t="s">
        <v>612</v>
      </c>
      <c r="H2640">
        <f>VLOOKUP(G2640,'Journals '!A:C,3)</f>
        <v>1</v>
      </c>
      <c r="I2640">
        <f t="shared" si="10"/>
        <v>1</v>
      </c>
      <c r="J2640" s="96">
        <v>2022</v>
      </c>
      <c r="K2640" s="97" t="s">
        <v>6027</v>
      </c>
      <c r="L2640" s="97"/>
      <c r="M2640" s="97"/>
      <c r="N2640" s="97"/>
      <c r="O2640" s="97"/>
      <c r="P2640" s="97"/>
      <c r="Q2640" s="97"/>
      <c r="R2640" s="97"/>
      <c r="S2640" s="97"/>
      <c r="T2640" s="97"/>
      <c r="U2640" s="97"/>
      <c r="V2640" s="97"/>
      <c r="W2640" s="97"/>
      <c r="X2640" s="97"/>
      <c r="Y2640" s="97"/>
      <c r="Z2640" s="97"/>
      <c r="AA2640" s="97"/>
      <c r="AB2640" s="97"/>
      <c r="AC2640" s="97"/>
      <c r="AD2640" s="97"/>
      <c r="AE2640" s="97"/>
    </row>
    <row r="2641" spans="1:31" ht="13.2">
      <c r="A2641" s="96">
        <v>25</v>
      </c>
      <c r="B2641" s="97" t="s">
        <v>700</v>
      </c>
      <c r="C2641" s="96">
        <v>1</v>
      </c>
      <c r="D2641" s="96">
        <v>5</v>
      </c>
      <c r="E2641" s="97" t="s">
        <v>6028</v>
      </c>
      <c r="F2641" s="96">
        <v>33948334</v>
      </c>
      <c r="G2641" s="97" t="s">
        <v>612</v>
      </c>
      <c r="H2641">
        <f>VLOOKUP(G2641,'Journals '!A:C,3)</f>
        <v>1</v>
      </c>
      <c r="I2641">
        <f t="shared" si="10"/>
        <v>1</v>
      </c>
      <c r="J2641" s="96">
        <v>2021</v>
      </c>
      <c r="K2641" s="97" t="s">
        <v>6029</v>
      </c>
      <c r="L2641" s="97"/>
      <c r="M2641" s="97"/>
      <c r="N2641" s="97"/>
      <c r="O2641" s="97"/>
      <c r="P2641" s="97"/>
      <c r="Q2641" s="97"/>
      <c r="R2641" s="97"/>
      <c r="S2641" s="97"/>
      <c r="T2641" s="97"/>
      <c r="U2641" s="97"/>
      <c r="V2641" s="97"/>
      <c r="W2641" s="97"/>
      <c r="X2641" s="97"/>
      <c r="Y2641" s="97"/>
      <c r="Z2641" s="97"/>
      <c r="AA2641" s="97"/>
      <c r="AB2641" s="97"/>
      <c r="AC2641" s="97"/>
      <c r="AD2641" s="97"/>
      <c r="AE2641" s="97"/>
    </row>
    <row r="2642" spans="1:31" ht="13.2">
      <c r="A2642" s="96">
        <v>28</v>
      </c>
      <c r="B2642" s="97" t="s">
        <v>702</v>
      </c>
      <c r="C2642" s="96">
        <v>5</v>
      </c>
      <c r="D2642" s="96">
        <v>12</v>
      </c>
      <c r="E2642" s="97" t="s">
        <v>6030</v>
      </c>
      <c r="F2642" s="96">
        <v>34511225</v>
      </c>
      <c r="G2642" s="97" t="s">
        <v>6031</v>
      </c>
      <c r="H2642">
        <f>VLOOKUP(G2642,'Journals '!A:C,3)</f>
        <v>1</v>
      </c>
      <c r="I2642">
        <f t="shared" si="10"/>
        <v>1</v>
      </c>
      <c r="J2642" s="96">
        <v>2021</v>
      </c>
      <c r="K2642" s="97" t="s">
        <v>6032</v>
      </c>
      <c r="L2642" s="97"/>
      <c r="M2642" s="97"/>
      <c r="N2642" s="97"/>
      <c r="O2642" s="97"/>
      <c r="P2642" s="97"/>
      <c r="Q2642" s="97"/>
      <c r="R2642" s="97"/>
      <c r="S2642" s="97"/>
      <c r="T2642" s="97"/>
      <c r="U2642" s="97"/>
      <c r="V2642" s="97"/>
      <c r="W2642" s="97"/>
      <c r="X2642" s="97"/>
      <c r="Y2642" s="97"/>
      <c r="Z2642" s="97"/>
      <c r="AA2642" s="97"/>
      <c r="AB2642" s="97"/>
      <c r="AC2642" s="97"/>
      <c r="AD2642" s="97"/>
      <c r="AE2642" s="97"/>
    </row>
    <row r="2643" spans="1:31" ht="13.2">
      <c r="A2643" s="96">
        <v>28</v>
      </c>
      <c r="B2643" s="97" t="s">
        <v>702</v>
      </c>
      <c r="C2643" s="96">
        <v>4</v>
      </c>
      <c r="D2643" s="96">
        <v>10</v>
      </c>
      <c r="E2643" s="97" t="s">
        <v>6033</v>
      </c>
      <c r="F2643" s="96">
        <v>33012874</v>
      </c>
      <c r="G2643" s="97" t="s">
        <v>6034</v>
      </c>
      <c r="H2643">
        <f>VLOOKUP(G2643,'Journals '!A:C,3)</f>
        <v>0</v>
      </c>
      <c r="I2643" t="str">
        <f t="shared" si="10"/>
        <v xml:space="preserve"> </v>
      </c>
      <c r="J2643" s="96">
        <v>2020</v>
      </c>
      <c r="K2643" s="97" t="s">
        <v>6032</v>
      </c>
      <c r="L2643" s="97"/>
      <c r="M2643" s="97"/>
      <c r="N2643" s="97"/>
      <c r="O2643" s="97"/>
      <c r="P2643" s="97"/>
      <c r="Q2643" s="97"/>
      <c r="R2643" s="97"/>
      <c r="S2643" s="97"/>
      <c r="T2643" s="97"/>
      <c r="U2643" s="97"/>
      <c r="V2643" s="97"/>
      <c r="W2643" s="97"/>
      <c r="X2643" s="97"/>
      <c r="Y2643" s="97"/>
      <c r="Z2643" s="97"/>
      <c r="AA2643" s="97"/>
      <c r="AB2643" s="97"/>
      <c r="AC2643" s="97"/>
      <c r="AD2643" s="97"/>
      <c r="AE2643" s="97"/>
    </row>
    <row r="2644" spans="1:31" ht="13.2">
      <c r="A2644" s="96">
        <v>28</v>
      </c>
      <c r="B2644" s="97" t="s">
        <v>702</v>
      </c>
      <c r="C2644" s="96">
        <v>4</v>
      </c>
      <c r="D2644" s="96">
        <v>7</v>
      </c>
      <c r="E2644" s="97" t="s">
        <v>6035</v>
      </c>
      <c r="F2644" s="96">
        <v>35936806</v>
      </c>
      <c r="G2644" s="97" t="s">
        <v>561</v>
      </c>
      <c r="H2644">
        <f>VLOOKUP(G2644,'Journals '!A:C,3)</f>
        <v>0</v>
      </c>
      <c r="I2644" t="str">
        <f t="shared" si="10"/>
        <v xml:space="preserve"> </v>
      </c>
      <c r="J2644" s="96">
        <v>2022</v>
      </c>
      <c r="K2644" s="97" t="s">
        <v>6036</v>
      </c>
      <c r="L2644" s="97"/>
      <c r="M2644" s="97"/>
      <c r="N2644" s="97"/>
      <c r="O2644" s="97"/>
      <c r="P2644" s="97"/>
      <c r="Q2644" s="97"/>
      <c r="R2644" s="97"/>
      <c r="S2644" s="97"/>
      <c r="T2644" s="97"/>
      <c r="U2644" s="97"/>
      <c r="V2644" s="97"/>
      <c r="W2644" s="97"/>
      <c r="X2644" s="97"/>
      <c r="Y2644" s="97"/>
      <c r="Z2644" s="97"/>
      <c r="AA2644" s="97"/>
      <c r="AB2644" s="97"/>
      <c r="AC2644" s="97"/>
      <c r="AD2644" s="97"/>
      <c r="AE2644" s="97"/>
    </row>
    <row r="2645" spans="1:31" ht="13.2">
      <c r="A2645" s="96">
        <v>28</v>
      </c>
      <c r="B2645" s="97" t="s">
        <v>702</v>
      </c>
      <c r="C2645" s="96">
        <v>1</v>
      </c>
      <c r="D2645" s="96">
        <v>4</v>
      </c>
      <c r="E2645" s="97" t="s">
        <v>6037</v>
      </c>
      <c r="F2645" s="96">
        <v>29738718</v>
      </c>
      <c r="G2645" s="97" t="s">
        <v>4386</v>
      </c>
      <c r="H2645">
        <f>VLOOKUP(G2645,'Journals '!A:C,3)</f>
        <v>0</v>
      </c>
      <c r="I2645" t="str">
        <f t="shared" si="10"/>
        <v xml:space="preserve"> </v>
      </c>
      <c r="J2645" s="96">
        <v>2018</v>
      </c>
      <c r="K2645" s="97" t="s">
        <v>6038</v>
      </c>
      <c r="L2645" s="97"/>
      <c r="M2645" s="97"/>
      <c r="N2645" s="97"/>
      <c r="O2645" s="97"/>
      <c r="P2645" s="97"/>
      <c r="Q2645" s="97"/>
      <c r="R2645" s="97"/>
      <c r="S2645" s="97"/>
      <c r="T2645" s="97"/>
      <c r="U2645" s="97"/>
      <c r="V2645" s="97"/>
      <c r="W2645" s="97"/>
      <c r="X2645" s="97"/>
      <c r="Y2645" s="97"/>
      <c r="Z2645" s="97"/>
      <c r="AA2645" s="97"/>
      <c r="AB2645" s="97"/>
      <c r="AC2645" s="97"/>
      <c r="AD2645" s="97"/>
      <c r="AE2645" s="97"/>
    </row>
    <row r="2646" spans="1:31" ht="13.2">
      <c r="A2646" s="96">
        <v>28</v>
      </c>
      <c r="B2646" s="97" t="s">
        <v>702</v>
      </c>
      <c r="C2646" s="96">
        <v>4</v>
      </c>
      <c r="D2646" s="96">
        <v>7</v>
      </c>
      <c r="E2646" s="97" t="s">
        <v>6039</v>
      </c>
      <c r="F2646" s="96">
        <v>34289021</v>
      </c>
      <c r="G2646" s="97" t="s">
        <v>4404</v>
      </c>
      <c r="H2646">
        <f>VLOOKUP(G2646,'Journals '!A:C,3)</f>
        <v>0</v>
      </c>
      <c r="I2646" t="str">
        <f t="shared" si="10"/>
        <v xml:space="preserve"> </v>
      </c>
      <c r="J2646" s="96">
        <v>2021</v>
      </c>
      <c r="K2646" s="97" t="s">
        <v>6040</v>
      </c>
      <c r="L2646" s="97"/>
      <c r="M2646" s="97"/>
      <c r="N2646" s="97"/>
      <c r="O2646" s="97"/>
      <c r="P2646" s="97"/>
      <c r="Q2646" s="97"/>
      <c r="R2646" s="97"/>
      <c r="S2646" s="97"/>
      <c r="T2646" s="97"/>
      <c r="U2646" s="97"/>
      <c r="V2646" s="97"/>
      <c r="W2646" s="97"/>
      <c r="X2646" s="97"/>
      <c r="Y2646" s="97"/>
      <c r="Z2646" s="97"/>
      <c r="AA2646" s="97"/>
      <c r="AB2646" s="97"/>
      <c r="AC2646" s="97"/>
      <c r="AD2646" s="97"/>
      <c r="AE2646" s="97"/>
    </row>
    <row r="2647" spans="1:31" ht="13.2">
      <c r="A2647" s="96">
        <v>28</v>
      </c>
      <c r="B2647" s="97" t="s">
        <v>702</v>
      </c>
      <c r="C2647" s="96">
        <v>2</v>
      </c>
      <c r="D2647" s="96">
        <v>11</v>
      </c>
      <c r="E2647" s="97" t="s">
        <v>6041</v>
      </c>
      <c r="F2647" s="96">
        <v>31355197</v>
      </c>
      <c r="G2647" s="97" t="s">
        <v>6042</v>
      </c>
      <c r="H2647">
        <f>VLOOKUP(G2647,'Journals '!A:C,3)</f>
        <v>0</v>
      </c>
      <c r="I2647" t="str">
        <f t="shared" si="10"/>
        <v xml:space="preserve"> </v>
      </c>
      <c r="J2647" s="96">
        <v>2019</v>
      </c>
      <c r="K2647" s="97" t="s">
        <v>6043</v>
      </c>
      <c r="L2647" s="97"/>
      <c r="M2647" s="97"/>
      <c r="N2647" s="97"/>
      <c r="O2647" s="97"/>
      <c r="P2647" s="97"/>
      <c r="Q2647" s="97"/>
      <c r="R2647" s="97"/>
      <c r="S2647" s="97"/>
      <c r="T2647" s="97"/>
      <c r="U2647" s="97"/>
      <c r="V2647" s="97"/>
      <c r="W2647" s="97"/>
      <c r="X2647" s="97"/>
      <c r="Y2647" s="97"/>
      <c r="Z2647" s="97"/>
      <c r="AA2647" s="97"/>
      <c r="AB2647" s="97"/>
      <c r="AC2647" s="97"/>
      <c r="AD2647" s="97"/>
      <c r="AE2647" s="97"/>
    </row>
    <row r="2648" spans="1:31" ht="13.2">
      <c r="A2648" s="96">
        <v>29</v>
      </c>
      <c r="B2648" s="97" t="s">
        <v>703</v>
      </c>
      <c r="C2648" s="96">
        <v>6</v>
      </c>
      <c r="D2648" s="96">
        <v>13</v>
      </c>
      <c r="E2648" s="97" t="s">
        <v>1710</v>
      </c>
      <c r="F2648" s="96">
        <v>36134563</v>
      </c>
      <c r="G2648" s="97" t="s">
        <v>1293</v>
      </c>
      <c r="H2648">
        <f>VLOOKUP(G2648,'Journals '!A:C,3)</f>
        <v>1</v>
      </c>
      <c r="I2648">
        <f t="shared" si="10"/>
        <v>1</v>
      </c>
      <c r="J2648" s="96">
        <v>2022</v>
      </c>
      <c r="K2648" s="97" t="s">
        <v>1711</v>
      </c>
      <c r="L2648" s="97"/>
      <c r="M2648" s="97"/>
      <c r="N2648" s="97"/>
      <c r="O2648" s="97"/>
      <c r="P2648" s="97"/>
      <c r="Q2648" s="97"/>
      <c r="R2648" s="97"/>
      <c r="S2648" s="97"/>
      <c r="T2648" s="97"/>
      <c r="U2648" s="97"/>
      <c r="V2648" s="97"/>
      <c r="W2648" s="97"/>
      <c r="X2648" s="97"/>
      <c r="Y2648" s="97"/>
      <c r="Z2648" s="97"/>
      <c r="AA2648" s="97"/>
      <c r="AB2648" s="97"/>
      <c r="AC2648" s="97"/>
      <c r="AD2648" s="97"/>
      <c r="AE2648" s="97"/>
    </row>
    <row r="2649" spans="1:31" ht="13.2">
      <c r="A2649" s="96">
        <v>29</v>
      </c>
      <c r="B2649" s="97" t="s">
        <v>703</v>
      </c>
      <c r="C2649" s="96">
        <v>5</v>
      </c>
      <c r="D2649" s="96">
        <v>7</v>
      </c>
      <c r="E2649" s="97" t="s">
        <v>6044</v>
      </c>
      <c r="F2649" s="96">
        <v>36061058</v>
      </c>
      <c r="G2649" s="97" t="s">
        <v>3897</v>
      </c>
      <c r="H2649">
        <f>VLOOKUP(G2649,'Journals '!A:C,3)</f>
        <v>0</v>
      </c>
      <c r="I2649" t="str">
        <f t="shared" si="10"/>
        <v xml:space="preserve"> </v>
      </c>
      <c r="J2649" s="96">
        <v>2022</v>
      </c>
      <c r="K2649" s="97" t="s">
        <v>6045</v>
      </c>
      <c r="L2649" s="97"/>
      <c r="M2649" s="97"/>
      <c r="N2649" s="97"/>
      <c r="O2649" s="97"/>
      <c r="P2649" s="97"/>
      <c r="Q2649" s="97"/>
      <c r="R2649" s="97"/>
      <c r="S2649" s="97"/>
      <c r="T2649" s="97"/>
      <c r="U2649" s="97"/>
      <c r="V2649" s="97"/>
      <c r="W2649" s="97"/>
      <c r="X2649" s="97"/>
      <c r="Y2649" s="97"/>
      <c r="Z2649" s="97"/>
      <c r="AA2649" s="97"/>
      <c r="AB2649" s="97"/>
      <c r="AC2649" s="97"/>
      <c r="AD2649" s="97"/>
      <c r="AE2649" s="97"/>
    </row>
    <row r="2650" spans="1:31" ht="13.2">
      <c r="A2650" s="96">
        <v>29</v>
      </c>
      <c r="B2650" s="97" t="s">
        <v>703</v>
      </c>
      <c r="C2650" s="96">
        <v>6</v>
      </c>
      <c r="D2650" s="96">
        <v>10</v>
      </c>
      <c r="E2650" s="97" t="s">
        <v>6046</v>
      </c>
      <c r="F2650" s="96">
        <v>37819083</v>
      </c>
      <c r="G2650" s="97" t="s">
        <v>544</v>
      </c>
      <c r="H2650">
        <f>VLOOKUP(G2650,'Journals '!A:C,3)</f>
        <v>1</v>
      </c>
      <c r="I2650">
        <f t="shared" si="10"/>
        <v>1</v>
      </c>
      <c r="J2650" s="96">
        <v>2023</v>
      </c>
      <c r="K2650" s="97" t="s">
        <v>6047</v>
      </c>
      <c r="L2650" s="97"/>
      <c r="M2650" s="97"/>
      <c r="N2650" s="97"/>
      <c r="O2650" s="97"/>
      <c r="P2650" s="97"/>
      <c r="Q2650" s="97"/>
      <c r="R2650" s="97"/>
      <c r="S2650" s="97"/>
      <c r="T2650" s="97"/>
      <c r="U2650" s="97"/>
      <c r="V2650" s="97"/>
      <c r="W2650" s="97"/>
      <c r="X2650" s="97"/>
      <c r="Y2650" s="97"/>
      <c r="Z2650" s="97"/>
      <c r="AA2650" s="97"/>
      <c r="AB2650" s="97"/>
      <c r="AC2650" s="97"/>
      <c r="AD2650" s="97"/>
      <c r="AE2650" s="97"/>
    </row>
    <row r="2651" spans="1:31" ht="13.2">
      <c r="A2651" s="96">
        <v>29</v>
      </c>
      <c r="B2651" s="97" t="s">
        <v>703</v>
      </c>
      <c r="C2651" s="96">
        <v>5</v>
      </c>
      <c r="D2651" s="96">
        <v>13</v>
      </c>
      <c r="E2651" s="97" t="s">
        <v>1712</v>
      </c>
      <c r="F2651" s="96">
        <v>36758795</v>
      </c>
      <c r="G2651" s="97" t="s">
        <v>631</v>
      </c>
      <c r="H2651">
        <f>VLOOKUP(G2651,'Journals '!A:C,3)</f>
        <v>1</v>
      </c>
      <c r="I2651">
        <f t="shared" si="10"/>
        <v>1</v>
      </c>
      <c r="J2651" s="96">
        <v>2023</v>
      </c>
      <c r="K2651" s="97" t="s">
        <v>1713</v>
      </c>
      <c r="L2651" s="97"/>
      <c r="M2651" s="97"/>
      <c r="N2651" s="97"/>
      <c r="O2651" s="97"/>
      <c r="P2651" s="97"/>
      <c r="Q2651" s="97"/>
      <c r="R2651" s="97"/>
      <c r="S2651" s="97"/>
      <c r="T2651" s="97"/>
      <c r="U2651" s="97"/>
      <c r="V2651" s="97"/>
      <c r="W2651" s="97"/>
      <c r="X2651" s="97"/>
      <c r="Y2651" s="97"/>
      <c r="Z2651" s="97"/>
      <c r="AA2651" s="97"/>
      <c r="AB2651" s="97"/>
      <c r="AC2651" s="97"/>
      <c r="AD2651" s="97"/>
      <c r="AE2651" s="97"/>
    </row>
    <row r="2652" spans="1:31" ht="13.2">
      <c r="A2652" s="96">
        <v>29</v>
      </c>
      <c r="B2652" s="97" t="s">
        <v>703</v>
      </c>
      <c r="C2652" s="96">
        <v>3</v>
      </c>
      <c r="D2652" s="96">
        <v>9</v>
      </c>
      <c r="E2652" s="97" t="s">
        <v>6048</v>
      </c>
      <c r="F2652" s="96">
        <v>32889185</v>
      </c>
      <c r="G2652" s="97" t="s">
        <v>631</v>
      </c>
      <c r="H2652">
        <f>VLOOKUP(G2652,'Journals '!A:C,3)</f>
        <v>1</v>
      </c>
      <c r="I2652">
        <f t="shared" si="10"/>
        <v>1</v>
      </c>
      <c r="J2652" s="96">
        <v>2020</v>
      </c>
      <c r="K2652" s="97" t="s">
        <v>6049</v>
      </c>
      <c r="L2652" s="97"/>
      <c r="M2652" s="97"/>
      <c r="N2652" s="97"/>
      <c r="O2652" s="97"/>
      <c r="P2652" s="97"/>
      <c r="Q2652" s="97"/>
      <c r="R2652" s="97"/>
      <c r="S2652" s="97"/>
      <c r="T2652" s="97"/>
      <c r="U2652" s="97"/>
      <c r="V2652" s="97"/>
      <c r="W2652" s="97"/>
      <c r="X2652" s="97"/>
      <c r="Y2652" s="97"/>
      <c r="Z2652" s="97"/>
      <c r="AA2652" s="97"/>
      <c r="AB2652" s="97"/>
      <c r="AC2652" s="97"/>
      <c r="AD2652" s="97"/>
      <c r="AE2652" s="97"/>
    </row>
    <row r="2653" spans="1:31" ht="13.2">
      <c r="A2653" s="96">
        <v>29</v>
      </c>
      <c r="B2653" s="97" t="s">
        <v>703</v>
      </c>
      <c r="C2653" s="96">
        <v>3</v>
      </c>
      <c r="D2653" s="96">
        <v>9</v>
      </c>
      <c r="E2653" s="97" t="s">
        <v>1719</v>
      </c>
      <c r="F2653" s="96">
        <v>36227182</v>
      </c>
      <c r="G2653" s="97" t="s">
        <v>554</v>
      </c>
      <c r="H2653">
        <f>VLOOKUP(G2653,'Journals '!A:C,3)</f>
        <v>1</v>
      </c>
      <c r="I2653">
        <f t="shared" si="10"/>
        <v>1</v>
      </c>
      <c r="J2653" s="96">
        <v>2023</v>
      </c>
      <c r="K2653" s="97" t="s">
        <v>1720</v>
      </c>
      <c r="L2653" s="97"/>
      <c r="M2653" s="97"/>
      <c r="N2653" s="97"/>
      <c r="O2653" s="97"/>
      <c r="P2653" s="97"/>
      <c r="Q2653" s="97"/>
      <c r="R2653" s="97"/>
      <c r="S2653" s="97"/>
      <c r="T2653" s="97"/>
      <c r="U2653" s="97"/>
      <c r="V2653" s="97"/>
      <c r="W2653" s="97"/>
      <c r="X2653" s="97"/>
      <c r="Y2653" s="97"/>
      <c r="Z2653" s="97"/>
      <c r="AA2653" s="97"/>
      <c r="AB2653" s="97"/>
      <c r="AC2653" s="97"/>
      <c r="AD2653" s="97"/>
      <c r="AE2653" s="97"/>
    </row>
    <row r="2654" spans="1:31" ht="13.2">
      <c r="A2654" s="96">
        <v>29</v>
      </c>
      <c r="B2654" s="97" t="s">
        <v>703</v>
      </c>
      <c r="C2654" s="96">
        <v>5</v>
      </c>
      <c r="D2654" s="96">
        <v>8</v>
      </c>
      <c r="E2654" s="97" t="s">
        <v>1721</v>
      </c>
      <c r="F2654" s="96">
        <v>37306971</v>
      </c>
      <c r="G2654" s="97" t="s">
        <v>554</v>
      </c>
      <c r="H2654">
        <f>VLOOKUP(G2654,'Journals '!A:C,3)</f>
        <v>1</v>
      </c>
      <c r="I2654">
        <f t="shared" si="10"/>
        <v>1</v>
      </c>
      <c r="J2654" s="96">
        <v>2023</v>
      </c>
      <c r="K2654" s="97" t="s">
        <v>1720</v>
      </c>
      <c r="L2654" s="97"/>
      <c r="M2654" s="97"/>
      <c r="N2654" s="97"/>
      <c r="O2654" s="97"/>
      <c r="P2654" s="97"/>
      <c r="Q2654" s="97"/>
      <c r="R2654" s="97"/>
      <c r="S2654" s="97"/>
      <c r="T2654" s="97"/>
      <c r="U2654" s="97"/>
      <c r="V2654" s="97"/>
      <c r="W2654" s="97"/>
      <c r="X2654" s="97"/>
      <c r="Y2654" s="97"/>
      <c r="Z2654" s="97"/>
      <c r="AA2654" s="97"/>
      <c r="AB2654" s="97"/>
      <c r="AC2654" s="97"/>
      <c r="AD2654" s="97"/>
      <c r="AE2654" s="97"/>
    </row>
    <row r="2655" spans="1:31" ht="13.2">
      <c r="A2655" s="96">
        <v>29</v>
      </c>
      <c r="B2655" s="97" t="s">
        <v>703</v>
      </c>
      <c r="C2655" s="96">
        <v>5</v>
      </c>
      <c r="D2655" s="96">
        <v>8</v>
      </c>
      <c r="E2655" s="97" t="s">
        <v>1723</v>
      </c>
      <c r="F2655" s="96">
        <v>36701749</v>
      </c>
      <c r="G2655" s="97" t="s">
        <v>554</v>
      </c>
      <c r="H2655">
        <f>VLOOKUP(G2655,'Journals '!A:C,3)</f>
        <v>1</v>
      </c>
      <c r="I2655">
        <f t="shared" si="10"/>
        <v>1</v>
      </c>
      <c r="J2655" s="96">
        <v>2023</v>
      </c>
      <c r="K2655" s="97" t="s">
        <v>1720</v>
      </c>
      <c r="L2655" s="97"/>
      <c r="M2655" s="97"/>
      <c r="N2655" s="97"/>
      <c r="O2655" s="97"/>
      <c r="P2655" s="97"/>
      <c r="Q2655" s="97"/>
      <c r="R2655" s="97"/>
      <c r="S2655" s="97"/>
      <c r="T2655" s="97"/>
      <c r="U2655" s="97"/>
      <c r="V2655" s="97"/>
      <c r="W2655" s="97"/>
      <c r="X2655" s="97"/>
      <c r="Y2655" s="97"/>
      <c r="Z2655" s="97"/>
      <c r="AA2655" s="97"/>
      <c r="AB2655" s="97"/>
      <c r="AC2655" s="97"/>
      <c r="AD2655" s="97"/>
      <c r="AE2655" s="97"/>
    </row>
    <row r="2656" spans="1:31" ht="13.2">
      <c r="A2656" s="96">
        <v>29</v>
      </c>
      <c r="B2656" s="97" t="s">
        <v>703</v>
      </c>
      <c r="C2656" s="96">
        <v>6</v>
      </c>
      <c r="D2656" s="96">
        <v>10</v>
      </c>
      <c r="E2656" s="97" t="s">
        <v>1724</v>
      </c>
      <c r="F2656" s="96">
        <v>36227210</v>
      </c>
      <c r="G2656" s="97" t="s">
        <v>554</v>
      </c>
      <c r="H2656">
        <f>VLOOKUP(G2656,'Journals '!A:C,3)</f>
        <v>1</v>
      </c>
      <c r="I2656">
        <f t="shared" si="10"/>
        <v>1</v>
      </c>
      <c r="J2656" s="96">
        <v>2023</v>
      </c>
      <c r="K2656" s="97" t="s">
        <v>1720</v>
      </c>
      <c r="L2656" s="97"/>
      <c r="M2656" s="97"/>
      <c r="N2656" s="97"/>
      <c r="O2656" s="97"/>
      <c r="P2656" s="97"/>
      <c r="Q2656" s="97"/>
      <c r="R2656" s="97"/>
      <c r="S2656" s="97"/>
      <c r="T2656" s="97"/>
      <c r="U2656" s="97"/>
      <c r="V2656" s="97"/>
      <c r="W2656" s="97"/>
      <c r="X2656" s="97"/>
      <c r="Y2656" s="97"/>
      <c r="Z2656" s="97"/>
      <c r="AA2656" s="97"/>
      <c r="AB2656" s="97"/>
      <c r="AC2656" s="97"/>
      <c r="AD2656" s="97"/>
      <c r="AE2656" s="97"/>
    </row>
    <row r="2657" spans="1:31" ht="13.2">
      <c r="A2657" s="96">
        <v>29</v>
      </c>
      <c r="B2657" s="97" t="s">
        <v>703</v>
      </c>
      <c r="C2657" s="96">
        <v>5</v>
      </c>
      <c r="D2657" s="96">
        <v>9</v>
      </c>
      <c r="E2657" s="97" t="s">
        <v>1722</v>
      </c>
      <c r="F2657" s="96">
        <v>36096384</v>
      </c>
      <c r="G2657" s="97" t="s">
        <v>631</v>
      </c>
      <c r="H2657">
        <f>VLOOKUP(G2657,'Journals '!A:C,3)</f>
        <v>1</v>
      </c>
      <c r="I2657">
        <f t="shared" si="10"/>
        <v>1</v>
      </c>
      <c r="J2657" s="96">
        <v>2022</v>
      </c>
      <c r="K2657" s="97" t="s">
        <v>1720</v>
      </c>
      <c r="L2657" s="97"/>
      <c r="M2657" s="97"/>
      <c r="N2657" s="97"/>
      <c r="O2657" s="97"/>
      <c r="P2657" s="97"/>
      <c r="Q2657" s="97"/>
      <c r="R2657" s="97"/>
      <c r="S2657" s="97"/>
      <c r="T2657" s="97"/>
      <c r="U2657" s="97"/>
      <c r="V2657" s="97"/>
      <c r="W2657" s="97"/>
      <c r="X2657" s="97"/>
      <c r="Y2657" s="97"/>
      <c r="Z2657" s="97"/>
      <c r="AA2657" s="97"/>
      <c r="AB2657" s="97"/>
      <c r="AC2657" s="97"/>
      <c r="AD2657" s="97"/>
      <c r="AE2657" s="97"/>
    </row>
    <row r="2658" spans="1:31" ht="13.2">
      <c r="A2658" s="96">
        <v>30</v>
      </c>
      <c r="B2658" s="97" t="s">
        <v>704</v>
      </c>
      <c r="C2658" s="96">
        <v>7</v>
      </c>
      <c r="D2658" s="96">
        <v>10</v>
      </c>
      <c r="E2658" s="97" t="s">
        <v>1231</v>
      </c>
      <c r="F2658" s="96">
        <v>33502508</v>
      </c>
      <c r="G2658" s="97" t="s">
        <v>1232</v>
      </c>
      <c r="H2658">
        <f>VLOOKUP(G2658,'Journals '!A:C,3)</f>
        <v>0</v>
      </c>
      <c r="I2658" t="str">
        <f t="shared" si="10"/>
        <v xml:space="preserve"> </v>
      </c>
      <c r="J2658" s="96">
        <v>2021</v>
      </c>
      <c r="K2658" s="97" t="s">
        <v>1233</v>
      </c>
      <c r="L2658" s="97"/>
      <c r="M2658" s="97"/>
      <c r="N2658" s="97"/>
      <c r="O2658" s="97"/>
      <c r="P2658" s="97"/>
      <c r="Q2658" s="97"/>
      <c r="R2658" s="97"/>
      <c r="S2658" s="97"/>
      <c r="T2658" s="97"/>
      <c r="U2658" s="97"/>
      <c r="V2658" s="97"/>
      <c r="W2658" s="97"/>
      <c r="X2658" s="97"/>
      <c r="Y2658" s="97"/>
      <c r="Z2658" s="97"/>
      <c r="AA2658" s="97"/>
      <c r="AB2658" s="97"/>
      <c r="AC2658" s="97"/>
      <c r="AD2658" s="97"/>
      <c r="AE2658" s="97"/>
    </row>
    <row r="2659" spans="1:31" ht="13.2">
      <c r="A2659" s="96">
        <v>30</v>
      </c>
      <c r="B2659" s="97" t="s">
        <v>704</v>
      </c>
      <c r="C2659" s="96">
        <v>2</v>
      </c>
      <c r="D2659" s="96">
        <v>4</v>
      </c>
      <c r="E2659" s="97" t="s">
        <v>6050</v>
      </c>
      <c r="F2659" s="96">
        <v>35393239</v>
      </c>
      <c r="G2659" s="97" t="s">
        <v>531</v>
      </c>
      <c r="H2659">
        <f>VLOOKUP(G2659,'Journals '!A:C,3)</f>
        <v>0</v>
      </c>
      <c r="I2659" t="str">
        <f t="shared" si="10"/>
        <v xml:space="preserve"> </v>
      </c>
      <c r="J2659" s="96">
        <v>2022</v>
      </c>
      <c r="K2659" s="97" t="s">
        <v>1265</v>
      </c>
      <c r="L2659" s="97"/>
      <c r="M2659" s="97"/>
      <c r="N2659" s="97"/>
      <c r="O2659" s="97"/>
      <c r="P2659" s="97"/>
      <c r="Q2659" s="97"/>
      <c r="R2659" s="97"/>
      <c r="S2659" s="97"/>
      <c r="T2659" s="97"/>
      <c r="U2659" s="97"/>
      <c r="V2659" s="97"/>
      <c r="W2659" s="97"/>
      <c r="X2659" s="97"/>
      <c r="Y2659" s="97"/>
      <c r="Z2659" s="97"/>
      <c r="AA2659" s="97"/>
      <c r="AB2659" s="97"/>
      <c r="AC2659" s="97"/>
      <c r="AD2659" s="97"/>
      <c r="AE2659" s="97"/>
    </row>
    <row r="2660" spans="1:31" ht="13.2">
      <c r="A2660" s="96">
        <v>30</v>
      </c>
      <c r="B2660" s="97" t="s">
        <v>704</v>
      </c>
      <c r="C2660" s="96">
        <v>1</v>
      </c>
      <c r="D2660" s="96">
        <v>7</v>
      </c>
      <c r="E2660" s="97" t="s">
        <v>6051</v>
      </c>
      <c r="F2660" s="96">
        <v>33068799</v>
      </c>
      <c r="G2660" s="97" t="s">
        <v>631</v>
      </c>
      <c r="H2660">
        <f>VLOOKUP(G2660,'Journals '!A:C,3)</f>
        <v>1</v>
      </c>
      <c r="I2660">
        <f t="shared" si="10"/>
        <v>1</v>
      </c>
      <c r="J2660" s="96">
        <v>2021</v>
      </c>
      <c r="K2660" s="97" t="s">
        <v>1233</v>
      </c>
      <c r="L2660" s="97"/>
      <c r="M2660" s="97"/>
      <c r="N2660" s="97"/>
      <c r="O2660" s="97"/>
      <c r="P2660" s="97"/>
      <c r="Q2660" s="97"/>
      <c r="R2660" s="97"/>
      <c r="S2660" s="97"/>
      <c r="T2660" s="97"/>
      <c r="U2660" s="97"/>
      <c r="V2660" s="97"/>
      <c r="W2660" s="97"/>
      <c r="X2660" s="97"/>
      <c r="Y2660" s="97"/>
      <c r="Z2660" s="97"/>
      <c r="AA2660" s="97"/>
      <c r="AB2660" s="97"/>
      <c r="AC2660" s="97"/>
      <c r="AD2660" s="97"/>
      <c r="AE2660" s="97"/>
    </row>
    <row r="2661" spans="1:31" ht="13.2">
      <c r="A2661" s="96">
        <v>30</v>
      </c>
      <c r="B2661" s="97" t="s">
        <v>704</v>
      </c>
      <c r="C2661" s="96">
        <v>1</v>
      </c>
      <c r="D2661" s="96">
        <v>5</v>
      </c>
      <c r="E2661" s="97" t="s">
        <v>6052</v>
      </c>
      <c r="F2661" s="96">
        <v>37397057</v>
      </c>
      <c r="G2661" s="97" t="s">
        <v>6053</v>
      </c>
      <c r="H2661">
        <f>VLOOKUP(G2661,'Journals '!A:C,3)</f>
        <v>0</v>
      </c>
      <c r="I2661" t="str">
        <f t="shared" si="10"/>
        <v xml:space="preserve"> </v>
      </c>
      <c r="J2661" s="96">
        <v>2023</v>
      </c>
      <c r="K2661" s="97" t="s">
        <v>6054</v>
      </c>
      <c r="L2661" s="97"/>
      <c r="M2661" s="97"/>
      <c r="N2661" s="97"/>
      <c r="O2661" s="97"/>
      <c r="P2661" s="97"/>
      <c r="Q2661" s="97"/>
      <c r="R2661" s="97"/>
      <c r="S2661" s="97"/>
      <c r="T2661" s="97"/>
      <c r="U2661" s="97"/>
      <c r="V2661" s="97"/>
      <c r="W2661" s="97"/>
      <c r="X2661" s="97"/>
      <c r="Y2661" s="97"/>
      <c r="Z2661" s="97"/>
      <c r="AA2661" s="97"/>
      <c r="AB2661" s="97"/>
      <c r="AC2661" s="97"/>
      <c r="AD2661" s="97"/>
      <c r="AE2661" s="97"/>
    </row>
    <row r="2662" spans="1:31" ht="13.2">
      <c r="A2662" s="96">
        <v>30</v>
      </c>
      <c r="B2662" s="97" t="s">
        <v>704</v>
      </c>
      <c r="C2662" s="96">
        <v>1</v>
      </c>
      <c r="D2662" s="96">
        <v>7</v>
      </c>
      <c r="E2662" s="97" t="s">
        <v>6055</v>
      </c>
      <c r="F2662" s="96">
        <v>34258124</v>
      </c>
      <c r="G2662" s="97" t="s">
        <v>354</v>
      </c>
      <c r="H2662">
        <f>VLOOKUP(G2662,'Journals '!A:C,3)</f>
        <v>0</v>
      </c>
      <c r="I2662" t="str">
        <f t="shared" si="10"/>
        <v xml:space="preserve"> </v>
      </c>
      <c r="J2662" s="96">
        <v>2021</v>
      </c>
      <c r="K2662" s="97" t="s">
        <v>6056</v>
      </c>
      <c r="L2662" s="97"/>
      <c r="M2662" s="97"/>
      <c r="N2662" s="97"/>
      <c r="O2662" s="97"/>
      <c r="P2662" s="97"/>
      <c r="Q2662" s="97"/>
      <c r="R2662" s="97"/>
      <c r="S2662" s="97"/>
      <c r="T2662" s="97"/>
      <c r="U2662" s="97"/>
      <c r="V2662" s="97"/>
      <c r="W2662" s="97"/>
      <c r="X2662" s="97"/>
      <c r="Y2662" s="97"/>
      <c r="Z2662" s="97"/>
      <c r="AA2662" s="97"/>
      <c r="AB2662" s="97"/>
      <c r="AC2662" s="97"/>
      <c r="AD2662" s="97"/>
      <c r="AE2662" s="97"/>
    </row>
    <row r="2663" spans="1:31" ht="13.2">
      <c r="A2663" s="96">
        <v>30</v>
      </c>
      <c r="B2663" s="97" t="s">
        <v>704</v>
      </c>
      <c r="C2663" s="96">
        <v>1</v>
      </c>
      <c r="D2663" s="96">
        <v>5</v>
      </c>
      <c r="E2663" s="97" t="s">
        <v>6057</v>
      </c>
      <c r="F2663" s="96">
        <v>36227247</v>
      </c>
      <c r="G2663" s="97" t="s">
        <v>554</v>
      </c>
      <c r="H2663">
        <f>VLOOKUP(G2663,'Journals '!A:C,3)</f>
        <v>1</v>
      </c>
      <c r="I2663">
        <f t="shared" si="10"/>
        <v>1</v>
      </c>
      <c r="J2663" s="96">
        <v>2022</v>
      </c>
      <c r="K2663" s="97" t="s">
        <v>1233</v>
      </c>
      <c r="L2663" s="97"/>
      <c r="M2663" s="97"/>
      <c r="N2663" s="97"/>
      <c r="O2663" s="97"/>
      <c r="P2663" s="97"/>
      <c r="Q2663" s="97"/>
      <c r="R2663" s="97"/>
      <c r="S2663" s="97"/>
      <c r="T2663" s="97"/>
      <c r="U2663" s="97"/>
      <c r="V2663" s="97"/>
      <c r="W2663" s="97"/>
      <c r="X2663" s="97"/>
      <c r="Y2663" s="97"/>
      <c r="Z2663" s="97"/>
      <c r="AA2663" s="97"/>
      <c r="AB2663" s="97"/>
      <c r="AC2663" s="97"/>
      <c r="AD2663" s="97"/>
      <c r="AE2663" s="97"/>
    </row>
    <row r="2664" spans="1:31" ht="13.2">
      <c r="A2664" s="96">
        <v>30</v>
      </c>
      <c r="B2664" s="97" t="s">
        <v>704</v>
      </c>
      <c r="C2664" s="96">
        <v>3</v>
      </c>
      <c r="D2664" s="96">
        <v>12</v>
      </c>
      <c r="E2664" s="97" t="s">
        <v>6058</v>
      </c>
      <c r="F2664" s="96">
        <v>35648585</v>
      </c>
      <c r="G2664" s="97" t="s">
        <v>1337</v>
      </c>
      <c r="H2664">
        <f>VLOOKUP(G2664,'Journals '!A:C,3)</f>
        <v>0</v>
      </c>
      <c r="I2664" t="str">
        <f t="shared" si="10"/>
        <v xml:space="preserve"> </v>
      </c>
      <c r="J2664" s="96">
        <v>2022</v>
      </c>
      <c r="K2664" s="97" t="s">
        <v>6059</v>
      </c>
      <c r="L2664" s="97"/>
      <c r="M2664" s="97"/>
      <c r="N2664" s="97"/>
      <c r="O2664" s="97"/>
      <c r="P2664" s="97"/>
      <c r="Q2664" s="97"/>
      <c r="R2664" s="97"/>
      <c r="S2664" s="97"/>
      <c r="T2664" s="97"/>
      <c r="U2664" s="97"/>
      <c r="V2664" s="97"/>
      <c r="W2664" s="97"/>
      <c r="X2664" s="97"/>
      <c r="Y2664" s="97"/>
      <c r="Z2664" s="97"/>
      <c r="AA2664" s="97"/>
      <c r="AB2664" s="97"/>
      <c r="AC2664" s="97"/>
      <c r="AD2664" s="97"/>
      <c r="AE2664" s="97"/>
    </row>
    <row r="2665" spans="1:31" ht="13.2">
      <c r="A2665" s="96">
        <v>31</v>
      </c>
      <c r="B2665" s="97" t="s">
        <v>705</v>
      </c>
      <c r="C2665" s="96">
        <v>1</v>
      </c>
      <c r="D2665" s="96">
        <v>2</v>
      </c>
      <c r="E2665" s="97" t="s">
        <v>6060</v>
      </c>
      <c r="F2665" s="96">
        <v>37897260</v>
      </c>
      <c r="G2665" s="97" t="s">
        <v>6061</v>
      </c>
      <c r="H2665">
        <f>VLOOKUP(G2665,'Journals '!A:C,3)</f>
        <v>0</v>
      </c>
      <c r="I2665" t="str">
        <f t="shared" si="10"/>
        <v xml:space="preserve"> </v>
      </c>
      <c r="J2665" s="96">
        <v>2023</v>
      </c>
      <c r="K2665" s="97" t="s">
        <v>6062</v>
      </c>
      <c r="L2665" s="97"/>
      <c r="M2665" s="97"/>
      <c r="N2665" s="97"/>
      <c r="O2665" s="97"/>
      <c r="P2665" s="97"/>
      <c r="Q2665" s="97"/>
      <c r="R2665" s="97"/>
      <c r="S2665" s="97"/>
      <c r="T2665" s="97"/>
      <c r="U2665" s="97"/>
      <c r="V2665" s="97"/>
      <c r="W2665" s="97"/>
      <c r="X2665" s="97"/>
      <c r="Y2665" s="97"/>
      <c r="Z2665" s="97"/>
      <c r="AA2665" s="97"/>
      <c r="AB2665" s="97"/>
      <c r="AC2665" s="97"/>
      <c r="AD2665" s="97"/>
      <c r="AE2665" s="97"/>
    </row>
    <row r="2666" spans="1:31" ht="13.2">
      <c r="A2666" s="96">
        <v>31</v>
      </c>
      <c r="B2666" s="97" t="s">
        <v>705</v>
      </c>
      <c r="C2666" s="96">
        <v>1</v>
      </c>
      <c r="D2666" s="96">
        <v>4</v>
      </c>
      <c r="E2666" s="97" t="s">
        <v>6063</v>
      </c>
      <c r="F2666" s="96">
        <v>37039292</v>
      </c>
      <c r="G2666" s="97" t="s">
        <v>431</v>
      </c>
      <c r="H2666">
        <f>VLOOKUP(G2666,'Journals '!A:C,3)</f>
        <v>1</v>
      </c>
      <c r="I2666">
        <f t="shared" si="10"/>
        <v>1</v>
      </c>
      <c r="J2666" s="96">
        <v>2023</v>
      </c>
      <c r="K2666" s="97" t="s">
        <v>6064</v>
      </c>
      <c r="L2666" s="97"/>
      <c r="M2666" s="97"/>
      <c r="N2666" s="97"/>
      <c r="O2666" s="97"/>
      <c r="P2666" s="97"/>
      <c r="Q2666" s="97"/>
      <c r="R2666" s="97"/>
      <c r="S2666" s="97"/>
      <c r="T2666" s="97"/>
      <c r="U2666" s="97"/>
      <c r="V2666" s="97"/>
      <c r="W2666" s="97"/>
      <c r="X2666" s="97"/>
      <c r="Y2666" s="97"/>
      <c r="Z2666" s="97"/>
      <c r="AA2666" s="97"/>
      <c r="AB2666" s="97"/>
      <c r="AC2666" s="97"/>
      <c r="AD2666" s="97"/>
      <c r="AE2666" s="97"/>
    </row>
    <row r="2667" spans="1:31" ht="13.2">
      <c r="A2667" s="96">
        <v>31</v>
      </c>
      <c r="B2667" s="97" t="s">
        <v>705</v>
      </c>
      <c r="C2667" s="96">
        <v>1</v>
      </c>
      <c r="D2667" s="96">
        <v>4</v>
      </c>
      <c r="E2667" s="97" t="s">
        <v>6065</v>
      </c>
      <c r="F2667" s="96">
        <v>36572450</v>
      </c>
      <c r="G2667" s="97" t="s">
        <v>5745</v>
      </c>
      <c r="H2667">
        <f>VLOOKUP(G2667,'Journals '!A:C,3)</f>
        <v>0</v>
      </c>
      <c r="I2667" t="str">
        <f t="shared" si="10"/>
        <v xml:space="preserve"> </v>
      </c>
      <c r="J2667" s="96">
        <v>2022</v>
      </c>
      <c r="K2667" s="97" t="s">
        <v>6066</v>
      </c>
      <c r="L2667" s="97"/>
      <c r="M2667" s="97"/>
      <c r="N2667" s="97"/>
      <c r="O2667" s="97"/>
      <c r="P2667" s="97"/>
      <c r="Q2667" s="97"/>
      <c r="R2667" s="97"/>
      <c r="S2667" s="97"/>
      <c r="T2667" s="97"/>
      <c r="U2667" s="97"/>
      <c r="V2667" s="97"/>
      <c r="W2667" s="97"/>
      <c r="X2667" s="97"/>
      <c r="Y2667" s="97"/>
      <c r="Z2667" s="97"/>
      <c r="AA2667" s="97"/>
      <c r="AB2667" s="97"/>
      <c r="AC2667" s="97"/>
      <c r="AD2667" s="97"/>
      <c r="AE2667" s="97"/>
    </row>
    <row r="2668" spans="1:31" ht="13.2">
      <c r="A2668" s="96">
        <v>31</v>
      </c>
      <c r="B2668" s="97" t="s">
        <v>705</v>
      </c>
      <c r="C2668" s="96">
        <v>1</v>
      </c>
      <c r="D2668" s="96">
        <v>4</v>
      </c>
      <c r="E2668" s="97" t="s">
        <v>6067</v>
      </c>
      <c r="F2668" s="96">
        <v>33547130</v>
      </c>
      <c r="G2668" s="97" t="s">
        <v>5745</v>
      </c>
      <c r="H2668">
        <f>VLOOKUP(G2668,'Journals '!A:C,3)</f>
        <v>0</v>
      </c>
      <c r="I2668" t="str">
        <f t="shared" si="10"/>
        <v xml:space="preserve"> </v>
      </c>
      <c r="J2668" s="96">
        <v>2021</v>
      </c>
      <c r="K2668" s="97" t="s">
        <v>6068</v>
      </c>
      <c r="L2668" s="97"/>
      <c r="M2668" s="97"/>
      <c r="N2668" s="97"/>
      <c r="O2668" s="97"/>
      <c r="P2668" s="97"/>
      <c r="Q2668" s="97"/>
      <c r="R2668" s="97"/>
      <c r="S2668" s="97"/>
      <c r="T2668" s="97"/>
      <c r="U2668" s="97"/>
      <c r="V2668" s="97"/>
      <c r="W2668" s="97"/>
      <c r="X2668" s="97"/>
      <c r="Y2668" s="97"/>
      <c r="Z2668" s="97"/>
      <c r="AA2668" s="97"/>
      <c r="AB2668" s="97"/>
      <c r="AC2668" s="97"/>
      <c r="AD2668" s="97"/>
      <c r="AE2668" s="97"/>
    </row>
    <row r="2669" spans="1:31" ht="13.2">
      <c r="A2669" s="96">
        <v>31</v>
      </c>
      <c r="B2669" s="97" t="s">
        <v>705</v>
      </c>
      <c r="C2669" s="96">
        <v>1</v>
      </c>
      <c r="D2669" s="96">
        <v>5</v>
      </c>
      <c r="E2669" s="97" t="s">
        <v>3950</v>
      </c>
      <c r="F2669" s="96">
        <v>35855135</v>
      </c>
      <c r="G2669" s="97" t="s">
        <v>612</v>
      </c>
      <c r="H2669">
        <f>VLOOKUP(G2669,'Journals '!A:C,3)</f>
        <v>1</v>
      </c>
      <c r="I2669">
        <f t="shared" si="10"/>
        <v>1</v>
      </c>
      <c r="J2669" s="96">
        <v>2022</v>
      </c>
      <c r="K2669" s="97" t="s">
        <v>3948</v>
      </c>
      <c r="L2669" s="97"/>
      <c r="M2669" s="97"/>
      <c r="N2669" s="97"/>
      <c r="O2669" s="97"/>
      <c r="P2669" s="97"/>
      <c r="Q2669" s="97"/>
      <c r="R2669" s="97"/>
      <c r="S2669" s="97"/>
      <c r="T2669" s="97"/>
      <c r="U2669" s="97"/>
      <c r="V2669" s="97"/>
      <c r="W2669" s="97"/>
      <c r="X2669" s="97"/>
      <c r="Y2669" s="97"/>
      <c r="Z2669" s="97"/>
      <c r="AA2669" s="97"/>
      <c r="AB2669" s="97"/>
      <c r="AC2669" s="97"/>
      <c r="AD2669" s="97"/>
      <c r="AE2669" s="97"/>
    </row>
    <row r="2670" spans="1:31" ht="13.2">
      <c r="A2670" s="96">
        <v>31</v>
      </c>
      <c r="B2670" s="97" t="s">
        <v>705</v>
      </c>
      <c r="C2670" s="96">
        <v>1</v>
      </c>
      <c r="D2670" s="96">
        <v>4</v>
      </c>
      <c r="E2670" s="97" t="s">
        <v>6069</v>
      </c>
      <c r="F2670" s="96">
        <v>35769950</v>
      </c>
      <c r="G2670" s="97" t="s">
        <v>6070</v>
      </c>
      <c r="H2670">
        <f>VLOOKUP(G2670,'Journals '!A:C,3)</f>
        <v>0</v>
      </c>
      <c r="I2670" t="str">
        <f t="shared" si="10"/>
        <v xml:space="preserve"> </v>
      </c>
      <c r="J2670" s="96">
        <v>2022</v>
      </c>
      <c r="K2670" s="97" t="s">
        <v>6071</v>
      </c>
      <c r="L2670" s="97"/>
      <c r="M2670" s="97"/>
      <c r="N2670" s="97"/>
      <c r="O2670" s="97"/>
      <c r="P2670" s="97"/>
      <c r="Q2670" s="97"/>
      <c r="R2670" s="97"/>
      <c r="S2670" s="97"/>
      <c r="T2670" s="97"/>
      <c r="U2670" s="97"/>
      <c r="V2670" s="97"/>
      <c r="W2670" s="97"/>
      <c r="X2670" s="97"/>
      <c r="Y2670" s="97"/>
      <c r="Z2670" s="97"/>
      <c r="AA2670" s="97"/>
      <c r="AB2670" s="97"/>
      <c r="AC2670" s="97"/>
      <c r="AD2670" s="97"/>
      <c r="AE2670" s="97"/>
    </row>
    <row r="2671" spans="1:31" ht="13.2">
      <c r="A2671" s="96">
        <v>31</v>
      </c>
      <c r="B2671" s="97" t="s">
        <v>705</v>
      </c>
      <c r="C2671" s="96">
        <v>4</v>
      </c>
      <c r="D2671" s="96">
        <v>6</v>
      </c>
      <c r="E2671" s="97" t="s">
        <v>3953</v>
      </c>
      <c r="F2671" s="96">
        <v>37605792</v>
      </c>
      <c r="G2671" s="97" t="s">
        <v>1320</v>
      </c>
      <c r="H2671">
        <f>VLOOKUP(G2671,'Journals '!A:C,3)</f>
        <v>0</v>
      </c>
      <c r="I2671" t="str">
        <f t="shared" si="10"/>
        <v xml:space="preserve"> </v>
      </c>
      <c r="J2671" s="96">
        <v>2023</v>
      </c>
      <c r="K2671" s="97" t="s">
        <v>3954</v>
      </c>
      <c r="L2671" s="97"/>
      <c r="M2671" s="97"/>
      <c r="N2671" s="97"/>
      <c r="O2671" s="97"/>
      <c r="P2671" s="97"/>
      <c r="Q2671" s="97"/>
      <c r="R2671" s="97"/>
      <c r="S2671" s="97"/>
      <c r="T2671" s="97"/>
      <c r="U2671" s="97"/>
      <c r="V2671" s="97"/>
      <c r="W2671" s="97"/>
      <c r="X2671" s="97"/>
      <c r="Y2671" s="97"/>
      <c r="Z2671" s="97"/>
      <c r="AA2671" s="97"/>
      <c r="AB2671" s="97"/>
      <c r="AC2671" s="97"/>
      <c r="AD2671" s="97"/>
      <c r="AE2671" s="97"/>
    </row>
    <row r="2672" spans="1:31" ht="13.2">
      <c r="A2672" s="96">
        <v>31</v>
      </c>
      <c r="B2672" s="97" t="s">
        <v>705</v>
      </c>
      <c r="C2672" s="96">
        <v>4</v>
      </c>
      <c r="D2672" s="96">
        <v>5</v>
      </c>
      <c r="E2672" s="97" t="s">
        <v>6072</v>
      </c>
      <c r="F2672" s="96">
        <v>35967160</v>
      </c>
      <c r="G2672" s="97" t="s">
        <v>354</v>
      </c>
      <c r="H2672">
        <f>VLOOKUP(G2672,'Journals '!A:C,3)</f>
        <v>0</v>
      </c>
      <c r="I2672" t="str">
        <f t="shared" si="10"/>
        <v xml:space="preserve"> </v>
      </c>
      <c r="J2672" s="96">
        <v>2022</v>
      </c>
      <c r="K2672" s="97" t="s">
        <v>6073</v>
      </c>
      <c r="L2672" s="97"/>
      <c r="M2672" s="97"/>
      <c r="N2672" s="97"/>
      <c r="O2672" s="97"/>
      <c r="P2672" s="97"/>
      <c r="Q2672" s="97"/>
      <c r="R2672" s="97"/>
      <c r="S2672" s="97"/>
      <c r="T2672" s="97"/>
      <c r="U2672" s="97"/>
      <c r="V2672" s="97"/>
      <c r="W2672" s="97"/>
      <c r="X2672" s="97"/>
      <c r="Y2672" s="97"/>
      <c r="Z2672" s="97"/>
      <c r="AA2672" s="97"/>
      <c r="AB2672" s="97"/>
      <c r="AC2672" s="97"/>
      <c r="AD2672" s="97"/>
      <c r="AE2672" s="97"/>
    </row>
    <row r="2673" spans="1:31" ht="13.2">
      <c r="A2673" s="96">
        <v>31</v>
      </c>
      <c r="B2673" s="97" t="s">
        <v>705</v>
      </c>
      <c r="C2673" s="96">
        <v>2</v>
      </c>
      <c r="D2673" s="96">
        <v>3</v>
      </c>
      <c r="E2673" s="97" t="s">
        <v>6074</v>
      </c>
      <c r="F2673" s="96">
        <v>35698716</v>
      </c>
      <c r="G2673" s="97" t="s">
        <v>354</v>
      </c>
      <c r="H2673">
        <f>VLOOKUP(G2673,'Journals '!A:C,3)</f>
        <v>0</v>
      </c>
      <c r="I2673" t="str">
        <f t="shared" si="10"/>
        <v xml:space="preserve"> </v>
      </c>
      <c r="J2673" s="96">
        <v>2022</v>
      </c>
      <c r="K2673" s="97" t="s">
        <v>6075</v>
      </c>
      <c r="L2673" s="97"/>
      <c r="M2673" s="97"/>
      <c r="N2673" s="97"/>
      <c r="O2673" s="97"/>
      <c r="P2673" s="97"/>
      <c r="Q2673" s="97"/>
      <c r="R2673" s="97"/>
      <c r="S2673" s="97"/>
      <c r="T2673" s="97"/>
      <c r="U2673" s="97"/>
      <c r="V2673" s="97"/>
      <c r="W2673" s="97"/>
      <c r="X2673" s="97"/>
      <c r="Y2673" s="97"/>
      <c r="Z2673" s="97"/>
      <c r="AA2673" s="97"/>
      <c r="AB2673" s="97"/>
      <c r="AC2673" s="97"/>
      <c r="AD2673" s="97"/>
      <c r="AE2673" s="97"/>
    </row>
    <row r="2674" spans="1:31" ht="13.2">
      <c r="A2674" s="96">
        <v>31</v>
      </c>
      <c r="B2674" s="97" t="s">
        <v>705</v>
      </c>
      <c r="C2674" s="96">
        <v>1</v>
      </c>
      <c r="D2674" s="96">
        <v>5</v>
      </c>
      <c r="E2674" s="97" t="s">
        <v>6076</v>
      </c>
      <c r="F2674" s="96">
        <v>36789489</v>
      </c>
      <c r="G2674" s="97" t="s">
        <v>1320</v>
      </c>
      <c r="H2674">
        <f>VLOOKUP(G2674,'Journals '!A:C,3)</f>
        <v>0</v>
      </c>
      <c r="I2674" t="str">
        <f t="shared" si="10"/>
        <v xml:space="preserve"> </v>
      </c>
      <c r="J2674" s="96">
        <v>2023</v>
      </c>
      <c r="K2674" s="97" t="s">
        <v>6077</v>
      </c>
      <c r="L2674" s="97"/>
      <c r="M2674" s="97"/>
      <c r="N2674" s="97"/>
      <c r="O2674" s="97"/>
      <c r="P2674" s="97"/>
      <c r="Q2674" s="97"/>
      <c r="R2674" s="97"/>
      <c r="S2674" s="97"/>
      <c r="T2674" s="97"/>
      <c r="U2674" s="97"/>
      <c r="V2674" s="97"/>
      <c r="W2674" s="97"/>
      <c r="X2674" s="97"/>
      <c r="Y2674" s="97"/>
      <c r="Z2674" s="97"/>
      <c r="AA2674" s="97"/>
      <c r="AB2674" s="97"/>
      <c r="AC2674" s="97"/>
      <c r="AD2674" s="97"/>
      <c r="AE2674" s="97"/>
    </row>
    <row r="2675" spans="1:31" ht="13.2">
      <c r="A2675" s="96">
        <v>31</v>
      </c>
      <c r="B2675" s="97" t="s">
        <v>705</v>
      </c>
      <c r="C2675" s="96">
        <v>1</v>
      </c>
      <c r="D2675" s="96">
        <v>2</v>
      </c>
      <c r="E2675" s="97" t="s">
        <v>6078</v>
      </c>
      <c r="F2675" s="96">
        <v>36200126</v>
      </c>
      <c r="G2675" s="97" t="s">
        <v>6070</v>
      </c>
      <c r="H2675">
        <f>VLOOKUP(G2675,'Journals '!A:C,3)</f>
        <v>0</v>
      </c>
      <c r="I2675" t="str">
        <f t="shared" si="10"/>
        <v xml:space="preserve"> </v>
      </c>
      <c r="J2675" s="96">
        <v>2022</v>
      </c>
      <c r="K2675" s="97" t="s">
        <v>6079</v>
      </c>
      <c r="L2675" s="97"/>
      <c r="M2675" s="97"/>
      <c r="N2675" s="97"/>
      <c r="O2675" s="97"/>
      <c r="P2675" s="97"/>
      <c r="Q2675" s="97"/>
      <c r="R2675" s="97"/>
      <c r="S2675" s="97"/>
      <c r="T2675" s="97"/>
      <c r="U2675" s="97"/>
      <c r="V2675" s="97"/>
      <c r="W2675" s="97"/>
      <c r="X2675" s="97"/>
      <c r="Y2675" s="97"/>
      <c r="Z2675" s="97"/>
      <c r="AA2675" s="97"/>
      <c r="AB2675" s="97"/>
      <c r="AC2675" s="97"/>
      <c r="AD2675" s="97"/>
      <c r="AE2675" s="97"/>
    </row>
    <row r="2676" spans="1:31" ht="13.2">
      <c r="A2676" s="96">
        <v>31</v>
      </c>
      <c r="B2676" s="97" t="s">
        <v>705</v>
      </c>
      <c r="C2676" s="96">
        <v>1</v>
      </c>
      <c r="D2676" s="96">
        <v>4</v>
      </c>
      <c r="E2676" s="97" t="s">
        <v>3951</v>
      </c>
      <c r="F2676" s="96">
        <v>37377420</v>
      </c>
      <c r="G2676" s="97" t="s">
        <v>544</v>
      </c>
      <c r="H2676">
        <f>VLOOKUP(G2676,'Journals '!A:C,3)</f>
        <v>1</v>
      </c>
      <c r="I2676">
        <f t="shared" si="10"/>
        <v>1</v>
      </c>
      <c r="J2676" s="96">
        <v>2023</v>
      </c>
      <c r="K2676" s="97" t="s">
        <v>6080</v>
      </c>
      <c r="L2676" s="97"/>
      <c r="M2676" s="97"/>
      <c r="N2676" s="97"/>
      <c r="O2676" s="97"/>
      <c r="P2676" s="97"/>
      <c r="Q2676" s="97"/>
      <c r="R2676" s="97"/>
      <c r="S2676" s="97"/>
      <c r="T2676" s="97"/>
      <c r="U2676" s="97"/>
      <c r="V2676" s="97"/>
      <c r="W2676" s="97"/>
      <c r="X2676" s="97"/>
      <c r="Y2676" s="97"/>
      <c r="Z2676" s="97"/>
      <c r="AA2676" s="97"/>
      <c r="AB2676" s="97"/>
      <c r="AC2676" s="97"/>
      <c r="AD2676" s="97"/>
      <c r="AE2676" s="97"/>
    </row>
    <row r="2677" spans="1:31" ht="13.2">
      <c r="A2677" s="96">
        <v>31</v>
      </c>
      <c r="B2677" s="97" t="s">
        <v>705</v>
      </c>
      <c r="C2677" s="96">
        <v>2</v>
      </c>
      <c r="D2677" s="96">
        <v>7</v>
      </c>
      <c r="E2677" s="97" t="s">
        <v>6081</v>
      </c>
      <c r="F2677" s="96">
        <v>35676997</v>
      </c>
      <c r="G2677" s="97" t="s">
        <v>354</v>
      </c>
      <c r="H2677">
        <f>VLOOKUP(G2677,'Journals '!A:C,3)</f>
        <v>0</v>
      </c>
      <c r="I2677" t="str">
        <f t="shared" si="10"/>
        <v xml:space="preserve"> </v>
      </c>
      <c r="J2677" s="96">
        <v>2022</v>
      </c>
      <c r="K2677" s="97" t="s">
        <v>6082</v>
      </c>
      <c r="L2677" s="97"/>
      <c r="M2677" s="97"/>
      <c r="N2677" s="97"/>
      <c r="O2677" s="97"/>
      <c r="P2677" s="97"/>
      <c r="Q2677" s="97"/>
      <c r="R2677" s="97"/>
      <c r="S2677" s="97"/>
      <c r="T2677" s="97"/>
      <c r="U2677" s="97"/>
      <c r="V2677" s="97"/>
      <c r="W2677" s="97"/>
      <c r="X2677" s="97"/>
      <c r="Y2677" s="97"/>
      <c r="Z2677" s="97"/>
      <c r="AA2677" s="97"/>
      <c r="AB2677" s="97"/>
      <c r="AC2677" s="97"/>
      <c r="AD2677" s="97"/>
      <c r="AE2677" s="97"/>
    </row>
    <row r="2678" spans="1:31" ht="13.2">
      <c r="A2678" s="96">
        <v>31</v>
      </c>
      <c r="B2678" s="97" t="s">
        <v>705</v>
      </c>
      <c r="C2678" s="96">
        <v>1</v>
      </c>
      <c r="D2678" s="96">
        <v>4</v>
      </c>
      <c r="E2678" s="97" t="s">
        <v>6083</v>
      </c>
      <c r="F2678" s="96">
        <v>36128133</v>
      </c>
      <c r="G2678" s="97" t="s">
        <v>612</v>
      </c>
      <c r="H2678">
        <f>VLOOKUP(G2678,'Journals '!A:C,3)</f>
        <v>1</v>
      </c>
      <c r="I2678">
        <f t="shared" si="10"/>
        <v>1</v>
      </c>
      <c r="J2678" s="96">
        <v>2022</v>
      </c>
      <c r="K2678" s="97" t="s">
        <v>6084</v>
      </c>
      <c r="L2678" s="97"/>
      <c r="M2678" s="97"/>
      <c r="N2678" s="97"/>
      <c r="O2678" s="97"/>
      <c r="P2678" s="97"/>
      <c r="Q2678" s="97"/>
      <c r="R2678" s="97"/>
      <c r="S2678" s="97"/>
      <c r="T2678" s="97"/>
      <c r="U2678" s="97"/>
      <c r="V2678" s="97"/>
      <c r="W2678" s="97"/>
      <c r="X2678" s="97"/>
      <c r="Y2678" s="97"/>
      <c r="Z2678" s="97"/>
      <c r="AA2678" s="97"/>
      <c r="AB2678" s="97"/>
      <c r="AC2678" s="97"/>
      <c r="AD2678" s="97"/>
      <c r="AE2678" s="97"/>
    </row>
    <row r="2679" spans="1:31" ht="13.2">
      <c r="A2679" s="96">
        <v>31</v>
      </c>
      <c r="B2679" s="97" t="s">
        <v>705</v>
      </c>
      <c r="C2679" s="96">
        <v>1</v>
      </c>
      <c r="D2679" s="96">
        <v>4</v>
      </c>
      <c r="E2679" s="97" t="s">
        <v>6085</v>
      </c>
      <c r="F2679" s="96">
        <v>35512502</v>
      </c>
      <c r="G2679" s="97" t="s">
        <v>6086</v>
      </c>
      <c r="H2679">
        <f>VLOOKUP(G2679,'Journals '!A:C,3)</f>
        <v>0</v>
      </c>
      <c r="I2679" t="str">
        <f t="shared" si="10"/>
        <v xml:space="preserve"> </v>
      </c>
      <c r="J2679" s="96">
        <v>2022</v>
      </c>
      <c r="K2679" s="97" t="s">
        <v>6087</v>
      </c>
      <c r="L2679" s="97"/>
      <c r="M2679" s="97"/>
      <c r="N2679" s="97"/>
      <c r="O2679" s="97"/>
      <c r="P2679" s="97"/>
      <c r="Q2679" s="97"/>
      <c r="R2679" s="97"/>
      <c r="S2679" s="97"/>
      <c r="T2679" s="97"/>
      <c r="U2679" s="97"/>
      <c r="V2679" s="97"/>
      <c r="W2679" s="97"/>
      <c r="X2679" s="97"/>
      <c r="Y2679" s="97"/>
      <c r="Z2679" s="97"/>
      <c r="AA2679" s="97"/>
      <c r="AB2679" s="97"/>
      <c r="AC2679" s="97"/>
      <c r="AD2679" s="97"/>
      <c r="AE2679" s="97"/>
    </row>
    <row r="2680" spans="1:31" ht="13.2">
      <c r="A2680" s="96">
        <v>31</v>
      </c>
      <c r="B2680" s="97" t="s">
        <v>705</v>
      </c>
      <c r="C2680" s="96">
        <v>2</v>
      </c>
      <c r="D2680" s="96">
        <v>3</v>
      </c>
      <c r="E2680" s="97" t="s">
        <v>6088</v>
      </c>
      <c r="F2680" s="96">
        <v>35803680</v>
      </c>
      <c r="G2680" s="97" t="s">
        <v>531</v>
      </c>
      <c r="H2680">
        <f>VLOOKUP(G2680,'Journals '!A:C,3)</f>
        <v>0</v>
      </c>
      <c r="I2680" t="str">
        <f t="shared" si="10"/>
        <v xml:space="preserve"> </v>
      </c>
      <c r="J2680" s="96">
        <v>2022</v>
      </c>
      <c r="K2680" s="97" t="s">
        <v>6077</v>
      </c>
      <c r="L2680" s="97"/>
      <c r="M2680" s="97"/>
      <c r="N2680" s="97"/>
      <c r="O2680" s="97"/>
      <c r="P2680" s="97"/>
      <c r="Q2680" s="97"/>
      <c r="R2680" s="97"/>
      <c r="S2680" s="97"/>
      <c r="T2680" s="97"/>
      <c r="U2680" s="97"/>
      <c r="V2680" s="97"/>
      <c r="W2680" s="97"/>
      <c r="X2680" s="97"/>
      <c r="Y2680" s="97"/>
      <c r="Z2680" s="97"/>
      <c r="AA2680" s="97"/>
      <c r="AB2680" s="97"/>
      <c r="AC2680" s="97"/>
      <c r="AD2680" s="97"/>
      <c r="AE2680" s="97"/>
    </row>
    <row r="2681" spans="1:31" ht="13.2">
      <c r="A2681" s="96">
        <v>31</v>
      </c>
      <c r="B2681" s="97" t="s">
        <v>705</v>
      </c>
      <c r="C2681" s="96">
        <v>1</v>
      </c>
      <c r="D2681" s="96">
        <v>5</v>
      </c>
      <c r="E2681" s="97" t="s">
        <v>6089</v>
      </c>
      <c r="F2681" s="96">
        <v>35855170</v>
      </c>
      <c r="G2681" s="97" t="s">
        <v>612</v>
      </c>
      <c r="H2681">
        <f>VLOOKUP(G2681,'Journals '!A:C,3)</f>
        <v>1</v>
      </c>
      <c r="I2681">
        <f t="shared" si="10"/>
        <v>1</v>
      </c>
      <c r="J2681" s="96">
        <v>2022</v>
      </c>
      <c r="K2681" s="97" t="s">
        <v>6090</v>
      </c>
      <c r="L2681" s="97"/>
      <c r="M2681" s="97"/>
      <c r="N2681" s="97"/>
      <c r="O2681" s="97"/>
      <c r="P2681" s="97"/>
      <c r="Q2681" s="97"/>
      <c r="R2681" s="97"/>
      <c r="S2681" s="97"/>
      <c r="T2681" s="97"/>
      <c r="U2681" s="97"/>
      <c r="V2681" s="97"/>
      <c r="W2681" s="97"/>
      <c r="X2681" s="97"/>
      <c r="Y2681" s="97"/>
      <c r="Z2681" s="97"/>
      <c r="AA2681" s="97"/>
      <c r="AB2681" s="97"/>
      <c r="AC2681" s="97"/>
      <c r="AD2681" s="97"/>
      <c r="AE2681" s="97"/>
    </row>
    <row r="2682" spans="1:31" ht="13.2">
      <c r="A2682" s="96">
        <v>32</v>
      </c>
      <c r="B2682" s="97" t="s">
        <v>706</v>
      </c>
      <c r="C2682" s="96">
        <v>5</v>
      </c>
      <c r="D2682" s="96">
        <v>9</v>
      </c>
      <c r="E2682" s="97" t="s">
        <v>6091</v>
      </c>
      <c r="F2682" s="96">
        <v>33813160</v>
      </c>
      <c r="G2682" s="97" t="s">
        <v>6092</v>
      </c>
      <c r="H2682">
        <f>VLOOKUP(G2682,'Journals '!A:C,3)</f>
        <v>1</v>
      </c>
      <c r="I2682">
        <f t="shared" si="10"/>
        <v>1</v>
      </c>
      <c r="J2682" s="96">
        <v>2021</v>
      </c>
      <c r="K2682" s="97" t="s">
        <v>6093</v>
      </c>
      <c r="L2682" s="97"/>
      <c r="M2682" s="97"/>
      <c r="N2682" s="97"/>
      <c r="O2682" s="97"/>
      <c r="P2682" s="97"/>
      <c r="Q2682" s="97"/>
      <c r="R2682" s="97"/>
      <c r="S2682" s="97"/>
      <c r="T2682" s="97"/>
      <c r="U2682" s="97"/>
      <c r="V2682" s="97"/>
      <c r="W2682" s="97"/>
      <c r="X2682" s="97"/>
      <c r="Y2682" s="97"/>
      <c r="Z2682" s="97"/>
      <c r="AA2682" s="97"/>
      <c r="AB2682" s="97"/>
      <c r="AC2682" s="97"/>
      <c r="AD2682" s="97"/>
      <c r="AE2682" s="97"/>
    </row>
    <row r="2683" spans="1:31" ht="13.2">
      <c r="A2683" s="96">
        <v>32</v>
      </c>
      <c r="B2683" s="97" t="s">
        <v>706</v>
      </c>
      <c r="C2683" s="96">
        <v>1</v>
      </c>
      <c r="D2683" s="96">
        <v>6</v>
      </c>
      <c r="E2683" s="97" t="s">
        <v>6094</v>
      </c>
      <c r="F2683" s="96">
        <v>33635510</v>
      </c>
      <c r="G2683" s="97" t="s">
        <v>427</v>
      </c>
      <c r="H2683">
        <f>VLOOKUP(G2683,'Journals '!A:C,3)</f>
        <v>0</v>
      </c>
      <c r="I2683" t="str">
        <f t="shared" si="10"/>
        <v xml:space="preserve"> </v>
      </c>
      <c r="J2683" s="96">
        <v>2021</v>
      </c>
      <c r="K2683" s="97" t="s">
        <v>6095</v>
      </c>
      <c r="L2683" s="97"/>
      <c r="M2683" s="97"/>
      <c r="N2683" s="97"/>
      <c r="O2683" s="97"/>
      <c r="P2683" s="97"/>
      <c r="Q2683" s="97"/>
      <c r="R2683" s="97"/>
      <c r="S2683" s="97"/>
      <c r="T2683" s="97"/>
      <c r="U2683" s="97"/>
      <c r="V2683" s="97"/>
      <c r="W2683" s="97"/>
      <c r="X2683" s="97"/>
      <c r="Y2683" s="97"/>
      <c r="Z2683" s="97"/>
      <c r="AA2683" s="97"/>
      <c r="AB2683" s="97"/>
      <c r="AC2683" s="97"/>
      <c r="AD2683" s="97"/>
      <c r="AE2683" s="97"/>
    </row>
    <row r="2684" spans="1:31" ht="13.2">
      <c r="A2684" s="96">
        <v>32</v>
      </c>
      <c r="B2684" s="97" t="s">
        <v>706</v>
      </c>
      <c r="C2684" s="96">
        <v>5</v>
      </c>
      <c r="D2684" s="96">
        <v>9</v>
      </c>
      <c r="E2684" s="97" t="s">
        <v>6096</v>
      </c>
      <c r="F2684" s="96">
        <v>33796887</v>
      </c>
      <c r="G2684" s="97" t="s">
        <v>274</v>
      </c>
      <c r="H2684">
        <f>VLOOKUP(G2684,'Journals '!A:C,3)</f>
        <v>1</v>
      </c>
      <c r="I2684">
        <f t="shared" si="10"/>
        <v>1</v>
      </c>
      <c r="J2684" s="96">
        <v>2021</v>
      </c>
      <c r="K2684" s="97" t="s">
        <v>6097</v>
      </c>
      <c r="L2684" s="97"/>
      <c r="M2684" s="97"/>
      <c r="N2684" s="97"/>
      <c r="O2684" s="97"/>
      <c r="P2684" s="97"/>
      <c r="Q2684" s="97"/>
      <c r="R2684" s="97"/>
      <c r="S2684" s="97"/>
      <c r="T2684" s="97"/>
      <c r="U2684" s="97"/>
      <c r="V2684" s="97"/>
      <c r="W2684" s="97"/>
      <c r="X2684" s="97"/>
      <c r="Y2684" s="97"/>
      <c r="Z2684" s="97"/>
      <c r="AA2684" s="97"/>
      <c r="AB2684" s="97"/>
      <c r="AC2684" s="97"/>
      <c r="AD2684" s="97"/>
      <c r="AE2684" s="97"/>
    </row>
    <row r="2685" spans="1:31" ht="13.2">
      <c r="A2685" s="96">
        <v>32</v>
      </c>
      <c r="B2685" s="97" t="s">
        <v>706</v>
      </c>
      <c r="C2685" s="96">
        <v>4</v>
      </c>
      <c r="D2685" s="96">
        <v>7</v>
      </c>
      <c r="E2685" s="97" t="s">
        <v>6098</v>
      </c>
      <c r="F2685" s="96">
        <v>35372480</v>
      </c>
      <c r="G2685" s="97" t="s">
        <v>3897</v>
      </c>
      <c r="H2685">
        <f>VLOOKUP(G2685,'Journals '!A:C,3)</f>
        <v>0</v>
      </c>
      <c r="I2685" t="str">
        <f t="shared" si="10"/>
        <v xml:space="preserve"> </v>
      </c>
      <c r="J2685" s="96">
        <v>2022</v>
      </c>
      <c r="K2685" s="97" t="s">
        <v>5356</v>
      </c>
      <c r="L2685" s="97"/>
      <c r="M2685" s="97"/>
      <c r="N2685" s="97"/>
      <c r="O2685" s="97"/>
      <c r="P2685" s="97"/>
      <c r="Q2685" s="97"/>
      <c r="R2685" s="97"/>
      <c r="S2685" s="97"/>
      <c r="T2685" s="97"/>
      <c r="U2685" s="97"/>
      <c r="V2685" s="97"/>
      <c r="W2685" s="97"/>
      <c r="X2685" s="97"/>
      <c r="Y2685" s="97"/>
      <c r="Z2685" s="97"/>
      <c r="AA2685" s="97"/>
      <c r="AB2685" s="97"/>
      <c r="AC2685" s="97"/>
      <c r="AD2685" s="97"/>
      <c r="AE2685" s="97"/>
    </row>
    <row r="2686" spans="1:31" ht="13.2">
      <c r="A2686" s="96">
        <v>32</v>
      </c>
      <c r="B2686" s="97" t="s">
        <v>706</v>
      </c>
      <c r="C2686" s="96">
        <v>1</v>
      </c>
      <c r="D2686" s="96">
        <v>7</v>
      </c>
      <c r="E2686" s="97" t="s">
        <v>6099</v>
      </c>
      <c r="F2686" s="96">
        <v>34358821</v>
      </c>
      <c r="G2686" s="97" t="s">
        <v>6092</v>
      </c>
      <c r="H2686">
        <f>VLOOKUP(G2686,'Journals '!A:C,3)</f>
        <v>1</v>
      </c>
      <c r="I2686">
        <f t="shared" si="10"/>
        <v>1</v>
      </c>
      <c r="J2686" s="96">
        <v>2021</v>
      </c>
      <c r="K2686" s="97" t="s">
        <v>6100</v>
      </c>
      <c r="L2686" s="97"/>
      <c r="M2686" s="97"/>
      <c r="N2686" s="97"/>
      <c r="O2686" s="97"/>
      <c r="P2686" s="97"/>
      <c r="Q2686" s="97"/>
      <c r="R2686" s="97"/>
      <c r="S2686" s="97"/>
      <c r="T2686" s="97"/>
      <c r="U2686" s="97"/>
      <c r="V2686" s="97"/>
      <c r="W2686" s="97"/>
      <c r="X2686" s="97"/>
      <c r="Y2686" s="97"/>
      <c r="Z2686" s="97"/>
      <c r="AA2686" s="97"/>
      <c r="AB2686" s="97"/>
      <c r="AC2686" s="97"/>
      <c r="AD2686" s="97"/>
      <c r="AE2686" s="97"/>
    </row>
    <row r="2687" spans="1:31" ht="13.2">
      <c r="A2687" s="96">
        <v>32</v>
      </c>
      <c r="B2687" s="97" t="s">
        <v>706</v>
      </c>
      <c r="C2687" s="96">
        <v>10</v>
      </c>
      <c r="D2687" s="96">
        <v>17</v>
      </c>
      <c r="E2687" s="97" t="s">
        <v>6101</v>
      </c>
      <c r="F2687" s="96">
        <v>37542437</v>
      </c>
      <c r="G2687" s="97" t="s">
        <v>430</v>
      </c>
      <c r="H2687">
        <f>VLOOKUP(G2687,'Journals '!A:C,3)</f>
        <v>1</v>
      </c>
      <c r="I2687">
        <f t="shared" si="10"/>
        <v>1</v>
      </c>
      <c r="J2687" s="96">
        <v>2023</v>
      </c>
      <c r="K2687" s="97" t="s">
        <v>6102</v>
      </c>
      <c r="L2687" s="97"/>
      <c r="M2687" s="97"/>
      <c r="N2687" s="97"/>
      <c r="O2687" s="97"/>
      <c r="P2687" s="97"/>
      <c r="Q2687" s="97"/>
      <c r="R2687" s="97"/>
      <c r="S2687" s="97"/>
      <c r="T2687" s="97"/>
      <c r="U2687" s="97"/>
      <c r="V2687" s="97"/>
      <c r="W2687" s="97"/>
      <c r="X2687" s="97"/>
      <c r="Y2687" s="97"/>
      <c r="Z2687" s="97"/>
      <c r="AA2687" s="97"/>
      <c r="AB2687" s="97"/>
      <c r="AC2687" s="97"/>
      <c r="AD2687" s="97"/>
      <c r="AE2687" s="97"/>
    </row>
    <row r="2688" spans="1:31" ht="13.2">
      <c r="A2688" s="96">
        <v>32</v>
      </c>
      <c r="B2688" s="97" t="s">
        <v>706</v>
      </c>
      <c r="C2688" s="96">
        <v>8</v>
      </c>
      <c r="D2688" s="96">
        <v>10</v>
      </c>
      <c r="E2688" s="97" t="s">
        <v>6103</v>
      </c>
      <c r="F2688" s="96">
        <v>35779752</v>
      </c>
      <c r="G2688" s="97" t="s">
        <v>631</v>
      </c>
      <c r="H2688">
        <f>VLOOKUP(G2688,'Journals '!A:C,3)</f>
        <v>1</v>
      </c>
      <c r="I2688">
        <f t="shared" si="10"/>
        <v>1</v>
      </c>
      <c r="J2688" s="96">
        <v>2022</v>
      </c>
      <c r="K2688" s="97" t="s">
        <v>6104</v>
      </c>
      <c r="L2688" s="97"/>
      <c r="M2688" s="97"/>
      <c r="N2688" s="97"/>
      <c r="O2688" s="97"/>
      <c r="P2688" s="97"/>
      <c r="Q2688" s="97"/>
      <c r="R2688" s="97"/>
      <c r="S2688" s="97"/>
      <c r="T2688" s="97"/>
      <c r="U2688" s="97"/>
      <c r="V2688" s="97"/>
      <c r="W2688" s="97"/>
      <c r="X2688" s="97"/>
      <c r="Y2688" s="97"/>
      <c r="Z2688" s="97"/>
      <c r="AA2688" s="97"/>
      <c r="AB2688" s="97"/>
      <c r="AC2688" s="97"/>
      <c r="AD2688" s="97"/>
      <c r="AE2688" s="97"/>
    </row>
    <row r="2689" spans="1:31" ht="13.2">
      <c r="A2689" s="96">
        <v>32</v>
      </c>
      <c r="B2689" s="97" t="s">
        <v>706</v>
      </c>
      <c r="C2689" s="96">
        <v>1</v>
      </c>
      <c r="D2689" s="96">
        <v>4</v>
      </c>
      <c r="E2689" s="97" t="s">
        <v>6105</v>
      </c>
      <c r="F2689" s="96">
        <v>34984117</v>
      </c>
      <c r="G2689" s="97" t="s">
        <v>354</v>
      </c>
      <c r="H2689">
        <f>VLOOKUP(G2689,'Journals '!A:C,3)</f>
        <v>0</v>
      </c>
      <c r="I2689" t="str">
        <f t="shared" si="10"/>
        <v xml:space="preserve"> </v>
      </c>
      <c r="J2689" s="96">
        <v>2021</v>
      </c>
      <c r="K2689" s="97" t="s">
        <v>6106</v>
      </c>
      <c r="L2689" s="97"/>
      <c r="M2689" s="97"/>
      <c r="N2689" s="97"/>
      <c r="O2689" s="97"/>
      <c r="P2689" s="97"/>
      <c r="Q2689" s="97"/>
      <c r="R2689" s="97"/>
      <c r="S2689" s="97"/>
      <c r="T2689" s="97"/>
      <c r="U2689" s="97"/>
      <c r="V2689" s="97"/>
      <c r="W2689" s="97"/>
      <c r="X2689" s="97"/>
      <c r="Y2689" s="97"/>
      <c r="Z2689" s="97"/>
      <c r="AA2689" s="97"/>
      <c r="AB2689" s="97"/>
      <c r="AC2689" s="97"/>
      <c r="AD2689" s="97"/>
      <c r="AE2689" s="97"/>
    </row>
    <row r="2690" spans="1:31" ht="13.2">
      <c r="A2690" s="96">
        <v>32</v>
      </c>
      <c r="B2690" s="97" t="s">
        <v>706</v>
      </c>
      <c r="C2690" s="96">
        <v>3</v>
      </c>
      <c r="D2690" s="96">
        <v>11</v>
      </c>
      <c r="E2690" s="97" t="s">
        <v>6107</v>
      </c>
      <c r="F2690" s="96">
        <v>34547526</v>
      </c>
      <c r="G2690" s="97" t="s">
        <v>631</v>
      </c>
      <c r="H2690">
        <f>VLOOKUP(G2690,'Journals '!A:C,3)</f>
        <v>1</v>
      </c>
      <c r="I2690">
        <f t="shared" si="10"/>
        <v>1</v>
      </c>
      <c r="J2690" s="96">
        <v>2021</v>
      </c>
      <c r="K2690" s="97" t="s">
        <v>6108</v>
      </c>
      <c r="L2690" s="97"/>
      <c r="M2690" s="97"/>
      <c r="N2690" s="97"/>
      <c r="O2690" s="97"/>
      <c r="P2690" s="97"/>
      <c r="Q2690" s="97"/>
      <c r="R2690" s="97"/>
      <c r="S2690" s="97"/>
      <c r="T2690" s="97"/>
      <c r="U2690" s="97"/>
      <c r="V2690" s="97"/>
      <c r="W2690" s="97"/>
      <c r="X2690" s="97"/>
      <c r="Y2690" s="97"/>
      <c r="Z2690" s="97"/>
      <c r="AA2690" s="97"/>
      <c r="AB2690" s="97"/>
      <c r="AC2690" s="97"/>
      <c r="AD2690" s="97"/>
      <c r="AE2690" s="97"/>
    </row>
    <row r="2691" spans="1:31" ht="13.2">
      <c r="A2691" s="96">
        <v>32</v>
      </c>
      <c r="B2691" s="97" t="s">
        <v>706</v>
      </c>
      <c r="C2691" s="96">
        <v>2</v>
      </c>
      <c r="D2691" s="96">
        <v>4</v>
      </c>
      <c r="E2691" s="97" t="s">
        <v>6109</v>
      </c>
      <c r="F2691" s="96">
        <v>29520247</v>
      </c>
      <c r="G2691" s="97" t="s">
        <v>6110</v>
      </c>
      <c r="H2691">
        <f>VLOOKUP(G2691,'Journals '!A:C,3)</f>
        <v>0</v>
      </c>
      <c r="I2691" t="str">
        <f t="shared" si="10"/>
        <v xml:space="preserve"> </v>
      </c>
      <c r="J2691" s="96">
        <v>2018</v>
      </c>
      <c r="K2691" s="97" t="s">
        <v>6111</v>
      </c>
      <c r="L2691" s="97"/>
      <c r="M2691" s="97"/>
      <c r="N2691" s="97"/>
      <c r="O2691" s="97"/>
      <c r="P2691" s="97"/>
      <c r="Q2691" s="97"/>
      <c r="R2691" s="97"/>
      <c r="S2691" s="97"/>
      <c r="T2691" s="97"/>
      <c r="U2691" s="97"/>
      <c r="V2691" s="97"/>
      <c r="W2691" s="97"/>
      <c r="X2691" s="97"/>
      <c r="Y2691" s="97"/>
      <c r="Z2691" s="97"/>
      <c r="AA2691" s="97"/>
      <c r="AB2691" s="97"/>
      <c r="AC2691" s="97"/>
      <c r="AD2691" s="97"/>
      <c r="AE2691" s="97"/>
    </row>
    <row r="2692" spans="1:31" ht="13.2">
      <c r="A2692" s="42"/>
      <c r="B2692" s="5"/>
      <c r="C2692" s="42"/>
      <c r="D2692" s="42"/>
      <c r="E2692" s="5"/>
      <c r="F2692" s="42"/>
      <c r="G2692" s="5"/>
      <c r="H2692" s="5"/>
      <c r="I2692" s="38"/>
      <c r="J2692" s="39"/>
      <c r="K2692" s="38"/>
      <c r="L2692" s="38"/>
      <c r="M2692" s="38"/>
      <c r="N2692" s="38"/>
      <c r="O2692" s="38"/>
      <c r="P2692" s="38"/>
      <c r="Q2692" s="38"/>
      <c r="R2692" s="38"/>
      <c r="S2692" s="38"/>
      <c r="T2692" s="38"/>
      <c r="U2692" s="38"/>
      <c r="V2692" s="38"/>
      <c r="W2692" s="38"/>
      <c r="X2692" s="38"/>
      <c r="Y2692" s="38"/>
      <c r="Z2692" s="38"/>
      <c r="AA2692" s="38"/>
      <c r="AB2692" s="38"/>
      <c r="AC2692" s="38"/>
      <c r="AD2692" s="38"/>
      <c r="AE2692" s="38"/>
    </row>
    <row r="2693" spans="1:31" ht="13.2">
      <c r="A2693" s="42"/>
      <c r="B2693" s="5"/>
      <c r="C2693" s="42"/>
      <c r="D2693" s="42"/>
      <c r="E2693" s="5"/>
      <c r="F2693" s="42"/>
      <c r="G2693" s="5"/>
      <c r="H2693" s="5"/>
      <c r="I2693" s="38"/>
      <c r="J2693" s="39"/>
      <c r="K2693" s="38"/>
      <c r="L2693" s="38"/>
      <c r="M2693" s="38"/>
      <c r="N2693" s="38"/>
      <c r="O2693" s="38"/>
      <c r="P2693" s="38"/>
      <c r="Q2693" s="38"/>
      <c r="R2693" s="38"/>
      <c r="S2693" s="38"/>
      <c r="T2693" s="38"/>
      <c r="U2693" s="38"/>
      <c r="V2693" s="38"/>
      <c r="W2693" s="38"/>
      <c r="X2693" s="38"/>
      <c r="Y2693" s="38"/>
      <c r="Z2693" s="38"/>
      <c r="AA2693" s="38"/>
      <c r="AB2693" s="38"/>
      <c r="AC2693" s="38"/>
      <c r="AD2693" s="38"/>
      <c r="AE2693" s="38"/>
    </row>
    <row r="2694" spans="1:31" ht="13.2">
      <c r="A2694" s="42"/>
      <c r="B2694" s="5"/>
      <c r="C2694" s="42"/>
      <c r="D2694" s="42"/>
      <c r="E2694" s="5"/>
      <c r="F2694" s="42"/>
      <c r="G2694" s="5"/>
      <c r="H2694" s="5"/>
      <c r="I2694" s="38"/>
      <c r="J2694" s="39"/>
      <c r="K2694" s="38"/>
      <c r="L2694" s="38"/>
      <c r="M2694" s="38"/>
      <c r="N2694" s="38"/>
      <c r="O2694" s="38"/>
      <c r="P2694" s="38"/>
      <c r="Q2694" s="38"/>
      <c r="R2694" s="38"/>
      <c r="S2694" s="38"/>
      <c r="T2694" s="38"/>
      <c r="U2694" s="38"/>
      <c r="V2694" s="38"/>
      <c r="W2694" s="38"/>
      <c r="X2694" s="38"/>
      <c r="Y2694" s="38"/>
      <c r="Z2694" s="38"/>
      <c r="AA2694" s="38"/>
      <c r="AB2694" s="38"/>
      <c r="AC2694" s="38"/>
      <c r="AD2694" s="38"/>
      <c r="AE2694" s="38"/>
    </row>
    <row r="2695" spans="1:31" ht="13.2">
      <c r="A2695" s="42"/>
      <c r="B2695" s="5"/>
      <c r="C2695" s="42"/>
      <c r="D2695" s="42"/>
      <c r="E2695" s="5"/>
      <c r="F2695" s="42"/>
      <c r="G2695" s="5"/>
      <c r="H2695" s="5"/>
      <c r="I2695" s="38"/>
      <c r="J2695" s="39"/>
      <c r="K2695" s="38"/>
      <c r="L2695" s="38"/>
      <c r="M2695" s="38"/>
      <c r="N2695" s="38"/>
      <c r="O2695" s="38"/>
      <c r="P2695" s="38"/>
      <c r="Q2695" s="38"/>
      <c r="R2695" s="38"/>
      <c r="S2695" s="38"/>
      <c r="T2695" s="38"/>
      <c r="U2695" s="38"/>
      <c r="V2695" s="38"/>
      <c r="W2695" s="38"/>
      <c r="X2695" s="38"/>
      <c r="Y2695" s="38"/>
      <c r="Z2695" s="38"/>
      <c r="AA2695" s="38"/>
      <c r="AB2695" s="38"/>
      <c r="AC2695" s="38"/>
      <c r="AD2695" s="38"/>
      <c r="AE2695" s="38"/>
    </row>
    <row r="2696" spans="1:31" ht="13.2">
      <c r="A2696" s="42"/>
      <c r="B2696" s="5"/>
      <c r="C2696" s="42"/>
      <c r="D2696" s="42"/>
      <c r="E2696" s="5"/>
      <c r="F2696" s="42"/>
      <c r="G2696" s="5"/>
      <c r="H2696" s="5"/>
      <c r="I2696" s="38"/>
      <c r="J2696" s="39"/>
      <c r="K2696" s="38"/>
      <c r="L2696" s="38"/>
      <c r="M2696" s="38"/>
      <c r="N2696" s="38"/>
      <c r="O2696" s="38"/>
      <c r="P2696" s="38"/>
      <c r="Q2696" s="38"/>
      <c r="R2696" s="38"/>
      <c r="S2696" s="38"/>
      <c r="T2696" s="38"/>
      <c r="U2696" s="38"/>
      <c r="V2696" s="38"/>
      <c r="W2696" s="38"/>
      <c r="X2696" s="38"/>
      <c r="Y2696" s="38"/>
      <c r="Z2696" s="38"/>
      <c r="AA2696" s="38"/>
      <c r="AB2696" s="38"/>
      <c r="AC2696" s="38"/>
      <c r="AD2696" s="38"/>
      <c r="AE2696" s="38"/>
    </row>
    <row r="2697" spans="1:31" ht="13.2">
      <c r="A2697" s="42"/>
      <c r="B2697" s="5"/>
      <c r="C2697" s="42"/>
      <c r="D2697" s="42"/>
      <c r="E2697" s="5"/>
      <c r="F2697" s="42"/>
      <c r="G2697" s="5"/>
      <c r="H2697" s="5"/>
      <c r="I2697" s="38"/>
      <c r="J2697" s="39"/>
      <c r="K2697" s="38"/>
      <c r="L2697" s="38"/>
      <c r="M2697" s="38"/>
      <c r="N2697" s="38"/>
      <c r="O2697" s="38"/>
      <c r="P2697" s="38"/>
      <c r="Q2697" s="38"/>
      <c r="R2697" s="38"/>
      <c r="S2697" s="38"/>
      <c r="T2697" s="38"/>
      <c r="U2697" s="38"/>
      <c r="V2697" s="38"/>
      <c r="W2697" s="38"/>
      <c r="X2697" s="38"/>
      <c r="Y2697" s="38"/>
      <c r="Z2697" s="38"/>
      <c r="AA2697" s="38"/>
      <c r="AB2697" s="38"/>
      <c r="AC2697" s="38"/>
      <c r="AD2697" s="38"/>
      <c r="AE2697" s="38"/>
    </row>
    <row r="2698" spans="1:31" ht="13.2">
      <c r="A2698" s="42"/>
      <c r="B2698" s="5"/>
      <c r="C2698" s="42"/>
      <c r="D2698" s="42"/>
      <c r="E2698" s="5"/>
      <c r="F2698" s="42"/>
      <c r="G2698" s="5"/>
      <c r="H2698" s="5"/>
      <c r="I2698" s="38"/>
      <c r="J2698" s="39"/>
      <c r="K2698" s="38"/>
      <c r="L2698" s="38"/>
      <c r="M2698" s="38"/>
      <c r="N2698" s="38"/>
      <c r="O2698" s="38"/>
      <c r="P2698" s="38"/>
      <c r="Q2698" s="38"/>
      <c r="R2698" s="38"/>
      <c r="S2698" s="38"/>
      <c r="T2698" s="38"/>
      <c r="U2698" s="38"/>
      <c r="V2698" s="38"/>
      <c r="W2698" s="38"/>
      <c r="X2698" s="38"/>
      <c r="Y2698" s="38"/>
      <c r="Z2698" s="38"/>
      <c r="AA2698" s="38"/>
      <c r="AB2698" s="38"/>
      <c r="AC2698" s="38"/>
      <c r="AD2698" s="38"/>
      <c r="AE2698" s="38"/>
    </row>
    <row r="2699" spans="1:31" ht="13.2">
      <c r="A2699" s="42"/>
      <c r="B2699" s="5"/>
      <c r="C2699" s="42"/>
      <c r="D2699" s="42"/>
      <c r="E2699" s="5"/>
      <c r="F2699" s="42"/>
      <c r="G2699" s="5"/>
      <c r="H2699" s="5"/>
      <c r="I2699" s="38"/>
      <c r="J2699" s="39"/>
      <c r="K2699" s="38"/>
      <c r="L2699" s="38"/>
      <c r="M2699" s="38"/>
      <c r="N2699" s="38"/>
      <c r="O2699" s="38"/>
      <c r="P2699" s="38"/>
      <c r="Q2699" s="38"/>
      <c r="R2699" s="38"/>
      <c r="S2699" s="38"/>
      <c r="T2699" s="38"/>
      <c r="U2699" s="38"/>
      <c r="V2699" s="38"/>
      <c r="W2699" s="38"/>
      <c r="X2699" s="38"/>
      <c r="Y2699" s="38"/>
      <c r="Z2699" s="38"/>
      <c r="AA2699" s="38"/>
      <c r="AB2699" s="38"/>
      <c r="AC2699" s="38"/>
      <c r="AD2699" s="38"/>
      <c r="AE2699" s="38"/>
    </row>
    <row r="2700" spans="1:31" ht="13.2">
      <c r="A2700" s="42"/>
      <c r="B2700" s="5"/>
      <c r="C2700" s="42"/>
      <c r="D2700" s="42"/>
      <c r="E2700" s="5"/>
      <c r="F2700" s="42"/>
      <c r="G2700" s="5"/>
      <c r="H2700" s="5"/>
      <c r="I2700" s="38"/>
      <c r="J2700" s="39"/>
      <c r="K2700" s="38"/>
      <c r="L2700" s="38"/>
      <c r="M2700" s="38"/>
      <c r="N2700" s="38"/>
      <c r="O2700" s="38"/>
      <c r="P2700" s="38"/>
      <c r="Q2700" s="38"/>
      <c r="R2700" s="38"/>
      <c r="S2700" s="38"/>
      <c r="T2700" s="38"/>
      <c r="U2700" s="38"/>
      <c r="V2700" s="38"/>
      <c r="W2700" s="38"/>
      <c r="X2700" s="38"/>
      <c r="Y2700" s="38"/>
      <c r="Z2700" s="38"/>
      <c r="AA2700" s="38"/>
      <c r="AB2700" s="38"/>
      <c r="AC2700" s="38"/>
      <c r="AD2700" s="38"/>
      <c r="AE2700" s="38"/>
    </row>
    <row r="2701" spans="1:31" ht="13.2">
      <c r="A2701" s="42"/>
      <c r="B2701" s="5"/>
      <c r="C2701" s="42"/>
      <c r="D2701" s="42"/>
      <c r="E2701" s="5"/>
      <c r="F2701" s="42"/>
      <c r="G2701" s="5"/>
      <c r="H2701" s="5"/>
      <c r="I2701" s="38"/>
      <c r="J2701" s="39"/>
      <c r="K2701" s="38"/>
      <c r="L2701" s="38"/>
      <c r="M2701" s="38"/>
      <c r="N2701" s="38"/>
      <c r="O2701" s="38"/>
      <c r="P2701" s="38"/>
      <c r="Q2701" s="38"/>
      <c r="R2701" s="38"/>
      <c r="S2701" s="38"/>
      <c r="T2701" s="38"/>
      <c r="U2701" s="38"/>
      <c r="V2701" s="38"/>
      <c r="W2701" s="38"/>
      <c r="X2701" s="38"/>
      <c r="Y2701" s="38"/>
      <c r="Z2701" s="38"/>
      <c r="AA2701" s="38"/>
      <c r="AB2701" s="38"/>
      <c r="AC2701" s="38"/>
      <c r="AD2701" s="38"/>
      <c r="AE2701" s="38"/>
    </row>
    <row r="2702" spans="1:31" ht="13.2">
      <c r="A2702" s="42"/>
      <c r="B2702" s="5"/>
      <c r="C2702" s="42"/>
      <c r="D2702" s="42"/>
      <c r="E2702" s="5"/>
      <c r="F2702" s="42"/>
      <c r="G2702" s="5"/>
      <c r="H2702" s="5"/>
      <c r="I2702" s="38"/>
      <c r="J2702" s="39"/>
      <c r="K2702" s="38"/>
      <c r="L2702" s="38"/>
      <c r="M2702" s="38"/>
      <c r="N2702" s="38"/>
      <c r="O2702" s="38"/>
      <c r="P2702" s="38"/>
      <c r="Q2702" s="38"/>
      <c r="R2702" s="38"/>
      <c r="S2702" s="38"/>
      <c r="T2702" s="38"/>
      <c r="U2702" s="38"/>
      <c r="V2702" s="38"/>
      <c r="W2702" s="38"/>
      <c r="X2702" s="38"/>
      <c r="Y2702" s="38"/>
      <c r="Z2702" s="38"/>
      <c r="AA2702" s="38"/>
      <c r="AB2702" s="38"/>
      <c r="AC2702" s="38"/>
      <c r="AD2702" s="38"/>
      <c r="AE2702" s="38"/>
    </row>
    <row r="2703" spans="1:31" ht="13.2">
      <c r="A2703" s="42"/>
      <c r="B2703" s="5"/>
      <c r="C2703" s="42"/>
      <c r="D2703" s="42"/>
      <c r="E2703" s="5"/>
      <c r="F2703" s="42"/>
      <c r="G2703" s="5"/>
      <c r="H2703" s="5"/>
      <c r="I2703" s="38"/>
      <c r="J2703" s="39"/>
      <c r="K2703" s="38"/>
      <c r="L2703" s="38"/>
      <c r="M2703" s="38"/>
      <c r="N2703" s="38"/>
      <c r="O2703" s="38"/>
      <c r="P2703" s="38"/>
      <c r="Q2703" s="38"/>
      <c r="R2703" s="38"/>
      <c r="S2703" s="38"/>
      <c r="T2703" s="38"/>
      <c r="U2703" s="38"/>
      <c r="V2703" s="38"/>
      <c r="W2703" s="38"/>
      <c r="X2703" s="38"/>
      <c r="Y2703" s="38"/>
      <c r="Z2703" s="38"/>
      <c r="AA2703" s="38"/>
      <c r="AB2703" s="38"/>
      <c r="AC2703" s="38"/>
      <c r="AD2703" s="38"/>
      <c r="AE2703" s="38"/>
    </row>
    <row r="2704" spans="1:31" ht="13.2">
      <c r="A2704" s="42"/>
      <c r="B2704" s="5"/>
      <c r="C2704" s="42"/>
      <c r="D2704" s="42"/>
      <c r="E2704" s="5"/>
      <c r="F2704" s="42"/>
      <c r="G2704" s="5"/>
      <c r="H2704" s="5"/>
      <c r="I2704" s="38"/>
      <c r="J2704" s="39"/>
      <c r="K2704" s="38"/>
      <c r="L2704" s="38"/>
      <c r="M2704" s="38"/>
      <c r="N2704" s="38"/>
      <c r="O2704" s="38"/>
      <c r="P2704" s="38"/>
      <c r="Q2704" s="38"/>
      <c r="R2704" s="38"/>
      <c r="S2704" s="38"/>
      <c r="T2704" s="38"/>
      <c r="U2704" s="38"/>
      <c r="V2704" s="38"/>
      <c r="W2704" s="38"/>
      <c r="X2704" s="38"/>
      <c r="Y2704" s="38"/>
      <c r="Z2704" s="38"/>
      <c r="AA2704" s="38"/>
      <c r="AB2704" s="38"/>
      <c r="AC2704" s="38"/>
      <c r="AD2704" s="38"/>
      <c r="AE2704" s="38"/>
    </row>
    <row r="2705" spans="1:31" ht="13.2">
      <c r="A2705" s="42"/>
      <c r="B2705" s="5"/>
      <c r="C2705" s="42"/>
      <c r="D2705" s="42"/>
      <c r="E2705" s="5"/>
      <c r="F2705" s="42"/>
      <c r="G2705" s="5"/>
      <c r="H2705" s="5"/>
      <c r="I2705" s="38"/>
      <c r="J2705" s="39"/>
      <c r="K2705" s="38"/>
      <c r="L2705" s="38"/>
      <c r="M2705" s="38"/>
      <c r="N2705" s="38"/>
      <c r="O2705" s="38"/>
      <c r="P2705" s="38"/>
      <c r="Q2705" s="38"/>
      <c r="R2705" s="38"/>
      <c r="S2705" s="38"/>
      <c r="T2705" s="38"/>
      <c r="U2705" s="38"/>
      <c r="V2705" s="38"/>
      <c r="W2705" s="38"/>
      <c r="X2705" s="38"/>
      <c r="Y2705" s="38"/>
      <c r="Z2705" s="38"/>
      <c r="AA2705" s="38"/>
      <c r="AB2705" s="38"/>
      <c r="AC2705" s="38"/>
      <c r="AD2705" s="38"/>
      <c r="AE2705" s="38"/>
    </row>
    <row r="2706" spans="1:31" ht="13.2">
      <c r="A2706" s="42"/>
      <c r="B2706" s="5"/>
      <c r="C2706" s="42"/>
      <c r="D2706" s="42"/>
      <c r="E2706" s="5"/>
      <c r="F2706" s="42"/>
      <c r="G2706" s="5"/>
      <c r="H2706" s="5"/>
      <c r="I2706" s="38"/>
      <c r="J2706" s="39"/>
      <c r="K2706" s="38"/>
      <c r="L2706" s="38"/>
      <c r="M2706" s="38"/>
      <c r="N2706" s="38"/>
      <c r="O2706" s="38"/>
      <c r="P2706" s="38"/>
      <c r="Q2706" s="38"/>
      <c r="R2706" s="38"/>
      <c r="S2706" s="38"/>
      <c r="T2706" s="38"/>
      <c r="U2706" s="38"/>
      <c r="V2706" s="38"/>
      <c r="W2706" s="38"/>
      <c r="X2706" s="38"/>
      <c r="Y2706" s="38"/>
      <c r="Z2706" s="38"/>
      <c r="AA2706" s="38"/>
      <c r="AB2706" s="38"/>
      <c r="AC2706" s="38"/>
      <c r="AD2706" s="38"/>
      <c r="AE2706" s="38"/>
    </row>
    <row r="2707" spans="1:31" ht="13.2">
      <c r="A2707" s="42"/>
      <c r="B2707" s="5"/>
      <c r="C2707" s="42"/>
      <c r="D2707" s="42"/>
      <c r="E2707" s="5"/>
      <c r="F2707" s="42"/>
      <c r="G2707" s="5"/>
      <c r="H2707" s="5"/>
      <c r="I2707" s="38"/>
      <c r="J2707" s="39"/>
      <c r="K2707" s="38"/>
      <c r="L2707" s="38"/>
      <c r="M2707" s="38"/>
      <c r="N2707" s="38"/>
      <c r="O2707" s="38"/>
      <c r="P2707" s="38"/>
      <c r="Q2707" s="38"/>
      <c r="R2707" s="38"/>
      <c r="S2707" s="38"/>
      <c r="T2707" s="38"/>
      <c r="U2707" s="38"/>
      <c r="V2707" s="38"/>
      <c r="W2707" s="38"/>
      <c r="X2707" s="38"/>
      <c r="Y2707" s="38"/>
      <c r="Z2707" s="38"/>
      <c r="AA2707" s="38"/>
      <c r="AB2707" s="38"/>
      <c r="AC2707" s="38"/>
      <c r="AD2707" s="38"/>
      <c r="AE2707" s="38"/>
    </row>
    <row r="2708" spans="1:31" ht="13.2">
      <c r="A2708" s="42"/>
      <c r="B2708" s="5"/>
      <c r="C2708" s="42"/>
      <c r="D2708" s="42"/>
      <c r="E2708" s="5"/>
      <c r="F2708" s="42"/>
      <c r="G2708" s="5"/>
      <c r="H2708" s="5"/>
      <c r="I2708" s="38"/>
      <c r="J2708" s="39"/>
      <c r="K2708" s="38"/>
      <c r="L2708" s="38"/>
      <c r="M2708" s="38"/>
      <c r="N2708" s="38"/>
      <c r="O2708" s="38"/>
      <c r="P2708" s="38"/>
      <c r="Q2708" s="38"/>
      <c r="R2708" s="38"/>
      <c r="S2708" s="38"/>
      <c r="T2708" s="38"/>
      <c r="U2708" s="38"/>
      <c r="V2708" s="38"/>
      <c r="W2708" s="38"/>
      <c r="X2708" s="38"/>
      <c r="Y2708" s="38"/>
      <c r="Z2708" s="38"/>
      <c r="AA2708" s="38"/>
      <c r="AB2708" s="38"/>
      <c r="AC2708" s="38"/>
      <c r="AD2708" s="38"/>
      <c r="AE2708" s="38"/>
    </row>
    <row r="2709" spans="1:31" ht="13.2">
      <c r="A2709" s="42"/>
      <c r="B2709" s="5"/>
      <c r="C2709" s="42"/>
      <c r="D2709" s="42"/>
      <c r="E2709" s="5"/>
      <c r="F2709" s="42"/>
      <c r="G2709" s="5"/>
      <c r="H2709" s="5"/>
      <c r="I2709" s="38"/>
      <c r="J2709" s="39"/>
      <c r="K2709" s="38"/>
      <c r="L2709" s="38"/>
      <c r="M2709" s="38"/>
      <c r="N2709" s="38"/>
      <c r="O2709" s="38"/>
      <c r="P2709" s="38"/>
      <c r="Q2709" s="38"/>
      <c r="R2709" s="38"/>
      <c r="S2709" s="38"/>
      <c r="T2709" s="38"/>
      <c r="U2709" s="38"/>
      <c r="V2709" s="38"/>
      <c r="W2709" s="38"/>
      <c r="X2709" s="38"/>
      <c r="Y2709" s="38"/>
      <c r="Z2709" s="38"/>
      <c r="AA2709" s="38"/>
      <c r="AB2709" s="38"/>
      <c r="AC2709" s="38"/>
      <c r="AD2709" s="38"/>
      <c r="AE2709" s="38"/>
    </row>
    <row r="2710" spans="1:31" ht="13.2">
      <c r="A2710" s="42"/>
      <c r="B2710" s="5"/>
      <c r="C2710" s="42"/>
      <c r="D2710" s="42"/>
      <c r="E2710" s="5"/>
      <c r="F2710" s="42"/>
      <c r="G2710" s="5"/>
      <c r="H2710" s="5"/>
      <c r="I2710" s="38"/>
      <c r="J2710" s="39"/>
      <c r="K2710" s="38"/>
      <c r="L2710" s="38"/>
      <c r="M2710" s="38"/>
      <c r="N2710" s="38"/>
      <c r="O2710" s="38"/>
      <c r="P2710" s="38"/>
      <c r="Q2710" s="38"/>
      <c r="R2710" s="38"/>
      <c r="S2710" s="38"/>
      <c r="T2710" s="38"/>
      <c r="U2710" s="38"/>
      <c r="V2710" s="38"/>
      <c r="W2710" s="38"/>
      <c r="X2710" s="38"/>
      <c r="Y2710" s="38"/>
      <c r="Z2710" s="38"/>
      <c r="AA2710" s="38"/>
      <c r="AB2710" s="38"/>
      <c r="AC2710" s="38"/>
      <c r="AD2710" s="38"/>
      <c r="AE2710" s="38"/>
    </row>
    <row r="2711" spans="1:31" ht="13.2">
      <c r="A2711" s="42"/>
      <c r="B2711" s="5"/>
      <c r="C2711" s="42"/>
      <c r="D2711" s="42"/>
      <c r="E2711" s="5"/>
      <c r="F2711" s="42"/>
      <c r="G2711" s="5"/>
      <c r="H2711" s="5"/>
      <c r="I2711" s="38"/>
      <c r="J2711" s="39"/>
      <c r="K2711" s="38"/>
      <c r="L2711" s="38"/>
      <c r="M2711" s="38"/>
      <c r="N2711" s="38"/>
      <c r="O2711" s="38"/>
      <c r="P2711" s="38"/>
      <c r="Q2711" s="38"/>
      <c r="R2711" s="38"/>
      <c r="S2711" s="38"/>
      <c r="T2711" s="38"/>
      <c r="U2711" s="38"/>
      <c r="V2711" s="38"/>
      <c r="W2711" s="38"/>
      <c r="X2711" s="38"/>
      <c r="Y2711" s="38"/>
      <c r="Z2711" s="38"/>
      <c r="AA2711" s="38"/>
      <c r="AB2711" s="38"/>
      <c r="AC2711" s="38"/>
      <c r="AD2711" s="38"/>
      <c r="AE2711" s="38"/>
    </row>
    <row r="2712" spans="1:31" ht="13.2">
      <c r="A2712" s="42"/>
      <c r="B2712" s="5"/>
      <c r="C2712" s="42"/>
      <c r="D2712" s="42"/>
      <c r="E2712" s="5"/>
      <c r="F2712" s="42"/>
      <c r="G2712" s="5"/>
      <c r="H2712" s="5"/>
      <c r="I2712" s="38"/>
      <c r="J2712" s="39"/>
      <c r="K2712" s="38"/>
      <c r="L2712" s="38"/>
      <c r="M2712" s="38"/>
      <c r="N2712" s="38"/>
      <c r="O2712" s="38"/>
      <c r="P2712" s="38"/>
      <c r="Q2712" s="38"/>
      <c r="R2712" s="38"/>
      <c r="S2712" s="38"/>
      <c r="T2712" s="38"/>
      <c r="U2712" s="38"/>
      <c r="V2712" s="38"/>
      <c r="W2712" s="38"/>
      <c r="X2712" s="38"/>
      <c r="Y2712" s="38"/>
      <c r="Z2712" s="38"/>
      <c r="AA2712" s="38"/>
      <c r="AB2712" s="38"/>
      <c r="AC2712" s="38"/>
      <c r="AD2712" s="38"/>
      <c r="AE2712" s="38"/>
    </row>
    <row r="2713" spans="1:31" ht="13.2">
      <c r="A2713" s="42"/>
      <c r="B2713" s="5"/>
      <c r="C2713" s="42"/>
      <c r="D2713" s="42"/>
      <c r="E2713" s="5"/>
      <c r="F2713" s="42"/>
      <c r="G2713" s="5"/>
      <c r="H2713" s="5"/>
      <c r="I2713" s="38"/>
      <c r="J2713" s="39"/>
      <c r="K2713" s="38"/>
      <c r="L2713" s="38"/>
      <c r="M2713" s="38"/>
      <c r="N2713" s="38"/>
      <c r="O2713" s="38"/>
      <c r="P2713" s="38"/>
      <c r="Q2713" s="38"/>
      <c r="R2713" s="38"/>
      <c r="S2713" s="38"/>
      <c r="T2713" s="38"/>
      <c r="U2713" s="38"/>
      <c r="V2713" s="38"/>
      <c r="W2713" s="38"/>
      <c r="X2713" s="38"/>
      <c r="Y2713" s="38"/>
      <c r="Z2713" s="38"/>
      <c r="AA2713" s="38"/>
      <c r="AB2713" s="38"/>
      <c r="AC2713" s="38"/>
      <c r="AD2713" s="38"/>
      <c r="AE2713" s="38"/>
    </row>
    <row r="2714" spans="1:31" ht="13.2">
      <c r="A2714" s="42"/>
      <c r="B2714" s="5"/>
      <c r="C2714" s="42"/>
      <c r="D2714" s="42"/>
      <c r="E2714" s="5"/>
      <c r="F2714" s="42"/>
      <c r="G2714" s="5"/>
      <c r="H2714" s="5"/>
      <c r="I2714" s="38"/>
      <c r="J2714" s="39"/>
      <c r="K2714" s="38"/>
      <c r="L2714" s="38"/>
      <c r="M2714" s="38"/>
      <c r="N2714" s="38"/>
      <c r="O2714" s="38"/>
      <c r="P2714" s="38"/>
      <c r="Q2714" s="38"/>
      <c r="R2714" s="38"/>
      <c r="S2714" s="38"/>
      <c r="T2714" s="38"/>
      <c r="U2714" s="38"/>
      <c r="V2714" s="38"/>
      <c r="W2714" s="38"/>
      <c r="X2714" s="38"/>
      <c r="Y2714" s="38"/>
      <c r="Z2714" s="38"/>
      <c r="AA2714" s="38"/>
      <c r="AB2714" s="38"/>
      <c r="AC2714" s="38"/>
      <c r="AD2714" s="38"/>
      <c r="AE2714" s="38"/>
    </row>
    <row r="2715" spans="1:31" ht="13.2">
      <c r="A2715" s="42"/>
      <c r="B2715" s="5"/>
      <c r="C2715" s="42"/>
      <c r="D2715" s="42"/>
      <c r="E2715" s="5"/>
      <c r="F2715" s="42"/>
      <c r="G2715" s="5"/>
      <c r="H2715" s="5"/>
      <c r="I2715" s="38"/>
      <c r="J2715" s="39"/>
      <c r="K2715" s="38"/>
      <c r="L2715" s="38"/>
      <c r="M2715" s="38"/>
      <c r="N2715" s="38"/>
      <c r="O2715" s="38"/>
      <c r="P2715" s="38"/>
      <c r="Q2715" s="38"/>
      <c r="R2715" s="38"/>
      <c r="S2715" s="38"/>
      <c r="T2715" s="38"/>
      <c r="U2715" s="38"/>
      <c r="V2715" s="38"/>
      <c r="W2715" s="38"/>
      <c r="X2715" s="38"/>
      <c r="Y2715" s="38"/>
      <c r="Z2715" s="38"/>
      <c r="AA2715" s="38"/>
      <c r="AB2715" s="38"/>
      <c r="AC2715" s="38"/>
      <c r="AD2715" s="38"/>
      <c r="AE2715" s="38"/>
    </row>
    <row r="2716" spans="1:31" ht="13.2">
      <c r="A2716" s="42"/>
      <c r="B2716" s="5"/>
      <c r="C2716" s="42"/>
      <c r="D2716" s="42"/>
      <c r="E2716" s="5"/>
      <c r="F2716" s="42"/>
      <c r="G2716" s="5"/>
      <c r="H2716" s="5"/>
      <c r="I2716" s="38"/>
      <c r="J2716" s="39"/>
      <c r="K2716" s="38"/>
      <c r="L2716" s="38"/>
      <c r="M2716" s="38"/>
      <c r="N2716" s="38"/>
      <c r="O2716" s="38"/>
      <c r="P2716" s="38"/>
      <c r="Q2716" s="38"/>
      <c r="R2716" s="38"/>
      <c r="S2716" s="38"/>
      <c r="T2716" s="38"/>
      <c r="U2716" s="38"/>
      <c r="V2716" s="38"/>
      <c r="W2716" s="38"/>
      <c r="X2716" s="38"/>
      <c r="Y2716" s="38"/>
      <c r="Z2716" s="38"/>
      <c r="AA2716" s="38"/>
      <c r="AB2716" s="38"/>
      <c r="AC2716" s="38"/>
      <c r="AD2716" s="38"/>
      <c r="AE2716" s="38"/>
    </row>
    <row r="2717" spans="1:31" ht="13.2">
      <c r="A2717" s="42"/>
      <c r="B2717" s="5"/>
      <c r="C2717" s="42"/>
      <c r="D2717" s="42"/>
      <c r="E2717" s="5"/>
      <c r="F2717" s="42"/>
      <c r="G2717" s="5"/>
      <c r="H2717" s="5"/>
      <c r="I2717" s="38"/>
      <c r="J2717" s="39"/>
      <c r="K2717" s="38"/>
      <c r="L2717" s="38"/>
      <c r="M2717" s="38"/>
      <c r="N2717" s="38"/>
      <c r="O2717" s="38"/>
      <c r="P2717" s="38"/>
      <c r="Q2717" s="38"/>
      <c r="R2717" s="38"/>
      <c r="S2717" s="38"/>
      <c r="T2717" s="38"/>
      <c r="U2717" s="38"/>
      <c r="V2717" s="38"/>
      <c r="W2717" s="38"/>
      <c r="X2717" s="38"/>
      <c r="Y2717" s="38"/>
      <c r="Z2717" s="38"/>
      <c r="AA2717" s="38"/>
      <c r="AB2717" s="38"/>
      <c r="AC2717" s="38"/>
      <c r="AD2717" s="38"/>
      <c r="AE2717" s="38"/>
    </row>
    <row r="2718" spans="1:31" ht="13.2">
      <c r="A2718" s="42"/>
      <c r="B2718" s="5"/>
      <c r="C2718" s="42"/>
      <c r="D2718" s="42"/>
      <c r="E2718" s="5"/>
      <c r="F2718" s="42"/>
      <c r="G2718" s="5"/>
      <c r="H2718" s="5"/>
      <c r="I2718" s="38"/>
      <c r="J2718" s="39"/>
      <c r="K2718" s="38"/>
      <c r="L2718" s="38"/>
      <c r="M2718" s="38"/>
      <c r="N2718" s="38"/>
      <c r="O2718" s="38"/>
      <c r="P2718" s="38"/>
      <c r="Q2718" s="38"/>
      <c r="R2718" s="38"/>
      <c r="S2718" s="38"/>
      <c r="T2718" s="38"/>
      <c r="U2718" s="38"/>
      <c r="V2718" s="38"/>
      <c r="W2718" s="38"/>
      <c r="X2718" s="38"/>
      <c r="Y2718" s="38"/>
      <c r="Z2718" s="38"/>
      <c r="AA2718" s="38"/>
      <c r="AB2718" s="38"/>
      <c r="AC2718" s="38"/>
      <c r="AD2718" s="38"/>
      <c r="AE2718" s="38"/>
    </row>
    <row r="2719" spans="1:31" ht="13.2">
      <c r="A2719" s="42"/>
      <c r="B2719" s="5"/>
      <c r="C2719" s="42"/>
      <c r="D2719" s="42"/>
      <c r="E2719" s="5"/>
      <c r="F2719" s="42"/>
      <c r="G2719" s="5"/>
      <c r="H2719" s="5"/>
      <c r="I2719" s="38"/>
      <c r="J2719" s="39"/>
      <c r="K2719" s="38"/>
      <c r="L2719" s="38"/>
      <c r="M2719" s="38"/>
      <c r="N2719" s="38"/>
      <c r="O2719" s="38"/>
      <c r="P2719" s="38"/>
      <c r="Q2719" s="38"/>
      <c r="R2719" s="38"/>
      <c r="S2719" s="38"/>
      <c r="T2719" s="38"/>
      <c r="U2719" s="38"/>
      <c r="V2719" s="38"/>
      <c r="W2719" s="38"/>
      <c r="X2719" s="38"/>
      <c r="Y2719" s="38"/>
      <c r="Z2719" s="38"/>
      <c r="AA2719" s="38"/>
      <c r="AB2719" s="38"/>
      <c r="AC2719" s="38"/>
      <c r="AD2719" s="38"/>
      <c r="AE2719" s="38"/>
    </row>
    <row r="2720" spans="1:31" ht="13.2">
      <c r="A2720" s="42"/>
      <c r="B2720" s="5"/>
      <c r="C2720" s="42"/>
      <c r="D2720" s="42"/>
      <c r="E2720" s="5"/>
      <c r="F2720" s="42"/>
      <c r="G2720" s="5"/>
      <c r="H2720" s="5"/>
      <c r="I2720" s="38"/>
      <c r="J2720" s="39"/>
      <c r="K2720" s="38"/>
      <c r="L2720" s="38"/>
      <c r="M2720" s="38"/>
      <c r="N2720" s="38"/>
      <c r="O2720" s="38"/>
      <c r="P2720" s="38"/>
      <c r="Q2720" s="38"/>
      <c r="R2720" s="38"/>
      <c r="S2720" s="38"/>
      <c r="T2720" s="38"/>
      <c r="U2720" s="38"/>
      <c r="V2720" s="38"/>
      <c r="W2720" s="38"/>
      <c r="X2720" s="38"/>
      <c r="Y2720" s="38"/>
      <c r="Z2720" s="38"/>
      <c r="AA2720" s="38"/>
      <c r="AB2720" s="38"/>
      <c r="AC2720" s="38"/>
      <c r="AD2720" s="38"/>
      <c r="AE2720" s="38"/>
    </row>
    <row r="2721" spans="1:31" ht="13.2">
      <c r="A2721" s="42"/>
      <c r="B2721" s="5"/>
      <c r="C2721" s="42"/>
      <c r="D2721" s="42"/>
      <c r="E2721" s="5"/>
      <c r="F2721" s="42"/>
      <c r="G2721" s="5"/>
      <c r="H2721" s="5"/>
      <c r="I2721" s="38"/>
      <c r="J2721" s="39"/>
      <c r="K2721" s="38"/>
      <c r="L2721" s="38"/>
      <c r="M2721" s="38"/>
      <c r="N2721" s="38"/>
      <c r="O2721" s="38"/>
      <c r="P2721" s="38"/>
      <c r="Q2721" s="38"/>
      <c r="R2721" s="38"/>
      <c r="S2721" s="38"/>
      <c r="T2721" s="38"/>
      <c r="U2721" s="38"/>
      <c r="V2721" s="38"/>
      <c r="W2721" s="38"/>
      <c r="X2721" s="38"/>
      <c r="Y2721" s="38"/>
      <c r="Z2721" s="38"/>
      <c r="AA2721" s="38"/>
      <c r="AB2721" s="38"/>
      <c r="AC2721" s="38"/>
      <c r="AD2721" s="38"/>
      <c r="AE2721" s="38"/>
    </row>
    <row r="2722" spans="1:31" ht="13.2">
      <c r="A2722" s="42"/>
      <c r="B2722" s="5"/>
      <c r="C2722" s="42"/>
      <c r="D2722" s="42"/>
      <c r="E2722" s="5"/>
      <c r="F2722" s="42"/>
      <c r="G2722" s="5"/>
      <c r="H2722" s="5"/>
      <c r="I2722" s="38"/>
      <c r="J2722" s="39"/>
      <c r="K2722" s="38"/>
      <c r="L2722" s="38"/>
      <c r="M2722" s="38"/>
      <c r="N2722" s="38"/>
      <c r="O2722" s="38"/>
      <c r="P2722" s="38"/>
      <c r="Q2722" s="38"/>
      <c r="R2722" s="38"/>
      <c r="S2722" s="38"/>
      <c r="T2722" s="38"/>
      <c r="U2722" s="38"/>
      <c r="V2722" s="38"/>
      <c r="W2722" s="38"/>
      <c r="X2722" s="38"/>
      <c r="Y2722" s="38"/>
      <c r="Z2722" s="38"/>
      <c r="AA2722" s="38"/>
      <c r="AB2722" s="38"/>
      <c r="AC2722" s="38"/>
      <c r="AD2722" s="38"/>
      <c r="AE2722" s="38"/>
    </row>
    <row r="2723" spans="1:31" ht="13.2">
      <c r="A2723" s="42"/>
      <c r="B2723" s="5"/>
      <c r="C2723" s="42"/>
      <c r="D2723" s="42"/>
      <c r="E2723" s="5"/>
      <c r="F2723" s="42"/>
      <c r="G2723" s="5"/>
      <c r="H2723" s="5"/>
      <c r="I2723" s="38"/>
      <c r="J2723" s="39"/>
      <c r="K2723" s="38"/>
      <c r="L2723" s="38"/>
      <c r="M2723" s="38"/>
      <c r="N2723" s="38"/>
      <c r="O2723" s="38"/>
      <c r="P2723" s="38"/>
      <c r="Q2723" s="38"/>
      <c r="R2723" s="38"/>
      <c r="S2723" s="38"/>
      <c r="T2723" s="38"/>
      <c r="U2723" s="38"/>
      <c r="V2723" s="38"/>
      <c r="W2723" s="38"/>
      <c r="X2723" s="38"/>
      <c r="Y2723" s="38"/>
      <c r="Z2723" s="38"/>
      <c r="AA2723" s="38"/>
      <c r="AB2723" s="38"/>
      <c r="AC2723" s="38"/>
      <c r="AD2723" s="38"/>
      <c r="AE2723" s="38"/>
    </row>
    <row r="2724" spans="1:31" ht="13.2">
      <c r="A2724" s="42"/>
      <c r="B2724" s="5"/>
      <c r="C2724" s="42"/>
      <c r="D2724" s="42"/>
      <c r="E2724" s="5"/>
      <c r="F2724" s="42"/>
      <c r="G2724" s="5"/>
      <c r="H2724" s="5"/>
      <c r="I2724" s="38"/>
      <c r="J2724" s="39"/>
      <c r="K2724" s="38"/>
      <c r="L2724" s="38"/>
      <c r="M2724" s="38"/>
      <c r="N2724" s="38"/>
      <c r="O2724" s="38"/>
      <c r="P2724" s="38"/>
      <c r="Q2724" s="38"/>
      <c r="R2724" s="38"/>
      <c r="S2724" s="38"/>
      <c r="T2724" s="38"/>
      <c r="U2724" s="38"/>
      <c r="V2724" s="38"/>
      <c r="W2724" s="38"/>
      <c r="X2724" s="38"/>
      <c r="Y2724" s="38"/>
      <c r="Z2724" s="38"/>
      <c r="AA2724" s="38"/>
      <c r="AB2724" s="38"/>
      <c r="AC2724" s="38"/>
      <c r="AD2724" s="38"/>
      <c r="AE2724" s="38"/>
    </row>
    <row r="2725" spans="1:31" ht="13.2">
      <c r="A2725" s="42"/>
      <c r="B2725" s="5"/>
      <c r="C2725" s="42"/>
      <c r="D2725" s="42"/>
      <c r="E2725" s="5"/>
      <c r="F2725" s="42"/>
      <c r="G2725" s="5"/>
      <c r="H2725" s="5"/>
      <c r="I2725" s="38"/>
      <c r="J2725" s="39"/>
      <c r="K2725" s="38"/>
      <c r="L2725" s="38"/>
      <c r="M2725" s="38"/>
      <c r="N2725" s="38"/>
      <c r="O2725" s="38"/>
      <c r="P2725" s="38"/>
      <c r="Q2725" s="38"/>
      <c r="R2725" s="38"/>
      <c r="S2725" s="38"/>
      <c r="T2725" s="38"/>
      <c r="U2725" s="38"/>
      <c r="V2725" s="38"/>
      <c r="W2725" s="38"/>
      <c r="X2725" s="38"/>
      <c r="Y2725" s="38"/>
      <c r="Z2725" s="38"/>
      <c r="AA2725" s="38"/>
      <c r="AB2725" s="38"/>
      <c r="AC2725" s="38"/>
      <c r="AD2725" s="38"/>
      <c r="AE2725" s="38"/>
    </row>
    <row r="2726" spans="1:31" ht="13.2">
      <c r="A2726" s="42"/>
      <c r="B2726" s="5"/>
      <c r="C2726" s="42"/>
      <c r="D2726" s="42"/>
      <c r="E2726" s="5"/>
      <c r="F2726" s="42"/>
      <c r="G2726" s="5"/>
      <c r="H2726" s="5"/>
      <c r="I2726" s="38"/>
      <c r="J2726" s="39"/>
      <c r="K2726" s="38"/>
      <c r="L2726" s="38"/>
      <c r="M2726" s="38"/>
      <c r="N2726" s="38"/>
      <c r="O2726" s="38"/>
      <c r="P2726" s="38"/>
      <c r="Q2726" s="38"/>
      <c r="R2726" s="38"/>
      <c r="S2726" s="38"/>
      <c r="T2726" s="38"/>
      <c r="U2726" s="38"/>
      <c r="V2726" s="38"/>
      <c r="W2726" s="38"/>
      <c r="X2726" s="38"/>
      <c r="Y2726" s="38"/>
      <c r="Z2726" s="38"/>
      <c r="AA2726" s="38"/>
      <c r="AB2726" s="38"/>
      <c r="AC2726" s="38"/>
      <c r="AD2726" s="38"/>
      <c r="AE2726" s="38"/>
    </row>
    <row r="2727" spans="1:31" ht="13.2">
      <c r="A2727" s="42"/>
      <c r="B2727" s="5"/>
      <c r="C2727" s="42"/>
      <c r="D2727" s="42"/>
      <c r="E2727" s="5"/>
      <c r="F2727" s="42"/>
      <c r="G2727" s="5"/>
      <c r="H2727" s="5"/>
      <c r="I2727" s="38"/>
      <c r="J2727" s="39"/>
      <c r="K2727" s="38"/>
      <c r="L2727" s="38"/>
      <c r="M2727" s="38"/>
      <c r="N2727" s="38"/>
      <c r="O2727" s="38"/>
      <c r="P2727" s="38"/>
      <c r="Q2727" s="38"/>
      <c r="R2727" s="38"/>
      <c r="S2727" s="38"/>
      <c r="T2727" s="38"/>
      <c r="U2727" s="38"/>
      <c r="V2727" s="38"/>
      <c r="W2727" s="38"/>
      <c r="X2727" s="38"/>
      <c r="Y2727" s="38"/>
      <c r="Z2727" s="38"/>
      <c r="AA2727" s="38"/>
      <c r="AB2727" s="38"/>
      <c r="AC2727" s="38"/>
      <c r="AD2727" s="38"/>
      <c r="AE2727" s="38"/>
    </row>
    <row r="2728" spans="1:31" ht="13.2">
      <c r="A2728" s="42"/>
      <c r="B2728" s="5"/>
      <c r="C2728" s="42"/>
      <c r="D2728" s="42"/>
      <c r="E2728" s="5"/>
      <c r="F2728" s="42"/>
      <c r="G2728" s="5"/>
      <c r="H2728" s="5"/>
      <c r="I2728" s="38"/>
      <c r="J2728" s="39"/>
      <c r="K2728" s="38"/>
      <c r="L2728" s="38"/>
      <c r="M2728" s="38"/>
      <c r="N2728" s="38"/>
      <c r="O2728" s="38"/>
      <c r="P2728" s="38"/>
      <c r="Q2728" s="38"/>
      <c r="R2728" s="38"/>
      <c r="S2728" s="38"/>
      <c r="T2728" s="38"/>
      <c r="U2728" s="38"/>
      <c r="V2728" s="38"/>
      <c r="W2728" s="38"/>
      <c r="X2728" s="38"/>
      <c r="Y2728" s="38"/>
      <c r="Z2728" s="38"/>
      <c r="AA2728" s="38"/>
      <c r="AB2728" s="38"/>
      <c r="AC2728" s="38"/>
      <c r="AD2728" s="38"/>
      <c r="AE2728" s="38"/>
    </row>
    <row r="2729" spans="1:31" ht="13.2">
      <c r="A2729" s="42"/>
      <c r="B2729" s="5"/>
      <c r="C2729" s="42"/>
      <c r="D2729" s="42"/>
      <c r="E2729" s="5"/>
      <c r="F2729" s="42"/>
      <c r="G2729" s="5"/>
      <c r="H2729" s="5"/>
      <c r="I2729" s="38"/>
      <c r="J2729" s="39"/>
      <c r="K2729" s="38"/>
      <c r="L2729" s="38"/>
      <c r="M2729" s="38"/>
      <c r="N2729" s="38"/>
      <c r="O2729" s="38"/>
      <c r="P2729" s="38"/>
      <c r="Q2729" s="38"/>
      <c r="R2729" s="38"/>
      <c r="S2729" s="38"/>
      <c r="T2729" s="38"/>
      <c r="U2729" s="38"/>
      <c r="V2729" s="38"/>
      <c r="W2729" s="38"/>
      <c r="X2729" s="38"/>
      <c r="Y2729" s="38"/>
      <c r="Z2729" s="38"/>
      <c r="AA2729" s="38"/>
      <c r="AB2729" s="38"/>
      <c r="AC2729" s="38"/>
      <c r="AD2729" s="38"/>
      <c r="AE2729" s="38"/>
    </row>
    <row r="2730" spans="1:31" ht="13.2">
      <c r="A2730" s="42"/>
      <c r="B2730" s="5"/>
      <c r="C2730" s="42"/>
      <c r="D2730" s="42"/>
      <c r="E2730" s="5"/>
      <c r="F2730" s="42"/>
      <c r="G2730" s="5"/>
      <c r="H2730" s="5"/>
      <c r="I2730" s="38"/>
      <c r="J2730" s="39"/>
      <c r="K2730" s="38"/>
      <c r="L2730" s="38"/>
      <c r="M2730" s="38"/>
      <c r="N2730" s="38"/>
      <c r="O2730" s="38"/>
      <c r="P2730" s="38"/>
      <c r="Q2730" s="38"/>
      <c r="R2730" s="38"/>
      <c r="S2730" s="38"/>
      <c r="T2730" s="38"/>
      <c r="U2730" s="38"/>
      <c r="V2730" s="38"/>
      <c r="W2730" s="38"/>
      <c r="X2730" s="38"/>
      <c r="Y2730" s="38"/>
      <c r="Z2730" s="38"/>
      <c r="AA2730" s="38"/>
      <c r="AB2730" s="38"/>
      <c r="AC2730" s="38"/>
      <c r="AD2730" s="38"/>
      <c r="AE2730" s="38"/>
    </row>
    <row r="2731" spans="1:31" ht="13.2">
      <c r="A2731" s="42"/>
      <c r="B2731" s="5"/>
      <c r="C2731" s="42"/>
      <c r="D2731" s="42"/>
      <c r="E2731" s="5"/>
      <c r="F2731" s="42"/>
      <c r="G2731" s="5"/>
      <c r="H2731" s="5"/>
      <c r="I2731" s="38"/>
      <c r="J2731" s="39"/>
      <c r="K2731" s="38"/>
      <c r="L2731" s="38"/>
      <c r="M2731" s="38"/>
      <c r="N2731" s="38"/>
      <c r="O2731" s="38"/>
      <c r="P2731" s="38"/>
      <c r="Q2731" s="38"/>
      <c r="R2731" s="38"/>
      <c r="S2731" s="38"/>
      <c r="T2731" s="38"/>
      <c r="U2731" s="38"/>
      <c r="V2731" s="38"/>
      <c r="W2731" s="38"/>
      <c r="X2731" s="38"/>
      <c r="Y2731" s="38"/>
      <c r="Z2731" s="38"/>
      <c r="AA2731" s="38"/>
      <c r="AB2731" s="38"/>
      <c r="AC2731" s="38"/>
      <c r="AD2731" s="38"/>
      <c r="AE2731" s="38"/>
    </row>
    <row r="2732" spans="1:31" ht="13.2">
      <c r="A2732" s="42"/>
      <c r="B2732" s="5"/>
      <c r="C2732" s="42"/>
      <c r="D2732" s="42"/>
      <c r="E2732" s="5"/>
      <c r="F2732" s="42"/>
      <c r="G2732" s="5"/>
      <c r="H2732" s="5"/>
      <c r="I2732" s="38"/>
      <c r="J2732" s="39"/>
      <c r="K2732" s="38"/>
      <c r="L2732" s="38"/>
      <c r="M2732" s="38"/>
      <c r="N2732" s="38"/>
      <c r="O2732" s="38"/>
      <c r="P2732" s="38"/>
      <c r="Q2732" s="38"/>
      <c r="R2732" s="38"/>
      <c r="S2732" s="38"/>
      <c r="T2732" s="38"/>
      <c r="U2732" s="38"/>
      <c r="V2732" s="38"/>
      <c r="W2732" s="38"/>
      <c r="X2732" s="38"/>
      <c r="Y2732" s="38"/>
      <c r="Z2732" s="38"/>
      <c r="AA2732" s="38"/>
      <c r="AB2732" s="38"/>
      <c r="AC2732" s="38"/>
      <c r="AD2732" s="38"/>
      <c r="AE2732" s="38"/>
    </row>
    <row r="2733" spans="1:31" ht="13.2">
      <c r="A2733" s="42"/>
      <c r="B2733" s="5"/>
      <c r="C2733" s="42"/>
      <c r="D2733" s="42"/>
      <c r="E2733" s="5"/>
      <c r="F2733" s="42"/>
      <c r="G2733" s="5"/>
      <c r="H2733" s="5"/>
      <c r="I2733" s="38"/>
      <c r="J2733" s="39"/>
      <c r="K2733" s="38"/>
      <c r="L2733" s="38"/>
      <c r="M2733" s="38"/>
      <c r="N2733" s="38"/>
      <c r="O2733" s="38"/>
      <c r="P2733" s="38"/>
      <c r="Q2733" s="38"/>
      <c r="R2733" s="38"/>
      <c r="S2733" s="38"/>
      <c r="T2733" s="38"/>
      <c r="U2733" s="38"/>
      <c r="V2733" s="38"/>
      <c r="W2733" s="38"/>
      <c r="X2733" s="38"/>
      <c r="Y2733" s="38"/>
      <c r="Z2733" s="38"/>
      <c r="AA2733" s="38"/>
      <c r="AB2733" s="38"/>
      <c r="AC2733" s="38"/>
      <c r="AD2733" s="38"/>
      <c r="AE2733" s="38"/>
    </row>
    <row r="2734" spans="1:31" ht="13.2">
      <c r="A2734" s="42"/>
      <c r="B2734" s="5"/>
      <c r="C2734" s="42"/>
      <c r="D2734" s="42"/>
      <c r="E2734" s="5"/>
      <c r="F2734" s="42"/>
      <c r="G2734" s="5"/>
      <c r="H2734" s="5"/>
      <c r="I2734" s="38"/>
      <c r="J2734" s="39"/>
      <c r="K2734" s="38"/>
      <c r="L2734" s="38"/>
      <c r="M2734" s="38"/>
      <c r="N2734" s="38"/>
      <c r="O2734" s="38"/>
      <c r="P2734" s="38"/>
      <c r="Q2734" s="38"/>
      <c r="R2734" s="38"/>
      <c r="S2734" s="38"/>
      <c r="T2734" s="38"/>
      <c r="U2734" s="38"/>
      <c r="V2734" s="38"/>
      <c r="W2734" s="38"/>
      <c r="X2734" s="38"/>
      <c r="Y2734" s="38"/>
      <c r="Z2734" s="38"/>
      <c r="AA2734" s="38"/>
      <c r="AB2734" s="38"/>
      <c r="AC2734" s="38"/>
      <c r="AD2734" s="38"/>
      <c r="AE2734" s="38"/>
    </row>
    <row r="2735" spans="1:31" ht="13.2">
      <c r="A2735" s="42"/>
      <c r="B2735" s="5"/>
      <c r="C2735" s="42"/>
      <c r="D2735" s="42"/>
      <c r="E2735" s="5"/>
      <c r="F2735" s="42"/>
      <c r="G2735" s="5"/>
      <c r="H2735" s="5"/>
      <c r="I2735" s="38"/>
      <c r="J2735" s="39"/>
      <c r="K2735" s="38"/>
      <c r="L2735" s="38"/>
      <c r="M2735" s="38"/>
      <c r="N2735" s="38"/>
      <c r="O2735" s="38"/>
      <c r="P2735" s="38"/>
      <c r="Q2735" s="38"/>
      <c r="R2735" s="38"/>
      <c r="S2735" s="38"/>
      <c r="T2735" s="38"/>
      <c r="U2735" s="38"/>
      <c r="V2735" s="38"/>
      <c r="W2735" s="38"/>
      <c r="X2735" s="38"/>
      <c r="Y2735" s="38"/>
      <c r="Z2735" s="38"/>
      <c r="AA2735" s="38"/>
      <c r="AB2735" s="38"/>
      <c r="AC2735" s="38"/>
      <c r="AD2735" s="38"/>
      <c r="AE2735" s="38"/>
    </row>
    <row r="2736" spans="1:31" ht="13.2">
      <c r="A2736" s="42"/>
      <c r="B2736" s="5"/>
      <c r="C2736" s="42"/>
      <c r="D2736" s="42"/>
      <c r="E2736" s="5"/>
      <c r="F2736" s="42"/>
      <c r="G2736" s="5"/>
      <c r="H2736" s="5"/>
      <c r="I2736" s="38"/>
      <c r="J2736" s="39"/>
      <c r="K2736" s="38"/>
      <c r="L2736" s="38"/>
      <c r="M2736" s="38"/>
      <c r="N2736" s="38"/>
      <c r="O2736" s="38"/>
      <c r="P2736" s="38"/>
      <c r="Q2736" s="38"/>
      <c r="R2736" s="38"/>
      <c r="S2736" s="38"/>
      <c r="T2736" s="38"/>
      <c r="U2736" s="38"/>
      <c r="V2736" s="38"/>
      <c r="W2736" s="38"/>
      <c r="X2736" s="38"/>
      <c r="Y2736" s="38"/>
      <c r="Z2736" s="38"/>
      <c r="AA2736" s="38"/>
      <c r="AB2736" s="38"/>
      <c r="AC2736" s="38"/>
      <c r="AD2736" s="38"/>
      <c r="AE2736" s="38"/>
    </row>
    <row r="2737" spans="1:31" ht="13.2">
      <c r="A2737" s="42"/>
      <c r="B2737" s="5"/>
      <c r="C2737" s="42"/>
      <c r="D2737" s="42"/>
      <c r="E2737" s="5"/>
      <c r="F2737" s="42"/>
      <c r="G2737" s="5"/>
      <c r="H2737" s="5"/>
      <c r="I2737" s="38"/>
      <c r="J2737" s="39"/>
      <c r="K2737" s="38"/>
      <c r="L2737" s="38"/>
      <c r="M2737" s="38"/>
      <c r="N2737" s="38"/>
      <c r="O2737" s="38"/>
      <c r="P2737" s="38"/>
      <c r="Q2737" s="38"/>
      <c r="R2737" s="38"/>
      <c r="S2737" s="38"/>
      <c r="T2737" s="38"/>
      <c r="U2737" s="38"/>
      <c r="V2737" s="38"/>
      <c r="W2737" s="38"/>
      <c r="X2737" s="38"/>
      <c r="Y2737" s="38"/>
      <c r="Z2737" s="38"/>
      <c r="AA2737" s="38"/>
      <c r="AB2737" s="38"/>
      <c r="AC2737" s="38"/>
      <c r="AD2737" s="38"/>
      <c r="AE2737" s="38"/>
    </row>
    <row r="2738" spans="1:31" ht="13.2">
      <c r="A2738" s="42"/>
      <c r="B2738" s="5"/>
      <c r="C2738" s="42"/>
      <c r="D2738" s="42"/>
      <c r="E2738" s="5"/>
      <c r="F2738" s="42"/>
      <c r="G2738" s="5"/>
      <c r="H2738" s="5"/>
      <c r="I2738" s="38"/>
      <c r="J2738" s="39"/>
      <c r="K2738" s="38"/>
      <c r="L2738" s="38"/>
      <c r="M2738" s="38"/>
      <c r="N2738" s="38"/>
      <c r="O2738" s="38"/>
      <c r="P2738" s="38"/>
      <c r="Q2738" s="38"/>
      <c r="R2738" s="38"/>
      <c r="S2738" s="38"/>
      <c r="T2738" s="38"/>
      <c r="U2738" s="38"/>
      <c r="V2738" s="38"/>
      <c r="W2738" s="38"/>
      <c r="X2738" s="38"/>
      <c r="Y2738" s="38"/>
      <c r="Z2738" s="38"/>
      <c r="AA2738" s="38"/>
      <c r="AB2738" s="38"/>
      <c r="AC2738" s="38"/>
      <c r="AD2738" s="38"/>
      <c r="AE2738" s="38"/>
    </row>
    <row r="2739" spans="1:31" ht="13.2">
      <c r="A2739" s="42"/>
      <c r="B2739" s="5"/>
      <c r="C2739" s="42"/>
      <c r="D2739" s="42"/>
      <c r="E2739" s="5"/>
      <c r="F2739" s="42"/>
      <c r="G2739" s="5"/>
      <c r="H2739" s="5"/>
      <c r="I2739" s="38"/>
      <c r="J2739" s="39"/>
      <c r="K2739" s="38"/>
      <c r="L2739" s="38"/>
      <c r="M2739" s="38"/>
      <c r="N2739" s="38"/>
      <c r="O2739" s="38"/>
      <c r="P2739" s="38"/>
      <c r="Q2739" s="38"/>
      <c r="R2739" s="38"/>
      <c r="S2739" s="38"/>
      <c r="T2739" s="38"/>
      <c r="U2739" s="38"/>
      <c r="V2739" s="38"/>
      <c r="W2739" s="38"/>
      <c r="X2739" s="38"/>
      <c r="Y2739" s="38"/>
      <c r="Z2739" s="38"/>
      <c r="AA2739" s="38"/>
      <c r="AB2739" s="38"/>
      <c r="AC2739" s="38"/>
      <c r="AD2739" s="38"/>
      <c r="AE2739" s="38"/>
    </row>
    <row r="2740" spans="1:31" ht="13.2">
      <c r="A2740" s="42"/>
      <c r="B2740" s="5"/>
      <c r="C2740" s="42"/>
      <c r="D2740" s="42"/>
      <c r="E2740" s="5"/>
      <c r="F2740" s="42"/>
      <c r="G2740" s="5"/>
      <c r="H2740" s="5"/>
      <c r="I2740" s="38"/>
      <c r="J2740" s="39"/>
      <c r="K2740" s="38"/>
      <c r="L2740" s="38"/>
      <c r="M2740" s="38"/>
      <c r="N2740" s="38"/>
      <c r="O2740" s="38"/>
      <c r="P2740" s="38"/>
      <c r="Q2740" s="38"/>
      <c r="R2740" s="38"/>
      <c r="S2740" s="38"/>
      <c r="T2740" s="38"/>
      <c r="U2740" s="38"/>
      <c r="V2740" s="38"/>
      <c r="W2740" s="38"/>
      <c r="X2740" s="38"/>
      <c r="Y2740" s="38"/>
      <c r="Z2740" s="38"/>
      <c r="AA2740" s="38"/>
      <c r="AB2740" s="38"/>
      <c r="AC2740" s="38"/>
      <c r="AD2740" s="38"/>
      <c r="AE2740" s="38"/>
    </row>
    <row r="2741" spans="1:31" ht="13.2">
      <c r="A2741" s="42"/>
      <c r="B2741" s="5"/>
      <c r="C2741" s="42"/>
      <c r="D2741" s="42"/>
      <c r="E2741" s="5"/>
      <c r="F2741" s="42"/>
      <c r="G2741" s="5"/>
      <c r="H2741" s="5"/>
      <c r="I2741" s="38"/>
      <c r="J2741" s="39"/>
      <c r="K2741" s="38"/>
      <c r="L2741" s="38"/>
      <c r="M2741" s="38"/>
      <c r="N2741" s="38"/>
      <c r="O2741" s="38"/>
      <c r="P2741" s="38"/>
      <c r="Q2741" s="38"/>
      <c r="R2741" s="38"/>
      <c r="S2741" s="38"/>
      <c r="T2741" s="38"/>
      <c r="U2741" s="38"/>
      <c r="V2741" s="38"/>
      <c r="W2741" s="38"/>
      <c r="X2741" s="38"/>
      <c r="Y2741" s="38"/>
      <c r="Z2741" s="38"/>
      <c r="AA2741" s="38"/>
      <c r="AB2741" s="38"/>
      <c r="AC2741" s="38"/>
      <c r="AD2741" s="38"/>
      <c r="AE2741" s="38"/>
    </row>
    <row r="2742" spans="1:31" ht="13.2">
      <c r="A2742" s="42"/>
      <c r="B2742" s="5"/>
      <c r="C2742" s="42"/>
      <c r="D2742" s="42"/>
      <c r="E2742" s="5"/>
      <c r="F2742" s="42"/>
      <c r="G2742" s="5"/>
      <c r="H2742" s="5"/>
      <c r="I2742" s="38"/>
      <c r="J2742" s="39"/>
      <c r="K2742" s="38"/>
      <c r="L2742" s="38"/>
      <c r="M2742" s="38"/>
      <c r="N2742" s="38"/>
      <c r="O2742" s="38"/>
      <c r="P2742" s="38"/>
      <c r="Q2742" s="38"/>
      <c r="R2742" s="38"/>
      <c r="S2742" s="38"/>
      <c r="T2742" s="38"/>
      <c r="U2742" s="38"/>
      <c r="V2742" s="38"/>
      <c r="W2742" s="38"/>
      <c r="X2742" s="38"/>
      <c r="Y2742" s="38"/>
      <c r="Z2742" s="38"/>
      <c r="AA2742" s="38"/>
      <c r="AB2742" s="38"/>
      <c r="AC2742" s="38"/>
      <c r="AD2742" s="38"/>
      <c r="AE2742" s="38"/>
    </row>
    <row r="2743" spans="1:31" ht="13.2">
      <c r="A2743" s="42"/>
      <c r="B2743" s="5"/>
      <c r="C2743" s="42"/>
      <c r="D2743" s="42"/>
      <c r="E2743" s="5"/>
      <c r="F2743" s="42"/>
      <c r="G2743" s="5"/>
      <c r="H2743" s="5"/>
      <c r="I2743" s="38"/>
      <c r="J2743" s="39"/>
      <c r="K2743" s="38"/>
      <c r="L2743" s="38"/>
      <c r="M2743" s="38"/>
      <c r="N2743" s="38"/>
      <c r="O2743" s="38"/>
      <c r="P2743" s="38"/>
      <c r="Q2743" s="38"/>
      <c r="R2743" s="38"/>
      <c r="S2743" s="38"/>
      <c r="T2743" s="38"/>
      <c r="U2743" s="38"/>
      <c r="V2743" s="38"/>
      <c r="W2743" s="38"/>
      <c r="X2743" s="38"/>
      <c r="Y2743" s="38"/>
      <c r="Z2743" s="38"/>
      <c r="AA2743" s="38"/>
      <c r="AB2743" s="38"/>
      <c r="AC2743" s="38"/>
      <c r="AD2743" s="38"/>
      <c r="AE2743" s="38"/>
    </row>
    <row r="2744" spans="1:31" ht="13.2">
      <c r="A2744" s="42"/>
      <c r="B2744" s="5"/>
      <c r="C2744" s="42"/>
      <c r="D2744" s="42"/>
      <c r="E2744" s="5"/>
      <c r="F2744" s="42"/>
      <c r="G2744" s="5"/>
      <c r="H2744" s="5"/>
      <c r="I2744" s="38"/>
      <c r="J2744" s="39"/>
      <c r="K2744" s="38"/>
      <c r="L2744" s="38"/>
      <c r="M2744" s="38"/>
      <c r="N2744" s="38"/>
      <c r="O2744" s="38"/>
      <c r="P2744" s="38"/>
      <c r="Q2744" s="38"/>
      <c r="R2744" s="38"/>
      <c r="S2744" s="38"/>
      <c r="T2744" s="38"/>
      <c r="U2744" s="38"/>
      <c r="V2744" s="38"/>
      <c r="W2744" s="38"/>
      <c r="X2744" s="38"/>
      <c r="Y2744" s="38"/>
      <c r="Z2744" s="38"/>
      <c r="AA2744" s="38"/>
      <c r="AB2744" s="38"/>
      <c r="AC2744" s="38"/>
      <c r="AD2744" s="38"/>
      <c r="AE2744" s="38"/>
    </row>
    <row r="2745" spans="1:31" ht="13.2">
      <c r="A2745" s="42"/>
      <c r="B2745" s="5"/>
      <c r="C2745" s="42"/>
      <c r="D2745" s="42"/>
      <c r="E2745" s="5"/>
      <c r="F2745" s="42"/>
      <c r="G2745" s="5"/>
      <c r="H2745" s="5"/>
      <c r="I2745" s="38"/>
      <c r="J2745" s="39"/>
      <c r="K2745" s="38"/>
      <c r="L2745" s="38"/>
      <c r="M2745" s="38"/>
      <c r="N2745" s="38"/>
      <c r="O2745" s="38"/>
      <c r="P2745" s="38"/>
      <c r="Q2745" s="38"/>
      <c r="R2745" s="38"/>
      <c r="S2745" s="38"/>
      <c r="T2745" s="38"/>
      <c r="U2745" s="38"/>
      <c r="V2745" s="38"/>
      <c r="W2745" s="38"/>
      <c r="X2745" s="38"/>
      <c r="Y2745" s="38"/>
      <c r="Z2745" s="38"/>
      <c r="AA2745" s="38"/>
      <c r="AB2745" s="38"/>
      <c r="AC2745" s="38"/>
      <c r="AD2745" s="38"/>
      <c r="AE2745" s="38"/>
    </row>
    <row r="2746" spans="1:31" ht="13.2">
      <c r="A2746" s="42"/>
      <c r="B2746" s="5"/>
      <c r="C2746" s="42"/>
      <c r="D2746" s="42"/>
      <c r="E2746" s="5"/>
      <c r="F2746" s="42"/>
      <c r="G2746" s="5"/>
      <c r="H2746" s="5"/>
      <c r="I2746" s="38"/>
      <c r="J2746" s="39"/>
      <c r="K2746" s="38"/>
      <c r="L2746" s="38"/>
      <c r="M2746" s="38"/>
      <c r="N2746" s="38"/>
      <c r="O2746" s="38"/>
      <c r="P2746" s="38"/>
      <c r="Q2746" s="38"/>
      <c r="R2746" s="38"/>
      <c r="S2746" s="38"/>
      <c r="T2746" s="38"/>
      <c r="U2746" s="38"/>
      <c r="V2746" s="38"/>
      <c r="W2746" s="38"/>
      <c r="X2746" s="38"/>
      <c r="Y2746" s="38"/>
      <c r="Z2746" s="38"/>
      <c r="AA2746" s="38"/>
      <c r="AB2746" s="38"/>
      <c r="AC2746" s="38"/>
      <c r="AD2746" s="38"/>
      <c r="AE2746" s="38"/>
    </row>
    <row r="2747" spans="1:31" ht="13.2">
      <c r="A2747" s="42"/>
      <c r="B2747" s="5"/>
      <c r="C2747" s="42"/>
      <c r="D2747" s="42"/>
      <c r="E2747" s="5"/>
      <c r="F2747" s="42"/>
      <c r="G2747" s="5"/>
      <c r="H2747" s="5"/>
      <c r="I2747" s="38"/>
      <c r="J2747" s="39"/>
      <c r="K2747" s="38"/>
      <c r="L2747" s="38"/>
      <c r="M2747" s="38"/>
      <c r="N2747" s="38"/>
      <c r="O2747" s="38"/>
      <c r="P2747" s="38"/>
      <c r="Q2747" s="38"/>
      <c r="R2747" s="38"/>
      <c r="S2747" s="38"/>
      <c r="T2747" s="38"/>
      <c r="U2747" s="38"/>
      <c r="V2747" s="38"/>
      <c r="W2747" s="38"/>
      <c r="X2747" s="38"/>
      <c r="Y2747" s="38"/>
      <c r="Z2747" s="38"/>
      <c r="AA2747" s="38"/>
      <c r="AB2747" s="38"/>
      <c r="AC2747" s="38"/>
      <c r="AD2747" s="38"/>
      <c r="AE2747" s="38"/>
    </row>
    <row r="2748" spans="1:31" ht="13.2">
      <c r="A2748" s="42"/>
      <c r="B2748" s="5"/>
      <c r="C2748" s="42"/>
      <c r="D2748" s="42"/>
      <c r="E2748" s="5"/>
      <c r="F2748" s="42"/>
      <c r="G2748" s="5"/>
      <c r="H2748" s="5"/>
      <c r="I2748" s="38"/>
      <c r="J2748" s="39"/>
      <c r="K2748" s="38"/>
      <c r="L2748" s="38"/>
      <c r="M2748" s="38"/>
      <c r="N2748" s="38"/>
      <c r="O2748" s="38"/>
      <c r="P2748" s="38"/>
      <c r="Q2748" s="38"/>
      <c r="R2748" s="38"/>
      <c r="S2748" s="38"/>
      <c r="T2748" s="38"/>
      <c r="U2748" s="38"/>
      <c r="V2748" s="38"/>
      <c r="W2748" s="38"/>
      <c r="X2748" s="38"/>
      <c r="Y2748" s="38"/>
      <c r="Z2748" s="38"/>
      <c r="AA2748" s="38"/>
      <c r="AB2748" s="38"/>
      <c r="AC2748" s="38"/>
      <c r="AD2748" s="38"/>
      <c r="AE2748" s="38"/>
    </row>
    <row r="2749" spans="1:31" ht="13.2">
      <c r="A2749" s="42"/>
      <c r="B2749" s="5"/>
      <c r="C2749" s="42"/>
      <c r="D2749" s="42"/>
      <c r="E2749" s="5"/>
      <c r="F2749" s="42"/>
      <c r="G2749" s="5"/>
      <c r="H2749" s="5"/>
      <c r="I2749" s="38"/>
      <c r="J2749" s="39"/>
      <c r="K2749" s="38"/>
      <c r="L2749" s="38"/>
      <c r="M2749" s="38"/>
      <c r="N2749" s="38"/>
      <c r="O2749" s="38"/>
      <c r="P2749" s="38"/>
      <c r="Q2749" s="38"/>
      <c r="R2749" s="38"/>
      <c r="S2749" s="38"/>
      <c r="T2749" s="38"/>
      <c r="U2749" s="38"/>
      <c r="V2749" s="38"/>
      <c r="W2749" s="38"/>
      <c r="X2749" s="38"/>
      <c r="Y2749" s="38"/>
      <c r="Z2749" s="38"/>
      <c r="AA2749" s="38"/>
      <c r="AB2749" s="38"/>
      <c r="AC2749" s="38"/>
      <c r="AD2749" s="38"/>
      <c r="AE2749" s="38"/>
    </row>
    <row r="2750" spans="1:31" ht="13.2">
      <c r="A2750" s="42"/>
      <c r="B2750" s="5"/>
      <c r="C2750" s="42"/>
      <c r="D2750" s="42"/>
      <c r="E2750" s="5"/>
      <c r="F2750" s="42"/>
      <c r="G2750" s="5"/>
      <c r="H2750" s="5"/>
      <c r="I2750" s="38"/>
      <c r="J2750" s="39"/>
      <c r="K2750" s="38"/>
      <c r="L2750" s="38"/>
      <c r="M2750" s="38"/>
      <c r="N2750" s="38"/>
      <c r="O2750" s="38"/>
      <c r="P2750" s="38"/>
      <c r="Q2750" s="38"/>
      <c r="R2750" s="38"/>
      <c r="S2750" s="38"/>
      <c r="T2750" s="38"/>
      <c r="U2750" s="38"/>
      <c r="V2750" s="38"/>
      <c r="W2750" s="38"/>
      <c r="X2750" s="38"/>
      <c r="Y2750" s="38"/>
      <c r="Z2750" s="38"/>
      <c r="AA2750" s="38"/>
      <c r="AB2750" s="38"/>
      <c r="AC2750" s="38"/>
      <c r="AD2750" s="38"/>
      <c r="AE2750" s="38"/>
    </row>
    <row r="2751" spans="1:31" ht="13.2">
      <c r="A2751" s="42"/>
      <c r="B2751" s="5"/>
      <c r="C2751" s="42"/>
      <c r="D2751" s="42"/>
      <c r="E2751" s="5"/>
      <c r="F2751" s="42"/>
      <c r="G2751" s="5"/>
      <c r="H2751" s="5"/>
      <c r="I2751" s="38"/>
      <c r="J2751" s="39"/>
      <c r="K2751" s="38"/>
      <c r="L2751" s="38"/>
      <c r="M2751" s="38"/>
      <c r="N2751" s="38"/>
      <c r="O2751" s="38"/>
      <c r="P2751" s="38"/>
      <c r="Q2751" s="38"/>
      <c r="R2751" s="38"/>
      <c r="S2751" s="38"/>
      <c r="T2751" s="38"/>
      <c r="U2751" s="38"/>
      <c r="V2751" s="38"/>
      <c r="W2751" s="38"/>
      <c r="X2751" s="38"/>
      <c r="Y2751" s="38"/>
      <c r="Z2751" s="38"/>
      <c r="AA2751" s="38"/>
      <c r="AB2751" s="38"/>
      <c r="AC2751" s="38"/>
      <c r="AD2751" s="38"/>
      <c r="AE2751" s="38"/>
    </row>
    <row r="2752" spans="1:31" ht="13.2">
      <c r="A2752" s="42"/>
      <c r="B2752" s="5"/>
      <c r="C2752" s="42"/>
      <c r="D2752" s="42"/>
      <c r="E2752" s="5"/>
      <c r="F2752" s="42"/>
      <c r="G2752" s="5"/>
      <c r="H2752" s="5"/>
      <c r="I2752" s="38"/>
      <c r="J2752" s="39"/>
      <c r="K2752" s="38"/>
      <c r="L2752" s="38"/>
      <c r="M2752" s="38"/>
      <c r="N2752" s="38"/>
      <c r="O2752" s="38"/>
      <c r="P2752" s="38"/>
      <c r="Q2752" s="38"/>
      <c r="R2752" s="38"/>
      <c r="S2752" s="38"/>
      <c r="T2752" s="38"/>
      <c r="U2752" s="38"/>
      <c r="V2752" s="38"/>
      <c r="W2752" s="38"/>
      <c r="X2752" s="38"/>
      <c r="Y2752" s="38"/>
      <c r="Z2752" s="38"/>
      <c r="AA2752" s="38"/>
      <c r="AB2752" s="38"/>
      <c r="AC2752" s="38"/>
      <c r="AD2752" s="38"/>
      <c r="AE2752" s="38"/>
    </row>
    <row r="2753" spans="1:31" ht="13.2">
      <c r="A2753" s="42"/>
      <c r="B2753" s="5"/>
      <c r="C2753" s="42"/>
      <c r="D2753" s="42"/>
      <c r="E2753" s="5"/>
      <c r="F2753" s="42"/>
      <c r="G2753" s="5"/>
      <c r="H2753" s="5"/>
      <c r="I2753" s="38"/>
      <c r="J2753" s="39"/>
      <c r="K2753" s="38"/>
      <c r="L2753" s="38"/>
      <c r="M2753" s="38"/>
      <c r="N2753" s="38"/>
      <c r="O2753" s="38"/>
      <c r="P2753" s="38"/>
      <c r="Q2753" s="38"/>
      <c r="R2753" s="38"/>
      <c r="S2753" s="38"/>
      <c r="T2753" s="38"/>
      <c r="U2753" s="38"/>
      <c r="V2753" s="38"/>
      <c r="W2753" s="38"/>
      <c r="X2753" s="38"/>
      <c r="Y2753" s="38"/>
      <c r="Z2753" s="38"/>
      <c r="AA2753" s="38"/>
      <c r="AB2753" s="38"/>
      <c r="AC2753" s="38"/>
      <c r="AD2753" s="38"/>
      <c r="AE2753" s="38"/>
    </row>
    <row r="2754" spans="1:31" ht="13.2">
      <c r="A2754" s="42"/>
      <c r="B2754" s="5"/>
      <c r="C2754" s="42"/>
      <c r="D2754" s="42"/>
      <c r="E2754" s="5"/>
      <c r="F2754" s="42"/>
      <c r="G2754" s="5"/>
      <c r="H2754" s="5"/>
      <c r="I2754" s="38"/>
      <c r="J2754" s="39"/>
      <c r="K2754" s="38"/>
      <c r="L2754" s="38"/>
      <c r="M2754" s="38"/>
      <c r="N2754" s="38"/>
      <c r="O2754" s="38"/>
      <c r="P2754" s="38"/>
      <c r="Q2754" s="38"/>
      <c r="R2754" s="38"/>
      <c r="S2754" s="38"/>
      <c r="T2754" s="38"/>
      <c r="U2754" s="38"/>
      <c r="V2754" s="38"/>
      <c r="W2754" s="38"/>
      <c r="X2754" s="38"/>
      <c r="Y2754" s="38"/>
      <c r="Z2754" s="38"/>
      <c r="AA2754" s="38"/>
      <c r="AB2754" s="38"/>
      <c r="AC2754" s="38"/>
      <c r="AD2754" s="38"/>
      <c r="AE2754" s="38"/>
    </row>
    <row r="2755" spans="1:31" ht="13.2">
      <c r="A2755" s="42"/>
      <c r="B2755" s="5"/>
      <c r="C2755" s="42"/>
      <c r="D2755" s="42"/>
      <c r="E2755" s="5"/>
      <c r="F2755" s="42"/>
      <c r="G2755" s="5"/>
      <c r="H2755" s="5"/>
      <c r="I2755" s="38"/>
      <c r="J2755" s="39"/>
      <c r="K2755" s="38"/>
      <c r="L2755" s="38"/>
      <c r="M2755" s="38"/>
      <c r="N2755" s="38"/>
      <c r="O2755" s="38"/>
      <c r="P2755" s="38"/>
      <c r="Q2755" s="38"/>
      <c r="R2755" s="38"/>
      <c r="S2755" s="38"/>
      <c r="T2755" s="38"/>
      <c r="U2755" s="38"/>
      <c r="V2755" s="38"/>
      <c r="W2755" s="38"/>
      <c r="X2755" s="38"/>
      <c r="Y2755" s="38"/>
      <c r="Z2755" s="38"/>
      <c r="AA2755" s="38"/>
      <c r="AB2755" s="38"/>
      <c r="AC2755" s="38"/>
      <c r="AD2755" s="38"/>
      <c r="AE2755" s="38"/>
    </row>
    <row r="2756" spans="1:31" ht="13.2">
      <c r="A2756" s="42"/>
      <c r="B2756" s="5"/>
      <c r="C2756" s="42"/>
      <c r="D2756" s="42"/>
      <c r="E2756" s="5"/>
      <c r="F2756" s="42"/>
      <c r="G2756" s="5"/>
      <c r="H2756" s="5"/>
      <c r="I2756" s="38"/>
      <c r="J2756" s="39"/>
      <c r="K2756" s="38"/>
      <c r="L2756" s="38"/>
      <c r="M2756" s="38"/>
      <c r="N2756" s="38"/>
      <c r="O2756" s="38"/>
      <c r="P2756" s="38"/>
      <c r="Q2756" s="38"/>
      <c r="R2756" s="38"/>
      <c r="S2756" s="38"/>
      <c r="T2756" s="38"/>
      <c r="U2756" s="38"/>
      <c r="V2756" s="38"/>
      <c r="W2756" s="38"/>
      <c r="X2756" s="38"/>
      <c r="Y2756" s="38"/>
      <c r="Z2756" s="38"/>
      <c r="AA2756" s="38"/>
      <c r="AB2756" s="38"/>
      <c r="AC2756" s="38"/>
      <c r="AD2756" s="38"/>
      <c r="AE2756" s="38"/>
    </row>
    <row r="2757" spans="1:31" ht="13.2">
      <c r="A2757" s="42"/>
      <c r="B2757" s="5"/>
      <c r="C2757" s="42"/>
      <c r="D2757" s="42"/>
      <c r="E2757" s="5"/>
      <c r="F2757" s="42"/>
      <c r="G2757" s="5"/>
      <c r="H2757" s="5"/>
      <c r="I2757" s="38"/>
      <c r="J2757" s="39"/>
      <c r="K2757" s="38"/>
      <c r="L2757" s="38"/>
      <c r="M2757" s="38"/>
      <c r="N2757" s="38"/>
      <c r="O2757" s="38"/>
      <c r="P2757" s="38"/>
      <c r="Q2757" s="38"/>
      <c r="R2757" s="38"/>
      <c r="S2757" s="38"/>
      <c r="T2757" s="38"/>
      <c r="U2757" s="38"/>
      <c r="V2757" s="38"/>
      <c r="W2757" s="38"/>
      <c r="X2757" s="38"/>
      <c r="Y2757" s="38"/>
      <c r="Z2757" s="38"/>
      <c r="AA2757" s="38"/>
      <c r="AB2757" s="38"/>
      <c r="AC2757" s="38"/>
      <c r="AD2757" s="38"/>
      <c r="AE2757" s="38"/>
    </row>
    <row r="2758" spans="1:31" ht="13.2">
      <c r="A2758" s="42"/>
      <c r="B2758" s="5"/>
      <c r="C2758" s="42"/>
      <c r="D2758" s="42"/>
      <c r="E2758" s="5"/>
      <c r="F2758" s="42"/>
      <c r="G2758" s="5"/>
      <c r="H2758" s="5"/>
      <c r="I2758" s="38"/>
      <c r="J2758" s="39"/>
      <c r="K2758" s="38"/>
      <c r="L2758" s="38"/>
      <c r="M2758" s="38"/>
      <c r="N2758" s="38"/>
      <c r="O2758" s="38"/>
      <c r="P2758" s="38"/>
      <c r="Q2758" s="38"/>
      <c r="R2758" s="38"/>
      <c r="S2758" s="38"/>
      <c r="T2758" s="38"/>
      <c r="U2758" s="38"/>
      <c r="V2758" s="38"/>
      <c r="W2758" s="38"/>
      <c r="X2758" s="38"/>
      <c r="Y2758" s="38"/>
      <c r="Z2758" s="38"/>
      <c r="AA2758" s="38"/>
      <c r="AB2758" s="38"/>
      <c r="AC2758" s="38"/>
      <c r="AD2758" s="38"/>
      <c r="AE2758" s="38"/>
    </row>
    <row r="2759" spans="1:31" ht="13.2">
      <c r="A2759" s="42"/>
      <c r="B2759" s="5"/>
      <c r="C2759" s="42"/>
      <c r="D2759" s="42"/>
      <c r="E2759" s="5"/>
      <c r="F2759" s="42"/>
      <c r="G2759" s="5"/>
      <c r="H2759" s="5"/>
      <c r="I2759" s="38"/>
      <c r="J2759" s="39"/>
      <c r="K2759" s="38"/>
      <c r="L2759" s="38"/>
      <c r="M2759" s="38"/>
      <c r="N2759" s="38"/>
      <c r="O2759" s="38"/>
      <c r="P2759" s="38"/>
      <c r="Q2759" s="38"/>
      <c r="R2759" s="38"/>
      <c r="S2759" s="38"/>
      <c r="T2759" s="38"/>
      <c r="U2759" s="38"/>
      <c r="V2759" s="38"/>
      <c r="W2759" s="38"/>
      <c r="X2759" s="38"/>
      <c r="Y2759" s="38"/>
      <c r="Z2759" s="38"/>
      <c r="AA2759" s="38"/>
      <c r="AB2759" s="38"/>
      <c r="AC2759" s="38"/>
      <c r="AD2759" s="38"/>
      <c r="AE2759" s="38"/>
    </row>
    <row r="2760" spans="1:31" ht="13.2">
      <c r="A2760" s="42"/>
      <c r="B2760" s="5"/>
      <c r="C2760" s="42"/>
      <c r="D2760" s="42"/>
      <c r="E2760" s="5"/>
      <c r="F2760" s="42"/>
      <c r="G2760" s="5"/>
      <c r="H2760" s="5"/>
      <c r="I2760" s="38"/>
      <c r="J2760" s="39"/>
      <c r="K2760" s="38"/>
      <c r="L2760" s="38"/>
      <c r="M2760" s="38"/>
      <c r="N2760" s="38"/>
      <c r="O2760" s="38"/>
      <c r="P2760" s="38"/>
      <c r="Q2760" s="38"/>
      <c r="R2760" s="38"/>
      <c r="S2760" s="38"/>
      <c r="T2760" s="38"/>
      <c r="U2760" s="38"/>
      <c r="V2760" s="38"/>
      <c r="W2760" s="38"/>
      <c r="X2760" s="38"/>
      <c r="Y2760" s="38"/>
      <c r="Z2760" s="38"/>
      <c r="AA2760" s="38"/>
      <c r="AB2760" s="38"/>
      <c r="AC2760" s="38"/>
      <c r="AD2760" s="38"/>
      <c r="AE2760" s="38"/>
    </row>
    <row r="2761" spans="1:31" ht="13.2">
      <c r="A2761" s="42"/>
      <c r="B2761" s="5"/>
      <c r="C2761" s="42"/>
      <c r="D2761" s="42"/>
      <c r="E2761" s="5"/>
      <c r="F2761" s="42"/>
      <c r="G2761" s="5"/>
      <c r="H2761" s="5"/>
      <c r="I2761" s="38"/>
      <c r="J2761" s="39"/>
      <c r="K2761" s="38"/>
      <c r="L2761" s="38"/>
      <c r="M2761" s="38"/>
      <c r="N2761" s="38"/>
      <c r="O2761" s="38"/>
      <c r="P2761" s="38"/>
      <c r="Q2761" s="38"/>
      <c r="R2761" s="38"/>
      <c r="S2761" s="38"/>
      <c r="T2761" s="38"/>
      <c r="U2761" s="38"/>
      <c r="V2761" s="38"/>
      <c r="W2761" s="38"/>
      <c r="X2761" s="38"/>
      <c r="Y2761" s="38"/>
      <c r="Z2761" s="38"/>
      <c r="AA2761" s="38"/>
      <c r="AB2761" s="38"/>
      <c r="AC2761" s="38"/>
      <c r="AD2761" s="38"/>
      <c r="AE2761" s="38"/>
    </row>
    <row r="2762" spans="1:31" ht="13.2">
      <c r="A2762" s="42"/>
      <c r="B2762" s="5"/>
      <c r="C2762" s="42"/>
      <c r="D2762" s="42"/>
      <c r="E2762" s="5"/>
      <c r="F2762" s="42"/>
      <c r="G2762" s="5"/>
      <c r="H2762" s="5"/>
      <c r="I2762" s="38"/>
      <c r="J2762" s="39"/>
      <c r="K2762" s="38"/>
      <c r="L2762" s="38"/>
      <c r="M2762" s="38"/>
      <c r="N2762" s="38"/>
      <c r="O2762" s="38"/>
      <c r="P2762" s="38"/>
      <c r="Q2762" s="38"/>
      <c r="R2762" s="38"/>
      <c r="S2762" s="38"/>
      <c r="T2762" s="38"/>
      <c r="U2762" s="38"/>
      <c r="V2762" s="38"/>
      <c r="W2762" s="38"/>
      <c r="X2762" s="38"/>
      <c r="Y2762" s="38"/>
      <c r="Z2762" s="38"/>
      <c r="AA2762" s="38"/>
      <c r="AB2762" s="38"/>
      <c r="AC2762" s="38"/>
      <c r="AD2762" s="38"/>
      <c r="AE2762" s="38"/>
    </row>
    <row r="2763" spans="1:31" ht="13.2">
      <c r="A2763" s="42"/>
      <c r="B2763" s="5"/>
      <c r="C2763" s="42"/>
      <c r="D2763" s="42"/>
      <c r="E2763" s="5"/>
      <c r="F2763" s="42"/>
      <c r="G2763" s="5"/>
      <c r="H2763" s="5"/>
      <c r="I2763" s="38"/>
      <c r="J2763" s="39"/>
      <c r="K2763" s="38"/>
      <c r="L2763" s="38"/>
      <c r="M2763" s="38"/>
      <c r="N2763" s="38"/>
      <c r="O2763" s="38"/>
      <c r="P2763" s="38"/>
      <c r="Q2763" s="38"/>
      <c r="R2763" s="38"/>
      <c r="S2763" s="38"/>
      <c r="T2763" s="38"/>
      <c r="U2763" s="38"/>
      <c r="V2763" s="38"/>
      <c r="W2763" s="38"/>
      <c r="X2763" s="38"/>
      <c r="Y2763" s="38"/>
      <c r="Z2763" s="38"/>
      <c r="AA2763" s="38"/>
      <c r="AB2763" s="38"/>
      <c r="AC2763" s="38"/>
      <c r="AD2763" s="38"/>
      <c r="AE2763" s="38"/>
    </row>
    <row r="2764" spans="1:31" ht="13.2">
      <c r="A2764" s="42"/>
      <c r="B2764" s="5"/>
      <c r="C2764" s="42"/>
      <c r="D2764" s="42"/>
      <c r="E2764" s="5"/>
      <c r="F2764" s="42"/>
      <c r="G2764" s="5"/>
      <c r="H2764" s="5"/>
      <c r="I2764" s="38"/>
      <c r="J2764" s="39"/>
      <c r="K2764" s="38"/>
      <c r="L2764" s="38"/>
      <c r="M2764" s="38"/>
      <c r="N2764" s="38"/>
      <c r="O2764" s="38"/>
      <c r="P2764" s="38"/>
      <c r="Q2764" s="38"/>
      <c r="R2764" s="38"/>
      <c r="S2764" s="38"/>
      <c r="T2764" s="38"/>
      <c r="U2764" s="38"/>
      <c r="V2764" s="38"/>
      <c r="W2764" s="38"/>
      <c r="X2764" s="38"/>
      <c r="Y2764" s="38"/>
      <c r="Z2764" s="38"/>
      <c r="AA2764" s="38"/>
      <c r="AB2764" s="38"/>
      <c r="AC2764" s="38"/>
      <c r="AD2764" s="38"/>
      <c r="AE2764" s="38"/>
    </row>
    <row r="2765" spans="1:31" ht="13.2">
      <c r="A2765" s="42"/>
      <c r="B2765" s="5"/>
      <c r="C2765" s="42"/>
      <c r="D2765" s="42"/>
      <c r="E2765" s="5"/>
      <c r="F2765" s="42"/>
      <c r="G2765" s="5"/>
      <c r="H2765" s="5"/>
      <c r="I2765" s="38"/>
      <c r="J2765" s="39"/>
      <c r="K2765" s="38"/>
      <c r="L2765" s="38"/>
      <c r="M2765" s="38"/>
      <c r="N2765" s="38"/>
      <c r="O2765" s="38"/>
      <c r="P2765" s="38"/>
      <c r="Q2765" s="38"/>
      <c r="R2765" s="38"/>
      <c r="S2765" s="38"/>
      <c r="T2765" s="38"/>
      <c r="U2765" s="38"/>
      <c r="V2765" s="38"/>
      <c r="W2765" s="38"/>
      <c r="X2765" s="38"/>
      <c r="Y2765" s="38"/>
      <c r="Z2765" s="38"/>
      <c r="AA2765" s="38"/>
      <c r="AB2765" s="38"/>
      <c r="AC2765" s="38"/>
      <c r="AD2765" s="38"/>
      <c r="AE2765" s="38"/>
    </row>
    <row r="2766" spans="1:31" ht="13.2">
      <c r="A2766" s="42"/>
      <c r="B2766" s="5"/>
      <c r="C2766" s="42"/>
      <c r="D2766" s="42"/>
      <c r="E2766" s="5"/>
      <c r="F2766" s="42"/>
      <c r="G2766" s="5"/>
      <c r="H2766" s="5"/>
      <c r="I2766" s="38"/>
      <c r="J2766" s="39"/>
      <c r="K2766" s="38"/>
      <c r="L2766" s="38"/>
      <c r="M2766" s="38"/>
      <c r="N2766" s="38"/>
      <c r="O2766" s="38"/>
      <c r="P2766" s="38"/>
      <c r="Q2766" s="38"/>
      <c r="R2766" s="38"/>
      <c r="S2766" s="38"/>
      <c r="T2766" s="38"/>
      <c r="U2766" s="38"/>
      <c r="V2766" s="38"/>
      <c r="W2766" s="38"/>
      <c r="X2766" s="38"/>
      <c r="Y2766" s="38"/>
      <c r="Z2766" s="38"/>
      <c r="AA2766" s="38"/>
      <c r="AB2766" s="38"/>
      <c r="AC2766" s="38"/>
      <c r="AD2766" s="38"/>
      <c r="AE2766" s="38"/>
    </row>
    <row r="2767" spans="1:31" ht="13.2">
      <c r="A2767" s="42"/>
      <c r="B2767" s="5"/>
      <c r="C2767" s="42"/>
      <c r="D2767" s="42"/>
      <c r="E2767" s="5"/>
      <c r="F2767" s="42"/>
      <c r="G2767" s="5"/>
      <c r="H2767" s="5"/>
      <c r="I2767" s="38"/>
      <c r="J2767" s="39"/>
      <c r="K2767" s="38"/>
      <c r="L2767" s="38"/>
      <c r="M2767" s="38"/>
      <c r="N2767" s="38"/>
      <c r="O2767" s="38"/>
      <c r="P2767" s="38"/>
      <c r="Q2767" s="38"/>
      <c r="R2767" s="38"/>
      <c r="S2767" s="38"/>
      <c r="T2767" s="38"/>
      <c r="U2767" s="38"/>
      <c r="V2767" s="38"/>
      <c r="W2767" s="38"/>
      <c r="X2767" s="38"/>
      <c r="Y2767" s="38"/>
      <c r="Z2767" s="38"/>
      <c r="AA2767" s="38"/>
      <c r="AB2767" s="38"/>
      <c r="AC2767" s="38"/>
      <c r="AD2767" s="38"/>
      <c r="AE2767" s="38"/>
    </row>
    <row r="2768" spans="1:31" ht="13.2">
      <c r="A2768" s="42"/>
      <c r="B2768" s="5"/>
      <c r="C2768" s="42"/>
      <c r="D2768" s="42"/>
      <c r="E2768" s="5"/>
      <c r="F2768" s="42"/>
      <c r="G2768" s="5"/>
      <c r="H2768" s="5"/>
      <c r="I2768" s="38"/>
      <c r="J2768" s="39"/>
      <c r="K2768" s="38"/>
      <c r="L2768" s="38"/>
      <c r="M2768" s="38"/>
      <c r="N2768" s="38"/>
      <c r="O2768" s="38"/>
      <c r="P2768" s="38"/>
      <c r="Q2768" s="38"/>
      <c r="R2768" s="38"/>
      <c r="S2768" s="38"/>
      <c r="T2768" s="38"/>
      <c r="U2768" s="38"/>
      <c r="V2768" s="38"/>
      <c r="W2768" s="38"/>
      <c r="X2768" s="38"/>
      <c r="Y2768" s="38"/>
      <c r="Z2768" s="38"/>
      <c r="AA2768" s="38"/>
      <c r="AB2768" s="38"/>
      <c r="AC2768" s="38"/>
      <c r="AD2768" s="38"/>
      <c r="AE2768" s="38"/>
    </row>
    <row r="2769" spans="1:31" ht="13.2">
      <c r="A2769" s="42"/>
      <c r="B2769" s="5"/>
      <c r="C2769" s="42"/>
      <c r="D2769" s="42"/>
      <c r="E2769" s="5"/>
      <c r="F2769" s="42"/>
      <c r="G2769" s="5"/>
      <c r="H2769" s="5"/>
      <c r="I2769" s="38"/>
      <c r="J2769" s="39"/>
      <c r="K2769" s="38"/>
      <c r="L2769" s="38"/>
      <c r="M2769" s="38"/>
      <c r="N2769" s="38"/>
      <c r="O2769" s="38"/>
      <c r="P2769" s="38"/>
      <c r="Q2769" s="38"/>
      <c r="R2769" s="38"/>
      <c r="S2769" s="38"/>
      <c r="T2769" s="38"/>
      <c r="U2769" s="38"/>
      <c r="V2769" s="38"/>
      <c r="W2769" s="38"/>
      <c r="X2769" s="38"/>
      <c r="Y2769" s="38"/>
      <c r="Z2769" s="38"/>
      <c r="AA2769" s="38"/>
      <c r="AB2769" s="38"/>
      <c r="AC2769" s="38"/>
      <c r="AD2769" s="38"/>
      <c r="AE2769" s="38"/>
    </row>
    <row r="2770" spans="1:31" ht="13.2">
      <c r="A2770" s="42"/>
      <c r="B2770" s="5"/>
      <c r="C2770" s="42"/>
      <c r="D2770" s="42"/>
      <c r="E2770" s="5"/>
      <c r="F2770" s="42"/>
      <c r="G2770" s="5"/>
      <c r="H2770" s="5"/>
      <c r="I2770" s="38"/>
      <c r="J2770" s="39"/>
      <c r="K2770" s="38"/>
      <c r="L2770" s="38"/>
      <c r="M2770" s="38"/>
      <c r="N2770" s="38"/>
      <c r="O2770" s="38"/>
      <c r="P2770" s="38"/>
      <c r="Q2770" s="38"/>
      <c r="R2770" s="38"/>
      <c r="S2770" s="38"/>
      <c r="T2770" s="38"/>
      <c r="U2770" s="38"/>
      <c r="V2770" s="38"/>
      <c r="W2770" s="38"/>
      <c r="X2770" s="38"/>
      <c r="Y2770" s="38"/>
      <c r="Z2770" s="38"/>
      <c r="AA2770" s="38"/>
      <c r="AB2770" s="38"/>
      <c r="AC2770" s="38"/>
      <c r="AD2770" s="38"/>
      <c r="AE2770" s="38"/>
    </row>
    <row r="2771" spans="1:31" ht="13.2">
      <c r="A2771" s="42"/>
      <c r="B2771" s="5"/>
      <c r="C2771" s="42"/>
      <c r="D2771" s="42"/>
      <c r="E2771" s="5"/>
      <c r="F2771" s="42"/>
      <c r="G2771" s="5"/>
      <c r="H2771" s="5"/>
      <c r="I2771" s="38"/>
      <c r="J2771" s="39"/>
      <c r="K2771" s="38"/>
      <c r="L2771" s="38"/>
      <c r="M2771" s="38"/>
      <c r="N2771" s="38"/>
      <c r="O2771" s="38"/>
      <c r="P2771" s="38"/>
      <c r="Q2771" s="38"/>
      <c r="R2771" s="38"/>
      <c r="S2771" s="38"/>
      <c r="T2771" s="38"/>
      <c r="U2771" s="38"/>
      <c r="V2771" s="38"/>
      <c r="W2771" s="38"/>
      <c r="X2771" s="38"/>
      <c r="Y2771" s="38"/>
      <c r="Z2771" s="38"/>
      <c r="AA2771" s="38"/>
      <c r="AB2771" s="38"/>
      <c r="AC2771" s="38"/>
      <c r="AD2771" s="38"/>
      <c r="AE2771" s="38"/>
    </row>
    <row r="2772" spans="1:31" ht="13.2">
      <c r="A2772" s="42"/>
      <c r="B2772" s="5"/>
      <c r="C2772" s="42"/>
      <c r="D2772" s="42"/>
      <c r="E2772" s="5"/>
      <c r="F2772" s="42"/>
      <c r="G2772" s="5"/>
      <c r="H2772" s="5"/>
      <c r="I2772" s="38"/>
      <c r="J2772" s="39"/>
      <c r="K2772" s="38"/>
      <c r="L2772" s="38"/>
      <c r="M2772" s="38"/>
      <c r="N2772" s="38"/>
      <c r="O2772" s="38"/>
      <c r="P2772" s="38"/>
      <c r="Q2772" s="38"/>
      <c r="R2772" s="38"/>
      <c r="S2772" s="38"/>
      <c r="T2772" s="38"/>
      <c r="U2772" s="38"/>
      <c r="V2772" s="38"/>
      <c r="W2772" s="38"/>
      <c r="X2772" s="38"/>
      <c r="Y2772" s="38"/>
      <c r="Z2772" s="38"/>
      <c r="AA2772" s="38"/>
      <c r="AB2772" s="38"/>
      <c r="AC2772" s="38"/>
      <c r="AD2772" s="38"/>
      <c r="AE2772" s="38"/>
    </row>
    <row r="2773" spans="1:31" ht="13.2">
      <c r="A2773" s="42"/>
      <c r="B2773" s="5"/>
      <c r="C2773" s="42"/>
      <c r="D2773" s="42"/>
      <c r="E2773" s="5"/>
      <c r="F2773" s="42"/>
      <c r="G2773" s="5"/>
      <c r="H2773" s="5"/>
      <c r="I2773" s="38"/>
      <c r="J2773" s="39"/>
      <c r="K2773" s="38"/>
      <c r="L2773" s="38"/>
      <c r="M2773" s="38"/>
      <c r="N2773" s="38"/>
      <c r="O2773" s="38"/>
      <c r="P2773" s="38"/>
      <c r="Q2773" s="38"/>
      <c r="R2773" s="38"/>
      <c r="S2773" s="38"/>
      <c r="T2773" s="38"/>
      <c r="U2773" s="38"/>
      <c r="V2773" s="38"/>
      <c r="W2773" s="38"/>
      <c r="X2773" s="38"/>
      <c r="Y2773" s="38"/>
      <c r="Z2773" s="38"/>
      <c r="AA2773" s="38"/>
      <c r="AB2773" s="38"/>
      <c r="AC2773" s="38"/>
      <c r="AD2773" s="38"/>
      <c r="AE2773" s="38"/>
    </row>
    <row r="2774" spans="1:31" ht="13.2">
      <c r="A2774" s="42"/>
      <c r="B2774" s="5"/>
      <c r="C2774" s="42"/>
      <c r="D2774" s="42"/>
      <c r="E2774" s="5"/>
      <c r="F2774" s="42"/>
      <c r="G2774" s="5"/>
      <c r="H2774" s="5"/>
      <c r="I2774" s="38"/>
      <c r="J2774" s="39"/>
      <c r="K2774" s="38"/>
      <c r="L2774" s="38"/>
      <c r="M2774" s="38"/>
      <c r="N2774" s="38"/>
      <c r="O2774" s="38"/>
      <c r="P2774" s="38"/>
      <c r="Q2774" s="38"/>
      <c r="R2774" s="38"/>
      <c r="S2774" s="38"/>
      <c r="T2774" s="38"/>
      <c r="U2774" s="38"/>
      <c r="V2774" s="38"/>
      <c r="W2774" s="38"/>
      <c r="X2774" s="38"/>
      <c r="Y2774" s="38"/>
      <c r="Z2774" s="38"/>
      <c r="AA2774" s="38"/>
      <c r="AB2774" s="38"/>
      <c r="AC2774" s="38"/>
      <c r="AD2774" s="38"/>
      <c r="AE2774" s="38"/>
    </row>
    <row r="2775" spans="1:31" ht="13.2">
      <c r="A2775" s="42"/>
      <c r="B2775" s="5"/>
      <c r="C2775" s="42"/>
      <c r="D2775" s="42"/>
      <c r="E2775" s="5"/>
      <c r="F2775" s="42"/>
      <c r="G2775" s="5"/>
      <c r="H2775" s="5"/>
      <c r="I2775" s="38"/>
      <c r="J2775" s="39"/>
      <c r="K2775" s="38"/>
      <c r="L2775" s="38"/>
      <c r="M2775" s="38"/>
      <c r="N2775" s="38"/>
      <c r="O2775" s="38"/>
      <c r="P2775" s="38"/>
      <c r="Q2775" s="38"/>
      <c r="R2775" s="38"/>
      <c r="S2775" s="38"/>
      <c r="T2775" s="38"/>
      <c r="U2775" s="38"/>
      <c r="V2775" s="38"/>
      <c r="W2775" s="38"/>
      <c r="X2775" s="38"/>
      <c r="Y2775" s="38"/>
      <c r="Z2775" s="38"/>
      <c r="AA2775" s="38"/>
      <c r="AB2775" s="38"/>
      <c r="AC2775" s="38"/>
      <c r="AD2775" s="38"/>
      <c r="AE2775" s="38"/>
    </row>
    <row r="2776" spans="1:31" ht="13.2">
      <c r="A2776" s="42"/>
      <c r="B2776" s="5"/>
      <c r="C2776" s="42"/>
      <c r="D2776" s="42"/>
      <c r="E2776" s="5"/>
      <c r="F2776" s="42"/>
      <c r="G2776" s="5"/>
      <c r="H2776" s="5"/>
      <c r="I2776" s="38"/>
      <c r="J2776" s="39"/>
      <c r="K2776" s="38"/>
      <c r="L2776" s="38"/>
      <c r="M2776" s="38"/>
      <c r="N2776" s="38"/>
      <c r="O2776" s="38"/>
      <c r="P2776" s="38"/>
      <c r="Q2776" s="38"/>
      <c r="R2776" s="38"/>
      <c r="S2776" s="38"/>
      <c r="T2776" s="38"/>
      <c r="U2776" s="38"/>
      <c r="V2776" s="38"/>
      <c r="W2776" s="38"/>
      <c r="X2776" s="38"/>
      <c r="Y2776" s="38"/>
      <c r="Z2776" s="38"/>
      <c r="AA2776" s="38"/>
      <c r="AB2776" s="38"/>
      <c r="AC2776" s="38"/>
      <c r="AD2776" s="38"/>
      <c r="AE2776" s="38"/>
    </row>
    <row r="2777" spans="1:31" ht="13.2">
      <c r="A2777" s="42"/>
      <c r="B2777" s="5"/>
      <c r="C2777" s="42"/>
      <c r="D2777" s="42"/>
      <c r="E2777" s="5"/>
      <c r="F2777" s="42"/>
      <c r="G2777" s="5"/>
      <c r="H2777" s="5"/>
      <c r="I2777" s="38"/>
      <c r="J2777" s="39"/>
      <c r="K2777" s="38"/>
      <c r="L2777" s="38"/>
      <c r="M2777" s="38"/>
      <c r="N2777" s="38"/>
      <c r="O2777" s="38"/>
      <c r="P2777" s="38"/>
      <c r="Q2777" s="38"/>
      <c r="R2777" s="38"/>
      <c r="S2777" s="38"/>
      <c r="T2777" s="38"/>
      <c r="U2777" s="38"/>
      <c r="V2777" s="38"/>
      <c r="W2777" s="38"/>
      <c r="X2777" s="38"/>
      <c r="Y2777" s="38"/>
      <c r="Z2777" s="38"/>
      <c r="AA2777" s="38"/>
      <c r="AB2777" s="38"/>
      <c r="AC2777" s="38"/>
      <c r="AD2777" s="38"/>
      <c r="AE2777" s="38"/>
    </row>
    <row r="2778" spans="1:31" ht="13.2">
      <c r="A2778" s="42"/>
      <c r="B2778" s="5"/>
      <c r="C2778" s="42"/>
      <c r="D2778" s="42"/>
      <c r="E2778" s="5"/>
      <c r="F2778" s="42"/>
      <c r="G2778" s="5"/>
      <c r="H2778" s="5"/>
      <c r="I2778" s="38"/>
      <c r="J2778" s="39"/>
      <c r="K2778" s="38"/>
      <c r="L2778" s="38"/>
      <c r="M2778" s="38"/>
      <c r="N2778" s="38"/>
      <c r="O2778" s="38"/>
      <c r="P2778" s="38"/>
      <c r="Q2778" s="38"/>
      <c r="R2778" s="38"/>
      <c r="S2778" s="38"/>
      <c r="T2778" s="38"/>
      <c r="U2778" s="38"/>
      <c r="V2778" s="38"/>
      <c r="W2778" s="38"/>
      <c r="X2778" s="38"/>
      <c r="Y2778" s="38"/>
      <c r="Z2778" s="38"/>
      <c r="AA2778" s="38"/>
      <c r="AB2778" s="38"/>
      <c r="AC2778" s="38"/>
      <c r="AD2778" s="38"/>
      <c r="AE2778" s="38"/>
    </row>
    <row r="2779" spans="1:31" ht="13.2">
      <c r="A2779" s="42"/>
      <c r="B2779" s="5"/>
      <c r="C2779" s="42"/>
      <c r="D2779" s="42"/>
      <c r="E2779" s="5"/>
      <c r="F2779" s="42"/>
      <c r="G2779" s="5"/>
      <c r="H2779" s="5"/>
      <c r="I2779" s="38"/>
      <c r="J2779" s="39"/>
      <c r="K2779" s="38"/>
      <c r="L2779" s="38"/>
      <c r="M2779" s="38"/>
      <c r="N2779" s="38"/>
      <c r="O2779" s="38"/>
      <c r="P2779" s="38"/>
      <c r="Q2779" s="38"/>
      <c r="R2779" s="38"/>
      <c r="S2779" s="38"/>
      <c r="T2779" s="38"/>
      <c r="U2779" s="38"/>
      <c r="V2779" s="38"/>
      <c r="W2779" s="38"/>
      <c r="X2779" s="38"/>
      <c r="Y2779" s="38"/>
      <c r="Z2779" s="38"/>
      <c r="AA2779" s="38"/>
      <c r="AB2779" s="38"/>
      <c r="AC2779" s="38"/>
      <c r="AD2779" s="38"/>
      <c r="AE2779" s="38"/>
    </row>
    <row r="2780" spans="1:31" ht="13.2">
      <c r="A2780" s="42"/>
      <c r="B2780" s="5"/>
      <c r="C2780" s="42"/>
      <c r="D2780" s="42"/>
      <c r="E2780" s="5"/>
      <c r="F2780" s="42"/>
      <c r="G2780" s="5"/>
      <c r="H2780" s="5"/>
      <c r="I2780" s="38"/>
      <c r="J2780" s="39"/>
      <c r="K2780" s="38"/>
      <c r="L2780" s="38"/>
      <c r="M2780" s="38"/>
      <c r="N2780" s="38"/>
      <c r="O2780" s="38"/>
      <c r="P2780" s="38"/>
      <c r="Q2780" s="38"/>
      <c r="R2780" s="38"/>
      <c r="S2780" s="38"/>
      <c r="T2780" s="38"/>
      <c r="U2780" s="38"/>
      <c r="V2780" s="38"/>
      <c r="W2780" s="38"/>
      <c r="X2780" s="38"/>
      <c r="Y2780" s="38"/>
      <c r="Z2780" s="38"/>
      <c r="AA2780" s="38"/>
      <c r="AB2780" s="38"/>
      <c r="AC2780" s="38"/>
      <c r="AD2780" s="38"/>
      <c r="AE2780" s="38"/>
    </row>
    <row r="2781" spans="1:31" ht="13.2">
      <c r="A2781" s="42"/>
      <c r="B2781" s="5"/>
      <c r="C2781" s="42"/>
      <c r="D2781" s="42"/>
      <c r="E2781" s="5"/>
      <c r="F2781" s="42"/>
      <c r="G2781" s="5"/>
      <c r="H2781" s="5"/>
      <c r="I2781" s="38"/>
      <c r="J2781" s="39"/>
      <c r="K2781" s="38"/>
      <c r="L2781" s="38"/>
      <c r="M2781" s="38"/>
      <c r="N2781" s="38"/>
      <c r="O2781" s="38"/>
      <c r="P2781" s="38"/>
      <c r="Q2781" s="38"/>
      <c r="R2781" s="38"/>
      <c r="S2781" s="38"/>
      <c r="T2781" s="38"/>
      <c r="U2781" s="38"/>
      <c r="V2781" s="38"/>
      <c r="W2781" s="38"/>
      <c r="X2781" s="38"/>
      <c r="Y2781" s="38"/>
      <c r="Z2781" s="38"/>
      <c r="AA2781" s="38"/>
      <c r="AB2781" s="38"/>
      <c r="AC2781" s="38"/>
      <c r="AD2781" s="38"/>
      <c r="AE2781" s="38"/>
    </row>
    <row r="2782" spans="1:31" ht="13.2">
      <c r="A2782" s="42"/>
      <c r="B2782" s="5"/>
      <c r="C2782" s="42"/>
      <c r="D2782" s="42"/>
      <c r="E2782" s="5"/>
      <c r="F2782" s="42"/>
      <c r="G2782" s="5"/>
      <c r="H2782" s="5"/>
      <c r="I2782" s="38"/>
      <c r="J2782" s="39"/>
      <c r="K2782" s="38"/>
      <c r="L2782" s="38"/>
      <c r="M2782" s="38"/>
      <c r="N2782" s="38"/>
      <c r="O2782" s="38"/>
      <c r="P2782" s="38"/>
      <c r="Q2782" s="38"/>
      <c r="R2782" s="38"/>
      <c r="S2782" s="38"/>
      <c r="T2782" s="38"/>
      <c r="U2782" s="38"/>
      <c r="V2782" s="38"/>
      <c r="W2782" s="38"/>
      <c r="X2782" s="38"/>
      <c r="Y2782" s="38"/>
      <c r="Z2782" s="38"/>
      <c r="AA2782" s="38"/>
      <c r="AB2782" s="38"/>
      <c r="AC2782" s="38"/>
      <c r="AD2782" s="38"/>
      <c r="AE2782" s="38"/>
    </row>
    <row r="2783" spans="1:31" ht="13.2">
      <c r="A2783" s="42"/>
      <c r="B2783" s="5"/>
      <c r="C2783" s="42"/>
      <c r="D2783" s="42"/>
      <c r="E2783" s="5"/>
      <c r="F2783" s="42"/>
      <c r="G2783" s="5"/>
      <c r="H2783" s="5"/>
      <c r="I2783" s="38"/>
      <c r="J2783" s="39"/>
      <c r="K2783" s="38"/>
      <c r="L2783" s="38"/>
      <c r="M2783" s="38"/>
      <c r="N2783" s="38"/>
      <c r="O2783" s="38"/>
      <c r="P2783" s="38"/>
      <c r="Q2783" s="38"/>
      <c r="R2783" s="38"/>
      <c r="S2783" s="38"/>
      <c r="T2783" s="38"/>
      <c r="U2783" s="38"/>
      <c r="V2783" s="38"/>
      <c r="W2783" s="38"/>
      <c r="X2783" s="38"/>
      <c r="Y2783" s="38"/>
      <c r="Z2783" s="38"/>
      <c r="AA2783" s="38"/>
      <c r="AB2783" s="38"/>
      <c r="AC2783" s="38"/>
      <c r="AD2783" s="38"/>
      <c r="AE2783" s="38"/>
    </row>
    <row r="2784" spans="1:31" ht="13.2">
      <c r="A2784" s="42"/>
      <c r="B2784" s="5"/>
      <c r="C2784" s="42"/>
      <c r="D2784" s="42"/>
      <c r="E2784" s="5"/>
      <c r="F2784" s="42"/>
      <c r="G2784" s="5"/>
      <c r="H2784" s="5"/>
      <c r="I2784" s="38"/>
      <c r="J2784" s="39"/>
      <c r="K2784" s="38"/>
      <c r="L2784" s="38"/>
      <c r="M2784" s="38"/>
      <c r="N2784" s="38"/>
      <c r="O2784" s="38"/>
      <c r="P2784" s="38"/>
      <c r="Q2784" s="38"/>
      <c r="R2784" s="38"/>
      <c r="S2784" s="38"/>
      <c r="T2784" s="38"/>
      <c r="U2784" s="38"/>
      <c r="V2784" s="38"/>
      <c r="W2784" s="38"/>
      <c r="X2784" s="38"/>
      <c r="Y2784" s="38"/>
      <c r="Z2784" s="38"/>
      <c r="AA2784" s="38"/>
      <c r="AB2784" s="38"/>
      <c r="AC2784" s="38"/>
      <c r="AD2784" s="38"/>
      <c r="AE2784" s="38"/>
    </row>
    <row r="2785" spans="1:31" ht="13.2">
      <c r="A2785" s="42"/>
      <c r="B2785" s="5"/>
      <c r="C2785" s="42"/>
      <c r="D2785" s="42"/>
      <c r="E2785" s="5"/>
      <c r="F2785" s="42"/>
      <c r="G2785" s="5"/>
      <c r="H2785" s="5"/>
      <c r="I2785" s="38"/>
      <c r="J2785" s="39"/>
      <c r="K2785" s="38"/>
      <c r="L2785" s="38"/>
      <c r="M2785" s="38"/>
      <c r="N2785" s="38"/>
      <c r="O2785" s="38"/>
      <c r="P2785" s="38"/>
      <c r="Q2785" s="38"/>
      <c r="R2785" s="38"/>
      <c r="S2785" s="38"/>
      <c r="T2785" s="38"/>
      <c r="U2785" s="38"/>
      <c r="V2785" s="38"/>
      <c r="W2785" s="38"/>
      <c r="X2785" s="38"/>
      <c r="Y2785" s="38"/>
      <c r="Z2785" s="38"/>
      <c r="AA2785" s="38"/>
      <c r="AB2785" s="38"/>
      <c r="AC2785" s="38"/>
      <c r="AD2785" s="38"/>
      <c r="AE2785" s="38"/>
    </row>
    <row r="2786" spans="1:31" ht="13.2">
      <c r="A2786" s="42"/>
      <c r="B2786" s="5"/>
      <c r="C2786" s="42"/>
      <c r="D2786" s="42"/>
      <c r="E2786" s="5"/>
      <c r="F2786" s="42"/>
      <c r="G2786" s="5"/>
      <c r="H2786" s="5"/>
      <c r="I2786" s="38"/>
      <c r="J2786" s="39"/>
      <c r="K2786" s="38"/>
      <c r="L2786" s="38"/>
      <c r="M2786" s="38"/>
      <c r="N2786" s="38"/>
      <c r="O2786" s="38"/>
      <c r="P2786" s="38"/>
      <c r="Q2786" s="38"/>
      <c r="R2786" s="38"/>
      <c r="S2786" s="38"/>
      <c r="T2786" s="38"/>
      <c r="U2786" s="38"/>
      <c r="V2786" s="38"/>
      <c r="W2786" s="38"/>
      <c r="X2786" s="38"/>
      <c r="Y2786" s="38"/>
      <c r="Z2786" s="38"/>
      <c r="AA2786" s="38"/>
      <c r="AB2786" s="38"/>
      <c r="AC2786" s="38"/>
      <c r="AD2786" s="38"/>
      <c r="AE2786" s="38"/>
    </row>
    <row r="2787" spans="1:31" ht="13.2">
      <c r="A2787" s="42"/>
      <c r="B2787" s="5"/>
      <c r="C2787" s="42"/>
      <c r="D2787" s="42"/>
      <c r="E2787" s="5"/>
      <c r="F2787" s="42"/>
      <c r="G2787" s="5"/>
      <c r="H2787" s="5"/>
      <c r="I2787" s="38"/>
      <c r="J2787" s="39"/>
      <c r="K2787" s="38"/>
      <c r="L2787" s="38"/>
      <c r="M2787" s="38"/>
      <c r="N2787" s="38"/>
      <c r="O2787" s="38"/>
      <c r="P2787" s="38"/>
      <c r="Q2787" s="38"/>
      <c r="R2787" s="38"/>
      <c r="S2787" s="38"/>
      <c r="T2787" s="38"/>
      <c r="U2787" s="38"/>
      <c r="V2787" s="38"/>
      <c r="W2787" s="38"/>
      <c r="X2787" s="38"/>
      <c r="Y2787" s="38"/>
      <c r="Z2787" s="38"/>
      <c r="AA2787" s="38"/>
      <c r="AB2787" s="38"/>
      <c r="AC2787" s="38"/>
      <c r="AD2787" s="38"/>
      <c r="AE2787" s="38"/>
    </row>
    <row r="2788" spans="1:31" ht="13.2">
      <c r="A2788" s="42"/>
      <c r="B2788" s="5"/>
      <c r="C2788" s="42"/>
      <c r="D2788" s="42"/>
      <c r="E2788" s="5"/>
      <c r="F2788" s="42"/>
      <c r="G2788" s="5"/>
      <c r="H2788" s="5"/>
      <c r="I2788" s="38"/>
      <c r="J2788" s="39"/>
      <c r="K2788" s="38"/>
      <c r="L2788" s="38"/>
      <c r="M2788" s="38"/>
      <c r="N2788" s="38"/>
      <c r="O2788" s="38"/>
      <c r="P2788" s="38"/>
      <c r="Q2788" s="38"/>
      <c r="R2788" s="38"/>
      <c r="S2788" s="38"/>
      <c r="T2788" s="38"/>
      <c r="U2788" s="38"/>
      <c r="V2788" s="38"/>
      <c r="W2788" s="38"/>
      <c r="X2788" s="38"/>
      <c r="Y2788" s="38"/>
      <c r="Z2788" s="38"/>
      <c r="AA2788" s="38"/>
      <c r="AB2788" s="38"/>
      <c r="AC2788" s="38"/>
      <c r="AD2788" s="38"/>
      <c r="AE2788" s="38"/>
    </row>
    <row r="2789" spans="1:31" ht="13.2">
      <c r="A2789" s="42"/>
      <c r="B2789" s="5"/>
      <c r="C2789" s="42"/>
      <c r="D2789" s="42"/>
      <c r="E2789" s="5"/>
      <c r="F2789" s="42"/>
      <c r="G2789" s="5"/>
      <c r="H2789" s="5"/>
      <c r="I2789" s="38"/>
      <c r="J2789" s="39"/>
      <c r="K2789" s="38"/>
      <c r="L2789" s="38"/>
      <c r="M2789" s="38"/>
      <c r="N2789" s="38"/>
      <c r="O2789" s="38"/>
      <c r="P2789" s="38"/>
      <c r="Q2789" s="38"/>
      <c r="R2789" s="38"/>
      <c r="S2789" s="38"/>
      <c r="T2789" s="38"/>
      <c r="U2789" s="38"/>
      <c r="V2789" s="38"/>
      <c r="W2789" s="38"/>
      <c r="X2789" s="38"/>
      <c r="Y2789" s="38"/>
      <c r="Z2789" s="38"/>
      <c r="AA2789" s="38"/>
      <c r="AB2789" s="38"/>
      <c r="AC2789" s="38"/>
      <c r="AD2789" s="38"/>
      <c r="AE2789" s="38"/>
    </row>
    <row r="2790" spans="1:31" ht="13.2">
      <c r="A2790" s="42"/>
      <c r="B2790" s="5"/>
      <c r="C2790" s="42"/>
      <c r="D2790" s="42"/>
      <c r="E2790" s="5"/>
      <c r="F2790" s="42"/>
      <c r="G2790" s="5"/>
      <c r="H2790" s="5"/>
      <c r="I2790" s="38"/>
      <c r="J2790" s="39"/>
      <c r="K2790" s="38"/>
      <c r="L2790" s="38"/>
      <c r="M2790" s="38"/>
      <c r="N2790" s="38"/>
      <c r="O2790" s="38"/>
      <c r="P2790" s="38"/>
      <c r="Q2790" s="38"/>
      <c r="R2790" s="38"/>
      <c r="S2790" s="38"/>
      <c r="T2790" s="38"/>
      <c r="U2790" s="38"/>
      <c r="V2790" s="38"/>
      <c r="W2790" s="38"/>
      <c r="X2790" s="38"/>
      <c r="Y2790" s="38"/>
      <c r="Z2790" s="38"/>
      <c r="AA2790" s="38"/>
      <c r="AB2790" s="38"/>
      <c r="AC2790" s="38"/>
      <c r="AD2790" s="38"/>
      <c r="AE2790" s="38"/>
    </row>
    <row r="2791" spans="1:31" ht="13.2">
      <c r="A2791" s="42"/>
      <c r="B2791" s="5"/>
      <c r="C2791" s="42"/>
      <c r="D2791" s="42"/>
      <c r="E2791" s="5"/>
      <c r="F2791" s="42"/>
      <c r="G2791" s="5"/>
      <c r="H2791" s="5"/>
      <c r="I2791" s="38"/>
      <c r="J2791" s="39"/>
      <c r="K2791" s="38"/>
      <c r="L2791" s="38"/>
      <c r="M2791" s="38"/>
      <c r="N2791" s="38"/>
      <c r="O2791" s="38"/>
      <c r="P2791" s="38"/>
      <c r="Q2791" s="38"/>
      <c r="R2791" s="38"/>
      <c r="S2791" s="38"/>
      <c r="T2791" s="38"/>
      <c r="U2791" s="38"/>
      <c r="V2791" s="38"/>
      <c r="W2791" s="38"/>
      <c r="X2791" s="38"/>
      <c r="Y2791" s="38"/>
      <c r="Z2791" s="38"/>
      <c r="AA2791" s="38"/>
      <c r="AB2791" s="38"/>
      <c r="AC2791" s="38"/>
      <c r="AD2791" s="38"/>
      <c r="AE2791" s="38"/>
    </row>
    <row r="2792" spans="1:31" ht="13.2">
      <c r="A2792" s="42"/>
      <c r="B2792" s="5"/>
      <c r="C2792" s="42"/>
      <c r="D2792" s="42"/>
      <c r="E2792" s="5"/>
      <c r="F2792" s="42"/>
      <c r="G2792" s="5"/>
      <c r="H2792" s="5"/>
      <c r="I2792" s="38"/>
      <c r="J2792" s="39"/>
      <c r="K2792" s="38"/>
      <c r="L2792" s="38"/>
      <c r="M2792" s="38"/>
      <c r="N2792" s="38"/>
      <c r="O2792" s="38"/>
      <c r="P2792" s="38"/>
      <c r="Q2792" s="38"/>
      <c r="R2792" s="38"/>
      <c r="S2792" s="38"/>
      <c r="T2792" s="38"/>
      <c r="U2792" s="38"/>
      <c r="V2792" s="38"/>
      <c r="W2792" s="38"/>
      <c r="X2792" s="38"/>
      <c r="Y2792" s="38"/>
      <c r="Z2792" s="38"/>
      <c r="AA2792" s="38"/>
      <c r="AB2792" s="38"/>
      <c r="AC2792" s="38"/>
      <c r="AD2792" s="38"/>
      <c r="AE2792" s="38"/>
    </row>
    <row r="2793" spans="1:31" ht="13.2">
      <c r="A2793" s="42"/>
      <c r="B2793" s="5"/>
      <c r="C2793" s="42"/>
      <c r="D2793" s="42"/>
      <c r="E2793" s="5"/>
      <c r="F2793" s="42"/>
      <c r="G2793" s="5"/>
      <c r="H2793" s="5"/>
      <c r="I2793" s="38"/>
      <c r="J2793" s="39"/>
      <c r="K2793" s="38"/>
      <c r="L2793" s="38"/>
      <c r="M2793" s="38"/>
      <c r="N2793" s="38"/>
      <c r="O2793" s="38"/>
      <c r="P2793" s="38"/>
      <c r="Q2793" s="38"/>
      <c r="R2793" s="38"/>
      <c r="S2793" s="38"/>
      <c r="T2793" s="38"/>
      <c r="U2793" s="38"/>
      <c r="V2793" s="38"/>
      <c r="W2793" s="38"/>
      <c r="X2793" s="38"/>
      <c r="Y2793" s="38"/>
      <c r="Z2793" s="38"/>
      <c r="AA2793" s="38"/>
      <c r="AB2793" s="38"/>
      <c r="AC2793" s="38"/>
      <c r="AD2793" s="38"/>
      <c r="AE2793" s="38"/>
    </row>
    <row r="2794" spans="1:31" ht="13.2">
      <c r="A2794" s="42"/>
      <c r="B2794" s="5"/>
      <c r="C2794" s="42"/>
      <c r="D2794" s="42"/>
      <c r="E2794" s="5"/>
      <c r="F2794" s="42"/>
      <c r="G2794" s="5"/>
      <c r="H2794" s="5"/>
      <c r="I2794" s="38"/>
      <c r="J2794" s="39"/>
      <c r="K2794" s="38"/>
      <c r="L2794" s="38"/>
      <c r="M2794" s="38"/>
      <c r="N2794" s="38"/>
      <c r="O2794" s="38"/>
      <c r="P2794" s="38"/>
      <c r="Q2794" s="38"/>
      <c r="R2794" s="38"/>
      <c r="S2794" s="38"/>
      <c r="T2794" s="38"/>
      <c r="U2794" s="38"/>
      <c r="V2794" s="38"/>
      <c r="W2794" s="38"/>
      <c r="X2794" s="38"/>
      <c r="Y2794" s="38"/>
      <c r="Z2794" s="38"/>
      <c r="AA2794" s="38"/>
      <c r="AB2794" s="38"/>
      <c r="AC2794" s="38"/>
      <c r="AD2794" s="38"/>
      <c r="AE2794" s="38"/>
    </row>
    <row r="2795" spans="1:31" ht="13.2">
      <c r="A2795" s="42"/>
      <c r="B2795" s="5"/>
      <c r="C2795" s="42"/>
      <c r="D2795" s="42"/>
      <c r="E2795" s="5"/>
      <c r="F2795" s="42"/>
      <c r="G2795" s="5"/>
      <c r="H2795" s="5"/>
      <c r="I2795" s="38"/>
      <c r="J2795" s="39"/>
      <c r="K2795" s="38"/>
      <c r="L2795" s="38"/>
      <c r="M2795" s="38"/>
      <c r="N2795" s="38"/>
      <c r="O2795" s="38"/>
      <c r="P2795" s="38"/>
      <c r="Q2795" s="38"/>
      <c r="R2795" s="38"/>
      <c r="S2795" s="38"/>
      <c r="T2795" s="38"/>
      <c r="U2795" s="38"/>
      <c r="V2795" s="38"/>
      <c r="W2795" s="38"/>
      <c r="X2795" s="38"/>
      <c r="Y2795" s="38"/>
      <c r="Z2795" s="38"/>
      <c r="AA2795" s="38"/>
      <c r="AB2795" s="38"/>
      <c r="AC2795" s="38"/>
      <c r="AD2795" s="38"/>
      <c r="AE2795" s="38"/>
    </row>
    <row r="2796" spans="1:31" ht="13.2">
      <c r="A2796" s="42"/>
      <c r="B2796" s="5"/>
      <c r="C2796" s="42"/>
      <c r="D2796" s="42"/>
      <c r="E2796" s="5"/>
      <c r="F2796" s="42"/>
      <c r="G2796" s="5"/>
      <c r="H2796" s="5"/>
      <c r="I2796" s="38"/>
      <c r="J2796" s="39"/>
      <c r="K2796" s="38"/>
      <c r="L2796" s="38"/>
      <c r="M2796" s="38"/>
      <c r="N2796" s="38"/>
      <c r="O2796" s="38"/>
      <c r="P2796" s="38"/>
      <c r="Q2796" s="38"/>
      <c r="R2796" s="38"/>
      <c r="S2796" s="38"/>
      <c r="T2796" s="38"/>
      <c r="U2796" s="38"/>
      <c r="V2796" s="38"/>
      <c r="W2796" s="38"/>
      <c r="X2796" s="38"/>
      <c r="Y2796" s="38"/>
      <c r="Z2796" s="38"/>
      <c r="AA2796" s="38"/>
      <c r="AB2796" s="38"/>
      <c r="AC2796" s="38"/>
      <c r="AD2796" s="38"/>
      <c r="AE2796" s="38"/>
    </row>
    <row r="2797" spans="1:31" ht="13.2">
      <c r="A2797" s="42"/>
      <c r="B2797" s="5"/>
      <c r="C2797" s="42"/>
      <c r="D2797" s="42"/>
      <c r="E2797" s="5"/>
      <c r="F2797" s="42"/>
      <c r="G2797" s="5"/>
      <c r="H2797" s="5"/>
      <c r="I2797" s="38"/>
      <c r="J2797" s="39"/>
      <c r="K2797" s="38"/>
      <c r="L2797" s="38"/>
      <c r="M2797" s="38"/>
      <c r="N2797" s="38"/>
      <c r="O2797" s="38"/>
      <c r="P2797" s="38"/>
      <c r="Q2797" s="38"/>
      <c r="R2797" s="38"/>
      <c r="S2797" s="38"/>
      <c r="T2797" s="38"/>
      <c r="U2797" s="38"/>
      <c r="V2797" s="38"/>
      <c r="W2797" s="38"/>
      <c r="X2797" s="38"/>
      <c r="Y2797" s="38"/>
      <c r="Z2797" s="38"/>
      <c r="AA2797" s="38"/>
      <c r="AB2797" s="38"/>
      <c r="AC2797" s="38"/>
      <c r="AD2797" s="38"/>
      <c r="AE2797" s="38"/>
    </row>
    <row r="2798" spans="1:31" ht="13.2">
      <c r="A2798" s="42"/>
      <c r="B2798" s="5"/>
      <c r="C2798" s="42"/>
      <c r="D2798" s="42"/>
      <c r="E2798" s="5"/>
      <c r="F2798" s="42"/>
      <c r="G2798" s="5"/>
      <c r="H2798" s="5"/>
      <c r="I2798" s="38"/>
      <c r="J2798" s="39"/>
      <c r="K2798" s="38"/>
      <c r="L2798" s="38"/>
      <c r="M2798" s="38"/>
      <c r="N2798" s="38"/>
      <c r="O2798" s="38"/>
      <c r="P2798" s="38"/>
      <c r="Q2798" s="38"/>
      <c r="R2798" s="38"/>
      <c r="S2798" s="38"/>
      <c r="T2798" s="38"/>
      <c r="U2798" s="38"/>
      <c r="V2798" s="38"/>
      <c r="W2798" s="38"/>
      <c r="X2798" s="38"/>
      <c r="Y2798" s="38"/>
      <c r="Z2798" s="38"/>
      <c r="AA2798" s="38"/>
      <c r="AB2798" s="38"/>
      <c r="AC2798" s="38"/>
      <c r="AD2798" s="38"/>
      <c r="AE2798" s="38"/>
    </row>
    <row r="2799" spans="1:31" ht="13.2">
      <c r="A2799" s="42"/>
      <c r="B2799" s="5"/>
      <c r="C2799" s="42"/>
      <c r="D2799" s="42"/>
      <c r="E2799" s="5"/>
      <c r="F2799" s="42"/>
      <c r="G2799" s="5"/>
      <c r="H2799" s="5"/>
      <c r="I2799" s="38"/>
      <c r="J2799" s="39"/>
      <c r="K2799" s="38"/>
      <c r="L2799" s="38"/>
      <c r="M2799" s="38"/>
      <c r="N2799" s="38"/>
      <c r="O2799" s="38"/>
      <c r="P2799" s="38"/>
      <c r="Q2799" s="38"/>
      <c r="R2799" s="38"/>
      <c r="S2799" s="38"/>
      <c r="T2799" s="38"/>
      <c r="U2799" s="38"/>
      <c r="V2799" s="38"/>
      <c r="W2799" s="38"/>
      <c r="X2799" s="38"/>
      <c r="Y2799" s="38"/>
      <c r="Z2799" s="38"/>
      <c r="AA2799" s="38"/>
      <c r="AB2799" s="38"/>
      <c r="AC2799" s="38"/>
      <c r="AD2799" s="38"/>
      <c r="AE2799" s="38"/>
    </row>
    <row r="2800" spans="1:31" ht="13.2">
      <c r="A2800" s="42"/>
      <c r="B2800" s="5"/>
      <c r="C2800" s="42"/>
      <c r="D2800" s="42"/>
      <c r="E2800" s="5"/>
      <c r="F2800" s="42"/>
      <c r="G2800" s="5"/>
      <c r="H2800" s="5"/>
      <c r="I2800" s="38"/>
      <c r="J2800" s="39"/>
      <c r="K2800" s="38"/>
      <c r="L2800" s="38"/>
      <c r="M2800" s="38"/>
      <c r="N2800" s="38"/>
      <c r="O2800" s="38"/>
      <c r="P2800" s="38"/>
      <c r="Q2800" s="38"/>
      <c r="R2800" s="38"/>
      <c r="S2800" s="38"/>
      <c r="T2800" s="38"/>
      <c r="U2800" s="38"/>
      <c r="V2800" s="38"/>
      <c r="W2800" s="38"/>
      <c r="X2800" s="38"/>
      <c r="Y2800" s="38"/>
      <c r="Z2800" s="38"/>
      <c r="AA2800" s="38"/>
      <c r="AB2800" s="38"/>
      <c r="AC2800" s="38"/>
      <c r="AD2800" s="38"/>
      <c r="AE2800" s="38"/>
    </row>
    <row r="2801" spans="1:31" ht="13.2">
      <c r="A2801" s="42"/>
      <c r="B2801" s="5"/>
      <c r="C2801" s="42"/>
      <c r="D2801" s="42"/>
      <c r="E2801" s="5"/>
      <c r="F2801" s="42"/>
      <c r="G2801" s="5"/>
      <c r="H2801" s="5"/>
      <c r="I2801" s="38"/>
      <c r="J2801" s="39"/>
      <c r="K2801" s="38"/>
      <c r="L2801" s="38"/>
      <c r="M2801" s="38"/>
      <c r="N2801" s="38"/>
      <c r="O2801" s="38"/>
      <c r="P2801" s="38"/>
      <c r="Q2801" s="38"/>
      <c r="R2801" s="38"/>
      <c r="S2801" s="38"/>
      <c r="T2801" s="38"/>
      <c r="U2801" s="38"/>
      <c r="V2801" s="38"/>
      <c r="W2801" s="38"/>
      <c r="X2801" s="38"/>
      <c r="Y2801" s="38"/>
      <c r="Z2801" s="38"/>
      <c r="AA2801" s="38"/>
      <c r="AB2801" s="38"/>
      <c r="AC2801" s="38"/>
      <c r="AD2801" s="38"/>
      <c r="AE2801" s="38"/>
    </row>
    <row r="2802" spans="1:31" ht="13.2">
      <c r="A2802" s="42"/>
      <c r="B2802" s="5"/>
      <c r="C2802" s="42"/>
      <c r="D2802" s="42"/>
      <c r="E2802" s="5"/>
      <c r="F2802" s="42"/>
      <c r="G2802" s="5"/>
      <c r="H2802" s="5"/>
      <c r="I2802" s="38"/>
      <c r="J2802" s="39"/>
      <c r="K2802" s="38"/>
      <c r="L2802" s="38"/>
      <c r="M2802" s="38"/>
      <c r="N2802" s="38"/>
      <c r="O2802" s="38"/>
      <c r="P2802" s="38"/>
      <c r="Q2802" s="38"/>
      <c r="R2802" s="38"/>
      <c r="S2802" s="38"/>
      <c r="T2802" s="38"/>
      <c r="U2802" s="38"/>
      <c r="V2802" s="38"/>
      <c r="W2802" s="38"/>
      <c r="X2802" s="38"/>
      <c r="Y2802" s="38"/>
      <c r="Z2802" s="38"/>
      <c r="AA2802" s="38"/>
      <c r="AB2802" s="38"/>
      <c r="AC2802" s="38"/>
      <c r="AD2802" s="38"/>
      <c r="AE2802" s="38"/>
    </row>
    <row r="2803" spans="1:31" ht="13.2">
      <c r="A2803" s="42"/>
      <c r="B2803" s="5"/>
      <c r="C2803" s="42"/>
      <c r="D2803" s="42"/>
      <c r="E2803" s="5"/>
      <c r="F2803" s="42"/>
      <c r="G2803" s="5"/>
      <c r="H2803" s="5"/>
      <c r="I2803" s="38"/>
      <c r="J2803" s="39"/>
      <c r="K2803" s="38"/>
      <c r="L2803" s="38"/>
      <c r="M2803" s="38"/>
      <c r="N2803" s="38"/>
      <c r="O2803" s="38"/>
      <c r="P2803" s="38"/>
      <c r="Q2803" s="38"/>
      <c r="R2803" s="38"/>
      <c r="S2803" s="38"/>
      <c r="T2803" s="38"/>
      <c r="U2803" s="38"/>
      <c r="V2803" s="38"/>
      <c r="W2803" s="38"/>
      <c r="X2803" s="38"/>
      <c r="Y2803" s="38"/>
      <c r="Z2803" s="38"/>
      <c r="AA2803" s="38"/>
      <c r="AB2803" s="38"/>
      <c r="AC2803" s="38"/>
      <c r="AD2803" s="38"/>
      <c r="AE2803" s="38"/>
    </row>
    <row r="2804" spans="1:31" ht="13.2">
      <c r="A2804" s="42"/>
      <c r="B2804" s="5"/>
      <c r="C2804" s="42"/>
      <c r="D2804" s="42"/>
      <c r="E2804" s="5"/>
      <c r="F2804" s="42"/>
      <c r="G2804" s="5"/>
      <c r="H2804" s="5"/>
      <c r="I2804" s="38"/>
      <c r="J2804" s="39"/>
      <c r="K2804" s="38"/>
      <c r="L2804" s="38"/>
      <c r="M2804" s="38"/>
      <c r="N2804" s="38"/>
      <c r="O2804" s="38"/>
      <c r="P2804" s="38"/>
      <c r="Q2804" s="38"/>
      <c r="R2804" s="38"/>
      <c r="S2804" s="38"/>
      <c r="T2804" s="38"/>
      <c r="U2804" s="38"/>
      <c r="V2804" s="38"/>
      <c r="W2804" s="38"/>
      <c r="X2804" s="38"/>
      <c r="Y2804" s="38"/>
      <c r="Z2804" s="38"/>
      <c r="AA2804" s="38"/>
      <c r="AB2804" s="38"/>
      <c r="AC2804" s="38"/>
      <c r="AD2804" s="38"/>
      <c r="AE2804" s="38"/>
    </row>
    <row r="2805" spans="1:31" ht="13.2">
      <c r="A2805" s="42"/>
      <c r="B2805" s="5"/>
      <c r="C2805" s="42"/>
      <c r="D2805" s="42"/>
      <c r="E2805" s="5"/>
      <c r="F2805" s="42"/>
      <c r="G2805" s="5"/>
      <c r="H2805" s="5"/>
      <c r="I2805" s="38"/>
      <c r="J2805" s="39"/>
      <c r="K2805" s="38"/>
      <c r="L2805" s="38"/>
      <c r="M2805" s="38"/>
      <c r="N2805" s="38"/>
      <c r="O2805" s="38"/>
      <c r="P2805" s="38"/>
      <c r="Q2805" s="38"/>
      <c r="R2805" s="38"/>
      <c r="S2805" s="38"/>
      <c r="T2805" s="38"/>
      <c r="U2805" s="38"/>
      <c r="V2805" s="38"/>
      <c r="W2805" s="38"/>
      <c r="X2805" s="38"/>
      <c r="Y2805" s="38"/>
      <c r="Z2805" s="38"/>
      <c r="AA2805" s="38"/>
      <c r="AB2805" s="38"/>
      <c r="AC2805" s="38"/>
      <c r="AD2805" s="38"/>
      <c r="AE2805" s="38"/>
    </row>
    <row r="2806" spans="1:31" ht="13.2">
      <c r="A2806" s="42"/>
      <c r="B2806" s="5"/>
      <c r="C2806" s="42"/>
      <c r="D2806" s="42"/>
      <c r="E2806" s="5"/>
      <c r="F2806" s="42"/>
      <c r="G2806" s="5"/>
      <c r="H2806" s="5"/>
      <c r="I2806" s="38"/>
      <c r="J2806" s="39"/>
      <c r="K2806" s="38"/>
      <c r="L2806" s="38"/>
      <c r="M2806" s="38"/>
      <c r="N2806" s="38"/>
      <c r="O2806" s="38"/>
      <c r="P2806" s="38"/>
      <c r="Q2806" s="38"/>
      <c r="R2806" s="38"/>
      <c r="S2806" s="38"/>
      <c r="T2806" s="38"/>
      <c r="U2806" s="38"/>
      <c r="V2806" s="38"/>
      <c r="W2806" s="38"/>
      <c r="X2806" s="38"/>
      <c r="Y2806" s="38"/>
      <c r="Z2806" s="38"/>
      <c r="AA2806" s="38"/>
      <c r="AB2806" s="38"/>
      <c r="AC2806" s="38"/>
      <c r="AD2806" s="38"/>
      <c r="AE2806" s="38"/>
    </row>
    <row r="2807" spans="1:31" ht="13.2">
      <c r="A2807" s="42"/>
      <c r="B2807" s="5"/>
      <c r="C2807" s="42"/>
      <c r="D2807" s="42"/>
      <c r="E2807" s="5"/>
      <c r="F2807" s="42"/>
      <c r="G2807" s="5"/>
      <c r="H2807" s="5"/>
      <c r="I2807" s="38"/>
      <c r="J2807" s="39"/>
      <c r="K2807" s="38"/>
      <c r="L2807" s="38"/>
      <c r="M2807" s="38"/>
      <c r="N2807" s="38"/>
      <c r="O2807" s="38"/>
      <c r="P2807" s="38"/>
      <c r="Q2807" s="38"/>
      <c r="R2807" s="38"/>
      <c r="S2807" s="38"/>
      <c r="T2807" s="38"/>
      <c r="U2807" s="38"/>
      <c r="V2807" s="38"/>
      <c r="W2807" s="38"/>
      <c r="X2807" s="38"/>
      <c r="Y2807" s="38"/>
      <c r="Z2807" s="38"/>
      <c r="AA2807" s="38"/>
      <c r="AB2807" s="38"/>
      <c r="AC2807" s="38"/>
      <c r="AD2807" s="38"/>
      <c r="AE2807" s="38"/>
    </row>
    <row r="2808" spans="1:31" ht="13.2">
      <c r="A2808" s="42"/>
      <c r="B2808" s="5"/>
      <c r="C2808" s="42"/>
      <c r="D2808" s="42"/>
      <c r="E2808" s="5"/>
      <c r="F2808" s="42"/>
      <c r="G2808" s="5"/>
      <c r="H2808" s="5"/>
      <c r="I2808" s="38"/>
      <c r="J2808" s="39"/>
      <c r="K2808" s="38"/>
      <c r="L2808" s="38"/>
      <c r="M2808" s="38"/>
      <c r="N2808" s="38"/>
      <c r="O2808" s="38"/>
      <c r="P2808" s="38"/>
      <c r="Q2808" s="38"/>
      <c r="R2808" s="38"/>
      <c r="S2808" s="38"/>
      <c r="T2808" s="38"/>
      <c r="U2808" s="38"/>
      <c r="V2808" s="38"/>
      <c r="W2808" s="38"/>
      <c r="X2808" s="38"/>
      <c r="Y2808" s="38"/>
      <c r="Z2808" s="38"/>
      <c r="AA2808" s="38"/>
      <c r="AB2808" s="38"/>
      <c r="AC2808" s="38"/>
      <c r="AD2808" s="38"/>
      <c r="AE2808" s="38"/>
    </row>
    <row r="2809" spans="1:31" ht="13.2">
      <c r="A2809" s="42"/>
      <c r="B2809" s="5"/>
      <c r="C2809" s="42"/>
      <c r="D2809" s="42"/>
      <c r="E2809" s="5"/>
      <c r="F2809" s="42"/>
      <c r="G2809" s="5"/>
      <c r="H2809" s="5"/>
      <c r="I2809" s="38"/>
      <c r="J2809" s="39"/>
      <c r="K2809" s="38"/>
      <c r="L2809" s="38"/>
      <c r="M2809" s="38"/>
      <c r="N2809" s="38"/>
      <c r="O2809" s="38"/>
      <c r="P2809" s="38"/>
      <c r="Q2809" s="38"/>
      <c r="R2809" s="38"/>
      <c r="S2809" s="38"/>
      <c r="T2809" s="38"/>
      <c r="U2809" s="38"/>
      <c r="V2809" s="38"/>
      <c r="W2809" s="38"/>
      <c r="X2809" s="38"/>
      <c r="Y2809" s="38"/>
      <c r="Z2809" s="38"/>
      <c r="AA2809" s="38"/>
      <c r="AB2809" s="38"/>
      <c r="AC2809" s="38"/>
      <c r="AD2809" s="38"/>
      <c r="AE2809" s="38"/>
    </row>
    <row r="2810" spans="1:31" ht="13.2">
      <c r="A2810" s="42"/>
      <c r="B2810" s="5"/>
      <c r="C2810" s="42"/>
      <c r="D2810" s="42"/>
      <c r="E2810" s="5"/>
      <c r="F2810" s="42"/>
      <c r="G2810" s="5"/>
      <c r="H2810" s="5"/>
      <c r="I2810" s="38"/>
      <c r="J2810" s="39"/>
      <c r="K2810" s="38"/>
      <c r="L2810" s="38"/>
      <c r="M2810" s="38"/>
      <c r="N2810" s="38"/>
      <c r="O2810" s="38"/>
      <c r="P2810" s="38"/>
      <c r="Q2810" s="38"/>
      <c r="R2810" s="38"/>
      <c r="S2810" s="38"/>
      <c r="T2810" s="38"/>
      <c r="U2810" s="38"/>
      <c r="V2810" s="38"/>
      <c r="W2810" s="38"/>
      <c r="X2810" s="38"/>
      <c r="Y2810" s="38"/>
      <c r="Z2810" s="38"/>
      <c r="AA2810" s="38"/>
      <c r="AB2810" s="38"/>
      <c r="AC2810" s="38"/>
      <c r="AD2810" s="38"/>
      <c r="AE2810" s="38"/>
    </row>
    <row r="2811" spans="1:31" ht="13.2">
      <c r="A2811" s="42"/>
      <c r="B2811" s="5"/>
      <c r="C2811" s="42"/>
      <c r="D2811" s="42"/>
      <c r="E2811" s="5"/>
      <c r="F2811" s="42"/>
      <c r="G2811" s="5"/>
      <c r="H2811" s="5"/>
      <c r="I2811" s="38"/>
      <c r="J2811" s="39"/>
      <c r="K2811" s="38"/>
      <c r="L2811" s="38"/>
      <c r="M2811" s="38"/>
      <c r="N2811" s="38"/>
      <c r="O2811" s="38"/>
      <c r="P2811" s="38"/>
      <c r="Q2811" s="38"/>
      <c r="R2811" s="38"/>
      <c r="S2811" s="38"/>
      <c r="T2811" s="38"/>
      <c r="U2811" s="38"/>
      <c r="V2811" s="38"/>
      <c r="W2811" s="38"/>
      <c r="X2811" s="38"/>
      <c r="Y2811" s="38"/>
      <c r="Z2811" s="38"/>
      <c r="AA2811" s="38"/>
      <c r="AB2811" s="38"/>
      <c r="AC2811" s="38"/>
      <c r="AD2811" s="38"/>
      <c r="AE2811" s="38"/>
    </row>
    <row r="2812" spans="1:31" ht="13.2">
      <c r="A2812" s="42"/>
      <c r="B2812" s="5"/>
      <c r="C2812" s="42"/>
      <c r="D2812" s="42"/>
      <c r="E2812" s="5"/>
      <c r="F2812" s="42"/>
      <c r="G2812" s="5"/>
      <c r="H2812" s="5"/>
      <c r="I2812" s="38"/>
      <c r="J2812" s="39"/>
      <c r="K2812" s="38"/>
      <c r="L2812" s="38"/>
      <c r="M2812" s="38"/>
      <c r="N2812" s="38"/>
      <c r="O2812" s="38"/>
      <c r="P2812" s="38"/>
      <c r="Q2812" s="38"/>
      <c r="R2812" s="38"/>
      <c r="S2812" s="38"/>
      <c r="T2812" s="38"/>
      <c r="U2812" s="38"/>
      <c r="V2812" s="38"/>
      <c r="W2812" s="38"/>
      <c r="X2812" s="38"/>
      <c r="Y2812" s="38"/>
      <c r="Z2812" s="38"/>
      <c r="AA2812" s="38"/>
      <c r="AB2812" s="38"/>
      <c r="AC2812" s="38"/>
      <c r="AD2812" s="38"/>
      <c r="AE2812" s="38"/>
    </row>
    <row r="2813" spans="1:31" ht="13.2">
      <c r="A2813" s="42"/>
      <c r="B2813" s="5"/>
      <c r="C2813" s="42"/>
      <c r="D2813" s="42"/>
      <c r="E2813" s="5"/>
      <c r="F2813" s="42"/>
      <c r="G2813" s="5"/>
      <c r="H2813" s="5"/>
      <c r="I2813" s="38"/>
      <c r="J2813" s="39"/>
      <c r="K2813" s="38"/>
      <c r="L2813" s="38"/>
      <c r="M2813" s="38"/>
      <c r="N2813" s="38"/>
      <c r="O2813" s="38"/>
      <c r="P2813" s="38"/>
      <c r="Q2813" s="38"/>
      <c r="R2813" s="38"/>
      <c r="S2813" s="38"/>
      <c r="T2813" s="38"/>
      <c r="U2813" s="38"/>
      <c r="V2813" s="38"/>
      <c r="W2813" s="38"/>
      <c r="X2813" s="38"/>
      <c r="Y2813" s="38"/>
      <c r="Z2813" s="38"/>
      <c r="AA2813" s="38"/>
      <c r="AB2813" s="38"/>
      <c r="AC2813" s="38"/>
      <c r="AD2813" s="38"/>
      <c r="AE2813" s="38"/>
    </row>
    <row r="2814" spans="1:31" ht="13.2">
      <c r="A2814" s="42"/>
      <c r="B2814" s="5"/>
      <c r="C2814" s="42"/>
      <c r="D2814" s="42"/>
      <c r="E2814" s="5"/>
      <c r="F2814" s="42"/>
      <c r="G2814" s="5"/>
      <c r="H2814" s="5"/>
      <c r="I2814" s="38"/>
      <c r="J2814" s="39"/>
      <c r="K2814" s="38"/>
      <c r="L2814" s="38"/>
      <c r="M2814" s="38"/>
      <c r="N2814" s="38"/>
      <c r="O2814" s="38"/>
      <c r="P2814" s="38"/>
      <c r="Q2814" s="38"/>
      <c r="R2814" s="38"/>
      <c r="S2814" s="38"/>
      <c r="T2814" s="38"/>
      <c r="U2814" s="38"/>
      <c r="V2814" s="38"/>
      <c r="W2814" s="38"/>
      <c r="X2814" s="38"/>
      <c r="Y2814" s="38"/>
      <c r="Z2814" s="38"/>
      <c r="AA2814" s="38"/>
      <c r="AB2814" s="38"/>
      <c r="AC2814" s="38"/>
      <c r="AD2814" s="38"/>
      <c r="AE2814" s="38"/>
    </row>
    <row r="2815" spans="1:31" ht="13.2">
      <c r="A2815" s="42"/>
      <c r="B2815" s="5"/>
      <c r="C2815" s="42"/>
      <c r="D2815" s="42"/>
      <c r="E2815" s="5"/>
      <c r="F2815" s="42"/>
      <c r="G2815" s="5"/>
      <c r="H2815" s="5"/>
      <c r="I2815" s="38"/>
      <c r="J2815" s="39"/>
      <c r="K2815" s="38"/>
      <c r="L2815" s="38"/>
      <c r="M2815" s="38"/>
      <c r="N2815" s="38"/>
      <c r="O2815" s="38"/>
      <c r="P2815" s="38"/>
      <c r="Q2815" s="38"/>
      <c r="R2815" s="38"/>
      <c r="S2815" s="38"/>
      <c r="T2815" s="38"/>
      <c r="U2815" s="38"/>
      <c r="V2815" s="38"/>
      <c r="W2815" s="38"/>
      <c r="X2815" s="38"/>
      <c r="Y2815" s="38"/>
      <c r="Z2815" s="38"/>
      <c r="AA2815" s="38"/>
      <c r="AB2815" s="38"/>
      <c r="AC2815" s="38"/>
      <c r="AD2815" s="38"/>
      <c r="AE2815" s="38"/>
    </row>
    <row r="2816" spans="1:31" ht="13.2">
      <c r="A2816" s="42"/>
      <c r="B2816" s="5"/>
      <c r="C2816" s="42"/>
      <c r="D2816" s="42"/>
      <c r="E2816" s="5"/>
      <c r="F2816" s="42"/>
      <c r="G2816" s="5"/>
      <c r="H2816" s="5"/>
      <c r="I2816" s="38"/>
      <c r="J2816" s="39"/>
      <c r="K2816" s="38"/>
      <c r="L2816" s="38"/>
      <c r="M2816" s="38"/>
      <c r="N2816" s="38"/>
      <c r="O2816" s="38"/>
      <c r="P2816" s="38"/>
      <c r="Q2816" s="38"/>
      <c r="R2816" s="38"/>
      <c r="S2816" s="38"/>
      <c r="T2816" s="38"/>
      <c r="U2816" s="38"/>
      <c r="V2816" s="38"/>
      <c r="W2816" s="38"/>
      <c r="X2816" s="38"/>
      <c r="Y2816" s="38"/>
      <c r="Z2816" s="38"/>
      <c r="AA2816" s="38"/>
      <c r="AB2816" s="38"/>
      <c r="AC2816" s="38"/>
      <c r="AD2816" s="38"/>
      <c r="AE2816" s="38"/>
    </row>
    <row r="2817" spans="1:31" ht="13.2">
      <c r="A2817" s="42"/>
      <c r="B2817" s="5"/>
      <c r="C2817" s="42"/>
      <c r="D2817" s="42"/>
      <c r="E2817" s="5"/>
      <c r="F2817" s="42"/>
      <c r="G2817" s="5"/>
      <c r="H2817" s="5"/>
      <c r="I2817" s="38"/>
      <c r="J2817" s="39"/>
      <c r="K2817" s="38"/>
      <c r="L2817" s="38"/>
      <c r="M2817" s="38"/>
      <c r="N2817" s="38"/>
      <c r="O2817" s="38"/>
      <c r="P2817" s="38"/>
      <c r="Q2817" s="38"/>
      <c r="R2817" s="38"/>
      <c r="S2817" s="38"/>
      <c r="T2817" s="38"/>
      <c r="U2817" s="38"/>
      <c r="V2817" s="38"/>
      <c r="W2817" s="38"/>
      <c r="X2817" s="38"/>
      <c r="Y2817" s="38"/>
      <c r="Z2817" s="38"/>
      <c r="AA2817" s="38"/>
      <c r="AB2817" s="38"/>
      <c r="AC2817" s="38"/>
      <c r="AD2817" s="38"/>
      <c r="AE2817" s="38"/>
    </row>
    <row r="2818" spans="1:31" ht="13.2">
      <c r="A2818" s="42"/>
      <c r="B2818" s="5"/>
      <c r="C2818" s="42"/>
      <c r="D2818" s="42"/>
      <c r="E2818" s="5"/>
      <c r="F2818" s="42"/>
      <c r="G2818" s="5"/>
      <c r="H2818" s="5"/>
      <c r="I2818" s="38"/>
      <c r="J2818" s="39"/>
      <c r="K2818" s="38"/>
      <c r="L2818" s="38"/>
      <c r="M2818" s="38"/>
      <c r="N2818" s="38"/>
      <c r="O2818" s="38"/>
      <c r="P2818" s="38"/>
      <c r="Q2818" s="38"/>
      <c r="R2818" s="38"/>
      <c r="S2818" s="38"/>
      <c r="T2818" s="38"/>
      <c r="U2818" s="38"/>
      <c r="V2818" s="38"/>
      <c r="W2818" s="38"/>
      <c r="X2818" s="38"/>
      <c r="Y2818" s="38"/>
      <c r="Z2818" s="38"/>
      <c r="AA2818" s="38"/>
      <c r="AB2818" s="38"/>
      <c r="AC2818" s="38"/>
      <c r="AD2818" s="38"/>
      <c r="AE2818" s="38"/>
    </row>
    <row r="2819" spans="1:31" ht="13.2">
      <c r="A2819" s="42"/>
      <c r="B2819" s="5"/>
      <c r="C2819" s="42"/>
      <c r="D2819" s="42"/>
      <c r="E2819" s="5"/>
      <c r="F2819" s="42"/>
      <c r="G2819" s="5"/>
      <c r="H2819" s="5"/>
      <c r="I2819" s="38"/>
      <c r="J2819" s="39"/>
      <c r="K2819" s="38"/>
      <c r="L2819" s="38"/>
      <c r="M2819" s="38"/>
      <c r="N2819" s="38"/>
      <c r="O2819" s="38"/>
      <c r="P2819" s="38"/>
      <c r="Q2819" s="38"/>
      <c r="R2819" s="38"/>
      <c r="S2819" s="38"/>
      <c r="T2819" s="38"/>
      <c r="U2819" s="38"/>
      <c r="V2819" s="38"/>
      <c r="W2819" s="38"/>
      <c r="X2819" s="38"/>
      <c r="Y2819" s="38"/>
      <c r="Z2819" s="38"/>
      <c r="AA2819" s="38"/>
      <c r="AB2819" s="38"/>
      <c r="AC2819" s="38"/>
      <c r="AD2819" s="38"/>
      <c r="AE2819" s="38"/>
    </row>
    <row r="2820" spans="1:31" ht="13.2">
      <c r="A2820" s="42"/>
      <c r="B2820" s="5"/>
      <c r="C2820" s="42"/>
      <c r="D2820" s="42"/>
      <c r="E2820" s="5"/>
      <c r="F2820" s="42"/>
      <c r="G2820" s="5"/>
      <c r="H2820" s="5"/>
      <c r="I2820" s="38"/>
      <c r="J2820" s="39"/>
      <c r="K2820" s="38"/>
      <c r="L2820" s="38"/>
      <c r="M2820" s="38"/>
      <c r="N2820" s="38"/>
      <c r="O2820" s="38"/>
      <c r="P2820" s="38"/>
      <c r="Q2820" s="38"/>
      <c r="R2820" s="38"/>
      <c r="S2820" s="38"/>
      <c r="T2820" s="38"/>
      <c r="U2820" s="38"/>
      <c r="V2820" s="38"/>
      <c r="W2820" s="38"/>
      <c r="X2820" s="38"/>
      <c r="Y2820" s="38"/>
      <c r="Z2820" s="38"/>
      <c r="AA2820" s="38"/>
      <c r="AB2820" s="38"/>
      <c r="AC2820" s="38"/>
      <c r="AD2820" s="38"/>
      <c r="AE2820" s="38"/>
    </row>
    <row r="2821" spans="1:31" ht="13.2">
      <c r="A2821" s="42"/>
      <c r="B2821" s="5"/>
      <c r="C2821" s="42"/>
      <c r="D2821" s="42"/>
      <c r="E2821" s="5"/>
      <c r="F2821" s="42"/>
      <c r="G2821" s="5"/>
      <c r="H2821" s="5"/>
      <c r="I2821" s="38"/>
      <c r="J2821" s="39"/>
      <c r="K2821" s="38"/>
      <c r="L2821" s="38"/>
      <c r="M2821" s="38"/>
      <c r="N2821" s="38"/>
      <c r="O2821" s="38"/>
      <c r="P2821" s="38"/>
      <c r="Q2821" s="38"/>
      <c r="R2821" s="38"/>
      <c r="S2821" s="38"/>
      <c r="T2821" s="38"/>
      <c r="U2821" s="38"/>
      <c r="V2821" s="38"/>
      <c r="W2821" s="38"/>
      <c r="X2821" s="38"/>
      <c r="Y2821" s="38"/>
      <c r="Z2821" s="38"/>
      <c r="AA2821" s="38"/>
      <c r="AB2821" s="38"/>
      <c r="AC2821" s="38"/>
      <c r="AD2821" s="38"/>
      <c r="AE2821" s="38"/>
    </row>
    <row r="2822" spans="1:31" ht="13.2">
      <c r="A2822" s="42"/>
      <c r="B2822" s="5"/>
      <c r="C2822" s="42"/>
      <c r="D2822" s="42"/>
      <c r="E2822" s="5"/>
      <c r="F2822" s="42"/>
      <c r="G2822" s="5"/>
      <c r="H2822" s="5"/>
      <c r="I2822" s="38"/>
      <c r="J2822" s="39"/>
      <c r="K2822" s="38"/>
      <c r="L2822" s="38"/>
      <c r="M2822" s="38"/>
      <c r="N2822" s="38"/>
      <c r="O2822" s="38"/>
      <c r="P2822" s="38"/>
      <c r="Q2822" s="38"/>
      <c r="R2822" s="38"/>
      <c r="S2822" s="38"/>
      <c r="T2822" s="38"/>
      <c r="U2822" s="38"/>
      <c r="V2822" s="38"/>
      <c r="W2822" s="38"/>
      <c r="X2822" s="38"/>
      <c r="Y2822" s="38"/>
      <c r="Z2822" s="38"/>
      <c r="AA2822" s="38"/>
      <c r="AB2822" s="38"/>
      <c r="AC2822" s="38"/>
      <c r="AD2822" s="38"/>
      <c r="AE2822" s="38"/>
    </row>
    <row r="2823" spans="1:31" ht="13.2">
      <c r="A2823" s="42"/>
      <c r="B2823" s="5"/>
      <c r="C2823" s="42"/>
      <c r="D2823" s="42"/>
      <c r="E2823" s="5"/>
      <c r="F2823" s="42"/>
      <c r="G2823" s="5"/>
      <c r="H2823" s="5"/>
      <c r="I2823" s="38"/>
      <c r="J2823" s="39"/>
      <c r="K2823" s="38"/>
      <c r="L2823" s="38"/>
      <c r="M2823" s="38"/>
      <c r="N2823" s="38"/>
      <c r="O2823" s="38"/>
      <c r="P2823" s="38"/>
      <c r="Q2823" s="38"/>
      <c r="R2823" s="38"/>
      <c r="S2823" s="38"/>
      <c r="T2823" s="38"/>
      <c r="U2823" s="38"/>
      <c r="V2823" s="38"/>
      <c r="W2823" s="38"/>
      <c r="X2823" s="38"/>
      <c r="Y2823" s="38"/>
      <c r="Z2823" s="38"/>
      <c r="AA2823" s="38"/>
      <c r="AB2823" s="38"/>
      <c r="AC2823" s="38"/>
      <c r="AD2823" s="38"/>
      <c r="AE2823" s="38"/>
    </row>
    <row r="2824" spans="1:31" ht="13.2">
      <c r="A2824" s="42"/>
      <c r="B2824" s="5"/>
      <c r="C2824" s="42"/>
      <c r="D2824" s="42"/>
      <c r="E2824" s="5"/>
      <c r="F2824" s="42"/>
      <c r="G2824" s="5"/>
      <c r="H2824" s="5"/>
      <c r="I2824" s="38"/>
      <c r="J2824" s="39"/>
      <c r="K2824" s="38"/>
      <c r="L2824" s="38"/>
      <c r="M2824" s="38"/>
      <c r="N2824" s="38"/>
      <c r="O2824" s="38"/>
      <c r="P2824" s="38"/>
      <c r="Q2824" s="38"/>
      <c r="R2824" s="38"/>
      <c r="S2824" s="38"/>
      <c r="T2824" s="38"/>
      <c r="U2824" s="38"/>
      <c r="V2824" s="38"/>
      <c r="W2824" s="38"/>
      <c r="X2824" s="38"/>
      <c r="Y2824" s="38"/>
      <c r="Z2824" s="38"/>
      <c r="AA2824" s="38"/>
      <c r="AB2824" s="38"/>
      <c r="AC2824" s="38"/>
      <c r="AD2824" s="38"/>
      <c r="AE2824" s="38"/>
    </row>
    <row r="2825" spans="1:31" ht="13.2">
      <c r="A2825" s="42"/>
      <c r="B2825" s="5"/>
      <c r="C2825" s="42"/>
      <c r="D2825" s="42"/>
      <c r="E2825" s="5"/>
      <c r="F2825" s="42"/>
      <c r="G2825" s="5"/>
      <c r="H2825" s="5"/>
      <c r="I2825" s="38"/>
      <c r="J2825" s="39"/>
      <c r="K2825" s="38"/>
      <c r="L2825" s="38"/>
      <c r="M2825" s="38"/>
      <c r="N2825" s="38"/>
      <c r="O2825" s="38"/>
      <c r="P2825" s="38"/>
      <c r="Q2825" s="38"/>
      <c r="R2825" s="38"/>
      <c r="S2825" s="38"/>
      <c r="T2825" s="38"/>
      <c r="U2825" s="38"/>
      <c r="V2825" s="38"/>
      <c r="W2825" s="38"/>
      <c r="X2825" s="38"/>
      <c r="Y2825" s="38"/>
      <c r="Z2825" s="38"/>
      <c r="AA2825" s="38"/>
      <c r="AB2825" s="38"/>
      <c r="AC2825" s="38"/>
      <c r="AD2825" s="38"/>
      <c r="AE2825" s="38"/>
    </row>
    <row r="2826" spans="1:31" ht="13.2">
      <c r="A2826" s="42"/>
      <c r="B2826" s="5"/>
      <c r="C2826" s="42"/>
      <c r="D2826" s="42"/>
      <c r="E2826" s="5"/>
      <c r="F2826" s="42"/>
      <c r="G2826" s="5"/>
      <c r="H2826" s="5"/>
      <c r="I2826" s="38"/>
      <c r="J2826" s="39"/>
      <c r="K2826" s="38"/>
      <c r="L2826" s="38"/>
      <c r="M2826" s="38"/>
      <c r="N2826" s="38"/>
      <c r="O2826" s="38"/>
      <c r="P2826" s="38"/>
      <c r="Q2826" s="38"/>
      <c r="R2826" s="38"/>
      <c r="S2826" s="38"/>
      <c r="T2826" s="38"/>
      <c r="U2826" s="38"/>
      <c r="V2826" s="38"/>
      <c r="W2826" s="38"/>
      <c r="X2826" s="38"/>
      <c r="Y2826" s="38"/>
      <c r="Z2826" s="38"/>
      <c r="AA2826" s="38"/>
      <c r="AB2826" s="38"/>
      <c r="AC2826" s="38"/>
      <c r="AD2826" s="38"/>
      <c r="AE2826" s="38"/>
    </row>
    <row r="2827" spans="1:31" ht="13.2">
      <c r="A2827" s="42"/>
      <c r="B2827" s="5"/>
      <c r="C2827" s="42"/>
      <c r="D2827" s="42"/>
      <c r="E2827" s="5"/>
      <c r="F2827" s="42"/>
      <c r="G2827" s="5"/>
      <c r="H2827" s="5"/>
      <c r="I2827" s="38"/>
      <c r="J2827" s="39"/>
      <c r="K2827" s="38"/>
      <c r="L2827" s="38"/>
      <c r="M2827" s="38"/>
      <c r="N2827" s="38"/>
      <c r="O2827" s="38"/>
      <c r="P2827" s="38"/>
      <c r="Q2827" s="38"/>
      <c r="R2827" s="38"/>
      <c r="S2827" s="38"/>
      <c r="T2827" s="38"/>
      <c r="U2827" s="38"/>
      <c r="V2827" s="38"/>
      <c r="W2827" s="38"/>
      <c r="X2827" s="38"/>
      <c r="Y2827" s="38"/>
      <c r="Z2827" s="38"/>
      <c r="AA2827" s="38"/>
      <c r="AB2827" s="38"/>
      <c r="AC2827" s="38"/>
      <c r="AD2827" s="38"/>
      <c r="AE2827" s="38"/>
    </row>
    <row r="2828" spans="1:31" ht="13.2">
      <c r="A2828" s="42"/>
      <c r="B2828" s="5"/>
      <c r="C2828" s="42"/>
      <c r="D2828" s="42"/>
      <c r="E2828" s="5"/>
      <c r="F2828" s="42"/>
      <c r="G2828" s="5"/>
      <c r="H2828" s="5"/>
      <c r="I2828" s="38"/>
      <c r="J2828" s="39"/>
      <c r="K2828" s="38"/>
      <c r="L2828" s="38"/>
      <c r="M2828" s="38"/>
      <c r="N2828" s="38"/>
      <c r="O2828" s="38"/>
      <c r="P2828" s="38"/>
      <c r="Q2828" s="38"/>
      <c r="R2828" s="38"/>
      <c r="S2828" s="38"/>
      <c r="T2828" s="38"/>
      <c r="U2828" s="38"/>
      <c r="V2828" s="38"/>
      <c r="W2828" s="38"/>
      <c r="X2828" s="38"/>
      <c r="Y2828" s="38"/>
      <c r="Z2828" s="38"/>
      <c r="AA2828" s="38"/>
      <c r="AB2828" s="38"/>
      <c r="AC2828" s="38"/>
      <c r="AD2828" s="38"/>
      <c r="AE2828" s="38"/>
    </row>
    <row r="2829" spans="1:31" ht="13.2">
      <c r="A2829" s="42"/>
      <c r="B2829" s="5"/>
      <c r="C2829" s="42"/>
      <c r="D2829" s="42"/>
      <c r="E2829" s="5"/>
      <c r="F2829" s="42"/>
      <c r="G2829" s="5"/>
      <c r="H2829" s="5"/>
      <c r="I2829" s="38"/>
      <c r="J2829" s="39"/>
      <c r="K2829" s="38"/>
      <c r="L2829" s="38"/>
      <c r="M2829" s="38"/>
      <c r="N2829" s="38"/>
      <c r="O2829" s="38"/>
      <c r="P2829" s="38"/>
      <c r="Q2829" s="38"/>
      <c r="R2829" s="38"/>
      <c r="S2829" s="38"/>
      <c r="T2829" s="38"/>
      <c r="U2829" s="38"/>
      <c r="V2829" s="38"/>
      <c r="W2829" s="38"/>
      <c r="X2829" s="38"/>
      <c r="Y2829" s="38"/>
      <c r="Z2829" s="38"/>
      <c r="AA2829" s="38"/>
      <c r="AB2829" s="38"/>
      <c r="AC2829" s="38"/>
      <c r="AD2829" s="38"/>
      <c r="AE2829" s="38"/>
    </row>
    <row r="2830" spans="1:31" ht="13.2">
      <c r="A2830" s="42"/>
      <c r="B2830" s="5"/>
      <c r="C2830" s="42"/>
      <c r="D2830" s="42"/>
      <c r="E2830" s="5"/>
      <c r="F2830" s="42"/>
      <c r="G2830" s="5"/>
      <c r="H2830" s="5"/>
      <c r="I2830" s="38"/>
      <c r="J2830" s="39"/>
      <c r="K2830" s="38"/>
      <c r="L2830" s="38"/>
      <c r="M2830" s="38"/>
      <c r="N2830" s="38"/>
      <c r="O2830" s="38"/>
      <c r="P2830" s="38"/>
      <c r="Q2830" s="38"/>
      <c r="R2830" s="38"/>
      <c r="S2830" s="38"/>
      <c r="T2830" s="38"/>
      <c r="U2830" s="38"/>
      <c r="V2830" s="38"/>
      <c r="W2830" s="38"/>
      <c r="X2830" s="38"/>
      <c r="Y2830" s="38"/>
      <c r="Z2830" s="38"/>
      <c r="AA2830" s="38"/>
      <c r="AB2830" s="38"/>
      <c r="AC2830" s="38"/>
      <c r="AD2830" s="38"/>
      <c r="AE2830" s="38"/>
    </row>
    <row r="2831" spans="1:31" ht="13.2">
      <c r="A2831" s="42"/>
      <c r="B2831" s="5"/>
      <c r="C2831" s="42"/>
      <c r="D2831" s="42"/>
      <c r="E2831" s="5"/>
      <c r="F2831" s="42"/>
      <c r="G2831" s="5"/>
      <c r="H2831" s="5"/>
      <c r="I2831" s="38"/>
      <c r="J2831" s="39"/>
      <c r="K2831" s="38"/>
      <c r="L2831" s="38"/>
      <c r="M2831" s="38"/>
      <c r="N2831" s="38"/>
      <c r="O2831" s="38"/>
      <c r="P2831" s="38"/>
      <c r="Q2831" s="38"/>
      <c r="R2831" s="38"/>
      <c r="S2831" s="38"/>
      <c r="T2831" s="38"/>
      <c r="U2831" s="38"/>
      <c r="V2831" s="38"/>
      <c r="W2831" s="38"/>
      <c r="X2831" s="38"/>
      <c r="Y2831" s="38"/>
      <c r="Z2831" s="38"/>
      <c r="AA2831" s="38"/>
      <c r="AB2831" s="38"/>
      <c r="AC2831" s="38"/>
      <c r="AD2831" s="38"/>
      <c r="AE2831" s="38"/>
    </row>
    <row r="2832" spans="1:31" ht="13.2">
      <c r="A2832" s="42"/>
      <c r="B2832" s="5"/>
      <c r="C2832" s="42"/>
      <c r="D2832" s="42"/>
      <c r="E2832" s="5"/>
      <c r="F2832" s="42"/>
      <c r="G2832" s="5"/>
      <c r="H2832" s="5"/>
      <c r="I2832" s="38"/>
      <c r="J2832" s="39"/>
      <c r="K2832" s="38"/>
      <c r="L2832" s="38"/>
      <c r="M2832" s="38"/>
      <c r="N2832" s="38"/>
      <c r="O2832" s="38"/>
      <c r="P2832" s="38"/>
      <c r="Q2832" s="38"/>
      <c r="R2832" s="38"/>
      <c r="S2832" s="38"/>
      <c r="T2832" s="38"/>
      <c r="U2832" s="38"/>
      <c r="V2832" s="38"/>
      <c r="W2832" s="38"/>
      <c r="X2832" s="38"/>
      <c r="Y2832" s="38"/>
      <c r="Z2832" s="38"/>
      <c r="AA2832" s="38"/>
      <c r="AB2832" s="38"/>
      <c r="AC2832" s="38"/>
      <c r="AD2832" s="38"/>
      <c r="AE2832" s="38"/>
    </row>
    <row r="2833" spans="1:31" ht="13.2">
      <c r="A2833" s="42"/>
      <c r="B2833" s="5"/>
      <c r="C2833" s="42"/>
      <c r="D2833" s="42"/>
      <c r="E2833" s="5"/>
      <c r="F2833" s="42"/>
      <c r="G2833" s="5"/>
      <c r="H2833" s="5"/>
      <c r="I2833" s="38"/>
      <c r="J2833" s="39"/>
      <c r="K2833" s="38"/>
      <c r="L2833" s="38"/>
      <c r="M2833" s="38"/>
      <c r="N2833" s="38"/>
      <c r="O2833" s="38"/>
      <c r="P2833" s="38"/>
      <c r="Q2833" s="38"/>
      <c r="R2833" s="38"/>
      <c r="S2833" s="38"/>
      <c r="T2833" s="38"/>
      <c r="U2833" s="38"/>
      <c r="V2833" s="38"/>
      <c r="W2833" s="38"/>
      <c r="X2833" s="38"/>
      <c r="Y2833" s="38"/>
      <c r="Z2833" s="38"/>
      <c r="AA2833" s="38"/>
      <c r="AB2833" s="38"/>
      <c r="AC2833" s="38"/>
      <c r="AD2833" s="38"/>
      <c r="AE2833" s="38"/>
    </row>
    <row r="2834" spans="1:31" ht="13.2">
      <c r="A2834" s="42"/>
      <c r="B2834" s="5"/>
      <c r="C2834" s="42"/>
      <c r="D2834" s="42"/>
      <c r="E2834" s="5"/>
      <c r="F2834" s="42"/>
      <c r="G2834" s="5"/>
      <c r="H2834" s="5"/>
      <c r="I2834" s="38"/>
      <c r="J2834" s="39"/>
      <c r="K2834" s="38"/>
      <c r="L2834" s="38"/>
      <c r="M2834" s="38"/>
      <c r="N2834" s="38"/>
      <c r="O2834" s="38"/>
      <c r="P2834" s="38"/>
      <c r="Q2834" s="38"/>
      <c r="R2834" s="38"/>
      <c r="S2834" s="38"/>
      <c r="T2834" s="38"/>
      <c r="U2834" s="38"/>
      <c r="V2834" s="38"/>
      <c r="W2834" s="38"/>
      <c r="X2834" s="38"/>
      <c r="Y2834" s="38"/>
      <c r="Z2834" s="38"/>
      <c r="AA2834" s="38"/>
      <c r="AB2834" s="38"/>
      <c r="AC2834" s="38"/>
      <c r="AD2834" s="38"/>
      <c r="AE2834" s="38"/>
    </row>
    <row r="2835" spans="1:31" ht="13.2">
      <c r="A2835" s="42"/>
      <c r="B2835" s="5"/>
      <c r="C2835" s="42"/>
      <c r="D2835" s="42"/>
      <c r="E2835" s="5"/>
      <c r="F2835" s="42"/>
      <c r="G2835" s="5"/>
      <c r="H2835" s="5"/>
      <c r="I2835" s="38"/>
      <c r="J2835" s="39"/>
      <c r="K2835" s="38"/>
      <c r="L2835" s="38"/>
      <c r="M2835" s="38"/>
      <c r="N2835" s="38"/>
      <c r="O2835" s="38"/>
      <c r="P2835" s="38"/>
      <c r="Q2835" s="38"/>
      <c r="R2835" s="38"/>
      <c r="S2835" s="38"/>
      <c r="T2835" s="38"/>
      <c r="U2835" s="38"/>
      <c r="V2835" s="38"/>
      <c r="W2835" s="38"/>
      <c r="X2835" s="38"/>
      <c r="Y2835" s="38"/>
      <c r="Z2835" s="38"/>
      <c r="AA2835" s="38"/>
      <c r="AB2835" s="38"/>
      <c r="AC2835" s="38"/>
      <c r="AD2835" s="38"/>
      <c r="AE2835" s="38"/>
    </row>
    <row r="2836" spans="1:31" ht="13.2">
      <c r="A2836" s="42"/>
      <c r="B2836" s="5"/>
      <c r="C2836" s="42"/>
      <c r="D2836" s="42"/>
      <c r="E2836" s="5"/>
      <c r="F2836" s="42"/>
      <c r="G2836" s="5"/>
      <c r="H2836" s="5"/>
      <c r="I2836" s="38"/>
      <c r="J2836" s="39"/>
      <c r="K2836" s="38"/>
      <c r="L2836" s="38"/>
      <c r="M2836" s="38"/>
      <c r="N2836" s="38"/>
      <c r="O2836" s="38"/>
      <c r="P2836" s="38"/>
      <c r="Q2836" s="38"/>
      <c r="R2836" s="38"/>
      <c r="S2836" s="38"/>
      <c r="T2836" s="38"/>
      <c r="U2836" s="38"/>
      <c r="V2836" s="38"/>
      <c r="W2836" s="38"/>
      <c r="X2836" s="38"/>
      <c r="Y2836" s="38"/>
      <c r="Z2836" s="38"/>
      <c r="AA2836" s="38"/>
      <c r="AB2836" s="38"/>
      <c r="AC2836" s="38"/>
      <c r="AD2836" s="38"/>
      <c r="AE2836" s="38"/>
    </row>
    <row r="2837" spans="1:31" ht="13.2">
      <c r="A2837" s="42"/>
      <c r="B2837" s="5"/>
      <c r="C2837" s="42"/>
      <c r="D2837" s="42"/>
      <c r="E2837" s="5"/>
      <c r="F2837" s="42"/>
      <c r="G2837" s="5"/>
      <c r="H2837" s="5"/>
      <c r="I2837" s="38"/>
      <c r="J2837" s="39"/>
      <c r="K2837" s="38"/>
      <c r="L2837" s="38"/>
      <c r="M2837" s="38"/>
      <c r="N2837" s="38"/>
      <c r="O2837" s="38"/>
      <c r="P2837" s="38"/>
      <c r="Q2837" s="38"/>
      <c r="R2837" s="38"/>
      <c r="S2837" s="38"/>
      <c r="T2837" s="38"/>
      <c r="U2837" s="38"/>
      <c r="V2837" s="38"/>
      <c r="W2837" s="38"/>
      <c r="X2837" s="38"/>
      <c r="Y2837" s="38"/>
      <c r="Z2837" s="38"/>
      <c r="AA2837" s="38"/>
      <c r="AB2837" s="38"/>
      <c r="AC2837" s="38"/>
      <c r="AD2837" s="38"/>
      <c r="AE2837" s="38"/>
    </row>
    <row r="2838" spans="1:31" ht="13.2">
      <c r="A2838" s="42"/>
      <c r="B2838" s="5"/>
      <c r="C2838" s="42"/>
      <c r="D2838" s="42"/>
      <c r="E2838" s="5"/>
      <c r="F2838" s="42"/>
      <c r="G2838" s="5"/>
      <c r="H2838" s="5"/>
      <c r="I2838" s="38"/>
      <c r="J2838" s="39"/>
      <c r="K2838" s="38"/>
      <c r="L2838" s="38"/>
      <c r="M2838" s="38"/>
      <c r="N2838" s="38"/>
      <c r="O2838" s="38"/>
      <c r="P2838" s="38"/>
      <c r="Q2838" s="38"/>
      <c r="R2838" s="38"/>
      <c r="S2838" s="38"/>
      <c r="T2838" s="38"/>
      <c r="U2838" s="38"/>
      <c r="V2838" s="38"/>
      <c r="W2838" s="38"/>
      <c r="X2838" s="38"/>
      <c r="Y2838" s="38"/>
      <c r="Z2838" s="38"/>
      <c r="AA2838" s="38"/>
      <c r="AB2838" s="38"/>
      <c r="AC2838" s="38"/>
      <c r="AD2838" s="38"/>
      <c r="AE2838" s="38"/>
    </row>
    <row r="2839" spans="1:31" ht="13.2">
      <c r="A2839" s="42"/>
      <c r="B2839" s="5"/>
      <c r="C2839" s="42"/>
      <c r="D2839" s="42"/>
      <c r="E2839" s="5"/>
      <c r="F2839" s="42"/>
      <c r="G2839" s="5"/>
      <c r="H2839" s="5"/>
      <c r="I2839" s="38"/>
      <c r="J2839" s="39"/>
      <c r="K2839" s="38"/>
      <c r="L2839" s="38"/>
      <c r="M2839" s="38"/>
      <c r="N2839" s="38"/>
      <c r="O2839" s="38"/>
      <c r="P2839" s="38"/>
      <c r="Q2839" s="38"/>
      <c r="R2839" s="38"/>
      <c r="S2839" s="38"/>
      <c r="T2839" s="38"/>
      <c r="U2839" s="38"/>
      <c r="V2839" s="38"/>
      <c r="W2839" s="38"/>
      <c r="X2839" s="38"/>
      <c r="Y2839" s="38"/>
      <c r="Z2839" s="38"/>
      <c r="AA2839" s="38"/>
      <c r="AB2839" s="38"/>
      <c r="AC2839" s="38"/>
      <c r="AD2839" s="38"/>
      <c r="AE2839" s="38"/>
    </row>
    <row r="2840" spans="1:31" ht="13.2">
      <c r="A2840" s="42"/>
      <c r="B2840" s="5"/>
      <c r="C2840" s="42"/>
      <c r="D2840" s="42"/>
      <c r="E2840" s="5"/>
      <c r="F2840" s="42"/>
      <c r="G2840" s="5"/>
      <c r="H2840" s="5"/>
      <c r="I2840" s="38"/>
      <c r="J2840" s="39"/>
      <c r="K2840" s="38"/>
      <c r="L2840" s="38"/>
      <c r="M2840" s="38"/>
      <c r="N2840" s="38"/>
      <c r="O2840" s="38"/>
      <c r="P2840" s="38"/>
      <c r="Q2840" s="38"/>
      <c r="R2840" s="38"/>
      <c r="S2840" s="38"/>
      <c r="T2840" s="38"/>
      <c r="U2840" s="38"/>
      <c r="V2840" s="38"/>
      <c r="W2840" s="38"/>
      <c r="X2840" s="38"/>
      <c r="Y2840" s="38"/>
      <c r="Z2840" s="38"/>
      <c r="AA2840" s="38"/>
      <c r="AB2840" s="38"/>
      <c r="AC2840" s="38"/>
      <c r="AD2840" s="38"/>
      <c r="AE2840" s="38"/>
    </row>
    <row r="2841" spans="1:31" ht="13.2">
      <c r="A2841" s="42"/>
      <c r="B2841" s="5"/>
      <c r="C2841" s="42"/>
      <c r="D2841" s="42"/>
      <c r="E2841" s="5"/>
      <c r="F2841" s="42"/>
      <c r="G2841" s="5"/>
      <c r="H2841" s="5"/>
      <c r="I2841" s="38"/>
      <c r="J2841" s="39"/>
      <c r="K2841" s="38"/>
      <c r="L2841" s="38"/>
      <c r="M2841" s="38"/>
      <c r="N2841" s="38"/>
      <c r="O2841" s="38"/>
      <c r="P2841" s="38"/>
      <c r="Q2841" s="38"/>
      <c r="R2841" s="38"/>
      <c r="S2841" s="38"/>
      <c r="T2841" s="38"/>
      <c r="U2841" s="38"/>
      <c r="V2841" s="38"/>
      <c r="W2841" s="38"/>
      <c r="X2841" s="38"/>
      <c r="Y2841" s="38"/>
      <c r="Z2841" s="38"/>
      <c r="AA2841" s="38"/>
      <c r="AB2841" s="38"/>
      <c r="AC2841" s="38"/>
      <c r="AD2841" s="38"/>
      <c r="AE2841" s="38"/>
    </row>
    <row r="2842" spans="1:31" ht="13.2">
      <c r="A2842" s="42"/>
      <c r="B2842" s="5"/>
      <c r="C2842" s="42"/>
      <c r="D2842" s="42"/>
      <c r="E2842" s="5"/>
      <c r="F2842" s="42"/>
      <c r="G2842" s="5"/>
      <c r="H2842" s="5"/>
      <c r="I2842" s="38"/>
      <c r="J2842" s="39"/>
      <c r="K2842" s="38"/>
      <c r="L2842" s="38"/>
      <c r="M2842" s="38"/>
      <c r="N2842" s="38"/>
      <c r="O2842" s="38"/>
      <c r="P2842" s="38"/>
      <c r="Q2842" s="38"/>
      <c r="R2842" s="38"/>
      <c r="S2842" s="38"/>
      <c r="T2842" s="38"/>
      <c r="U2842" s="38"/>
      <c r="V2842" s="38"/>
      <c r="W2842" s="38"/>
      <c r="X2842" s="38"/>
      <c r="Y2842" s="38"/>
      <c r="Z2842" s="38"/>
      <c r="AA2842" s="38"/>
      <c r="AB2842" s="38"/>
      <c r="AC2842" s="38"/>
      <c r="AD2842" s="38"/>
      <c r="AE2842" s="38"/>
    </row>
    <row r="2843" spans="1:31" ht="13.2">
      <c r="A2843" s="42"/>
      <c r="B2843" s="5"/>
      <c r="C2843" s="42"/>
      <c r="D2843" s="42"/>
      <c r="E2843" s="5"/>
      <c r="F2843" s="42"/>
      <c r="G2843" s="5"/>
      <c r="H2843" s="5"/>
      <c r="I2843" s="38"/>
      <c r="J2843" s="39"/>
      <c r="K2843" s="38"/>
      <c r="L2843" s="38"/>
      <c r="M2843" s="38"/>
      <c r="N2843" s="38"/>
      <c r="O2843" s="38"/>
      <c r="P2843" s="38"/>
      <c r="Q2843" s="38"/>
      <c r="R2843" s="38"/>
      <c r="S2843" s="38"/>
      <c r="T2843" s="38"/>
      <c r="U2843" s="38"/>
      <c r="V2843" s="38"/>
      <c r="W2843" s="38"/>
      <c r="X2843" s="38"/>
      <c r="Y2843" s="38"/>
      <c r="Z2843" s="38"/>
      <c r="AA2843" s="38"/>
      <c r="AB2843" s="38"/>
      <c r="AC2843" s="38"/>
      <c r="AD2843" s="38"/>
      <c r="AE2843" s="38"/>
    </row>
    <row r="2844" spans="1:31" ht="13.2">
      <c r="A2844" s="42"/>
      <c r="B2844" s="5"/>
      <c r="C2844" s="42"/>
      <c r="D2844" s="42"/>
      <c r="E2844" s="5"/>
      <c r="F2844" s="42"/>
      <c r="G2844" s="5"/>
      <c r="H2844" s="5"/>
      <c r="I2844" s="38"/>
      <c r="J2844" s="39"/>
      <c r="K2844" s="38"/>
      <c r="L2844" s="38"/>
      <c r="M2844" s="38"/>
      <c r="N2844" s="38"/>
      <c r="O2844" s="38"/>
      <c r="P2844" s="38"/>
      <c r="Q2844" s="38"/>
      <c r="R2844" s="38"/>
      <c r="S2844" s="38"/>
      <c r="T2844" s="38"/>
      <c r="U2844" s="38"/>
      <c r="V2844" s="38"/>
      <c r="W2844" s="38"/>
      <c r="X2844" s="38"/>
      <c r="Y2844" s="38"/>
      <c r="Z2844" s="38"/>
      <c r="AA2844" s="38"/>
      <c r="AB2844" s="38"/>
      <c r="AC2844" s="38"/>
      <c r="AD2844" s="38"/>
      <c r="AE2844" s="38"/>
    </row>
    <row r="2845" spans="1:31" ht="13.2">
      <c r="A2845" s="42"/>
      <c r="B2845" s="5"/>
      <c r="C2845" s="42"/>
      <c r="D2845" s="42"/>
      <c r="E2845" s="5"/>
      <c r="F2845" s="42"/>
      <c r="G2845" s="5"/>
      <c r="H2845" s="5"/>
      <c r="I2845" s="38"/>
      <c r="J2845" s="39"/>
      <c r="K2845" s="38"/>
      <c r="L2845" s="38"/>
      <c r="M2845" s="38"/>
      <c r="N2845" s="38"/>
      <c r="O2845" s="38"/>
      <c r="P2845" s="38"/>
      <c r="Q2845" s="38"/>
      <c r="R2845" s="38"/>
      <c r="S2845" s="38"/>
      <c r="T2845" s="38"/>
      <c r="U2845" s="38"/>
      <c r="V2845" s="38"/>
      <c r="W2845" s="38"/>
      <c r="X2845" s="38"/>
      <c r="Y2845" s="38"/>
      <c r="Z2845" s="38"/>
      <c r="AA2845" s="38"/>
      <c r="AB2845" s="38"/>
      <c r="AC2845" s="38"/>
      <c r="AD2845" s="38"/>
      <c r="AE2845" s="38"/>
    </row>
    <row r="2846" spans="1:31" ht="13.2">
      <c r="A2846" s="42"/>
      <c r="B2846" s="5"/>
      <c r="C2846" s="42"/>
      <c r="D2846" s="42"/>
      <c r="E2846" s="5"/>
      <c r="F2846" s="42"/>
      <c r="G2846" s="5"/>
      <c r="H2846" s="5"/>
      <c r="I2846" s="38"/>
      <c r="J2846" s="39"/>
      <c r="K2846" s="38"/>
      <c r="L2846" s="38"/>
      <c r="M2846" s="38"/>
      <c r="N2846" s="38"/>
      <c r="O2846" s="38"/>
      <c r="P2846" s="38"/>
      <c r="Q2846" s="38"/>
      <c r="R2846" s="38"/>
      <c r="S2846" s="38"/>
      <c r="T2846" s="38"/>
      <c r="U2846" s="38"/>
      <c r="V2846" s="38"/>
      <c r="W2846" s="38"/>
      <c r="X2846" s="38"/>
      <c r="Y2846" s="38"/>
      <c r="Z2846" s="38"/>
      <c r="AA2846" s="38"/>
      <c r="AB2846" s="38"/>
      <c r="AC2846" s="38"/>
      <c r="AD2846" s="38"/>
      <c r="AE2846" s="38"/>
    </row>
    <row r="2847" spans="1:31" ht="13.2">
      <c r="A2847" s="42"/>
      <c r="B2847" s="5"/>
      <c r="C2847" s="42"/>
      <c r="D2847" s="42"/>
      <c r="E2847" s="5"/>
      <c r="F2847" s="42"/>
      <c r="G2847" s="5"/>
      <c r="H2847" s="5"/>
      <c r="I2847" s="38"/>
      <c r="J2847" s="39"/>
      <c r="K2847" s="38"/>
      <c r="L2847" s="38"/>
      <c r="M2847" s="38"/>
      <c r="N2847" s="38"/>
      <c r="O2847" s="38"/>
      <c r="P2847" s="38"/>
      <c r="Q2847" s="38"/>
      <c r="R2847" s="38"/>
      <c r="S2847" s="38"/>
      <c r="T2847" s="38"/>
      <c r="U2847" s="38"/>
      <c r="V2847" s="38"/>
      <c r="W2847" s="38"/>
      <c r="X2847" s="38"/>
      <c r="Y2847" s="38"/>
      <c r="Z2847" s="38"/>
      <c r="AA2847" s="38"/>
      <c r="AB2847" s="38"/>
      <c r="AC2847" s="38"/>
      <c r="AD2847" s="38"/>
      <c r="AE2847" s="38"/>
    </row>
    <row r="2848" spans="1:31" ht="13.2">
      <c r="A2848" s="42"/>
      <c r="B2848" s="5"/>
      <c r="C2848" s="42"/>
      <c r="D2848" s="42"/>
      <c r="E2848" s="5"/>
      <c r="F2848" s="42"/>
      <c r="G2848" s="5"/>
      <c r="H2848" s="5"/>
      <c r="I2848" s="38"/>
      <c r="J2848" s="39"/>
      <c r="K2848" s="38"/>
      <c r="L2848" s="38"/>
      <c r="M2848" s="38"/>
      <c r="N2848" s="38"/>
      <c r="O2848" s="38"/>
      <c r="P2848" s="38"/>
      <c r="Q2848" s="38"/>
      <c r="R2848" s="38"/>
      <c r="S2848" s="38"/>
      <c r="T2848" s="38"/>
      <c r="U2848" s="38"/>
      <c r="V2848" s="38"/>
      <c r="W2848" s="38"/>
      <c r="X2848" s="38"/>
      <c r="Y2848" s="38"/>
      <c r="Z2848" s="38"/>
      <c r="AA2848" s="38"/>
      <c r="AB2848" s="38"/>
      <c r="AC2848" s="38"/>
      <c r="AD2848" s="38"/>
      <c r="AE2848" s="38"/>
    </row>
    <row r="2849" spans="1:31" ht="13.2">
      <c r="A2849" s="42"/>
      <c r="B2849" s="5"/>
      <c r="C2849" s="42"/>
      <c r="D2849" s="42"/>
      <c r="E2849" s="5"/>
      <c r="F2849" s="42"/>
      <c r="G2849" s="5"/>
      <c r="H2849" s="5"/>
      <c r="I2849" s="38"/>
      <c r="J2849" s="39"/>
      <c r="K2849" s="38"/>
      <c r="L2849" s="38"/>
      <c r="M2849" s="38"/>
      <c r="N2849" s="38"/>
      <c r="O2849" s="38"/>
      <c r="P2849" s="38"/>
      <c r="Q2849" s="38"/>
      <c r="R2849" s="38"/>
      <c r="S2849" s="38"/>
      <c r="T2849" s="38"/>
      <c r="U2849" s="38"/>
      <c r="V2849" s="38"/>
      <c r="W2849" s="38"/>
      <c r="X2849" s="38"/>
      <c r="Y2849" s="38"/>
      <c r="Z2849" s="38"/>
      <c r="AA2849" s="38"/>
      <c r="AB2849" s="38"/>
      <c r="AC2849" s="38"/>
      <c r="AD2849" s="38"/>
      <c r="AE2849" s="38"/>
    </row>
    <row r="2850" spans="1:31" ht="13.2">
      <c r="A2850" s="42"/>
      <c r="B2850" s="5"/>
      <c r="C2850" s="42"/>
      <c r="D2850" s="42"/>
      <c r="E2850" s="5"/>
      <c r="F2850" s="42"/>
      <c r="G2850" s="5"/>
      <c r="H2850" s="5"/>
      <c r="I2850" s="38"/>
      <c r="J2850" s="39"/>
      <c r="K2850" s="38"/>
      <c r="L2850" s="38"/>
      <c r="M2850" s="38"/>
      <c r="N2850" s="38"/>
      <c r="O2850" s="38"/>
      <c r="P2850" s="38"/>
      <c r="Q2850" s="38"/>
      <c r="R2850" s="38"/>
      <c r="S2850" s="38"/>
      <c r="T2850" s="38"/>
      <c r="U2850" s="38"/>
      <c r="V2850" s="38"/>
      <c r="W2850" s="38"/>
      <c r="X2850" s="38"/>
      <c r="Y2850" s="38"/>
      <c r="Z2850" s="38"/>
      <c r="AA2850" s="38"/>
      <c r="AB2850" s="38"/>
      <c r="AC2850" s="38"/>
      <c r="AD2850" s="38"/>
      <c r="AE2850" s="38"/>
    </row>
    <row r="2851" spans="1:31" ht="13.2">
      <c r="A2851" s="42"/>
      <c r="B2851" s="5"/>
      <c r="C2851" s="42"/>
      <c r="D2851" s="42"/>
      <c r="E2851" s="5"/>
      <c r="F2851" s="42"/>
      <c r="G2851" s="5"/>
      <c r="H2851" s="5"/>
      <c r="I2851" s="38"/>
      <c r="J2851" s="39"/>
      <c r="K2851" s="38"/>
      <c r="L2851" s="38"/>
      <c r="M2851" s="38"/>
      <c r="N2851" s="38"/>
      <c r="O2851" s="38"/>
      <c r="P2851" s="38"/>
      <c r="Q2851" s="38"/>
      <c r="R2851" s="38"/>
      <c r="S2851" s="38"/>
      <c r="T2851" s="38"/>
      <c r="U2851" s="38"/>
      <c r="V2851" s="38"/>
      <c r="W2851" s="38"/>
      <c r="X2851" s="38"/>
      <c r="Y2851" s="38"/>
      <c r="Z2851" s="38"/>
      <c r="AA2851" s="38"/>
      <c r="AB2851" s="38"/>
      <c r="AC2851" s="38"/>
      <c r="AD2851" s="38"/>
      <c r="AE2851" s="38"/>
    </row>
    <row r="2852" spans="1:31" ht="13.2">
      <c r="A2852" s="42"/>
      <c r="B2852" s="5"/>
      <c r="C2852" s="42"/>
      <c r="D2852" s="42"/>
      <c r="E2852" s="5"/>
      <c r="F2852" s="42"/>
      <c r="G2852" s="5"/>
      <c r="H2852" s="5"/>
      <c r="I2852" s="38"/>
      <c r="J2852" s="39"/>
      <c r="K2852" s="38"/>
      <c r="L2852" s="38"/>
      <c r="M2852" s="38"/>
      <c r="N2852" s="38"/>
      <c r="O2852" s="38"/>
      <c r="P2852" s="38"/>
      <c r="Q2852" s="38"/>
      <c r="R2852" s="38"/>
      <c r="S2852" s="38"/>
      <c r="T2852" s="38"/>
      <c r="U2852" s="38"/>
      <c r="V2852" s="38"/>
      <c r="W2852" s="38"/>
      <c r="X2852" s="38"/>
      <c r="Y2852" s="38"/>
      <c r="Z2852" s="38"/>
      <c r="AA2852" s="38"/>
      <c r="AB2852" s="38"/>
      <c r="AC2852" s="38"/>
      <c r="AD2852" s="38"/>
      <c r="AE2852" s="38"/>
    </row>
    <row r="2853" spans="1:31" ht="13.2">
      <c r="A2853" s="42"/>
      <c r="B2853" s="5"/>
      <c r="C2853" s="42"/>
      <c r="D2853" s="42"/>
      <c r="E2853" s="5"/>
      <c r="F2853" s="42"/>
      <c r="G2853" s="5"/>
      <c r="H2853" s="5"/>
      <c r="I2853" s="38"/>
      <c r="J2853" s="39"/>
      <c r="K2853" s="38"/>
      <c r="L2853" s="38"/>
      <c r="M2853" s="38"/>
      <c r="N2853" s="38"/>
      <c r="O2853" s="38"/>
      <c r="P2853" s="38"/>
      <c r="Q2853" s="38"/>
      <c r="R2853" s="38"/>
      <c r="S2853" s="38"/>
      <c r="T2853" s="38"/>
      <c r="U2853" s="38"/>
      <c r="V2853" s="38"/>
      <c r="W2853" s="38"/>
      <c r="X2853" s="38"/>
      <c r="Y2853" s="38"/>
      <c r="Z2853" s="38"/>
      <c r="AA2853" s="38"/>
      <c r="AB2853" s="38"/>
      <c r="AC2853" s="38"/>
      <c r="AD2853" s="38"/>
      <c r="AE2853" s="38"/>
    </row>
    <row r="2854" spans="1:31" ht="13.2">
      <c r="A2854" s="42"/>
      <c r="B2854" s="5"/>
      <c r="C2854" s="42"/>
      <c r="D2854" s="42"/>
      <c r="E2854" s="5"/>
      <c r="F2854" s="42"/>
      <c r="G2854" s="5"/>
      <c r="H2854" s="5"/>
      <c r="I2854" s="38"/>
      <c r="J2854" s="39"/>
      <c r="K2854" s="38"/>
      <c r="L2854" s="38"/>
      <c r="M2854" s="38"/>
      <c r="N2854" s="38"/>
      <c r="O2854" s="38"/>
      <c r="P2854" s="38"/>
      <c r="Q2854" s="38"/>
      <c r="R2854" s="38"/>
      <c r="S2854" s="38"/>
      <c r="T2854" s="38"/>
      <c r="U2854" s="38"/>
      <c r="V2854" s="38"/>
      <c r="W2854" s="38"/>
      <c r="X2854" s="38"/>
      <c r="Y2854" s="38"/>
      <c r="Z2854" s="38"/>
      <c r="AA2854" s="38"/>
      <c r="AB2854" s="38"/>
      <c r="AC2854" s="38"/>
      <c r="AD2854" s="38"/>
      <c r="AE2854" s="38"/>
    </row>
    <row r="2855" spans="1:31" ht="13.2">
      <c r="A2855" s="42"/>
      <c r="B2855" s="5"/>
      <c r="C2855" s="42"/>
      <c r="D2855" s="42"/>
      <c r="E2855" s="5"/>
      <c r="F2855" s="42"/>
      <c r="G2855" s="5"/>
      <c r="H2855" s="5"/>
      <c r="I2855" s="38"/>
      <c r="J2855" s="39"/>
      <c r="K2855" s="38"/>
      <c r="L2855" s="38"/>
      <c r="M2855" s="38"/>
      <c r="N2855" s="38"/>
      <c r="O2855" s="38"/>
      <c r="P2855" s="38"/>
      <c r="Q2855" s="38"/>
      <c r="R2855" s="38"/>
      <c r="S2855" s="38"/>
      <c r="T2855" s="38"/>
      <c r="U2855" s="38"/>
      <c r="V2855" s="38"/>
      <c r="W2855" s="38"/>
      <c r="X2855" s="38"/>
      <c r="Y2855" s="38"/>
      <c r="Z2855" s="38"/>
      <c r="AA2855" s="38"/>
      <c r="AB2855" s="38"/>
      <c r="AC2855" s="38"/>
      <c r="AD2855" s="38"/>
      <c r="AE2855" s="38"/>
    </row>
    <row r="2856" spans="1:31" ht="13.2">
      <c r="A2856" s="42"/>
      <c r="B2856" s="5"/>
      <c r="C2856" s="42"/>
      <c r="D2856" s="42"/>
      <c r="E2856" s="5"/>
      <c r="F2856" s="42"/>
      <c r="G2856" s="5"/>
      <c r="H2856" s="5"/>
      <c r="I2856" s="38"/>
      <c r="J2856" s="39"/>
      <c r="K2856" s="38"/>
      <c r="L2856" s="38"/>
      <c r="M2856" s="38"/>
      <c r="N2856" s="38"/>
      <c r="O2856" s="38"/>
      <c r="P2856" s="38"/>
      <c r="Q2856" s="38"/>
      <c r="R2856" s="38"/>
      <c r="S2856" s="38"/>
      <c r="T2856" s="38"/>
      <c r="U2856" s="38"/>
      <c r="V2856" s="38"/>
      <c r="W2856" s="38"/>
      <c r="X2856" s="38"/>
      <c r="Y2856" s="38"/>
      <c r="Z2856" s="38"/>
      <c r="AA2856" s="38"/>
      <c r="AB2856" s="38"/>
      <c r="AC2856" s="38"/>
      <c r="AD2856" s="38"/>
      <c r="AE2856" s="38"/>
    </row>
    <row r="2857" spans="1:31" ht="13.2">
      <c r="A2857" s="42"/>
      <c r="B2857" s="5"/>
      <c r="C2857" s="42"/>
      <c r="D2857" s="42"/>
      <c r="E2857" s="5"/>
      <c r="F2857" s="42"/>
      <c r="G2857" s="5"/>
      <c r="H2857" s="5"/>
      <c r="I2857" s="38"/>
      <c r="J2857" s="39"/>
      <c r="K2857" s="38"/>
      <c r="L2857" s="38"/>
      <c r="M2857" s="38"/>
      <c r="N2857" s="38"/>
      <c r="O2857" s="38"/>
      <c r="P2857" s="38"/>
      <c r="Q2857" s="38"/>
      <c r="R2857" s="38"/>
      <c r="S2857" s="38"/>
      <c r="T2857" s="38"/>
      <c r="U2857" s="38"/>
      <c r="V2857" s="38"/>
      <c r="W2857" s="38"/>
      <c r="X2857" s="38"/>
      <c r="Y2857" s="38"/>
      <c r="Z2857" s="38"/>
      <c r="AA2857" s="38"/>
      <c r="AB2857" s="38"/>
      <c r="AC2857" s="38"/>
      <c r="AD2857" s="38"/>
      <c r="AE2857" s="38"/>
    </row>
    <row r="2858" spans="1:31" ht="13.2">
      <c r="A2858" s="42"/>
      <c r="B2858" s="5"/>
      <c r="C2858" s="42"/>
      <c r="D2858" s="42"/>
      <c r="E2858" s="5"/>
      <c r="F2858" s="42"/>
      <c r="G2858" s="5"/>
      <c r="H2858" s="5"/>
      <c r="I2858" s="38"/>
      <c r="J2858" s="39"/>
      <c r="K2858" s="38"/>
      <c r="L2858" s="38"/>
      <c r="M2858" s="38"/>
      <c r="N2858" s="38"/>
      <c r="O2858" s="38"/>
      <c r="P2858" s="38"/>
      <c r="Q2858" s="38"/>
      <c r="R2858" s="38"/>
      <c r="S2858" s="38"/>
      <c r="T2858" s="38"/>
      <c r="U2858" s="38"/>
      <c r="V2858" s="38"/>
      <c r="W2858" s="38"/>
      <c r="X2858" s="38"/>
      <c r="Y2858" s="38"/>
      <c r="Z2858" s="38"/>
      <c r="AA2858" s="38"/>
      <c r="AB2858" s="38"/>
      <c r="AC2858" s="38"/>
      <c r="AD2858" s="38"/>
      <c r="AE2858" s="38"/>
    </row>
    <row r="2859" spans="1:31" ht="13.2">
      <c r="A2859" s="42"/>
      <c r="B2859" s="5"/>
      <c r="C2859" s="42"/>
      <c r="D2859" s="42"/>
      <c r="E2859" s="5"/>
      <c r="F2859" s="42"/>
      <c r="G2859" s="5"/>
      <c r="H2859" s="5"/>
      <c r="I2859" s="38"/>
      <c r="J2859" s="39"/>
      <c r="K2859" s="38"/>
      <c r="L2859" s="38"/>
      <c r="M2859" s="38"/>
      <c r="N2859" s="38"/>
      <c r="O2859" s="38"/>
      <c r="P2859" s="38"/>
      <c r="Q2859" s="38"/>
      <c r="R2859" s="38"/>
      <c r="S2859" s="38"/>
      <c r="T2859" s="38"/>
      <c r="U2859" s="38"/>
      <c r="V2859" s="38"/>
      <c r="W2859" s="38"/>
      <c r="X2859" s="38"/>
      <c r="Y2859" s="38"/>
      <c r="Z2859" s="38"/>
      <c r="AA2859" s="38"/>
      <c r="AB2859" s="38"/>
      <c r="AC2859" s="38"/>
      <c r="AD2859" s="38"/>
      <c r="AE2859" s="38"/>
    </row>
    <row r="2860" spans="1:31" ht="13.2">
      <c r="A2860" s="42"/>
      <c r="B2860" s="5"/>
      <c r="C2860" s="42"/>
      <c r="D2860" s="42"/>
      <c r="E2860" s="5"/>
      <c r="F2860" s="42"/>
      <c r="G2860" s="5"/>
      <c r="H2860" s="5"/>
      <c r="I2860" s="38"/>
      <c r="J2860" s="39"/>
      <c r="K2860" s="38"/>
      <c r="L2860" s="38"/>
      <c r="M2860" s="38"/>
      <c r="N2860" s="38"/>
      <c r="O2860" s="38"/>
      <c r="P2860" s="38"/>
      <c r="Q2860" s="38"/>
      <c r="R2860" s="38"/>
      <c r="S2860" s="38"/>
      <c r="T2860" s="38"/>
      <c r="U2860" s="38"/>
      <c r="V2860" s="38"/>
      <c r="W2860" s="38"/>
      <c r="X2860" s="38"/>
      <c r="Y2860" s="38"/>
      <c r="Z2860" s="38"/>
      <c r="AA2860" s="38"/>
      <c r="AB2860" s="38"/>
      <c r="AC2860" s="38"/>
      <c r="AD2860" s="38"/>
      <c r="AE2860" s="38"/>
    </row>
    <row r="2861" spans="1:31" ht="13.2">
      <c r="A2861" s="42"/>
      <c r="B2861" s="5"/>
      <c r="C2861" s="42"/>
      <c r="D2861" s="42"/>
      <c r="E2861" s="5"/>
      <c r="F2861" s="42"/>
      <c r="G2861" s="5"/>
      <c r="H2861" s="5"/>
      <c r="I2861" s="38"/>
      <c r="J2861" s="39"/>
      <c r="K2861" s="38"/>
      <c r="L2861" s="38"/>
      <c r="M2861" s="38"/>
      <c r="N2861" s="38"/>
      <c r="O2861" s="38"/>
      <c r="P2861" s="38"/>
      <c r="Q2861" s="38"/>
      <c r="R2861" s="38"/>
      <c r="S2861" s="38"/>
      <c r="T2861" s="38"/>
      <c r="U2861" s="38"/>
      <c r="V2861" s="38"/>
      <c r="W2861" s="38"/>
      <c r="X2861" s="38"/>
      <c r="Y2861" s="38"/>
      <c r="Z2861" s="38"/>
      <c r="AA2861" s="38"/>
      <c r="AB2861" s="38"/>
      <c r="AC2861" s="38"/>
      <c r="AD2861" s="38"/>
      <c r="AE2861" s="38"/>
    </row>
    <row r="2862" spans="1:31" ht="13.2">
      <c r="A2862" s="42"/>
      <c r="B2862" s="5"/>
      <c r="C2862" s="42"/>
      <c r="D2862" s="42"/>
      <c r="E2862" s="5"/>
      <c r="F2862" s="42"/>
      <c r="G2862" s="5"/>
      <c r="H2862" s="5"/>
      <c r="I2862" s="38"/>
      <c r="J2862" s="39"/>
      <c r="K2862" s="38"/>
      <c r="L2862" s="38"/>
      <c r="M2862" s="38"/>
      <c r="N2862" s="38"/>
      <c r="O2862" s="38"/>
      <c r="P2862" s="38"/>
      <c r="Q2862" s="38"/>
      <c r="R2862" s="38"/>
      <c r="S2862" s="38"/>
      <c r="T2862" s="38"/>
      <c r="U2862" s="38"/>
      <c r="V2862" s="38"/>
      <c r="W2862" s="38"/>
      <c r="X2862" s="38"/>
      <c r="Y2862" s="38"/>
      <c r="Z2862" s="38"/>
      <c r="AA2862" s="38"/>
      <c r="AB2862" s="38"/>
      <c r="AC2862" s="38"/>
      <c r="AD2862" s="38"/>
      <c r="AE2862" s="38"/>
    </row>
    <row r="2863" spans="1:31" ht="13.2">
      <c r="A2863" s="42"/>
      <c r="B2863" s="5"/>
      <c r="C2863" s="42"/>
      <c r="D2863" s="42"/>
      <c r="E2863" s="5"/>
      <c r="F2863" s="42"/>
      <c r="G2863" s="5"/>
      <c r="H2863" s="5"/>
      <c r="I2863" s="38"/>
      <c r="J2863" s="39"/>
      <c r="K2863" s="38"/>
      <c r="L2863" s="38"/>
      <c r="M2863" s="38"/>
      <c r="N2863" s="38"/>
      <c r="O2863" s="38"/>
      <c r="P2863" s="38"/>
      <c r="Q2863" s="38"/>
      <c r="R2863" s="38"/>
      <c r="S2863" s="38"/>
      <c r="T2863" s="38"/>
      <c r="U2863" s="38"/>
      <c r="V2863" s="38"/>
      <c r="W2863" s="38"/>
      <c r="X2863" s="38"/>
      <c r="Y2863" s="38"/>
      <c r="Z2863" s="38"/>
      <c r="AA2863" s="38"/>
      <c r="AB2863" s="38"/>
      <c r="AC2863" s="38"/>
      <c r="AD2863" s="38"/>
      <c r="AE2863" s="38"/>
    </row>
    <row r="2864" spans="1:31" ht="13.2">
      <c r="A2864" s="42"/>
      <c r="B2864" s="5"/>
      <c r="C2864" s="42"/>
      <c r="D2864" s="42"/>
      <c r="E2864" s="5"/>
      <c r="F2864" s="42"/>
      <c r="G2864" s="5"/>
      <c r="H2864" s="5"/>
      <c r="I2864" s="38"/>
      <c r="J2864" s="39"/>
      <c r="K2864" s="38"/>
      <c r="L2864" s="38"/>
      <c r="M2864" s="38"/>
      <c r="N2864" s="38"/>
      <c r="O2864" s="38"/>
      <c r="P2864" s="38"/>
      <c r="Q2864" s="38"/>
      <c r="R2864" s="38"/>
      <c r="S2864" s="38"/>
      <c r="T2864" s="38"/>
      <c r="U2864" s="38"/>
      <c r="V2864" s="38"/>
      <c r="W2864" s="38"/>
      <c r="X2864" s="38"/>
      <c r="Y2864" s="38"/>
      <c r="Z2864" s="38"/>
      <c r="AA2864" s="38"/>
      <c r="AB2864" s="38"/>
      <c r="AC2864" s="38"/>
      <c r="AD2864" s="38"/>
      <c r="AE2864" s="38"/>
    </row>
    <row r="2865" spans="1:31" ht="13.2">
      <c r="A2865" s="42"/>
      <c r="B2865" s="5"/>
      <c r="C2865" s="42"/>
      <c r="D2865" s="42"/>
      <c r="E2865" s="5"/>
      <c r="F2865" s="42"/>
      <c r="G2865" s="5"/>
      <c r="H2865" s="5"/>
      <c r="I2865" s="38"/>
      <c r="J2865" s="39"/>
      <c r="K2865" s="38"/>
      <c r="L2865" s="38"/>
      <c r="M2865" s="38"/>
      <c r="N2865" s="38"/>
      <c r="O2865" s="38"/>
      <c r="P2865" s="38"/>
      <c r="Q2865" s="38"/>
      <c r="R2865" s="38"/>
      <c r="S2865" s="38"/>
      <c r="T2865" s="38"/>
      <c r="U2865" s="38"/>
      <c r="V2865" s="38"/>
      <c r="W2865" s="38"/>
      <c r="X2865" s="38"/>
      <c r="Y2865" s="38"/>
      <c r="Z2865" s="38"/>
      <c r="AA2865" s="38"/>
      <c r="AB2865" s="38"/>
      <c r="AC2865" s="38"/>
      <c r="AD2865" s="38"/>
      <c r="AE2865" s="38"/>
    </row>
    <row r="2866" spans="1:31" ht="13.2">
      <c r="A2866" s="42"/>
      <c r="B2866" s="5"/>
      <c r="C2866" s="42"/>
      <c r="D2866" s="42"/>
      <c r="E2866" s="5"/>
      <c r="F2866" s="42"/>
      <c r="G2866" s="5"/>
      <c r="H2866" s="5"/>
      <c r="I2866" s="38"/>
      <c r="J2866" s="39"/>
      <c r="K2866" s="38"/>
      <c r="L2866" s="38"/>
      <c r="M2866" s="38"/>
      <c r="N2866" s="38"/>
      <c r="O2866" s="38"/>
      <c r="P2866" s="38"/>
      <c r="Q2866" s="38"/>
      <c r="R2866" s="38"/>
      <c r="S2866" s="38"/>
      <c r="T2866" s="38"/>
      <c r="U2866" s="38"/>
      <c r="V2866" s="38"/>
      <c r="W2866" s="38"/>
      <c r="X2866" s="38"/>
      <c r="Y2866" s="38"/>
      <c r="Z2866" s="38"/>
      <c r="AA2866" s="38"/>
      <c r="AB2866" s="38"/>
      <c r="AC2866" s="38"/>
      <c r="AD2866" s="38"/>
      <c r="AE2866" s="38"/>
    </row>
    <row r="2867" spans="1:31" ht="13.2">
      <c r="A2867" s="42"/>
      <c r="B2867" s="5"/>
      <c r="C2867" s="42"/>
      <c r="D2867" s="42"/>
      <c r="E2867" s="5"/>
      <c r="F2867" s="42"/>
      <c r="G2867" s="5"/>
      <c r="H2867" s="5"/>
      <c r="I2867" s="38"/>
      <c r="J2867" s="39"/>
      <c r="K2867" s="38"/>
      <c r="L2867" s="38"/>
      <c r="M2867" s="38"/>
      <c r="N2867" s="38"/>
      <c r="O2867" s="38"/>
      <c r="P2867" s="38"/>
      <c r="Q2867" s="38"/>
      <c r="R2867" s="38"/>
      <c r="S2867" s="38"/>
      <c r="T2867" s="38"/>
      <c r="U2867" s="38"/>
      <c r="V2867" s="38"/>
      <c r="W2867" s="38"/>
      <c r="X2867" s="38"/>
      <c r="Y2867" s="38"/>
      <c r="Z2867" s="38"/>
      <c r="AA2867" s="38"/>
      <c r="AB2867" s="38"/>
      <c r="AC2867" s="38"/>
      <c r="AD2867" s="38"/>
      <c r="AE2867" s="38"/>
    </row>
    <row r="2868" spans="1:31" ht="13.2">
      <c r="A2868" s="42"/>
      <c r="B2868" s="5"/>
      <c r="C2868" s="42"/>
      <c r="D2868" s="42"/>
      <c r="E2868" s="5"/>
      <c r="F2868" s="42"/>
      <c r="G2868" s="5"/>
      <c r="H2868" s="5"/>
      <c r="I2868" s="38"/>
      <c r="J2868" s="39"/>
      <c r="K2868" s="38"/>
      <c r="L2868" s="38"/>
      <c r="M2868" s="38"/>
      <c r="N2868" s="38"/>
      <c r="O2868" s="38"/>
      <c r="P2868" s="38"/>
      <c r="Q2868" s="38"/>
      <c r="R2868" s="38"/>
      <c r="S2868" s="38"/>
      <c r="T2868" s="38"/>
      <c r="U2868" s="38"/>
      <c r="V2868" s="38"/>
      <c r="W2868" s="38"/>
      <c r="X2868" s="38"/>
      <c r="Y2868" s="38"/>
      <c r="Z2868" s="38"/>
      <c r="AA2868" s="38"/>
      <c r="AB2868" s="38"/>
      <c r="AC2868" s="38"/>
      <c r="AD2868" s="38"/>
      <c r="AE2868" s="38"/>
    </row>
    <row r="2869" spans="1:31" ht="13.2">
      <c r="A2869" s="42"/>
      <c r="B2869" s="5"/>
      <c r="C2869" s="42"/>
      <c r="D2869" s="42"/>
      <c r="E2869" s="5"/>
      <c r="F2869" s="42"/>
      <c r="G2869" s="5"/>
      <c r="H2869" s="5"/>
      <c r="I2869" s="38"/>
      <c r="J2869" s="39"/>
      <c r="K2869" s="38"/>
      <c r="L2869" s="38"/>
      <c r="M2869" s="38"/>
      <c r="N2869" s="38"/>
      <c r="O2869" s="38"/>
      <c r="P2869" s="38"/>
      <c r="Q2869" s="38"/>
      <c r="R2869" s="38"/>
      <c r="S2869" s="38"/>
      <c r="T2869" s="38"/>
      <c r="U2869" s="38"/>
      <c r="V2869" s="38"/>
      <c r="W2869" s="38"/>
      <c r="X2869" s="38"/>
      <c r="Y2869" s="38"/>
      <c r="Z2869" s="38"/>
      <c r="AA2869" s="38"/>
      <c r="AB2869" s="38"/>
      <c r="AC2869" s="38"/>
      <c r="AD2869" s="38"/>
      <c r="AE2869" s="38"/>
    </row>
    <row r="2870" spans="1:31" ht="13.2">
      <c r="A2870" s="42"/>
      <c r="B2870" s="5"/>
      <c r="C2870" s="42"/>
      <c r="D2870" s="42"/>
      <c r="E2870" s="5"/>
      <c r="F2870" s="42"/>
      <c r="G2870" s="5"/>
      <c r="H2870" s="5"/>
      <c r="I2870" s="38"/>
      <c r="J2870" s="39"/>
      <c r="K2870" s="38"/>
      <c r="L2870" s="38"/>
      <c r="M2870" s="38"/>
      <c r="N2870" s="38"/>
      <c r="O2870" s="38"/>
      <c r="P2870" s="38"/>
      <c r="Q2870" s="38"/>
      <c r="R2870" s="38"/>
      <c r="S2870" s="38"/>
      <c r="T2870" s="38"/>
      <c r="U2870" s="38"/>
      <c r="V2870" s="38"/>
      <c r="W2870" s="38"/>
      <c r="X2870" s="38"/>
      <c r="Y2870" s="38"/>
      <c r="Z2870" s="38"/>
      <c r="AA2870" s="38"/>
      <c r="AB2870" s="38"/>
      <c r="AC2870" s="38"/>
      <c r="AD2870" s="38"/>
      <c r="AE2870" s="38"/>
    </row>
    <row r="2871" spans="1:31" ht="13.2">
      <c r="A2871" s="42"/>
      <c r="B2871" s="5"/>
      <c r="C2871" s="42"/>
      <c r="D2871" s="42"/>
      <c r="E2871" s="5"/>
      <c r="F2871" s="42"/>
      <c r="G2871" s="5"/>
      <c r="H2871" s="5"/>
      <c r="I2871" s="38"/>
      <c r="J2871" s="39"/>
      <c r="K2871" s="38"/>
      <c r="L2871" s="38"/>
      <c r="M2871" s="38"/>
      <c r="N2871" s="38"/>
      <c r="O2871" s="38"/>
      <c r="P2871" s="38"/>
      <c r="Q2871" s="38"/>
      <c r="R2871" s="38"/>
      <c r="S2871" s="38"/>
      <c r="T2871" s="38"/>
      <c r="U2871" s="38"/>
      <c r="V2871" s="38"/>
      <c r="W2871" s="38"/>
      <c r="X2871" s="38"/>
      <c r="Y2871" s="38"/>
      <c r="Z2871" s="38"/>
      <c r="AA2871" s="38"/>
      <c r="AB2871" s="38"/>
      <c r="AC2871" s="38"/>
      <c r="AD2871" s="38"/>
      <c r="AE2871" s="38"/>
    </row>
    <row r="2872" spans="1:31" ht="13.2">
      <c r="A2872" s="42"/>
      <c r="B2872" s="5"/>
      <c r="C2872" s="42"/>
      <c r="D2872" s="42"/>
      <c r="E2872" s="5"/>
      <c r="F2872" s="42"/>
      <c r="G2872" s="5"/>
      <c r="H2872" s="5"/>
      <c r="I2872" s="38"/>
      <c r="J2872" s="39"/>
      <c r="K2872" s="38"/>
      <c r="L2872" s="38"/>
      <c r="M2872" s="38"/>
      <c r="N2872" s="38"/>
      <c r="O2872" s="38"/>
      <c r="P2872" s="38"/>
      <c r="Q2872" s="38"/>
      <c r="R2872" s="38"/>
      <c r="S2872" s="38"/>
      <c r="T2872" s="38"/>
      <c r="U2872" s="38"/>
      <c r="V2872" s="38"/>
      <c r="W2872" s="38"/>
      <c r="X2872" s="38"/>
      <c r="Y2872" s="38"/>
      <c r="Z2872" s="38"/>
      <c r="AA2872" s="38"/>
      <c r="AB2872" s="38"/>
      <c r="AC2872" s="38"/>
      <c r="AD2872" s="38"/>
      <c r="AE2872" s="38"/>
    </row>
    <row r="2873" spans="1:31" ht="13.2">
      <c r="A2873" s="42"/>
      <c r="B2873" s="5"/>
      <c r="C2873" s="42"/>
      <c r="D2873" s="42"/>
      <c r="E2873" s="5"/>
      <c r="F2873" s="42"/>
      <c r="G2873" s="5"/>
      <c r="H2873" s="5"/>
      <c r="I2873" s="38"/>
      <c r="J2873" s="39"/>
      <c r="K2873" s="38"/>
      <c r="L2873" s="38"/>
      <c r="M2873" s="38"/>
      <c r="N2873" s="38"/>
      <c r="O2873" s="38"/>
      <c r="P2873" s="38"/>
      <c r="Q2873" s="38"/>
      <c r="R2873" s="38"/>
      <c r="S2873" s="38"/>
      <c r="T2873" s="38"/>
      <c r="U2873" s="38"/>
      <c r="V2873" s="38"/>
      <c r="W2873" s="38"/>
      <c r="X2873" s="38"/>
      <c r="Y2873" s="38"/>
      <c r="Z2873" s="38"/>
      <c r="AA2873" s="38"/>
      <c r="AB2873" s="38"/>
      <c r="AC2873" s="38"/>
      <c r="AD2873" s="38"/>
      <c r="AE2873" s="38"/>
    </row>
    <row r="2874" spans="1:31" ht="13.2">
      <c r="A2874" s="42"/>
      <c r="B2874" s="5"/>
      <c r="C2874" s="42"/>
      <c r="D2874" s="42"/>
      <c r="E2874" s="5"/>
      <c r="F2874" s="42"/>
      <c r="G2874" s="5"/>
      <c r="H2874" s="5"/>
      <c r="I2874" s="38"/>
      <c r="J2874" s="39"/>
      <c r="K2874" s="38"/>
      <c r="L2874" s="38"/>
      <c r="M2874" s="38"/>
      <c r="N2874" s="38"/>
      <c r="O2874" s="38"/>
      <c r="P2874" s="38"/>
      <c r="Q2874" s="38"/>
      <c r="R2874" s="38"/>
      <c r="S2874" s="38"/>
      <c r="T2874" s="38"/>
      <c r="U2874" s="38"/>
      <c r="V2874" s="38"/>
      <c r="W2874" s="38"/>
      <c r="X2874" s="38"/>
      <c r="Y2874" s="38"/>
      <c r="Z2874" s="38"/>
      <c r="AA2874" s="38"/>
      <c r="AB2874" s="38"/>
      <c r="AC2874" s="38"/>
      <c r="AD2874" s="38"/>
      <c r="AE2874" s="38"/>
    </row>
    <row r="2875" spans="1:31" ht="13.2">
      <c r="A2875" s="42"/>
      <c r="B2875" s="5"/>
      <c r="C2875" s="42"/>
      <c r="D2875" s="42"/>
      <c r="E2875" s="5"/>
      <c r="F2875" s="42"/>
      <c r="G2875" s="5"/>
      <c r="H2875" s="5"/>
      <c r="I2875" s="38"/>
      <c r="J2875" s="39"/>
      <c r="K2875" s="38"/>
      <c r="L2875" s="38"/>
      <c r="M2875" s="38"/>
      <c r="N2875" s="38"/>
      <c r="O2875" s="38"/>
      <c r="P2875" s="38"/>
      <c r="Q2875" s="38"/>
      <c r="R2875" s="38"/>
      <c r="S2875" s="38"/>
      <c r="T2875" s="38"/>
      <c r="U2875" s="38"/>
      <c r="V2875" s="38"/>
      <c r="W2875" s="38"/>
      <c r="X2875" s="38"/>
      <c r="Y2875" s="38"/>
      <c r="Z2875" s="38"/>
      <c r="AA2875" s="38"/>
      <c r="AB2875" s="38"/>
      <c r="AC2875" s="38"/>
      <c r="AD2875" s="38"/>
      <c r="AE2875" s="38"/>
    </row>
    <row r="2876" spans="1:31" ht="13.2">
      <c r="A2876" s="42"/>
      <c r="B2876" s="5"/>
      <c r="C2876" s="42"/>
      <c r="D2876" s="42"/>
      <c r="E2876" s="5"/>
      <c r="F2876" s="42"/>
      <c r="G2876" s="5"/>
      <c r="H2876" s="5"/>
      <c r="I2876" s="38"/>
      <c r="J2876" s="39"/>
      <c r="K2876" s="38"/>
      <c r="L2876" s="38"/>
      <c r="M2876" s="38"/>
      <c r="N2876" s="38"/>
      <c r="O2876" s="38"/>
      <c r="P2876" s="38"/>
      <c r="Q2876" s="38"/>
      <c r="R2876" s="38"/>
      <c r="S2876" s="38"/>
      <c r="T2876" s="38"/>
      <c r="U2876" s="38"/>
      <c r="V2876" s="38"/>
      <c r="W2876" s="38"/>
      <c r="X2876" s="38"/>
      <c r="Y2876" s="38"/>
      <c r="Z2876" s="38"/>
      <c r="AA2876" s="38"/>
      <c r="AB2876" s="38"/>
      <c r="AC2876" s="38"/>
      <c r="AD2876" s="38"/>
      <c r="AE2876" s="38"/>
    </row>
    <row r="2877" spans="1:31" ht="13.2">
      <c r="A2877" s="42"/>
      <c r="B2877" s="5"/>
      <c r="C2877" s="42"/>
      <c r="D2877" s="42"/>
      <c r="E2877" s="5"/>
      <c r="F2877" s="42"/>
      <c r="G2877" s="5"/>
      <c r="H2877" s="5"/>
      <c r="I2877" s="38"/>
      <c r="J2877" s="39"/>
      <c r="K2877" s="38"/>
      <c r="L2877" s="38"/>
      <c r="M2877" s="38"/>
      <c r="N2877" s="38"/>
      <c r="O2877" s="38"/>
      <c r="P2877" s="38"/>
      <c r="Q2877" s="38"/>
      <c r="R2877" s="38"/>
      <c r="S2877" s="38"/>
      <c r="T2877" s="38"/>
      <c r="U2877" s="38"/>
      <c r="V2877" s="38"/>
      <c r="W2877" s="38"/>
      <c r="X2877" s="38"/>
      <c r="Y2877" s="38"/>
      <c r="Z2877" s="38"/>
      <c r="AA2877" s="38"/>
      <c r="AB2877" s="38"/>
      <c r="AC2877" s="38"/>
      <c r="AD2877" s="38"/>
      <c r="AE2877" s="38"/>
    </row>
    <row r="2878" spans="1:31" ht="13.2">
      <c r="A2878" s="42"/>
      <c r="B2878" s="5"/>
      <c r="C2878" s="42"/>
      <c r="D2878" s="42"/>
      <c r="E2878" s="5"/>
      <c r="F2878" s="42"/>
      <c r="G2878" s="5"/>
      <c r="H2878" s="5"/>
      <c r="I2878" s="38"/>
      <c r="J2878" s="39"/>
      <c r="K2878" s="38"/>
      <c r="L2878" s="38"/>
      <c r="M2878" s="38"/>
      <c r="N2878" s="38"/>
      <c r="O2878" s="38"/>
      <c r="P2878" s="38"/>
      <c r="Q2878" s="38"/>
      <c r="R2878" s="38"/>
      <c r="S2878" s="38"/>
      <c r="T2878" s="38"/>
      <c r="U2878" s="38"/>
      <c r="V2878" s="38"/>
      <c r="W2878" s="38"/>
      <c r="X2878" s="38"/>
      <c r="Y2878" s="38"/>
      <c r="Z2878" s="38"/>
      <c r="AA2878" s="38"/>
      <c r="AB2878" s="38"/>
      <c r="AC2878" s="38"/>
      <c r="AD2878" s="38"/>
      <c r="AE2878" s="38"/>
    </row>
    <row r="2879" spans="1:31" ht="13.2">
      <c r="A2879" s="42"/>
      <c r="B2879" s="5"/>
      <c r="C2879" s="42"/>
      <c r="D2879" s="42"/>
      <c r="E2879" s="5"/>
      <c r="F2879" s="42"/>
      <c r="G2879" s="5"/>
      <c r="H2879" s="5"/>
      <c r="I2879" s="38"/>
      <c r="J2879" s="39"/>
      <c r="K2879" s="38"/>
      <c r="L2879" s="38"/>
      <c r="M2879" s="38"/>
      <c r="N2879" s="38"/>
      <c r="O2879" s="38"/>
      <c r="P2879" s="38"/>
      <c r="Q2879" s="38"/>
      <c r="R2879" s="38"/>
      <c r="S2879" s="38"/>
      <c r="T2879" s="38"/>
      <c r="U2879" s="38"/>
      <c r="V2879" s="38"/>
      <c r="W2879" s="38"/>
      <c r="X2879" s="38"/>
      <c r="Y2879" s="38"/>
      <c r="Z2879" s="38"/>
      <c r="AA2879" s="38"/>
      <c r="AB2879" s="38"/>
      <c r="AC2879" s="38"/>
      <c r="AD2879" s="38"/>
      <c r="AE2879" s="38"/>
    </row>
    <row r="2880" spans="1:31" ht="13.2">
      <c r="A2880" s="42"/>
      <c r="B2880" s="5"/>
      <c r="C2880" s="42"/>
      <c r="D2880" s="42"/>
      <c r="E2880" s="5"/>
      <c r="F2880" s="42"/>
      <c r="G2880" s="5"/>
      <c r="H2880" s="5"/>
      <c r="I2880" s="38"/>
      <c r="J2880" s="39"/>
      <c r="K2880" s="38"/>
      <c r="L2880" s="38"/>
      <c r="M2880" s="38"/>
      <c r="N2880" s="38"/>
      <c r="O2880" s="38"/>
      <c r="P2880" s="38"/>
      <c r="Q2880" s="38"/>
      <c r="R2880" s="38"/>
      <c r="S2880" s="38"/>
      <c r="T2880" s="38"/>
      <c r="U2880" s="38"/>
      <c r="V2880" s="38"/>
      <c r="W2880" s="38"/>
      <c r="X2880" s="38"/>
      <c r="Y2880" s="38"/>
      <c r="Z2880" s="38"/>
      <c r="AA2880" s="38"/>
      <c r="AB2880" s="38"/>
      <c r="AC2880" s="38"/>
      <c r="AD2880" s="38"/>
      <c r="AE2880" s="38"/>
    </row>
    <row r="2881" spans="1:31" ht="13.2">
      <c r="A2881" s="42"/>
      <c r="B2881" s="5"/>
      <c r="C2881" s="42"/>
      <c r="D2881" s="42"/>
      <c r="E2881" s="5"/>
      <c r="F2881" s="42"/>
      <c r="G2881" s="5"/>
      <c r="H2881" s="5"/>
      <c r="I2881" s="38"/>
      <c r="J2881" s="39"/>
      <c r="K2881" s="38"/>
      <c r="L2881" s="38"/>
      <c r="M2881" s="38"/>
      <c r="N2881" s="38"/>
      <c r="O2881" s="38"/>
      <c r="P2881" s="38"/>
      <c r="Q2881" s="38"/>
      <c r="R2881" s="38"/>
      <c r="S2881" s="38"/>
      <c r="T2881" s="38"/>
      <c r="U2881" s="38"/>
      <c r="V2881" s="38"/>
      <c r="W2881" s="38"/>
      <c r="X2881" s="38"/>
      <c r="Y2881" s="38"/>
      <c r="Z2881" s="38"/>
      <c r="AA2881" s="38"/>
      <c r="AB2881" s="38"/>
      <c r="AC2881" s="38"/>
      <c r="AD2881" s="38"/>
      <c r="AE2881" s="38"/>
    </row>
    <row r="2882" spans="1:31" ht="13.2">
      <c r="A2882" s="42"/>
      <c r="B2882" s="5"/>
      <c r="C2882" s="42"/>
      <c r="D2882" s="42"/>
      <c r="E2882" s="5"/>
      <c r="F2882" s="42"/>
      <c r="G2882" s="5"/>
      <c r="H2882" s="5"/>
      <c r="I2882" s="38"/>
      <c r="J2882" s="39"/>
      <c r="K2882" s="38"/>
      <c r="L2882" s="38"/>
      <c r="M2882" s="38"/>
      <c r="N2882" s="38"/>
      <c r="O2882" s="38"/>
      <c r="P2882" s="38"/>
      <c r="Q2882" s="38"/>
      <c r="R2882" s="38"/>
      <c r="S2882" s="38"/>
      <c r="T2882" s="38"/>
      <c r="U2882" s="38"/>
      <c r="V2882" s="38"/>
      <c r="W2882" s="38"/>
      <c r="X2882" s="38"/>
      <c r="Y2882" s="38"/>
      <c r="Z2882" s="38"/>
      <c r="AA2882" s="38"/>
      <c r="AB2882" s="38"/>
      <c r="AC2882" s="38"/>
      <c r="AD2882" s="38"/>
      <c r="AE2882" s="38"/>
    </row>
    <row r="2883" spans="1:31" ht="13.2">
      <c r="A2883" s="42"/>
      <c r="B2883" s="5"/>
      <c r="C2883" s="42"/>
      <c r="D2883" s="42"/>
      <c r="E2883" s="5"/>
      <c r="F2883" s="42"/>
      <c r="G2883" s="5"/>
      <c r="H2883" s="5"/>
      <c r="I2883" s="38"/>
      <c r="J2883" s="39"/>
      <c r="K2883" s="38"/>
      <c r="L2883" s="38"/>
      <c r="M2883" s="38"/>
      <c r="N2883" s="38"/>
      <c r="O2883" s="38"/>
      <c r="P2883" s="38"/>
      <c r="Q2883" s="38"/>
      <c r="R2883" s="38"/>
      <c r="S2883" s="38"/>
      <c r="T2883" s="38"/>
      <c r="U2883" s="38"/>
      <c r="V2883" s="38"/>
      <c r="W2883" s="38"/>
      <c r="X2883" s="38"/>
      <c r="Y2883" s="38"/>
      <c r="Z2883" s="38"/>
      <c r="AA2883" s="38"/>
      <c r="AB2883" s="38"/>
      <c r="AC2883" s="38"/>
      <c r="AD2883" s="38"/>
      <c r="AE2883" s="38"/>
    </row>
    <row r="2884" spans="1:31" ht="13.2">
      <c r="A2884" s="42"/>
      <c r="B2884" s="5"/>
      <c r="C2884" s="42"/>
      <c r="D2884" s="42"/>
      <c r="E2884" s="5"/>
      <c r="F2884" s="42"/>
      <c r="G2884" s="5"/>
      <c r="H2884" s="5"/>
      <c r="I2884" s="38"/>
      <c r="J2884" s="39"/>
      <c r="K2884" s="38"/>
      <c r="L2884" s="38"/>
      <c r="M2884" s="38"/>
      <c r="N2884" s="38"/>
      <c r="O2884" s="38"/>
      <c r="P2884" s="38"/>
      <c r="Q2884" s="38"/>
      <c r="R2884" s="38"/>
      <c r="S2884" s="38"/>
      <c r="T2884" s="38"/>
      <c r="U2884" s="38"/>
      <c r="V2884" s="38"/>
      <c r="W2884" s="38"/>
      <c r="X2884" s="38"/>
      <c r="Y2884" s="38"/>
      <c r="Z2884" s="38"/>
      <c r="AA2884" s="38"/>
      <c r="AB2884" s="38"/>
      <c r="AC2884" s="38"/>
      <c r="AD2884" s="38"/>
      <c r="AE2884" s="38"/>
    </row>
    <row r="2885" spans="1:31" ht="13.2">
      <c r="A2885" s="42"/>
      <c r="B2885" s="5"/>
      <c r="C2885" s="42"/>
      <c r="D2885" s="42"/>
      <c r="E2885" s="5"/>
      <c r="F2885" s="42"/>
      <c r="G2885" s="5"/>
      <c r="H2885" s="5"/>
      <c r="I2885" s="38"/>
      <c r="J2885" s="39"/>
      <c r="K2885" s="38"/>
      <c r="L2885" s="38"/>
      <c r="M2885" s="38"/>
      <c r="N2885" s="38"/>
      <c r="O2885" s="38"/>
      <c r="P2885" s="38"/>
      <c r="Q2885" s="38"/>
      <c r="R2885" s="38"/>
      <c r="S2885" s="38"/>
      <c r="T2885" s="38"/>
      <c r="U2885" s="38"/>
      <c r="V2885" s="38"/>
      <c r="W2885" s="38"/>
      <c r="X2885" s="38"/>
      <c r="Y2885" s="38"/>
      <c r="Z2885" s="38"/>
      <c r="AA2885" s="38"/>
      <c r="AB2885" s="38"/>
      <c r="AC2885" s="38"/>
      <c r="AD2885" s="38"/>
      <c r="AE2885" s="38"/>
    </row>
    <row r="2886" spans="1:31" ht="13.2">
      <c r="A2886" s="42"/>
      <c r="B2886" s="5"/>
      <c r="C2886" s="42"/>
      <c r="D2886" s="42"/>
      <c r="E2886" s="5"/>
      <c r="F2886" s="42"/>
      <c r="G2886" s="5"/>
      <c r="H2886" s="5"/>
      <c r="I2886" s="38"/>
      <c r="J2886" s="39"/>
      <c r="K2886" s="38"/>
      <c r="L2886" s="38"/>
      <c r="M2886" s="38"/>
      <c r="N2886" s="38"/>
      <c r="O2886" s="38"/>
      <c r="P2886" s="38"/>
      <c r="Q2886" s="38"/>
      <c r="R2886" s="38"/>
      <c r="S2886" s="38"/>
      <c r="T2886" s="38"/>
      <c r="U2886" s="38"/>
      <c r="V2886" s="38"/>
      <c r="W2886" s="38"/>
      <c r="X2886" s="38"/>
      <c r="Y2886" s="38"/>
      <c r="Z2886" s="38"/>
      <c r="AA2886" s="38"/>
      <c r="AB2886" s="38"/>
      <c r="AC2886" s="38"/>
      <c r="AD2886" s="38"/>
      <c r="AE2886" s="38"/>
    </row>
    <row r="2887" spans="1:31" ht="13.2">
      <c r="A2887" s="42"/>
      <c r="B2887" s="5"/>
      <c r="C2887" s="42"/>
      <c r="D2887" s="42"/>
      <c r="E2887" s="5"/>
      <c r="F2887" s="42"/>
      <c r="G2887" s="5"/>
      <c r="H2887" s="5"/>
      <c r="I2887" s="38"/>
      <c r="J2887" s="39"/>
      <c r="K2887" s="38"/>
      <c r="L2887" s="38"/>
      <c r="M2887" s="38"/>
      <c r="N2887" s="38"/>
      <c r="O2887" s="38"/>
      <c r="P2887" s="38"/>
      <c r="Q2887" s="38"/>
      <c r="R2887" s="38"/>
      <c r="S2887" s="38"/>
      <c r="T2887" s="38"/>
      <c r="U2887" s="38"/>
      <c r="V2887" s="38"/>
      <c r="W2887" s="38"/>
      <c r="X2887" s="38"/>
      <c r="Y2887" s="38"/>
      <c r="Z2887" s="38"/>
      <c r="AA2887" s="38"/>
      <c r="AB2887" s="38"/>
      <c r="AC2887" s="38"/>
      <c r="AD2887" s="38"/>
      <c r="AE2887" s="38"/>
    </row>
    <row r="2888" spans="1:31" ht="13.2">
      <c r="A2888" s="42"/>
      <c r="B2888" s="5"/>
      <c r="C2888" s="42"/>
      <c r="D2888" s="42"/>
      <c r="E2888" s="5"/>
      <c r="F2888" s="42"/>
      <c r="G2888" s="5"/>
      <c r="H2888" s="5"/>
      <c r="I2888" s="38"/>
      <c r="J2888" s="39"/>
      <c r="K2888" s="38"/>
      <c r="L2888" s="38"/>
      <c r="M2888" s="38"/>
      <c r="N2888" s="38"/>
      <c r="O2888" s="38"/>
      <c r="P2888" s="38"/>
      <c r="Q2888" s="38"/>
      <c r="R2888" s="38"/>
      <c r="S2888" s="38"/>
      <c r="T2888" s="38"/>
      <c r="U2888" s="38"/>
      <c r="V2888" s="38"/>
      <c r="W2888" s="38"/>
      <c r="X2888" s="38"/>
      <c r="Y2888" s="38"/>
      <c r="Z2888" s="38"/>
      <c r="AA2888" s="38"/>
      <c r="AB2888" s="38"/>
      <c r="AC2888" s="38"/>
      <c r="AD2888" s="38"/>
      <c r="AE2888" s="38"/>
    </row>
    <row r="2889" spans="1:31" ht="13.2">
      <c r="A2889" s="42"/>
      <c r="B2889" s="5"/>
      <c r="C2889" s="42"/>
      <c r="D2889" s="42"/>
      <c r="E2889" s="5"/>
      <c r="F2889" s="42"/>
      <c r="G2889" s="5"/>
      <c r="H2889" s="5"/>
      <c r="I2889" s="38"/>
      <c r="J2889" s="39"/>
      <c r="K2889" s="38"/>
      <c r="L2889" s="38"/>
      <c r="M2889" s="38"/>
      <c r="N2889" s="38"/>
      <c r="O2889" s="38"/>
      <c r="P2889" s="38"/>
      <c r="Q2889" s="38"/>
      <c r="R2889" s="38"/>
      <c r="S2889" s="38"/>
      <c r="T2889" s="38"/>
      <c r="U2889" s="38"/>
      <c r="V2889" s="38"/>
      <c r="W2889" s="38"/>
      <c r="X2889" s="38"/>
      <c r="Y2889" s="38"/>
      <c r="Z2889" s="38"/>
      <c r="AA2889" s="38"/>
      <c r="AB2889" s="38"/>
      <c r="AC2889" s="38"/>
      <c r="AD2889" s="38"/>
      <c r="AE2889" s="38"/>
    </row>
    <row r="2890" spans="1:31" ht="13.2">
      <c r="A2890" s="42"/>
      <c r="B2890" s="5"/>
      <c r="C2890" s="42"/>
      <c r="D2890" s="42"/>
      <c r="E2890" s="5"/>
      <c r="F2890" s="42"/>
      <c r="G2890" s="5"/>
      <c r="H2890" s="5"/>
      <c r="I2890" s="38"/>
      <c r="J2890" s="39"/>
      <c r="K2890" s="38"/>
      <c r="L2890" s="38"/>
      <c r="M2890" s="38"/>
      <c r="N2890" s="38"/>
      <c r="O2890" s="38"/>
      <c r="P2890" s="38"/>
      <c r="Q2890" s="38"/>
      <c r="R2890" s="38"/>
      <c r="S2890" s="38"/>
      <c r="T2890" s="38"/>
      <c r="U2890" s="38"/>
      <c r="V2890" s="38"/>
      <c r="W2890" s="38"/>
      <c r="X2890" s="38"/>
      <c r="Y2890" s="38"/>
      <c r="Z2890" s="38"/>
      <c r="AA2890" s="38"/>
      <c r="AB2890" s="38"/>
      <c r="AC2890" s="38"/>
      <c r="AD2890" s="38"/>
      <c r="AE2890" s="38"/>
    </row>
    <row r="2891" spans="1:31" ht="13.2">
      <c r="A2891" s="42"/>
      <c r="B2891" s="5"/>
      <c r="C2891" s="42"/>
      <c r="D2891" s="42"/>
      <c r="E2891" s="5"/>
      <c r="F2891" s="42"/>
      <c r="G2891" s="5"/>
      <c r="H2891" s="5"/>
      <c r="I2891" s="38"/>
      <c r="J2891" s="39"/>
      <c r="K2891" s="38"/>
      <c r="L2891" s="38"/>
      <c r="M2891" s="38"/>
      <c r="N2891" s="38"/>
      <c r="O2891" s="38"/>
      <c r="P2891" s="38"/>
      <c r="Q2891" s="38"/>
      <c r="R2891" s="38"/>
      <c r="S2891" s="38"/>
      <c r="T2891" s="38"/>
      <c r="U2891" s="38"/>
      <c r="V2891" s="38"/>
      <c r="W2891" s="38"/>
      <c r="X2891" s="38"/>
      <c r="Y2891" s="38"/>
      <c r="Z2891" s="38"/>
      <c r="AA2891" s="38"/>
      <c r="AB2891" s="38"/>
      <c r="AC2891" s="38"/>
      <c r="AD2891" s="38"/>
      <c r="AE2891" s="38"/>
    </row>
    <row r="2892" spans="1:31" ht="13.2">
      <c r="A2892" s="42"/>
      <c r="B2892" s="5"/>
      <c r="C2892" s="42"/>
      <c r="D2892" s="42"/>
      <c r="E2892" s="5"/>
      <c r="F2892" s="42"/>
      <c r="G2892" s="5"/>
      <c r="H2892" s="5"/>
      <c r="I2892" s="38"/>
      <c r="J2892" s="39"/>
      <c r="K2892" s="38"/>
      <c r="L2892" s="38"/>
      <c r="M2892" s="38"/>
      <c r="N2892" s="38"/>
      <c r="O2892" s="38"/>
      <c r="P2892" s="38"/>
      <c r="Q2892" s="38"/>
      <c r="R2892" s="38"/>
      <c r="S2892" s="38"/>
      <c r="T2892" s="38"/>
      <c r="U2892" s="38"/>
      <c r="V2892" s="38"/>
      <c r="W2892" s="38"/>
      <c r="X2892" s="38"/>
      <c r="Y2892" s="38"/>
      <c r="Z2892" s="38"/>
      <c r="AA2892" s="38"/>
      <c r="AB2892" s="38"/>
      <c r="AC2892" s="38"/>
      <c r="AD2892" s="38"/>
      <c r="AE2892" s="38"/>
    </row>
    <row r="2893" spans="1:31" ht="13.2">
      <c r="A2893" s="42"/>
      <c r="B2893" s="5"/>
      <c r="C2893" s="42"/>
      <c r="D2893" s="42"/>
      <c r="E2893" s="5"/>
      <c r="F2893" s="42"/>
      <c r="G2893" s="5"/>
      <c r="H2893" s="5"/>
      <c r="I2893" s="38"/>
      <c r="J2893" s="39"/>
      <c r="K2893" s="38"/>
      <c r="L2893" s="38"/>
      <c r="M2893" s="38"/>
      <c r="N2893" s="38"/>
      <c r="O2893" s="38"/>
      <c r="P2893" s="38"/>
      <c r="Q2893" s="38"/>
      <c r="R2893" s="38"/>
      <c r="S2893" s="38"/>
      <c r="T2893" s="38"/>
      <c r="U2893" s="38"/>
      <c r="V2893" s="38"/>
      <c r="W2893" s="38"/>
      <c r="X2893" s="38"/>
      <c r="Y2893" s="38"/>
      <c r="Z2893" s="38"/>
      <c r="AA2893" s="38"/>
      <c r="AB2893" s="38"/>
      <c r="AC2893" s="38"/>
      <c r="AD2893" s="38"/>
      <c r="AE2893" s="38"/>
    </row>
    <row r="2894" spans="1:31" ht="13.2">
      <c r="A2894" s="42"/>
      <c r="B2894" s="5"/>
      <c r="C2894" s="42"/>
      <c r="D2894" s="42"/>
      <c r="E2894" s="5"/>
      <c r="F2894" s="42"/>
      <c r="G2894" s="5"/>
      <c r="H2894" s="5"/>
      <c r="I2894" s="38"/>
      <c r="J2894" s="39"/>
      <c r="K2894" s="38"/>
      <c r="L2894" s="38"/>
      <c r="M2894" s="38"/>
      <c r="N2894" s="38"/>
      <c r="O2894" s="38"/>
      <c r="P2894" s="38"/>
      <c r="Q2894" s="38"/>
      <c r="R2894" s="38"/>
      <c r="S2894" s="38"/>
      <c r="T2894" s="38"/>
      <c r="U2894" s="38"/>
      <c r="V2894" s="38"/>
      <c r="W2894" s="38"/>
      <c r="X2894" s="38"/>
      <c r="Y2894" s="38"/>
      <c r="Z2894" s="38"/>
      <c r="AA2894" s="38"/>
      <c r="AB2894" s="38"/>
      <c r="AC2894" s="38"/>
      <c r="AD2894" s="38"/>
      <c r="AE2894" s="38"/>
    </row>
    <row r="2895" spans="1:31" ht="13.2">
      <c r="A2895" s="42"/>
      <c r="B2895" s="5"/>
      <c r="C2895" s="42"/>
      <c r="D2895" s="42"/>
      <c r="E2895" s="5"/>
      <c r="F2895" s="42"/>
      <c r="G2895" s="5"/>
      <c r="H2895" s="5"/>
      <c r="I2895" s="38"/>
      <c r="J2895" s="39"/>
      <c r="K2895" s="38"/>
      <c r="L2895" s="38"/>
      <c r="M2895" s="38"/>
      <c r="N2895" s="38"/>
      <c r="O2895" s="38"/>
      <c r="P2895" s="38"/>
      <c r="Q2895" s="38"/>
      <c r="R2895" s="38"/>
      <c r="S2895" s="38"/>
      <c r="T2895" s="38"/>
      <c r="U2895" s="38"/>
      <c r="V2895" s="38"/>
      <c r="W2895" s="38"/>
      <c r="X2895" s="38"/>
      <c r="Y2895" s="38"/>
      <c r="Z2895" s="38"/>
      <c r="AA2895" s="38"/>
      <c r="AB2895" s="38"/>
      <c r="AC2895" s="38"/>
      <c r="AD2895" s="38"/>
      <c r="AE2895" s="38"/>
    </row>
    <row r="2896" spans="1:31" ht="13.2">
      <c r="A2896" s="42"/>
      <c r="B2896" s="5"/>
      <c r="C2896" s="42"/>
      <c r="D2896" s="42"/>
      <c r="E2896" s="5"/>
      <c r="F2896" s="42"/>
      <c r="G2896" s="5"/>
      <c r="H2896" s="5"/>
      <c r="I2896" s="38"/>
      <c r="J2896" s="39"/>
      <c r="K2896" s="38"/>
      <c r="L2896" s="38"/>
      <c r="M2896" s="38"/>
      <c r="N2896" s="38"/>
      <c r="O2896" s="38"/>
      <c r="P2896" s="38"/>
      <c r="Q2896" s="38"/>
      <c r="R2896" s="38"/>
      <c r="S2896" s="38"/>
      <c r="T2896" s="38"/>
      <c r="U2896" s="38"/>
      <c r="V2896" s="38"/>
      <c r="W2896" s="38"/>
      <c r="X2896" s="38"/>
      <c r="Y2896" s="38"/>
      <c r="Z2896" s="38"/>
      <c r="AA2896" s="38"/>
      <c r="AB2896" s="38"/>
      <c r="AC2896" s="38"/>
      <c r="AD2896" s="38"/>
      <c r="AE2896" s="38"/>
    </row>
    <row r="2897" spans="1:31" ht="13.2">
      <c r="A2897" s="42"/>
      <c r="B2897" s="5"/>
      <c r="C2897" s="42"/>
      <c r="D2897" s="42"/>
      <c r="E2897" s="5"/>
      <c r="F2897" s="42"/>
      <c r="G2897" s="5"/>
      <c r="H2897" s="5"/>
      <c r="I2897" s="38"/>
      <c r="J2897" s="39"/>
      <c r="K2897" s="38"/>
      <c r="L2897" s="38"/>
      <c r="M2897" s="38"/>
      <c r="N2897" s="38"/>
      <c r="O2897" s="38"/>
      <c r="P2897" s="38"/>
      <c r="Q2897" s="38"/>
      <c r="R2897" s="38"/>
      <c r="S2897" s="38"/>
      <c r="T2897" s="38"/>
      <c r="U2897" s="38"/>
      <c r="V2897" s="38"/>
      <c r="W2897" s="38"/>
      <c r="X2897" s="38"/>
      <c r="Y2897" s="38"/>
      <c r="Z2897" s="38"/>
      <c r="AA2897" s="38"/>
      <c r="AB2897" s="38"/>
      <c r="AC2897" s="38"/>
      <c r="AD2897" s="38"/>
      <c r="AE2897" s="38"/>
    </row>
    <row r="2898" spans="1:31" ht="13.2">
      <c r="A2898" s="42"/>
      <c r="B2898" s="5"/>
      <c r="C2898" s="42"/>
      <c r="D2898" s="42"/>
      <c r="E2898" s="5"/>
      <c r="F2898" s="42"/>
      <c r="G2898" s="5"/>
      <c r="H2898" s="5"/>
      <c r="I2898" s="38"/>
      <c r="J2898" s="39"/>
      <c r="K2898" s="38"/>
      <c r="L2898" s="38"/>
      <c r="M2898" s="38"/>
      <c r="N2898" s="38"/>
      <c r="O2898" s="38"/>
      <c r="P2898" s="38"/>
      <c r="Q2898" s="38"/>
      <c r="R2898" s="38"/>
      <c r="S2898" s="38"/>
      <c r="T2898" s="38"/>
      <c r="U2898" s="38"/>
      <c r="V2898" s="38"/>
      <c r="W2898" s="38"/>
      <c r="X2898" s="38"/>
      <c r="Y2898" s="38"/>
      <c r="Z2898" s="38"/>
      <c r="AA2898" s="38"/>
      <c r="AB2898" s="38"/>
      <c r="AC2898" s="38"/>
      <c r="AD2898" s="38"/>
      <c r="AE2898" s="38"/>
    </row>
    <row r="2899" spans="1:31" ht="13.2">
      <c r="A2899" s="42"/>
      <c r="B2899" s="5"/>
      <c r="C2899" s="42"/>
      <c r="D2899" s="42"/>
      <c r="E2899" s="5"/>
      <c r="F2899" s="42"/>
      <c r="G2899" s="5"/>
      <c r="H2899" s="5"/>
      <c r="I2899" s="38"/>
      <c r="J2899" s="39"/>
      <c r="K2899" s="38"/>
      <c r="L2899" s="38"/>
      <c r="M2899" s="38"/>
      <c r="N2899" s="38"/>
      <c r="O2899" s="38"/>
      <c r="P2899" s="38"/>
      <c r="Q2899" s="38"/>
      <c r="R2899" s="38"/>
      <c r="S2899" s="38"/>
      <c r="T2899" s="38"/>
      <c r="U2899" s="38"/>
      <c r="V2899" s="38"/>
      <c r="W2899" s="38"/>
      <c r="X2899" s="38"/>
      <c r="Y2899" s="38"/>
      <c r="Z2899" s="38"/>
      <c r="AA2899" s="38"/>
      <c r="AB2899" s="38"/>
      <c r="AC2899" s="38"/>
      <c r="AD2899" s="38"/>
      <c r="AE2899" s="38"/>
    </row>
    <row r="2900" spans="1:31" ht="13.2">
      <c r="A2900" s="42"/>
      <c r="B2900" s="5"/>
      <c r="C2900" s="42"/>
      <c r="D2900" s="42"/>
      <c r="E2900" s="5"/>
      <c r="F2900" s="42"/>
      <c r="G2900" s="5"/>
      <c r="H2900" s="5"/>
      <c r="I2900" s="38"/>
      <c r="J2900" s="39"/>
      <c r="K2900" s="38"/>
      <c r="L2900" s="38"/>
      <c r="M2900" s="38"/>
      <c r="N2900" s="38"/>
      <c r="O2900" s="38"/>
      <c r="P2900" s="38"/>
      <c r="Q2900" s="38"/>
      <c r="R2900" s="38"/>
      <c r="S2900" s="38"/>
      <c r="T2900" s="38"/>
      <c r="U2900" s="38"/>
      <c r="V2900" s="38"/>
      <c r="W2900" s="38"/>
      <c r="X2900" s="38"/>
      <c r="Y2900" s="38"/>
      <c r="Z2900" s="38"/>
      <c r="AA2900" s="38"/>
      <c r="AB2900" s="38"/>
      <c r="AC2900" s="38"/>
      <c r="AD2900" s="38"/>
      <c r="AE2900" s="38"/>
    </row>
    <row r="2901" spans="1:31" ht="13.2">
      <c r="A2901" s="42"/>
      <c r="B2901" s="5"/>
      <c r="C2901" s="42"/>
      <c r="D2901" s="42"/>
      <c r="E2901" s="5"/>
      <c r="F2901" s="42"/>
      <c r="G2901" s="5"/>
      <c r="H2901" s="5"/>
      <c r="I2901" s="38"/>
      <c r="J2901" s="39"/>
      <c r="K2901" s="38"/>
      <c r="L2901" s="38"/>
      <c r="M2901" s="38"/>
      <c r="N2901" s="38"/>
      <c r="O2901" s="38"/>
      <c r="P2901" s="38"/>
      <c r="Q2901" s="38"/>
      <c r="R2901" s="38"/>
      <c r="S2901" s="38"/>
      <c r="T2901" s="38"/>
      <c r="U2901" s="38"/>
      <c r="V2901" s="38"/>
      <c r="W2901" s="38"/>
      <c r="X2901" s="38"/>
      <c r="Y2901" s="38"/>
      <c r="Z2901" s="38"/>
      <c r="AA2901" s="38"/>
      <c r="AB2901" s="38"/>
      <c r="AC2901" s="38"/>
      <c r="AD2901" s="38"/>
      <c r="AE2901" s="38"/>
    </row>
    <row r="2902" spans="1:31" ht="13.2">
      <c r="A2902" s="42"/>
      <c r="B2902" s="5"/>
      <c r="C2902" s="42"/>
      <c r="D2902" s="42"/>
      <c r="E2902" s="5"/>
      <c r="F2902" s="42"/>
      <c r="G2902" s="5"/>
      <c r="H2902" s="5"/>
      <c r="I2902" s="38"/>
      <c r="J2902" s="39"/>
      <c r="K2902" s="38"/>
      <c r="L2902" s="38"/>
      <c r="M2902" s="38"/>
      <c r="N2902" s="38"/>
      <c r="O2902" s="38"/>
      <c r="P2902" s="38"/>
      <c r="Q2902" s="38"/>
      <c r="R2902" s="38"/>
      <c r="S2902" s="38"/>
      <c r="T2902" s="38"/>
      <c r="U2902" s="38"/>
      <c r="V2902" s="38"/>
      <c r="W2902" s="38"/>
      <c r="X2902" s="38"/>
      <c r="Y2902" s="38"/>
      <c r="Z2902" s="38"/>
      <c r="AA2902" s="38"/>
      <c r="AB2902" s="38"/>
      <c r="AC2902" s="38"/>
      <c r="AD2902" s="38"/>
      <c r="AE2902" s="38"/>
    </row>
    <row r="2903" spans="1:31" ht="13.2">
      <c r="A2903" s="42"/>
      <c r="B2903" s="5"/>
      <c r="C2903" s="42"/>
      <c r="D2903" s="42"/>
      <c r="E2903" s="5"/>
      <c r="F2903" s="42"/>
      <c r="G2903" s="5"/>
      <c r="H2903" s="5"/>
      <c r="I2903" s="38"/>
      <c r="J2903" s="39"/>
      <c r="K2903" s="38"/>
      <c r="L2903" s="38"/>
      <c r="M2903" s="38"/>
      <c r="N2903" s="38"/>
      <c r="O2903" s="38"/>
      <c r="P2903" s="38"/>
      <c r="Q2903" s="38"/>
      <c r="R2903" s="38"/>
      <c r="S2903" s="38"/>
      <c r="T2903" s="38"/>
      <c r="U2903" s="38"/>
      <c r="V2903" s="38"/>
      <c r="W2903" s="38"/>
      <c r="X2903" s="38"/>
      <c r="Y2903" s="38"/>
      <c r="Z2903" s="38"/>
      <c r="AA2903" s="38"/>
      <c r="AB2903" s="38"/>
      <c r="AC2903" s="38"/>
      <c r="AD2903" s="38"/>
      <c r="AE2903" s="38"/>
    </row>
    <row r="2904" spans="1:31" ht="13.2">
      <c r="A2904" s="42"/>
      <c r="B2904" s="5"/>
      <c r="C2904" s="42"/>
      <c r="D2904" s="42"/>
      <c r="E2904" s="5"/>
      <c r="F2904" s="42"/>
      <c r="G2904" s="5"/>
      <c r="H2904" s="5"/>
      <c r="I2904" s="38"/>
      <c r="J2904" s="39"/>
      <c r="K2904" s="38"/>
      <c r="L2904" s="38"/>
      <c r="M2904" s="38"/>
      <c r="N2904" s="38"/>
      <c r="O2904" s="38"/>
      <c r="P2904" s="38"/>
      <c r="Q2904" s="38"/>
      <c r="R2904" s="38"/>
      <c r="S2904" s="38"/>
      <c r="T2904" s="38"/>
      <c r="U2904" s="38"/>
      <c r="V2904" s="38"/>
      <c r="W2904" s="38"/>
      <c r="X2904" s="38"/>
      <c r="Y2904" s="38"/>
      <c r="Z2904" s="38"/>
      <c r="AA2904" s="38"/>
      <c r="AB2904" s="38"/>
      <c r="AC2904" s="38"/>
      <c r="AD2904" s="38"/>
      <c r="AE2904" s="38"/>
    </row>
    <row r="2905" spans="1:31" ht="13.2">
      <c r="A2905" s="42"/>
      <c r="B2905" s="5"/>
      <c r="C2905" s="42"/>
      <c r="D2905" s="42"/>
      <c r="E2905" s="5"/>
      <c r="F2905" s="42"/>
      <c r="G2905" s="5"/>
      <c r="H2905" s="5"/>
      <c r="I2905" s="38"/>
      <c r="J2905" s="39"/>
      <c r="K2905" s="38"/>
      <c r="L2905" s="38"/>
      <c r="M2905" s="38"/>
      <c r="N2905" s="38"/>
      <c r="O2905" s="38"/>
      <c r="P2905" s="38"/>
      <c r="Q2905" s="38"/>
      <c r="R2905" s="38"/>
      <c r="S2905" s="38"/>
      <c r="T2905" s="38"/>
      <c r="U2905" s="38"/>
      <c r="V2905" s="38"/>
      <c r="W2905" s="38"/>
      <c r="X2905" s="38"/>
      <c r="Y2905" s="38"/>
      <c r="Z2905" s="38"/>
      <c r="AA2905" s="38"/>
      <c r="AB2905" s="38"/>
      <c r="AC2905" s="38"/>
      <c r="AD2905" s="38"/>
      <c r="AE2905" s="38"/>
    </row>
    <row r="2906" spans="1:31" ht="13.2">
      <c r="A2906" s="42"/>
      <c r="B2906" s="5"/>
      <c r="C2906" s="42"/>
      <c r="D2906" s="42"/>
      <c r="E2906" s="5"/>
      <c r="F2906" s="42"/>
      <c r="G2906" s="5"/>
      <c r="H2906" s="5"/>
      <c r="I2906" s="38"/>
      <c r="J2906" s="39"/>
      <c r="K2906" s="38"/>
      <c r="L2906" s="38"/>
      <c r="M2906" s="38"/>
      <c r="N2906" s="38"/>
      <c r="O2906" s="38"/>
      <c r="P2906" s="38"/>
      <c r="Q2906" s="38"/>
      <c r="R2906" s="38"/>
      <c r="S2906" s="38"/>
      <c r="T2906" s="38"/>
      <c r="U2906" s="38"/>
      <c r="V2906" s="38"/>
      <c r="W2906" s="38"/>
      <c r="X2906" s="38"/>
      <c r="Y2906" s="38"/>
      <c r="Z2906" s="38"/>
      <c r="AA2906" s="38"/>
      <c r="AB2906" s="38"/>
      <c r="AC2906" s="38"/>
      <c r="AD2906" s="38"/>
      <c r="AE2906" s="38"/>
    </row>
    <row r="2907" spans="1:31" ht="13.2">
      <c r="A2907" s="42"/>
      <c r="B2907" s="5"/>
      <c r="C2907" s="42"/>
      <c r="D2907" s="42"/>
      <c r="E2907" s="5"/>
      <c r="F2907" s="42"/>
      <c r="G2907" s="5"/>
      <c r="H2907" s="5"/>
      <c r="I2907" s="38"/>
      <c r="J2907" s="39"/>
      <c r="K2907" s="38"/>
      <c r="L2907" s="38"/>
      <c r="M2907" s="38"/>
      <c r="N2907" s="38"/>
      <c r="O2907" s="38"/>
      <c r="P2907" s="38"/>
      <c r="Q2907" s="38"/>
      <c r="R2907" s="38"/>
      <c r="S2907" s="38"/>
      <c r="T2907" s="38"/>
      <c r="U2907" s="38"/>
      <c r="V2907" s="38"/>
      <c r="W2907" s="38"/>
      <c r="X2907" s="38"/>
      <c r="Y2907" s="38"/>
      <c r="Z2907" s="38"/>
      <c r="AA2907" s="38"/>
      <c r="AB2907" s="38"/>
      <c r="AC2907" s="38"/>
      <c r="AD2907" s="38"/>
      <c r="AE2907" s="38"/>
    </row>
    <row r="2908" spans="1:31" ht="13.2">
      <c r="A2908" s="42"/>
      <c r="B2908" s="5"/>
      <c r="C2908" s="42"/>
      <c r="D2908" s="42"/>
      <c r="E2908" s="5"/>
      <c r="F2908" s="42"/>
      <c r="G2908" s="5"/>
      <c r="H2908" s="5"/>
      <c r="I2908" s="38"/>
      <c r="J2908" s="39"/>
      <c r="K2908" s="38"/>
      <c r="L2908" s="38"/>
      <c r="M2908" s="38"/>
      <c r="N2908" s="38"/>
      <c r="O2908" s="38"/>
      <c r="P2908" s="38"/>
      <c r="Q2908" s="38"/>
      <c r="R2908" s="38"/>
      <c r="S2908" s="38"/>
      <c r="T2908" s="38"/>
      <c r="U2908" s="38"/>
      <c r="V2908" s="38"/>
      <c r="W2908" s="38"/>
      <c r="X2908" s="38"/>
      <c r="Y2908" s="38"/>
      <c r="Z2908" s="38"/>
      <c r="AA2908" s="38"/>
      <c r="AB2908" s="38"/>
      <c r="AC2908" s="38"/>
      <c r="AD2908" s="38"/>
      <c r="AE2908" s="38"/>
    </row>
    <row r="2909" spans="1:31" ht="13.2">
      <c r="A2909" s="42"/>
      <c r="B2909" s="5"/>
      <c r="C2909" s="42"/>
      <c r="D2909" s="42"/>
      <c r="E2909" s="5"/>
      <c r="F2909" s="42"/>
      <c r="G2909" s="5"/>
      <c r="H2909" s="5"/>
      <c r="I2909" s="38"/>
      <c r="J2909" s="39"/>
      <c r="K2909" s="38"/>
      <c r="L2909" s="38"/>
      <c r="M2909" s="38"/>
      <c r="N2909" s="38"/>
      <c r="O2909" s="38"/>
      <c r="P2909" s="38"/>
      <c r="Q2909" s="38"/>
      <c r="R2909" s="38"/>
      <c r="S2909" s="38"/>
      <c r="T2909" s="38"/>
      <c r="U2909" s="38"/>
      <c r="V2909" s="38"/>
      <c r="W2909" s="38"/>
      <c r="X2909" s="38"/>
      <c r="Y2909" s="38"/>
      <c r="Z2909" s="38"/>
      <c r="AA2909" s="38"/>
      <c r="AB2909" s="38"/>
      <c r="AC2909" s="38"/>
      <c r="AD2909" s="38"/>
      <c r="AE2909" s="38"/>
    </row>
    <row r="2910" spans="1:31" ht="13.2">
      <c r="A2910" s="42"/>
      <c r="B2910" s="5"/>
      <c r="C2910" s="42"/>
      <c r="D2910" s="42"/>
      <c r="E2910" s="5"/>
      <c r="F2910" s="42"/>
      <c r="G2910" s="5"/>
      <c r="H2910" s="5"/>
      <c r="I2910" s="38"/>
      <c r="J2910" s="39"/>
      <c r="K2910" s="38"/>
      <c r="L2910" s="38"/>
      <c r="M2910" s="38"/>
      <c r="N2910" s="38"/>
      <c r="O2910" s="38"/>
      <c r="P2910" s="38"/>
      <c r="Q2910" s="38"/>
      <c r="R2910" s="38"/>
      <c r="S2910" s="38"/>
      <c r="T2910" s="38"/>
      <c r="U2910" s="38"/>
      <c r="V2910" s="38"/>
      <c r="W2910" s="38"/>
      <c r="X2910" s="38"/>
      <c r="Y2910" s="38"/>
      <c r="Z2910" s="38"/>
      <c r="AA2910" s="38"/>
      <c r="AB2910" s="38"/>
      <c r="AC2910" s="38"/>
      <c r="AD2910" s="38"/>
      <c r="AE2910" s="38"/>
    </row>
    <row r="2911" spans="1:31" ht="13.2">
      <c r="A2911" s="42"/>
      <c r="B2911" s="5"/>
      <c r="C2911" s="42"/>
      <c r="D2911" s="42"/>
      <c r="E2911" s="5"/>
      <c r="F2911" s="42"/>
      <c r="G2911" s="5"/>
      <c r="H2911" s="5"/>
      <c r="I2911" s="38"/>
      <c r="J2911" s="39"/>
      <c r="K2911" s="38"/>
      <c r="L2911" s="38"/>
      <c r="M2911" s="38"/>
      <c r="N2911" s="38"/>
      <c r="O2911" s="38"/>
      <c r="P2911" s="38"/>
      <c r="Q2911" s="38"/>
      <c r="R2911" s="38"/>
      <c r="S2911" s="38"/>
      <c r="T2911" s="38"/>
      <c r="U2911" s="38"/>
      <c r="V2911" s="38"/>
      <c r="W2911" s="38"/>
      <c r="X2911" s="38"/>
      <c r="Y2911" s="38"/>
      <c r="Z2911" s="38"/>
      <c r="AA2911" s="38"/>
      <c r="AB2911" s="38"/>
      <c r="AC2911" s="38"/>
      <c r="AD2911" s="38"/>
      <c r="AE2911" s="38"/>
    </row>
    <row r="2912" spans="1:31" ht="13.2">
      <c r="A2912" s="42"/>
      <c r="B2912" s="5"/>
      <c r="C2912" s="42"/>
      <c r="D2912" s="42"/>
      <c r="E2912" s="5"/>
      <c r="F2912" s="42"/>
      <c r="G2912" s="5"/>
      <c r="H2912" s="5"/>
      <c r="I2912" s="38"/>
      <c r="J2912" s="39"/>
      <c r="K2912" s="38"/>
      <c r="L2912" s="38"/>
      <c r="M2912" s="38"/>
      <c r="N2912" s="38"/>
      <c r="O2912" s="38"/>
      <c r="P2912" s="38"/>
      <c r="Q2912" s="38"/>
      <c r="R2912" s="38"/>
      <c r="S2912" s="38"/>
      <c r="T2912" s="38"/>
      <c r="U2912" s="38"/>
      <c r="V2912" s="38"/>
      <c r="W2912" s="38"/>
      <c r="X2912" s="38"/>
      <c r="Y2912" s="38"/>
      <c r="Z2912" s="38"/>
      <c r="AA2912" s="38"/>
      <c r="AB2912" s="38"/>
      <c r="AC2912" s="38"/>
      <c r="AD2912" s="38"/>
      <c r="AE2912" s="38"/>
    </row>
    <row r="2913" spans="1:31" ht="13.2">
      <c r="A2913" s="42"/>
      <c r="B2913" s="5"/>
      <c r="C2913" s="42"/>
      <c r="D2913" s="42"/>
      <c r="E2913" s="5"/>
      <c r="F2913" s="42"/>
      <c r="G2913" s="5"/>
      <c r="H2913" s="5"/>
      <c r="I2913" s="38"/>
      <c r="J2913" s="39"/>
      <c r="K2913" s="38"/>
      <c r="L2913" s="38"/>
      <c r="M2913" s="38"/>
      <c r="N2913" s="38"/>
      <c r="O2913" s="38"/>
      <c r="P2913" s="38"/>
      <c r="Q2913" s="38"/>
      <c r="R2913" s="38"/>
      <c r="S2913" s="38"/>
      <c r="T2913" s="38"/>
      <c r="U2913" s="38"/>
      <c r="V2913" s="38"/>
      <c r="W2913" s="38"/>
      <c r="X2913" s="38"/>
      <c r="Y2913" s="38"/>
      <c r="Z2913" s="38"/>
      <c r="AA2913" s="38"/>
      <c r="AB2913" s="38"/>
      <c r="AC2913" s="38"/>
      <c r="AD2913" s="38"/>
      <c r="AE2913" s="38"/>
    </row>
    <row r="2914" spans="1:31" ht="13.2">
      <c r="A2914" s="42"/>
      <c r="B2914" s="5"/>
      <c r="C2914" s="42"/>
      <c r="D2914" s="42"/>
      <c r="E2914" s="5"/>
      <c r="F2914" s="42"/>
      <c r="G2914" s="5"/>
      <c r="H2914" s="5"/>
      <c r="I2914" s="38"/>
      <c r="J2914" s="39"/>
      <c r="K2914" s="38"/>
      <c r="L2914" s="38"/>
      <c r="M2914" s="38"/>
      <c r="N2914" s="38"/>
      <c r="O2914" s="38"/>
      <c r="P2914" s="38"/>
      <c r="Q2914" s="38"/>
      <c r="R2914" s="38"/>
      <c r="S2914" s="38"/>
      <c r="T2914" s="38"/>
      <c r="U2914" s="38"/>
      <c r="V2914" s="38"/>
      <c r="W2914" s="38"/>
      <c r="X2914" s="38"/>
      <c r="Y2914" s="38"/>
      <c r="Z2914" s="38"/>
      <c r="AA2914" s="38"/>
      <c r="AB2914" s="38"/>
      <c r="AC2914" s="38"/>
      <c r="AD2914" s="38"/>
      <c r="AE2914" s="38"/>
    </row>
    <row r="2915" spans="1:31" ht="13.2">
      <c r="A2915" s="42"/>
      <c r="B2915" s="5"/>
      <c r="C2915" s="42"/>
      <c r="D2915" s="42"/>
      <c r="E2915" s="5"/>
      <c r="F2915" s="42"/>
      <c r="G2915" s="5"/>
      <c r="H2915" s="5"/>
      <c r="I2915" s="38"/>
      <c r="J2915" s="39"/>
      <c r="K2915" s="38"/>
      <c r="L2915" s="38"/>
      <c r="M2915" s="38"/>
      <c r="N2915" s="38"/>
      <c r="O2915" s="38"/>
      <c r="P2915" s="38"/>
      <c r="Q2915" s="38"/>
      <c r="R2915" s="38"/>
      <c r="S2915" s="38"/>
      <c r="T2915" s="38"/>
      <c r="U2915" s="38"/>
      <c r="V2915" s="38"/>
      <c r="W2915" s="38"/>
      <c r="X2915" s="38"/>
      <c r="Y2915" s="38"/>
      <c r="Z2915" s="38"/>
      <c r="AA2915" s="38"/>
      <c r="AB2915" s="38"/>
      <c r="AC2915" s="38"/>
      <c r="AD2915" s="38"/>
      <c r="AE2915" s="38"/>
    </row>
    <row r="2916" spans="1:31" ht="13.2">
      <c r="A2916" s="42"/>
      <c r="B2916" s="5"/>
      <c r="C2916" s="42"/>
      <c r="D2916" s="42"/>
      <c r="E2916" s="5"/>
      <c r="F2916" s="42"/>
      <c r="G2916" s="5"/>
      <c r="H2916" s="5"/>
      <c r="I2916" s="38"/>
      <c r="J2916" s="39"/>
      <c r="K2916" s="38"/>
      <c r="L2916" s="38"/>
      <c r="M2916" s="38"/>
      <c r="N2916" s="38"/>
      <c r="O2916" s="38"/>
      <c r="P2916" s="38"/>
      <c r="Q2916" s="38"/>
      <c r="R2916" s="38"/>
      <c r="S2916" s="38"/>
      <c r="T2916" s="38"/>
      <c r="U2916" s="38"/>
      <c r="V2916" s="38"/>
      <c r="W2916" s="38"/>
      <c r="X2916" s="38"/>
      <c r="Y2916" s="38"/>
      <c r="Z2916" s="38"/>
      <c r="AA2916" s="38"/>
      <c r="AB2916" s="38"/>
      <c r="AC2916" s="38"/>
      <c r="AD2916" s="38"/>
      <c r="AE2916" s="38"/>
    </row>
    <row r="2917" spans="1:31" ht="13.2">
      <c r="A2917" s="42"/>
      <c r="B2917" s="5"/>
      <c r="C2917" s="42"/>
      <c r="D2917" s="42"/>
      <c r="E2917" s="5"/>
      <c r="F2917" s="42"/>
      <c r="G2917" s="5"/>
      <c r="H2917" s="5"/>
      <c r="I2917" s="38"/>
      <c r="J2917" s="39"/>
      <c r="K2917" s="38"/>
      <c r="L2917" s="38"/>
      <c r="M2917" s="38"/>
      <c r="N2917" s="38"/>
      <c r="O2917" s="38"/>
      <c r="P2917" s="38"/>
      <c r="Q2917" s="38"/>
      <c r="R2917" s="38"/>
      <c r="S2917" s="38"/>
      <c r="T2917" s="38"/>
      <c r="U2917" s="38"/>
      <c r="V2917" s="38"/>
      <c r="W2917" s="38"/>
      <c r="X2917" s="38"/>
      <c r="Y2917" s="38"/>
      <c r="Z2917" s="38"/>
      <c r="AA2917" s="38"/>
      <c r="AB2917" s="38"/>
      <c r="AC2917" s="38"/>
      <c r="AD2917" s="38"/>
      <c r="AE2917" s="38"/>
    </row>
    <row r="2918" spans="1:31" ht="13.2">
      <c r="A2918" s="42"/>
      <c r="B2918" s="5"/>
      <c r="C2918" s="42"/>
      <c r="D2918" s="42"/>
      <c r="E2918" s="5"/>
      <c r="F2918" s="42"/>
      <c r="G2918" s="5"/>
      <c r="H2918" s="5"/>
      <c r="I2918" s="38"/>
      <c r="J2918" s="39"/>
      <c r="K2918" s="38"/>
      <c r="L2918" s="38"/>
      <c r="M2918" s="38"/>
      <c r="N2918" s="38"/>
      <c r="O2918" s="38"/>
      <c r="P2918" s="38"/>
      <c r="Q2918" s="38"/>
      <c r="R2918" s="38"/>
      <c r="S2918" s="38"/>
      <c r="T2918" s="38"/>
      <c r="U2918" s="38"/>
      <c r="V2918" s="38"/>
      <c r="W2918" s="38"/>
      <c r="X2918" s="38"/>
      <c r="Y2918" s="38"/>
      <c r="Z2918" s="38"/>
      <c r="AA2918" s="38"/>
      <c r="AB2918" s="38"/>
      <c r="AC2918" s="38"/>
      <c r="AD2918" s="38"/>
      <c r="AE2918" s="38"/>
    </row>
    <row r="2919" spans="1:31" ht="13.2">
      <c r="A2919" s="42"/>
      <c r="B2919" s="5"/>
      <c r="C2919" s="42"/>
      <c r="D2919" s="42"/>
      <c r="E2919" s="5"/>
      <c r="F2919" s="42"/>
      <c r="G2919" s="5"/>
      <c r="H2919" s="5"/>
      <c r="I2919" s="38"/>
      <c r="J2919" s="39"/>
      <c r="K2919" s="38"/>
      <c r="L2919" s="38"/>
      <c r="M2919" s="38"/>
      <c r="N2919" s="38"/>
      <c r="O2919" s="38"/>
      <c r="P2919" s="38"/>
      <c r="Q2919" s="38"/>
      <c r="R2919" s="38"/>
      <c r="S2919" s="38"/>
      <c r="T2919" s="38"/>
      <c r="U2919" s="38"/>
      <c r="V2919" s="38"/>
      <c r="W2919" s="38"/>
      <c r="X2919" s="38"/>
      <c r="Y2919" s="38"/>
      <c r="Z2919" s="38"/>
      <c r="AA2919" s="38"/>
      <c r="AB2919" s="38"/>
      <c r="AC2919" s="38"/>
      <c r="AD2919" s="38"/>
      <c r="AE2919" s="38"/>
    </row>
    <row r="2920" spans="1:31" ht="13.2">
      <c r="A2920" s="42"/>
      <c r="B2920" s="5"/>
      <c r="C2920" s="42"/>
      <c r="D2920" s="42"/>
      <c r="E2920" s="5"/>
      <c r="F2920" s="42"/>
      <c r="G2920" s="5"/>
      <c r="H2920" s="5"/>
      <c r="I2920" s="38"/>
      <c r="J2920" s="39"/>
      <c r="K2920" s="38"/>
      <c r="L2920" s="38"/>
      <c r="M2920" s="38"/>
      <c r="N2920" s="38"/>
      <c r="O2920" s="38"/>
      <c r="P2920" s="38"/>
      <c r="Q2920" s="38"/>
      <c r="R2920" s="38"/>
      <c r="S2920" s="38"/>
      <c r="T2920" s="38"/>
      <c r="U2920" s="38"/>
      <c r="V2920" s="38"/>
      <c r="W2920" s="38"/>
      <c r="X2920" s="38"/>
      <c r="Y2920" s="38"/>
      <c r="Z2920" s="38"/>
      <c r="AA2920" s="38"/>
      <c r="AB2920" s="38"/>
      <c r="AC2920" s="38"/>
      <c r="AD2920" s="38"/>
      <c r="AE2920" s="38"/>
    </row>
    <row r="2921" spans="1:31" ht="13.2">
      <c r="A2921" s="42"/>
      <c r="B2921" s="5"/>
      <c r="C2921" s="42"/>
      <c r="D2921" s="42"/>
      <c r="E2921" s="5"/>
      <c r="F2921" s="42"/>
      <c r="G2921" s="5"/>
      <c r="H2921" s="5"/>
      <c r="I2921" s="38"/>
      <c r="J2921" s="39"/>
      <c r="K2921" s="38"/>
      <c r="L2921" s="38"/>
      <c r="M2921" s="38"/>
      <c r="N2921" s="38"/>
      <c r="O2921" s="38"/>
      <c r="P2921" s="38"/>
      <c r="Q2921" s="38"/>
      <c r="R2921" s="38"/>
      <c r="S2921" s="38"/>
      <c r="T2921" s="38"/>
      <c r="U2921" s="38"/>
      <c r="V2921" s="38"/>
      <c r="W2921" s="38"/>
      <c r="X2921" s="38"/>
      <c r="Y2921" s="38"/>
      <c r="Z2921" s="38"/>
      <c r="AA2921" s="38"/>
      <c r="AB2921" s="38"/>
      <c r="AC2921" s="38"/>
      <c r="AD2921" s="38"/>
      <c r="AE2921" s="38"/>
    </row>
    <row r="2922" spans="1:31" ht="13.2">
      <c r="A2922" s="42"/>
      <c r="B2922" s="5"/>
      <c r="C2922" s="42"/>
      <c r="D2922" s="42"/>
      <c r="E2922" s="5"/>
      <c r="F2922" s="42"/>
      <c r="G2922" s="5"/>
      <c r="H2922" s="5"/>
      <c r="I2922" s="38"/>
      <c r="J2922" s="39"/>
      <c r="K2922" s="38"/>
      <c r="L2922" s="38"/>
      <c r="M2922" s="38"/>
      <c r="N2922" s="38"/>
      <c r="O2922" s="38"/>
      <c r="P2922" s="38"/>
      <c r="Q2922" s="38"/>
      <c r="R2922" s="38"/>
      <c r="S2922" s="38"/>
      <c r="T2922" s="38"/>
      <c r="U2922" s="38"/>
      <c r="V2922" s="38"/>
      <c r="W2922" s="38"/>
      <c r="X2922" s="38"/>
      <c r="Y2922" s="38"/>
      <c r="Z2922" s="38"/>
      <c r="AA2922" s="38"/>
      <c r="AB2922" s="38"/>
      <c r="AC2922" s="38"/>
      <c r="AD2922" s="38"/>
      <c r="AE2922" s="38"/>
    </row>
    <row r="2923" spans="1:31" ht="13.2">
      <c r="A2923" s="42"/>
      <c r="B2923" s="5"/>
      <c r="C2923" s="42"/>
      <c r="D2923" s="42"/>
      <c r="E2923" s="5"/>
      <c r="F2923" s="42"/>
      <c r="G2923" s="5"/>
      <c r="H2923" s="5"/>
      <c r="I2923" s="38"/>
      <c r="J2923" s="39"/>
      <c r="K2923" s="38"/>
      <c r="L2923" s="38"/>
      <c r="M2923" s="38"/>
      <c r="N2923" s="38"/>
      <c r="O2923" s="38"/>
      <c r="P2923" s="38"/>
      <c r="Q2923" s="38"/>
      <c r="R2923" s="38"/>
      <c r="S2923" s="38"/>
      <c r="T2923" s="38"/>
      <c r="U2923" s="38"/>
      <c r="V2923" s="38"/>
      <c r="W2923" s="38"/>
      <c r="X2923" s="38"/>
      <c r="Y2923" s="38"/>
      <c r="Z2923" s="38"/>
      <c r="AA2923" s="38"/>
      <c r="AB2923" s="38"/>
      <c r="AC2923" s="38"/>
      <c r="AD2923" s="38"/>
      <c r="AE2923" s="38"/>
    </row>
    <row r="2924" spans="1:31" ht="13.2">
      <c r="A2924" s="42"/>
      <c r="B2924" s="5"/>
      <c r="C2924" s="42"/>
      <c r="D2924" s="42"/>
      <c r="E2924" s="5"/>
      <c r="F2924" s="42"/>
      <c r="G2924" s="5"/>
      <c r="H2924" s="5"/>
      <c r="I2924" s="38"/>
      <c r="J2924" s="39"/>
      <c r="K2924" s="38"/>
      <c r="L2924" s="38"/>
      <c r="M2924" s="38"/>
      <c r="N2924" s="38"/>
      <c r="O2924" s="38"/>
      <c r="P2924" s="38"/>
      <c r="Q2924" s="38"/>
      <c r="R2924" s="38"/>
      <c r="S2924" s="38"/>
      <c r="T2924" s="38"/>
      <c r="U2924" s="38"/>
      <c r="V2924" s="38"/>
      <c r="W2924" s="38"/>
      <c r="X2924" s="38"/>
      <c r="Y2924" s="38"/>
      <c r="Z2924" s="38"/>
      <c r="AA2924" s="38"/>
      <c r="AB2924" s="38"/>
      <c r="AC2924" s="38"/>
      <c r="AD2924" s="38"/>
      <c r="AE2924" s="38"/>
    </row>
    <row r="2925" spans="1:31" ht="13.2">
      <c r="A2925" s="42"/>
      <c r="B2925" s="5"/>
      <c r="C2925" s="42"/>
      <c r="D2925" s="42"/>
      <c r="E2925" s="5"/>
      <c r="F2925" s="42"/>
      <c r="G2925" s="5"/>
      <c r="H2925" s="5"/>
      <c r="I2925" s="38"/>
      <c r="J2925" s="39"/>
      <c r="K2925" s="38"/>
      <c r="L2925" s="38"/>
      <c r="M2925" s="38"/>
      <c r="N2925" s="38"/>
      <c r="O2925" s="38"/>
      <c r="P2925" s="38"/>
      <c r="Q2925" s="38"/>
      <c r="R2925" s="38"/>
      <c r="S2925" s="38"/>
      <c r="T2925" s="38"/>
      <c r="U2925" s="38"/>
      <c r="V2925" s="38"/>
      <c r="W2925" s="38"/>
      <c r="X2925" s="38"/>
      <c r="Y2925" s="38"/>
      <c r="Z2925" s="38"/>
      <c r="AA2925" s="38"/>
      <c r="AB2925" s="38"/>
      <c r="AC2925" s="38"/>
      <c r="AD2925" s="38"/>
      <c r="AE2925" s="38"/>
    </row>
    <row r="2926" spans="1:31" ht="13.2">
      <c r="A2926" s="42"/>
      <c r="B2926" s="5"/>
      <c r="C2926" s="42"/>
      <c r="D2926" s="42"/>
      <c r="E2926" s="5"/>
      <c r="F2926" s="42"/>
      <c r="G2926" s="5"/>
      <c r="H2926" s="5"/>
      <c r="I2926" s="38"/>
      <c r="J2926" s="39"/>
      <c r="K2926" s="38"/>
      <c r="L2926" s="38"/>
      <c r="M2926" s="38"/>
      <c r="N2926" s="38"/>
      <c r="O2926" s="38"/>
      <c r="P2926" s="38"/>
      <c r="Q2926" s="38"/>
      <c r="R2926" s="38"/>
      <c r="S2926" s="38"/>
      <c r="T2926" s="38"/>
      <c r="U2926" s="38"/>
      <c r="V2926" s="38"/>
      <c r="W2926" s="38"/>
      <c r="X2926" s="38"/>
      <c r="Y2926" s="38"/>
      <c r="Z2926" s="38"/>
      <c r="AA2926" s="38"/>
      <c r="AB2926" s="38"/>
      <c r="AC2926" s="38"/>
      <c r="AD2926" s="38"/>
      <c r="AE2926" s="38"/>
    </row>
    <row r="2927" spans="1:31" ht="13.2">
      <c r="A2927" s="42"/>
      <c r="B2927" s="5"/>
      <c r="C2927" s="42"/>
      <c r="D2927" s="42"/>
      <c r="E2927" s="5"/>
      <c r="F2927" s="42"/>
      <c r="G2927" s="5"/>
      <c r="H2927" s="5"/>
      <c r="I2927" s="38"/>
      <c r="J2927" s="39"/>
      <c r="K2927" s="38"/>
      <c r="L2927" s="38"/>
      <c r="M2927" s="38"/>
      <c r="N2927" s="38"/>
      <c r="O2927" s="38"/>
      <c r="P2927" s="38"/>
      <c r="Q2927" s="38"/>
      <c r="R2927" s="38"/>
      <c r="S2927" s="38"/>
      <c r="T2927" s="38"/>
      <c r="U2927" s="38"/>
      <c r="V2927" s="38"/>
      <c r="W2927" s="38"/>
      <c r="X2927" s="38"/>
      <c r="Y2927" s="38"/>
      <c r="Z2927" s="38"/>
      <c r="AA2927" s="38"/>
      <c r="AB2927" s="38"/>
      <c r="AC2927" s="38"/>
      <c r="AD2927" s="38"/>
      <c r="AE2927" s="38"/>
    </row>
    <row r="2928" spans="1:31" ht="13.2">
      <c r="A2928" s="42"/>
      <c r="B2928" s="5"/>
      <c r="C2928" s="42"/>
      <c r="D2928" s="42"/>
      <c r="E2928" s="5"/>
      <c r="F2928" s="42"/>
      <c r="G2928" s="5"/>
      <c r="H2928" s="5"/>
      <c r="I2928" s="38"/>
      <c r="J2928" s="39"/>
      <c r="K2928" s="38"/>
      <c r="L2928" s="38"/>
      <c r="M2928" s="38"/>
      <c r="N2928" s="38"/>
      <c r="O2928" s="38"/>
      <c r="P2928" s="38"/>
      <c r="Q2928" s="38"/>
      <c r="R2928" s="38"/>
      <c r="S2928" s="38"/>
      <c r="T2928" s="38"/>
      <c r="U2928" s="38"/>
      <c r="V2928" s="38"/>
      <c r="W2928" s="38"/>
      <c r="X2928" s="38"/>
      <c r="Y2928" s="38"/>
      <c r="Z2928" s="38"/>
      <c r="AA2928" s="38"/>
      <c r="AB2928" s="38"/>
      <c r="AC2928" s="38"/>
      <c r="AD2928" s="38"/>
      <c r="AE2928" s="38"/>
    </row>
    <row r="2929" spans="1:31" ht="13.2">
      <c r="A2929" s="42"/>
      <c r="B2929" s="5"/>
      <c r="C2929" s="42"/>
      <c r="D2929" s="42"/>
      <c r="E2929" s="5"/>
      <c r="F2929" s="42"/>
      <c r="G2929" s="5"/>
      <c r="H2929" s="5"/>
      <c r="I2929" s="38"/>
      <c r="J2929" s="39"/>
      <c r="K2929" s="38"/>
      <c r="L2929" s="38"/>
      <c r="M2929" s="38"/>
      <c r="N2929" s="38"/>
      <c r="O2929" s="38"/>
      <c r="P2929" s="38"/>
      <c r="Q2929" s="38"/>
      <c r="R2929" s="38"/>
      <c r="S2929" s="38"/>
      <c r="T2929" s="38"/>
      <c r="U2929" s="38"/>
      <c r="V2929" s="38"/>
      <c r="W2929" s="38"/>
      <c r="X2929" s="38"/>
      <c r="Y2929" s="38"/>
      <c r="Z2929" s="38"/>
      <c r="AA2929" s="38"/>
      <c r="AB2929" s="38"/>
      <c r="AC2929" s="38"/>
      <c r="AD2929" s="38"/>
      <c r="AE2929" s="38"/>
    </row>
    <row r="2930" spans="1:31" ht="13.2">
      <c r="A2930" s="42"/>
      <c r="B2930" s="5"/>
      <c r="C2930" s="42"/>
      <c r="D2930" s="42"/>
      <c r="E2930" s="5"/>
      <c r="F2930" s="42"/>
      <c r="G2930" s="5"/>
      <c r="H2930" s="5"/>
      <c r="I2930" s="38"/>
      <c r="J2930" s="39"/>
      <c r="K2930" s="38"/>
      <c r="L2930" s="38"/>
      <c r="M2930" s="38"/>
      <c r="N2930" s="38"/>
      <c r="O2930" s="38"/>
      <c r="P2930" s="38"/>
      <c r="Q2930" s="38"/>
      <c r="R2930" s="38"/>
      <c r="S2930" s="38"/>
      <c r="T2930" s="38"/>
      <c r="U2930" s="38"/>
      <c r="V2930" s="38"/>
      <c r="W2930" s="38"/>
      <c r="X2930" s="38"/>
      <c r="Y2930" s="38"/>
      <c r="Z2930" s="38"/>
      <c r="AA2930" s="38"/>
      <c r="AB2930" s="38"/>
      <c r="AC2930" s="38"/>
      <c r="AD2930" s="38"/>
      <c r="AE2930" s="38"/>
    </row>
    <row r="2931" spans="1:31" ht="13.2">
      <c r="A2931" s="42"/>
      <c r="B2931" s="5"/>
      <c r="C2931" s="42"/>
      <c r="D2931" s="42"/>
      <c r="E2931" s="5"/>
      <c r="F2931" s="42"/>
      <c r="G2931" s="5"/>
      <c r="H2931" s="5"/>
      <c r="I2931" s="38"/>
      <c r="J2931" s="39"/>
      <c r="K2931" s="38"/>
      <c r="L2931" s="38"/>
      <c r="M2931" s="38"/>
      <c r="N2931" s="38"/>
      <c r="O2931" s="38"/>
      <c r="P2931" s="38"/>
      <c r="Q2931" s="38"/>
      <c r="R2931" s="38"/>
      <c r="S2931" s="38"/>
      <c r="T2931" s="38"/>
      <c r="U2931" s="38"/>
      <c r="V2931" s="38"/>
      <c r="W2931" s="38"/>
      <c r="X2931" s="38"/>
      <c r="Y2931" s="38"/>
      <c r="Z2931" s="38"/>
      <c r="AA2931" s="38"/>
      <c r="AB2931" s="38"/>
      <c r="AC2931" s="38"/>
      <c r="AD2931" s="38"/>
      <c r="AE2931" s="38"/>
    </row>
    <row r="2932" spans="1:31" ht="13.2">
      <c r="A2932" s="42"/>
      <c r="B2932" s="5"/>
      <c r="C2932" s="42"/>
      <c r="D2932" s="42"/>
      <c r="E2932" s="5"/>
      <c r="F2932" s="42"/>
      <c r="G2932" s="5"/>
      <c r="H2932" s="5"/>
      <c r="I2932" s="38"/>
      <c r="J2932" s="39"/>
      <c r="K2932" s="38"/>
      <c r="L2932" s="38"/>
      <c r="M2932" s="38"/>
      <c r="N2932" s="38"/>
      <c r="O2932" s="38"/>
      <c r="P2932" s="38"/>
      <c r="Q2932" s="38"/>
      <c r="R2932" s="38"/>
      <c r="S2932" s="38"/>
      <c r="T2932" s="38"/>
      <c r="U2932" s="38"/>
      <c r="V2932" s="38"/>
      <c r="W2932" s="38"/>
      <c r="X2932" s="38"/>
      <c r="Y2932" s="38"/>
      <c r="Z2932" s="38"/>
      <c r="AA2932" s="38"/>
      <c r="AB2932" s="38"/>
      <c r="AC2932" s="38"/>
      <c r="AD2932" s="38"/>
      <c r="AE2932" s="38"/>
    </row>
    <row r="2933" spans="1:31" ht="13.2">
      <c r="A2933" s="42"/>
      <c r="B2933" s="5"/>
      <c r="C2933" s="42"/>
      <c r="D2933" s="42"/>
      <c r="E2933" s="5"/>
      <c r="F2933" s="42"/>
      <c r="G2933" s="5"/>
      <c r="H2933" s="5"/>
      <c r="I2933" s="38"/>
      <c r="J2933" s="39"/>
      <c r="K2933" s="38"/>
      <c r="L2933" s="38"/>
      <c r="M2933" s="38"/>
      <c r="N2933" s="38"/>
      <c r="O2933" s="38"/>
      <c r="P2933" s="38"/>
      <c r="Q2933" s="38"/>
      <c r="R2933" s="38"/>
      <c r="S2933" s="38"/>
      <c r="T2933" s="38"/>
      <c r="U2933" s="38"/>
      <c r="V2933" s="38"/>
      <c r="W2933" s="38"/>
      <c r="X2933" s="38"/>
      <c r="Y2933" s="38"/>
      <c r="Z2933" s="38"/>
      <c r="AA2933" s="38"/>
      <c r="AB2933" s="38"/>
      <c r="AC2933" s="38"/>
      <c r="AD2933" s="38"/>
      <c r="AE2933" s="38"/>
    </row>
    <row r="2934" spans="1:31" ht="13.2">
      <c r="A2934" s="42"/>
      <c r="B2934" s="5"/>
      <c r="C2934" s="42"/>
      <c r="D2934" s="42"/>
      <c r="E2934" s="5"/>
      <c r="F2934" s="42"/>
      <c r="G2934" s="5"/>
      <c r="H2934" s="5"/>
      <c r="I2934" s="38"/>
      <c r="J2934" s="39"/>
      <c r="K2934" s="38"/>
      <c r="L2934" s="38"/>
      <c r="M2934" s="38"/>
      <c r="N2934" s="38"/>
      <c r="O2934" s="38"/>
      <c r="P2934" s="38"/>
      <c r="Q2934" s="38"/>
      <c r="R2934" s="38"/>
      <c r="S2934" s="38"/>
      <c r="T2934" s="38"/>
      <c r="U2934" s="38"/>
      <c r="V2934" s="38"/>
      <c r="W2934" s="38"/>
      <c r="X2934" s="38"/>
      <c r="Y2934" s="38"/>
      <c r="Z2934" s="38"/>
      <c r="AA2934" s="38"/>
      <c r="AB2934" s="38"/>
      <c r="AC2934" s="38"/>
      <c r="AD2934" s="38"/>
      <c r="AE2934" s="38"/>
    </row>
    <row r="2935" spans="1:31" ht="13.2">
      <c r="A2935" s="42"/>
      <c r="B2935" s="5"/>
      <c r="C2935" s="42"/>
      <c r="D2935" s="42"/>
      <c r="E2935" s="5"/>
      <c r="F2935" s="42"/>
      <c r="G2935" s="5"/>
      <c r="H2935" s="5"/>
      <c r="I2935" s="38"/>
      <c r="J2935" s="39"/>
      <c r="K2935" s="38"/>
      <c r="L2935" s="38"/>
      <c r="M2935" s="38"/>
      <c r="N2935" s="38"/>
      <c r="O2935" s="38"/>
      <c r="P2935" s="38"/>
      <c r="Q2935" s="38"/>
      <c r="R2935" s="38"/>
      <c r="S2935" s="38"/>
      <c r="T2935" s="38"/>
      <c r="U2935" s="38"/>
      <c r="V2935" s="38"/>
      <c r="W2935" s="38"/>
      <c r="X2935" s="38"/>
      <c r="Y2935" s="38"/>
      <c r="Z2935" s="38"/>
      <c r="AA2935" s="38"/>
      <c r="AB2935" s="38"/>
      <c r="AC2935" s="38"/>
      <c r="AD2935" s="38"/>
      <c r="AE2935" s="38"/>
    </row>
    <row r="2936" spans="1:31" ht="13.2">
      <c r="A2936" s="42"/>
      <c r="B2936" s="5"/>
      <c r="C2936" s="42"/>
      <c r="D2936" s="42"/>
      <c r="E2936" s="5"/>
      <c r="F2936" s="42"/>
      <c r="G2936" s="5"/>
      <c r="H2936" s="5"/>
      <c r="I2936" s="38"/>
      <c r="J2936" s="39"/>
      <c r="K2936" s="38"/>
      <c r="L2936" s="38"/>
      <c r="M2936" s="38"/>
      <c r="N2936" s="38"/>
      <c r="O2936" s="38"/>
      <c r="P2936" s="38"/>
      <c r="Q2936" s="38"/>
      <c r="R2936" s="38"/>
      <c r="S2936" s="38"/>
      <c r="T2936" s="38"/>
      <c r="U2936" s="38"/>
      <c r="V2936" s="38"/>
      <c r="W2936" s="38"/>
      <c r="X2936" s="38"/>
      <c r="Y2936" s="38"/>
      <c r="Z2936" s="38"/>
      <c r="AA2936" s="38"/>
      <c r="AB2936" s="38"/>
      <c r="AC2936" s="38"/>
      <c r="AD2936" s="38"/>
      <c r="AE2936" s="38"/>
    </row>
    <row r="2937" spans="1:31" ht="13.2">
      <c r="A2937" s="42"/>
      <c r="B2937" s="5"/>
      <c r="C2937" s="42"/>
      <c r="D2937" s="42"/>
      <c r="E2937" s="5"/>
      <c r="F2937" s="42"/>
      <c r="G2937" s="5"/>
      <c r="H2937" s="5"/>
      <c r="I2937" s="38"/>
      <c r="J2937" s="39"/>
      <c r="K2937" s="38"/>
      <c r="L2937" s="38"/>
      <c r="M2937" s="38"/>
      <c r="N2937" s="38"/>
      <c r="O2937" s="38"/>
      <c r="P2937" s="38"/>
      <c r="Q2937" s="38"/>
      <c r="R2937" s="38"/>
      <c r="S2937" s="38"/>
      <c r="T2937" s="38"/>
      <c r="U2937" s="38"/>
      <c r="V2937" s="38"/>
      <c r="W2937" s="38"/>
      <c r="X2937" s="38"/>
      <c r="Y2937" s="38"/>
      <c r="Z2937" s="38"/>
      <c r="AA2937" s="38"/>
      <c r="AB2937" s="38"/>
      <c r="AC2937" s="38"/>
      <c r="AD2937" s="38"/>
      <c r="AE2937" s="38"/>
    </row>
    <row r="2938" spans="1:31" ht="13.2">
      <c r="A2938" s="42"/>
      <c r="B2938" s="5"/>
      <c r="C2938" s="42"/>
      <c r="D2938" s="42"/>
      <c r="E2938" s="5"/>
      <c r="F2938" s="42"/>
      <c r="G2938" s="5"/>
      <c r="H2938" s="5"/>
      <c r="I2938" s="38"/>
      <c r="J2938" s="39"/>
      <c r="K2938" s="38"/>
      <c r="L2938" s="38"/>
      <c r="M2938" s="38"/>
      <c r="N2938" s="38"/>
      <c r="O2938" s="38"/>
      <c r="P2938" s="38"/>
      <c r="Q2938" s="38"/>
      <c r="R2938" s="38"/>
      <c r="S2938" s="38"/>
      <c r="T2938" s="38"/>
      <c r="U2938" s="38"/>
      <c r="V2938" s="38"/>
      <c r="W2938" s="38"/>
      <c r="X2938" s="38"/>
      <c r="Y2938" s="38"/>
      <c r="Z2938" s="38"/>
      <c r="AA2938" s="38"/>
      <c r="AB2938" s="38"/>
      <c r="AC2938" s="38"/>
      <c r="AD2938" s="38"/>
      <c r="AE2938" s="38"/>
    </row>
    <row r="2939" spans="1:31" ht="13.2">
      <c r="A2939" s="42"/>
      <c r="B2939" s="5"/>
      <c r="C2939" s="42"/>
      <c r="D2939" s="42"/>
      <c r="E2939" s="5"/>
      <c r="F2939" s="42"/>
      <c r="G2939" s="5"/>
      <c r="H2939" s="5"/>
      <c r="I2939" s="38"/>
      <c r="J2939" s="39"/>
      <c r="K2939" s="38"/>
      <c r="L2939" s="38"/>
      <c r="M2939" s="38"/>
      <c r="N2939" s="38"/>
      <c r="O2939" s="38"/>
      <c r="P2939" s="38"/>
      <c r="Q2939" s="38"/>
      <c r="R2939" s="38"/>
      <c r="S2939" s="38"/>
      <c r="T2939" s="38"/>
      <c r="U2939" s="38"/>
      <c r="V2939" s="38"/>
      <c r="W2939" s="38"/>
      <c r="X2939" s="38"/>
      <c r="Y2939" s="38"/>
      <c r="Z2939" s="38"/>
      <c r="AA2939" s="38"/>
      <c r="AB2939" s="38"/>
      <c r="AC2939" s="38"/>
      <c r="AD2939" s="38"/>
      <c r="AE2939" s="38"/>
    </row>
    <row r="2940" spans="1:31" ht="13.2">
      <c r="A2940" s="42"/>
      <c r="B2940" s="5"/>
      <c r="C2940" s="42"/>
      <c r="D2940" s="42"/>
      <c r="E2940" s="5"/>
      <c r="F2940" s="42"/>
      <c r="G2940" s="5"/>
      <c r="H2940" s="5"/>
      <c r="I2940" s="38"/>
      <c r="J2940" s="39"/>
      <c r="K2940" s="38"/>
      <c r="L2940" s="38"/>
      <c r="M2940" s="38"/>
      <c r="N2940" s="38"/>
      <c r="O2940" s="38"/>
      <c r="P2940" s="38"/>
      <c r="Q2940" s="38"/>
      <c r="R2940" s="38"/>
      <c r="S2940" s="38"/>
      <c r="T2940" s="38"/>
      <c r="U2940" s="38"/>
      <c r="V2940" s="38"/>
      <c r="W2940" s="38"/>
      <c r="X2940" s="38"/>
      <c r="Y2940" s="38"/>
      <c r="Z2940" s="38"/>
      <c r="AA2940" s="38"/>
      <c r="AB2940" s="38"/>
      <c r="AC2940" s="38"/>
      <c r="AD2940" s="38"/>
      <c r="AE2940" s="38"/>
    </row>
    <row r="2941" spans="1:31" ht="13.2">
      <c r="A2941" s="42"/>
      <c r="B2941" s="5"/>
      <c r="C2941" s="42"/>
      <c r="D2941" s="42"/>
      <c r="E2941" s="5"/>
      <c r="F2941" s="42"/>
      <c r="G2941" s="5"/>
      <c r="H2941" s="5"/>
      <c r="I2941" s="38"/>
      <c r="J2941" s="39"/>
      <c r="K2941" s="38"/>
      <c r="L2941" s="38"/>
      <c r="M2941" s="38"/>
      <c r="N2941" s="38"/>
      <c r="O2941" s="38"/>
      <c r="P2941" s="38"/>
      <c r="Q2941" s="38"/>
      <c r="R2941" s="38"/>
      <c r="S2941" s="38"/>
      <c r="T2941" s="38"/>
      <c r="U2941" s="38"/>
      <c r="V2941" s="38"/>
      <c r="W2941" s="38"/>
      <c r="X2941" s="38"/>
      <c r="Y2941" s="38"/>
      <c r="Z2941" s="38"/>
      <c r="AA2941" s="38"/>
      <c r="AB2941" s="38"/>
      <c r="AC2941" s="38"/>
      <c r="AD2941" s="38"/>
      <c r="AE2941" s="38"/>
    </row>
    <row r="2942" spans="1:31" ht="13.2">
      <c r="A2942" s="42"/>
      <c r="B2942" s="5"/>
      <c r="C2942" s="42"/>
      <c r="D2942" s="42"/>
      <c r="E2942" s="5"/>
      <c r="F2942" s="42"/>
      <c r="G2942" s="5"/>
      <c r="H2942" s="5"/>
      <c r="I2942" s="38"/>
      <c r="J2942" s="39"/>
      <c r="K2942" s="38"/>
      <c r="L2942" s="38"/>
      <c r="M2942" s="38"/>
      <c r="N2942" s="38"/>
      <c r="O2942" s="38"/>
      <c r="P2942" s="38"/>
      <c r="Q2942" s="38"/>
      <c r="R2942" s="38"/>
      <c r="S2942" s="38"/>
      <c r="T2942" s="38"/>
      <c r="U2942" s="38"/>
      <c r="V2942" s="38"/>
      <c r="W2942" s="38"/>
      <c r="X2942" s="38"/>
      <c r="Y2942" s="38"/>
      <c r="Z2942" s="38"/>
      <c r="AA2942" s="38"/>
      <c r="AB2942" s="38"/>
      <c r="AC2942" s="38"/>
      <c r="AD2942" s="38"/>
      <c r="AE2942" s="38"/>
    </row>
    <row r="2943" spans="1:31" ht="13.2">
      <c r="A2943" s="42"/>
      <c r="B2943" s="5"/>
      <c r="C2943" s="42"/>
      <c r="D2943" s="42"/>
      <c r="E2943" s="5"/>
      <c r="F2943" s="42"/>
      <c r="G2943" s="5"/>
      <c r="H2943" s="5"/>
      <c r="I2943" s="38"/>
      <c r="J2943" s="39"/>
      <c r="K2943" s="38"/>
      <c r="L2943" s="38"/>
      <c r="M2943" s="38"/>
      <c r="N2943" s="38"/>
      <c r="O2943" s="38"/>
      <c r="P2943" s="38"/>
      <c r="Q2943" s="38"/>
      <c r="R2943" s="38"/>
      <c r="S2943" s="38"/>
      <c r="T2943" s="38"/>
      <c r="U2943" s="38"/>
      <c r="V2943" s="38"/>
      <c r="W2943" s="38"/>
      <c r="X2943" s="38"/>
      <c r="Y2943" s="38"/>
      <c r="Z2943" s="38"/>
      <c r="AA2943" s="38"/>
      <c r="AB2943" s="38"/>
      <c r="AC2943" s="38"/>
      <c r="AD2943" s="38"/>
      <c r="AE2943" s="38"/>
    </row>
    <row r="2944" spans="1:31" ht="13.2">
      <c r="A2944" s="42"/>
      <c r="B2944" s="5"/>
      <c r="C2944" s="42"/>
      <c r="D2944" s="42"/>
      <c r="E2944" s="5"/>
      <c r="F2944" s="42"/>
      <c r="G2944" s="5"/>
      <c r="H2944" s="5"/>
      <c r="I2944" s="38"/>
      <c r="J2944" s="39"/>
      <c r="K2944" s="38"/>
      <c r="L2944" s="38"/>
      <c r="M2944" s="38"/>
      <c r="N2944" s="38"/>
      <c r="O2944" s="38"/>
      <c r="P2944" s="38"/>
      <c r="Q2944" s="38"/>
      <c r="R2944" s="38"/>
      <c r="S2944" s="38"/>
      <c r="T2944" s="38"/>
      <c r="U2944" s="38"/>
      <c r="V2944" s="38"/>
      <c r="W2944" s="38"/>
      <c r="X2944" s="38"/>
      <c r="Y2944" s="38"/>
      <c r="Z2944" s="38"/>
      <c r="AA2944" s="38"/>
      <c r="AB2944" s="38"/>
      <c r="AC2944" s="38"/>
      <c r="AD2944" s="38"/>
      <c r="AE2944" s="38"/>
    </row>
    <row r="2945" spans="1:31" ht="13.2">
      <c r="A2945" s="42"/>
      <c r="B2945" s="5"/>
      <c r="C2945" s="42"/>
      <c r="D2945" s="42"/>
      <c r="E2945" s="5"/>
      <c r="F2945" s="42"/>
      <c r="G2945" s="5"/>
      <c r="H2945" s="5"/>
      <c r="I2945" s="38"/>
      <c r="J2945" s="39"/>
      <c r="K2945" s="38"/>
      <c r="L2945" s="38"/>
      <c r="M2945" s="38"/>
      <c r="N2945" s="38"/>
      <c r="O2945" s="38"/>
      <c r="P2945" s="38"/>
      <c r="Q2945" s="38"/>
      <c r="R2945" s="38"/>
      <c r="S2945" s="38"/>
      <c r="T2945" s="38"/>
      <c r="U2945" s="38"/>
      <c r="V2945" s="38"/>
      <c r="W2945" s="38"/>
      <c r="X2945" s="38"/>
      <c r="Y2945" s="38"/>
      <c r="Z2945" s="38"/>
      <c r="AA2945" s="38"/>
      <c r="AB2945" s="38"/>
      <c r="AC2945" s="38"/>
      <c r="AD2945" s="38"/>
      <c r="AE2945" s="38"/>
    </row>
    <row r="2946" spans="1:31" ht="13.2">
      <c r="A2946" s="42"/>
      <c r="B2946" s="5"/>
      <c r="C2946" s="42"/>
      <c r="D2946" s="42"/>
      <c r="E2946" s="5"/>
      <c r="F2946" s="42"/>
      <c r="G2946" s="5"/>
      <c r="H2946" s="5"/>
      <c r="I2946" s="38"/>
      <c r="J2946" s="39"/>
      <c r="K2946" s="38"/>
      <c r="L2946" s="38"/>
      <c r="M2946" s="38"/>
      <c r="N2946" s="38"/>
      <c r="O2946" s="38"/>
      <c r="P2946" s="38"/>
      <c r="Q2946" s="38"/>
      <c r="R2946" s="38"/>
      <c r="S2946" s="38"/>
      <c r="T2946" s="38"/>
      <c r="U2946" s="38"/>
      <c r="V2946" s="38"/>
      <c r="W2946" s="38"/>
      <c r="X2946" s="38"/>
      <c r="Y2946" s="38"/>
      <c r="Z2946" s="38"/>
      <c r="AA2946" s="38"/>
      <c r="AB2946" s="38"/>
      <c r="AC2946" s="38"/>
      <c r="AD2946" s="38"/>
      <c r="AE2946" s="38"/>
    </row>
    <row r="2947" spans="1:31" ht="13.2">
      <c r="A2947" s="42"/>
      <c r="B2947" s="5"/>
      <c r="C2947" s="42"/>
      <c r="D2947" s="42"/>
      <c r="E2947" s="5"/>
      <c r="F2947" s="42"/>
      <c r="G2947" s="5"/>
      <c r="H2947" s="5"/>
      <c r="I2947" s="38"/>
      <c r="J2947" s="39"/>
      <c r="K2947" s="38"/>
      <c r="L2947" s="38"/>
      <c r="M2947" s="38"/>
      <c r="N2947" s="38"/>
      <c r="O2947" s="38"/>
      <c r="P2947" s="38"/>
      <c r="Q2947" s="38"/>
      <c r="R2947" s="38"/>
      <c r="S2947" s="38"/>
      <c r="T2947" s="38"/>
      <c r="U2947" s="38"/>
      <c r="V2947" s="38"/>
      <c r="W2947" s="38"/>
      <c r="X2947" s="38"/>
      <c r="Y2947" s="38"/>
      <c r="Z2947" s="38"/>
      <c r="AA2947" s="38"/>
      <c r="AB2947" s="38"/>
      <c r="AC2947" s="38"/>
      <c r="AD2947" s="38"/>
      <c r="AE2947" s="38"/>
    </row>
    <row r="2948" spans="1:31" ht="13.2">
      <c r="A2948" s="42"/>
      <c r="B2948" s="5"/>
      <c r="C2948" s="42"/>
      <c r="D2948" s="42"/>
      <c r="E2948" s="5"/>
      <c r="F2948" s="42"/>
      <c r="G2948" s="5"/>
      <c r="H2948" s="5"/>
      <c r="I2948" s="38"/>
      <c r="J2948" s="39"/>
      <c r="K2948" s="38"/>
      <c r="L2948" s="38"/>
      <c r="M2948" s="38"/>
      <c r="N2948" s="38"/>
      <c r="O2948" s="38"/>
      <c r="P2948" s="38"/>
      <c r="Q2948" s="38"/>
      <c r="R2948" s="38"/>
      <c r="S2948" s="38"/>
      <c r="T2948" s="38"/>
      <c r="U2948" s="38"/>
      <c r="V2948" s="38"/>
      <c r="W2948" s="38"/>
      <c r="X2948" s="38"/>
      <c r="Y2948" s="38"/>
      <c r="Z2948" s="38"/>
      <c r="AA2948" s="38"/>
      <c r="AB2948" s="38"/>
      <c r="AC2948" s="38"/>
      <c r="AD2948" s="38"/>
      <c r="AE2948" s="38"/>
    </row>
    <row r="2949" spans="1:31" ht="13.2">
      <c r="A2949" s="42"/>
      <c r="B2949" s="5"/>
      <c r="C2949" s="42"/>
      <c r="D2949" s="42"/>
      <c r="E2949" s="5"/>
      <c r="F2949" s="42"/>
      <c r="G2949" s="5"/>
      <c r="H2949" s="5"/>
      <c r="I2949" s="38"/>
      <c r="J2949" s="39"/>
      <c r="K2949" s="38"/>
      <c r="L2949" s="38"/>
      <c r="M2949" s="38"/>
      <c r="N2949" s="38"/>
      <c r="O2949" s="38"/>
      <c r="P2949" s="38"/>
      <c r="Q2949" s="38"/>
      <c r="R2949" s="38"/>
      <c r="S2949" s="38"/>
      <c r="T2949" s="38"/>
      <c r="U2949" s="38"/>
      <c r="V2949" s="38"/>
      <c r="W2949" s="38"/>
      <c r="X2949" s="38"/>
      <c r="Y2949" s="38"/>
      <c r="Z2949" s="38"/>
      <c r="AA2949" s="38"/>
      <c r="AB2949" s="38"/>
      <c r="AC2949" s="38"/>
      <c r="AD2949" s="38"/>
      <c r="AE2949" s="38"/>
    </row>
    <row r="2950" spans="1:31" ht="13.2">
      <c r="A2950" s="42"/>
      <c r="B2950" s="5"/>
      <c r="C2950" s="42"/>
      <c r="D2950" s="42"/>
      <c r="E2950" s="5"/>
      <c r="F2950" s="42"/>
      <c r="G2950" s="5"/>
      <c r="H2950" s="5"/>
      <c r="I2950" s="38"/>
      <c r="J2950" s="39"/>
      <c r="K2950" s="38"/>
      <c r="L2950" s="38"/>
      <c r="M2950" s="38"/>
      <c r="N2950" s="38"/>
      <c r="O2950" s="38"/>
      <c r="P2950" s="38"/>
      <c r="Q2950" s="38"/>
      <c r="R2950" s="38"/>
      <c r="S2950" s="38"/>
      <c r="T2950" s="38"/>
      <c r="U2950" s="38"/>
      <c r="V2950" s="38"/>
      <c r="W2950" s="38"/>
      <c r="X2950" s="38"/>
      <c r="Y2950" s="38"/>
      <c r="Z2950" s="38"/>
      <c r="AA2950" s="38"/>
      <c r="AB2950" s="38"/>
      <c r="AC2950" s="38"/>
      <c r="AD2950" s="38"/>
      <c r="AE2950" s="38"/>
    </row>
    <row r="2951" spans="1:31" ht="13.2">
      <c r="A2951" s="42"/>
      <c r="B2951" s="5"/>
      <c r="C2951" s="42"/>
      <c r="D2951" s="42"/>
      <c r="E2951" s="5"/>
      <c r="F2951" s="42"/>
      <c r="G2951" s="5"/>
      <c r="H2951" s="5"/>
      <c r="I2951" s="38"/>
      <c r="J2951" s="39"/>
      <c r="K2951" s="38"/>
      <c r="L2951" s="38"/>
      <c r="M2951" s="38"/>
      <c r="N2951" s="38"/>
      <c r="O2951" s="38"/>
      <c r="P2951" s="38"/>
      <c r="Q2951" s="38"/>
      <c r="R2951" s="38"/>
      <c r="S2951" s="38"/>
      <c r="T2951" s="38"/>
      <c r="U2951" s="38"/>
      <c r="V2951" s="38"/>
      <c r="W2951" s="38"/>
      <c r="X2951" s="38"/>
      <c r="Y2951" s="38"/>
      <c r="Z2951" s="38"/>
      <c r="AA2951" s="38"/>
      <c r="AB2951" s="38"/>
      <c r="AC2951" s="38"/>
      <c r="AD2951" s="38"/>
      <c r="AE2951" s="38"/>
    </row>
    <row r="2952" spans="1:31" ht="13.2">
      <c r="A2952" s="42"/>
      <c r="B2952" s="5"/>
      <c r="C2952" s="42"/>
      <c r="D2952" s="42"/>
      <c r="E2952" s="5"/>
      <c r="F2952" s="42"/>
      <c r="G2952" s="5"/>
      <c r="H2952" s="5"/>
      <c r="I2952" s="38"/>
      <c r="J2952" s="39"/>
      <c r="K2952" s="38"/>
      <c r="L2952" s="38"/>
      <c r="M2952" s="38"/>
      <c r="N2952" s="38"/>
      <c r="O2952" s="38"/>
      <c r="P2952" s="38"/>
      <c r="Q2952" s="38"/>
      <c r="R2952" s="38"/>
      <c r="S2952" s="38"/>
      <c r="T2952" s="38"/>
      <c r="U2952" s="38"/>
      <c r="V2952" s="38"/>
      <c r="W2952" s="38"/>
      <c r="X2952" s="38"/>
      <c r="Y2952" s="38"/>
      <c r="Z2952" s="38"/>
      <c r="AA2952" s="38"/>
      <c r="AB2952" s="38"/>
      <c r="AC2952" s="38"/>
      <c r="AD2952" s="38"/>
      <c r="AE2952" s="38"/>
    </row>
    <row r="2953" spans="1:31" ht="13.2">
      <c r="A2953" s="42"/>
      <c r="B2953" s="5"/>
      <c r="C2953" s="42"/>
      <c r="D2953" s="42"/>
      <c r="E2953" s="5"/>
      <c r="F2953" s="42"/>
      <c r="G2953" s="5"/>
      <c r="H2953" s="5"/>
      <c r="I2953" s="38"/>
      <c r="J2953" s="39"/>
      <c r="K2953" s="38"/>
      <c r="L2953" s="38"/>
      <c r="M2953" s="38"/>
      <c r="N2953" s="38"/>
      <c r="O2953" s="38"/>
      <c r="P2953" s="38"/>
      <c r="Q2953" s="38"/>
      <c r="R2953" s="38"/>
      <c r="S2953" s="38"/>
      <c r="T2953" s="38"/>
      <c r="U2953" s="38"/>
      <c r="V2953" s="38"/>
      <c r="W2953" s="38"/>
      <c r="X2953" s="38"/>
      <c r="Y2953" s="38"/>
      <c r="Z2953" s="38"/>
      <c r="AA2953" s="38"/>
      <c r="AB2953" s="38"/>
      <c r="AC2953" s="38"/>
      <c r="AD2953" s="38"/>
      <c r="AE2953" s="38"/>
    </row>
    <row r="2954" spans="1:31" ht="13.2">
      <c r="A2954" s="42"/>
      <c r="B2954" s="5"/>
      <c r="C2954" s="42"/>
      <c r="D2954" s="42"/>
      <c r="E2954" s="5"/>
      <c r="F2954" s="42"/>
      <c r="G2954" s="5"/>
      <c r="H2954" s="5"/>
      <c r="I2954" s="38"/>
      <c r="J2954" s="39"/>
      <c r="K2954" s="38"/>
      <c r="L2954" s="38"/>
      <c r="M2954" s="38"/>
      <c r="N2954" s="38"/>
      <c r="O2954" s="38"/>
      <c r="P2954" s="38"/>
      <c r="Q2954" s="38"/>
      <c r="R2954" s="38"/>
      <c r="S2954" s="38"/>
      <c r="T2954" s="38"/>
      <c r="U2954" s="38"/>
      <c r="V2954" s="38"/>
      <c r="W2954" s="38"/>
      <c r="X2954" s="38"/>
      <c r="Y2954" s="38"/>
      <c r="Z2954" s="38"/>
      <c r="AA2954" s="38"/>
      <c r="AB2954" s="38"/>
      <c r="AC2954" s="38"/>
      <c r="AD2954" s="38"/>
      <c r="AE2954" s="38"/>
    </row>
    <row r="2955" spans="1:31" ht="13.2">
      <c r="A2955" s="42"/>
      <c r="B2955" s="5"/>
      <c r="C2955" s="42"/>
      <c r="D2955" s="42"/>
      <c r="E2955" s="5"/>
      <c r="F2955" s="42"/>
      <c r="G2955" s="5"/>
      <c r="H2955" s="5"/>
      <c r="I2955" s="38"/>
      <c r="J2955" s="39"/>
      <c r="K2955" s="38"/>
      <c r="L2955" s="38"/>
      <c r="M2955" s="38"/>
      <c r="N2955" s="38"/>
      <c r="O2955" s="38"/>
      <c r="P2955" s="38"/>
      <c r="Q2955" s="38"/>
      <c r="R2955" s="38"/>
      <c r="S2955" s="38"/>
      <c r="T2955" s="38"/>
      <c r="U2955" s="38"/>
      <c r="V2955" s="38"/>
      <c r="W2955" s="38"/>
      <c r="X2955" s="38"/>
      <c r="Y2955" s="38"/>
      <c r="Z2955" s="38"/>
      <c r="AA2955" s="38"/>
      <c r="AB2955" s="38"/>
      <c r="AC2955" s="38"/>
      <c r="AD2955" s="38"/>
      <c r="AE2955" s="38"/>
    </row>
    <row r="2956" spans="1:31" ht="13.2">
      <c r="A2956" s="42"/>
      <c r="B2956" s="5"/>
      <c r="C2956" s="42"/>
      <c r="D2956" s="42"/>
      <c r="E2956" s="5"/>
      <c r="F2956" s="42"/>
      <c r="G2956" s="5"/>
      <c r="H2956" s="5"/>
      <c r="I2956" s="38"/>
      <c r="J2956" s="39"/>
      <c r="K2956" s="38"/>
      <c r="L2956" s="38"/>
      <c r="M2956" s="38"/>
      <c r="N2956" s="38"/>
      <c r="O2956" s="38"/>
      <c r="P2956" s="38"/>
      <c r="Q2956" s="38"/>
      <c r="R2956" s="38"/>
      <c r="S2956" s="38"/>
      <c r="T2956" s="38"/>
      <c r="U2956" s="38"/>
      <c r="V2956" s="38"/>
      <c r="W2956" s="38"/>
      <c r="X2956" s="38"/>
      <c r="Y2956" s="38"/>
      <c r="Z2956" s="38"/>
      <c r="AA2956" s="38"/>
      <c r="AB2956" s="38"/>
      <c r="AC2956" s="38"/>
      <c r="AD2956" s="38"/>
      <c r="AE2956" s="38"/>
    </row>
    <row r="2957" spans="1:31" ht="13.2">
      <c r="A2957" s="42"/>
      <c r="B2957" s="5"/>
      <c r="C2957" s="42"/>
      <c r="D2957" s="42"/>
      <c r="E2957" s="5"/>
      <c r="F2957" s="42"/>
      <c r="G2957" s="5"/>
      <c r="H2957" s="5"/>
      <c r="I2957" s="38"/>
      <c r="J2957" s="39"/>
      <c r="K2957" s="38"/>
      <c r="L2957" s="38"/>
      <c r="M2957" s="38"/>
      <c r="N2957" s="38"/>
      <c r="O2957" s="38"/>
      <c r="P2957" s="38"/>
      <c r="Q2957" s="38"/>
      <c r="R2957" s="38"/>
      <c r="S2957" s="38"/>
      <c r="T2957" s="38"/>
      <c r="U2957" s="38"/>
      <c r="V2957" s="38"/>
      <c r="W2957" s="38"/>
      <c r="X2957" s="38"/>
      <c r="Y2957" s="38"/>
      <c r="Z2957" s="38"/>
      <c r="AA2957" s="38"/>
      <c r="AB2957" s="38"/>
      <c r="AC2957" s="38"/>
      <c r="AD2957" s="38"/>
      <c r="AE2957" s="38"/>
    </row>
    <row r="2958" spans="1:31" ht="13.2">
      <c r="A2958" s="42"/>
      <c r="B2958" s="5"/>
      <c r="C2958" s="42"/>
      <c r="D2958" s="42"/>
      <c r="E2958" s="5"/>
      <c r="F2958" s="42"/>
      <c r="G2958" s="5"/>
      <c r="H2958" s="5"/>
      <c r="I2958" s="38"/>
      <c r="J2958" s="39"/>
      <c r="K2958" s="38"/>
      <c r="L2958" s="38"/>
      <c r="M2958" s="38"/>
      <c r="N2958" s="38"/>
      <c r="O2958" s="38"/>
      <c r="P2958" s="38"/>
      <c r="Q2958" s="38"/>
      <c r="R2958" s="38"/>
      <c r="S2958" s="38"/>
      <c r="T2958" s="38"/>
      <c r="U2958" s="38"/>
      <c r="V2958" s="38"/>
      <c r="W2958" s="38"/>
      <c r="X2958" s="38"/>
      <c r="Y2958" s="38"/>
      <c r="Z2958" s="38"/>
      <c r="AA2958" s="38"/>
      <c r="AB2958" s="38"/>
      <c r="AC2958" s="38"/>
      <c r="AD2958" s="38"/>
      <c r="AE2958" s="38"/>
    </row>
    <row r="2959" spans="1:31" ht="13.2">
      <c r="A2959" s="42"/>
      <c r="B2959" s="5"/>
      <c r="C2959" s="42"/>
      <c r="D2959" s="42"/>
      <c r="E2959" s="5"/>
      <c r="F2959" s="42"/>
      <c r="G2959" s="5"/>
      <c r="H2959" s="5"/>
      <c r="I2959" s="38"/>
      <c r="J2959" s="39"/>
      <c r="K2959" s="38"/>
      <c r="L2959" s="38"/>
      <c r="M2959" s="38"/>
      <c r="N2959" s="38"/>
      <c r="O2959" s="38"/>
      <c r="P2959" s="38"/>
      <c r="Q2959" s="38"/>
      <c r="R2959" s="38"/>
      <c r="S2959" s="38"/>
      <c r="T2959" s="38"/>
      <c r="U2959" s="38"/>
      <c r="V2959" s="38"/>
      <c r="W2959" s="38"/>
      <c r="X2959" s="38"/>
      <c r="Y2959" s="38"/>
      <c r="Z2959" s="38"/>
      <c r="AA2959" s="38"/>
      <c r="AB2959" s="38"/>
      <c r="AC2959" s="38"/>
      <c r="AD2959" s="38"/>
      <c r="AE2959" s="38"/>
    </row>
    <row r="2960" spans="1:31" ht="13.2">
      <c r="A2960" s="42"/>
      <c r="B2960" s="5"/>
      <c r="C2960" s="42"/>
      <c r="D2960" s="42"/>
      <c r="E2960" s="5"/>
      <c r="F2960" s="42"/>
      <c r="G2960" s="5"/>
      <c r="H2960" s="5"/>
      <c r="I2960" s="38"/>
      <c r="J2960" s="39"/>
      <c r="K2960" s="38"/>
      <c r="L2960" s="38"/>
      <c r="M2960" s="38"/>
      <c r="N2960" s="38"/>
      <c r="O2960" s="38"/>
      <c r="P2960" s="38"/>
      <c r="Q2960" s="38"/>
      <c r="R2960" s="38"/>
      <c r="S2960" s="38"/>
      <c r="T2960" s="38"/>
      <c r="U2960" s="38"/>
      <c r="V2960" s="38"/>
      <c r="W2960" s="38"/>
      <c r="X2960" s="38"/>
      <c r="Y2960" s="38"/>
      <c r="Z2960" s="38"/>
      <c r="AA2960" s="38"/>
      <c r="AB2960" s="38"/>
      <c r="AC2960" s="38"/>
      <c r="AD2960" s="38"/>
      <c r="AE2960" s="38"/>
    </row>
    <row r="2961" spans="1:31" ht="13.2">
      <c r="A2961" s="42"/>
      <c r="B2961" s="5"/>
      <c r="C2961" s="42"/>
      <c r="D2961" s="42"/>
      <c r="E2961" s="5"/>
      <c r="F2961" s="42"/>
      <c r="G2961" s="5"/>
      <c r="H2961" s="5"/>
      <c r="I2961" s="38"/>
      <c r="J2961" s="39"/>
      <c r="K2961" s="38"/>
      <c r="L2961" s="38"/>
      <c r="M2961" s="38"/>
      <c r="N2961" s="38"/>
      <c r="O2961" s="38"/>
      <c r="P2961" s="38"/>
      <c r="Q2961" s="38"/>
      <c r="R2961" s="38"/>
      <c r="S2961" s="38"/>
      <c r="T2961" s="38"/>
      <c r="U2961" s="38"/>
      <c r="V2961" s="38"/>
      <c r="W2961" s="38"/>
      <c r="X2961" s="38"/>
      <c r="Y2961" s="38"/>
      <c r="Z2961" s="38"/>
      <c r="AA2961" s="38"/>
      <c r="AB2961" s="38"/>
      <c r="AC2961" s="38"/>
      <c r="AD2961" s="38"/>
      <c r="AE2961" s="38"/>
    </row>
    <row r="2962" spans="1:31" ht="13.2">
      <c r="A2962" s="42"/>
      <c r="B2962" s="5"/>
      <c r="C2962" s="42"/>
      <c r="D2962" s="42"/>
      <c r="E2962" s="5"/>
      <c r="F2962" s="42"/>
      <c r="G2962" s="5"/>
      <c r="H2962" s="5"/>
      <c r="I2962" s="38"/>
      <c r="J2962" s="39"/>
      <c r="K2962" s="38"/>
      <c r="L2962" s="38"/>
      <c r="M2962" s="38"/>
      <c r="N2962" s="38"/>
      <c r="O2962" s="38"/>
      <c r="P2962" s="38"/>
      <c r="Q2962" s="38"/>
      <c r="R2962" s="38"/>
      <c r="S2962" s="38"/>
      <c r="T2962" s="38"/>
      <c r="U2962" s="38"/>
      <c r="V2962" s="38"/>
      <c r="W2962" s="38"/>
      <c r="X2962" s="38"/>
      <c r="Y2962" s="38"/>
      <c r="Z2962" s="38"/>
      <c r="AA2962" s="38"/>
      <c r="AB2962" s="38"/>
      <c r="AC2962" s="38"/>
      <c r="AD2962" s="38"/>
      <c r="AE2962" s="38"/>
    </row>
    <row r="2963" spans="1:31" ht="13.2">
      <c r="A2963" s="42"/>
      <c r="B2963" s="5"/>
      <c r="C2963" s="42"/>
      <c r="D2963" s="42"/>
      <c r="E2963" s="5"/>
      <c r="F2963" s="42"/>
      <c r="G2963" s="5"/>
      <c r="H2963" s="5"/>
      <c r="I2963" s="38"/>
      <c r="J2963" s="39"/>
      <c r="K2963" s="38"/>
      <c r="L2963" s="38"/>
      <c r="M2963" s="38"/>
      <c r="N2963" s="38"/>
      <c r="O2963" s="38"/>
      <c r="P2963" s="38"/>
      <c r="Q2963" s="38"/>
      <c r="R2963" s="38"/>
      <c r="S2963" s="38"/>
      <c r="T2963" s="38"/>
      <c r="U2963" s="38"/>
      <c r="V2963" s="38"/>
      <c r="W2963" s="38"/>
      <c r="X2963" s="38"/>
      <c r="Y2963" s="38"/>
      <c r="Z2963" s="38"/>
      <c r="AA2963" s="38"/>
      <c r="AB2963" s="38"/>
      <c r="AC2963" s="38"/>
      <c r="AD2963" s="38"/>
      <c r="AE2963" s="38"/>
    </row>
    <row r="2964" spans="1:31" ht="13.2">
      <c r="A2964" s="42"/>
      <c r="B2964" s="5"/>
      <c r="C2964" s="42"/>
      <c r="D2964" s="42"/>
      <c r="E2964" s="5"/>
      <c r="F2964" s="42"/>
      <c r="G2964" s="5"/>
      <c r="H2964" s="5"/>
      <c r="I2964" s="38"/>
      <c r="J2964" s="39"/>
      <c r="K2964" s="38"/>
      <c r="L2964" s="38"/>
      <c r="M2964" s="38"/>
      <c r="N2964" s="38"/>
      <c r="O2964" s="38"/>
      <c r="P2964" s="38"/>
      <c r="Q2964" s="38"/>
      <c r="R2964" s="38"/>
      <c r="S2964" s="38"/>
      <c r="T2964" s="38"/>
      <c r="U2964" s="38"/>
      <c r="V2964" s="38"/>
      <c r="W2964" s="38"/>
      <c r="X2964" s="38"/>
      <c r="Y2964" s="38"/>
      <c r="Z2964" s="38"/>
      <c r="AA2964" s="38"/>
      <c r="AB2964" s="38"/>
      <c r="AC2964" s="38"/>
      <c r="AD2964" s="38"/>
      <c r="AE2964" s="38"/>
    </row>
    <row r="2965" spans="1:31" ht="13.2">
      <c r="A2965" s="42"/>
      <c r="B2965" s="5"/>
      <c r="C2965" s="42"/>
      <c r="D2965" s="42"/>
      <c r="E2965" s="5"/>
      <c r="F2965" s="42"/>
      <c r="G2965" s="5"/>
      <c r="H2965" s="5"/>
      <c r="I2965" s="38"/>
      <c r="J2965" s="39"/>
      <c r="K2965" s="38"/>
      <c r="L2965" s="38"/>
      <c r="M2965" s="38"/>
      <c r="N2965" s="38"/>
      <c r="O2965" s="38"/>
      <c r="P2965" s="38"/>
      <c r="Q2965" s="38"/>
      <c r="R2965" s="38"/>
      <c r="S2965" s="38"/>
      <c r="T2965" s="38"/>
      <c r="U2965" s="38"/>
      <c r="V2965" s="38"/>
      <c r="W2965" s="38"/>
      <c r="X2965" s="38"/>
      <c r="Y2965" s="38"/>
      <c r="Z2965" s="38"/>
      <c r="AA2965" s="38"/>
      <c r="AB2965" s="38"/>
      <c r="AC2965" s="38"/>
      <c r="AD2965" s="38"/>
      <c r="AE2965" s="38"/>
    </row>
    <row r="2966" spans="1:31" ht="13.2">
      <c r="A2966" s="42"/>
      <c r="B2966" s="5"/>
      <c r="C2966" s="42"/>
      <c r="D2966" s="42"/>
      <c r="E2966" s="5"/>
      <c r="F2966" s="42"/>
      <c r="G2966" s="5"/>
      <c r="H2966" s="5"/>
      <c r="I2966" s="38"/>
      <c r="J2966" s="39"/>
      <c r="K2966" s="38"/>
      <c r="L2966" s="38"/>
      <c r="M2966" s="38"/>
      <c r="N2966" s="38"/>
      <c r="O2966" s="38"/>
      <c r="P2966" s="38"/>
      <c r="Q2966" s="38"/>
      <c r="R2966" s="38"/>
      <c r="S2966" s="38"/>
      <c r="T2966" s="38"/>
      <c r="U2966" s="38"/>
      <c r="V2966" s="38"/>
      <c r="W2966" s="38"/>
      <c r="X2966" s="38"/>
      <c r="Y2966" s="38"/>
      <c r="Z2966" s="38"/>
      <c r="AA2966" s="38"/>
      <c r="AB2966" s="38"/>
      <c r="AC2966" s="38"/>
      <c r="AD2966" s="38"/>
      <c r="AE2966" s="38"/>
    </row>
    <row r="2967" spans="1:31" ht="13.2">
      <c r="A2967" s="42"/>
      <c r="B2967" s="5"/>
      <c r="C2967" s="42"/>
      <c r="D2967" s="42"/>
      <c r="E2967" s="5"/>
      <c r="F2967" s="42"/>
      <c r="G2967" s="5"/>
      <c r="H2967" s="5"/>
      <c r="I2967" s="38"/>
      <c r="J2967" s="39"/>
      <c r="K2967" s="38"/>
      <c r="L2967" s="38"/>
      <c r="M2967" s="38"/>
      <c r="N2967" s="38"/>
      <c r="O2967" s="38"/>
      <c r="P2967" s="38"/>
      <c r="Q2967" s="38"/>
      <c r="R2967" s="38"/>
      <c r="S2967" s="38"/>
      <c r="T2967" s="38"/>
      <c r="U2967" s="38"/>
      <c r="V2967" s="38"/>
      <c r="W2967" s="38"/>
      <c r="X2967" s="38"/>
      <c r="Y2967" s="38"/>
      <c r="Z2967" s="38"/>
      <c r="AA2967" s="38"/>
      <c r="AB2967" s="38"/>
      <c r="AC2967" s="38"/>
      <c r="AD2967" s="38"/>
      <c r="AE2967" s="38"/>
    </row>
    <row r="2968" spans="1:31" ht="13.2">
      <c r="A2968" s="42"/>
      <c r="B2968" s="5"/>
      <c r="C2968" s="42"/>
      <c r="D2968" s="42"/>
      <c r="E2968" s="5"/>
      <c r="F2968" s="42"/>
      <c r="G2968" s="5"/>
      <c r="H2968" s="5"/>
      <c r="I2968" s="38"/>
      <c r="J2968" s="39"/>
      <c r="K2968" s="38"/>
      <c r="L2968" s="38"/>
      <c r="M2968" s="38"/>
      <c r="N2968" s="38"/>
      <c r="O2968" s="38"/>
      <c r="P2968" s="38"/>
      <c r="Q2968" s="38"/>
      <c r="R2968" s="38"/>
      <c r="S2968" s="38"/>
      <c r="T2968" s="38"/>
      <c r="U2968" s="38"/>
      <c r="V2968" s="38"/>
      <c r="W2968" s="38"/>
      <c r="X2968" s="38"/>
      <c r="Y2968" s="38"/>
      <c r="Z2968" s="38"/>
      <c r="AA2968" s="38"/>
      <c r="AB2968" s="38"/>
      <c r="AC2968" s="38"/>
      <c r="AD2968" s="38"/>
      <c r="AE2968" s="38"/>
    </row>
    <row r="2969" spans="1:31" ht="13.2">
      <c r="A2969" s="42"/>
      <c r="B2969" s="5"/>
      <c r="C2969" s="42"/>
      <c r="D2969" s="42"/>
      <c r="E2969" s="5"/>
      <c r="F2969" s="42"/>
      <c r="G2969" s="5"/>
      <c r="H2969" s="5"/>
      <c r="I2969" s="38"/>
      <c r="J2969" s="39"/>
      <c r="K2969" s="38"/>
      <c r="L2969" s="38"/>
      <c r="M2969" s="38"/>
      <c r="N2969" s="38"/>
      <c r="O2969" s="38"/>
      <c r="P2969" s="38"/>
      <c r="Q2969" s="38"/>
      <c r="R2969" s="38"/>
      <c r="S2969" s="38"/>
      <c r="T2969" s="38"/>
      <c r="U2969" s="38"/>
      <c r="V2969" s="38"/>
      <c r="W2969" s="38"/>
      <c r="X2969" s="38"/>
      <c r="Y2969" s="38"/>
      <c r="Z2969" s="38"/>
      <c r="AA2969" s="38"/>
      <c r="AB2969" s="38"/>
      <c r="AC2969" s="38"/>
      <c r="AD2969" s="38"/>
      <c r="AE2969" s="38"/>
    </row>
    <row r="2970" spans="1:31" ht="13.2">
      <c r="A2970" s="42"/>
      <c r="B2970" s="5"/>
      <c r="C2970" s="42"/>
      <c r="D2970" s="42"/>
      <c r="E2970" s="5"/>
      <c r="F2970" s="42"/>
      <c r="G2970" s="5"/>
      <c r="H2970" s="5"/>
      <c r="I2970" s="38"/>
      <c r="J2970" s="39"/>
      <c r="K2970" s="38"/>
      <c r="L2970" s="38"/>
      <c r="M2970" s="38"/>
      <c r="N2970" s="38"/>
      <c r="O2970" s="38"/>
      <c r="P2970" s="38"/>
      <c r="Q2970" s="38"/>
      <c r="R2970" s="38"/>
      <c r="S2970" s="38"/>
      <c r="T2970" s="38"/>
      <c r="U2970" s="38"/>
      <c r="V2970" s="38"/>
      <c r="W2970" s="38"/>
      <c r="X2970" s="38"/>
      <c r="Y2970" s="38"/>
      <c r="Z2970" s="38"/>
      <c r="AA2970" s="38"/>
      <c r="AB2970" s="38"/>
      <c r="AC2970" s="38"/>
      <c r="AD2970" s="38"/>
      <c r="AE2970" s="38"/>
    </row>
    <row r="2971" spans="1:31" ht="13.2">
      <c r="A2971" s="42"/>
      <c r="B2971" s="5"/>
      <c r="C2971" s="42"/>
      <c r="D2971" s="42"/>
      <c r="E2971" s="5"/>
      <c r="F2971" s="42"/>
      <c r="G2971" s="5"/>
      <c r="H2971" s="5"/>
      <c r="I2971" s="38"/>
      <c r="J2971" s="39"/>
      <c r="K2971" s="38"/>
      <c r="L2971" s="38"/>
      <c r="M2971" s="38"/>
      <c r="N2971" s="38"/>
      <c r="O2971" s="38"/>
      <c r="P2971" s="38"/>
      <c r="Q2971" s="38"/>
      <c r="R2971" s="38"/>
      <c r="S2971" s="38"/>
      <c r="T2971" s="38"/>
      <c r="U2971" s="38"/>
      <c r="V2971" s="38"/>
      <c r="W2971" s="38"/>
      <c r="X2971" s="38"/>
      <c r="Y2971" s="38"/>
      <c r="Z2971" s="38"/>
      <c r="AA2971" s="38"/>
      <c r="AB2971" s="38"/>
      <c r="AC2971" s="38"/>
      <c r="AD2971" s="38"/>
      <c r="AE2971" s="38"/>
    </row>
    <row r="2972" spans="1:31" ht="13.2">
      <c r="A2972" s="42"/>
      <c r="B2972" s="5"/>
      <c r="C2972" s="42"/>
      <c r="D2972" s="42"/>
      <c r="E2972" s="5"/>
      <c r="F2972" s="42"/>
      <c r="G2972" s="5"/>
      <c r="H2972" s="5"/>
      <c r="I2972" s="38"/>
      <c r="J2972" s="39"/>
      <c r="K2972" s="38"/>
      <c r="L2972" s="38"/>
      <c r="M2972" s="38"/>
      <c r="N2972" s="38"/>
      <c r="O2972" s="38"/>
      <c r="P2972" s="38"/>
      <c r="Q2972" s="38"/>
      <c r="R2972" s="38"/>
      <c r="S2972" s="38"/>
      <c r="T2972" s="38"/>
      <c r="U2972" s="38"/>
      <c r="V2972" s="38"/>
      <c r="W2972" s="38"/>
      <c r="X2972" s="38"/>
      <c r="Y2972" s="38"/>
      <c r="Z2972" s="38"/>
      <c r="AA2972" s="38"/>
      <c r="AB2972" s="38"/>
      <c r="AC2972" s="38"/>
      <c r="AD2972" s="38"/>
      <c r="AE2972" s="38"/>
    </row>
    <row r="2973" spans="1:31" ht="13.2">
      <c r="A2973" s="42"/>
      <c r="B2973" s="5"/>
      <c r="C2973" s="42"/>
      <c r="D2973" s="42"/>
      <c r="E2973" s="5"/>
      <c r="F2973" s="42"/>
      <c r="G2973" s="5"/>
      <c r="H2973" s="5"/>
      <c r="I2973" s="38"/>
      <c r="J2973" s="39"/>
      <c r="K2973" s="38"/>
      <c r="L2973" s="38"/>
      <c r="M2973" s="38"/>
      <c r="N2973" s="38"/>
      <c r="O2973" s="38"/>
      <c r="P2973" s="38"/>
      <c r="Q2973" s="38"/>
      <c r="R2973" s="38"/>
      <c r="S2973" s="38"/>
      <c r="T2973" s="38"/>
      <c r="U2973" s="38"/>
      <c r="V2973" s="38"/>
      <c r="W2973" s="38"/>
      <c r="X2973" s="38"/>
      <c r="Y2973" s="38"/>
      <c r="Z2973" s="38"/>
      <c r="AA2973" s="38"/>
      <c r="AB2973" s="38"/>
      <c r="AC2973" s="38"/>
      <c r="AD2973" s="38"/>
      <c r="AE2973" s="38"/>
    </row>
    <row r="2974" spans="1:31" ht="13.2">
      <c r="A2974" s="42"/>
      <c r="B2974" s="5"/>
      <c r="C2974" s="42"/>
      <c r="D2974" s="42"/>
      <c r="E2974" s="5"/>
      <c r="F2974" s="42"/>
      <c r="G2974" s="5"/>
      <c r="H2974" s="5"/>
      <c r="I2974" s="38"/>
      <c r="J2974" s="39"/>
      <c r="K2974" s="38"/>
      <c r="L2974" s="38"/>
      <c r="M2974" s="38"/>
      <c r="N2974" s="38"/>
      <c r="O2974" s="38"/>
      <c r="P2974" s="38"/>
      <c r="Q2974" s="38"/>
      <c r="R2974" s="38"/>
      <c r="S2974" s="38"/>
      <c r="T2974" s="38"/>
      <c r="U2974" s="38"/>
      <c r="V2974" s="38"/>
      <c r="W2974" s="38"/>
      <c r="X2974" s="38"/>
      <c r="Y2974" s="38"/>
      <c r="Z2974" s="38"/>
      <c r="AA2974" s="38"/>
      <c r="AB2974" s="38"/>
      <c r="AC2974" s="38"/>
      <c r="AD2974" s="38"/>
      <c r="AE2974" s="38"/>
    </row>
    <row r="2975" spans="1:31" ht="13.2">
      <c r="A2975" s="42"/>
      <c r="B2975" s="5"/>
      <c r="C2975" s="42"/>
      <c r="D2975" s="42"/>
      <c r="E2975" s="5"/>
      <c r="F2975" s="42"/>
      <c r="G2975" s="5"/>
      <c r="H2975" s="5"/>
      <c r="I2975" s="38"/>
      <c r="J2975" s="39"/>
      <c r="K2975" s="38"/>
      <c r="L2975" s="38"/>
      <c r="M2975" s="38"/>
      <c r="N2975" s="38"/>
      <c r="O2975" s="38"/>
      <c r="P2975" s="38"/>
      <c r="Q2975" s="38"/>
      <c r="R2975" s="38"/>
      <c r="S2975" s="38"/>
      <c r="T2975" s="38"/>
      <c r="U2975" s="38"/>
      <c r="V2975" s="38"/>
      <c r="W2975" s="38"/>
      <c r="X2975" s="38"/>
      <c r="Y2975" s="38"/>
      <c r="Z2975" s="38"/>
      <c r="AA2975" s="38"/>
      <c r="AB2975" s="38"/>
      <c r="AC2975" s="38"/>
      <c r="AD2975" s="38"/>
      <c r="AE2975" s="38"/>
    </row>
    <row r="2976" spans="1:31" ht="13.2">
      <c r="A2976" s="42"/>
      <c r="B2976" s="5"/>
      <c r="C2976" s="42"/>
      <c r="D2976" s="42"/>
      <c r="E2976" s="5"/>
      <c r="F2976" s="42"/>
      <c r="G2976" s="5"/>
      <c r="H2976" s="5"/>
      <c r="I2976" s="38"/>
      <c r="J2976" s="39"/>
      <c r="K2976" s="38"/>
      <c r="L2976" s="38"/>
      <c r="M2976" s="38"/>
      <c r="N2976" s="38"/>
      <c r="O2976" s="38"/>
      <c r="P2976" s="38"/>
      <c r="Q2976" s="38"/>
      <c r="R2976" s="38"/>
      <c r="S2976" s="38"/>
      <c r="T2976" s="38"/>
      <c r="U2976" s="38"/>
      <c r="V2976" s="38"/>
      <c r="W2976" s="38"/>
      <c r="X2976" s="38"/>
      <c r="Y2976" s="38"/>
      <c r="Z2976" s="38"/>
      <c r="AA2976" s="38"/>
      <c r="AB2976" s="38"/>
      <c r="AC2976" s="38"/>
      <c r="AD2976" s="38"/>
      <c r="AE2976" s="38"/>
    </row>
    <row r="2977" spans="1:31" ht="13.2">
      <c r="A2977" s="42"/>
      <c r="B2977" s="5"/>
      <c r="C2977" s="42"/>
      <c r="D2977" s="42"/>
      <c r="E2977" s="5"/>
      <c r="F2977" s="42"/>
      <c r="G2977" s="5"/>
      <c r="H2977" s="5"/>
      <c r="I2977" s="38"/>
      <c r="J2977" s="39"/>
      <c r="K2977" s="38"/>
      <c r="L2977" s="38"/>
      <c r="M2977" s="38"/>
      <c r="N2977" s="38"/>
      <c r="O2977" s="38"/>
      <c r="P2977" s="38"/>
      <c r="Q2977" s="38"/>
      <c r="R2977" s="38"/>
      <c r="S2977" s="38"/>
      <c r="T2977" s="38"/>
      <c r="U2977" s="38"/>
      <c r="V2977" s="38"/>
      <c r="W2977" s="38"/>
      <c r="X2977" s="38"/>
      <c r="Y2977" s="38"/>
      <c r="Z2977" s="38"/>
      <c r="AA2977" s="38"/>
      <c r="AB2977" s="38"/>
      <c r="AC2977" s="38"/>
      <c r="AD2977" s="38"/>
      <c r="AE2977" s="38"/>
    </row>
    <row r="2978" spans="1:31" ht="13.2">
      <c r="A2978" s="42"/>
      <c r="B2978" s="5"/>
      <c r="C2978" s="42"/>
      <c r="D2978" s="42"/>
      <c r="E2978" s="5"/>
      <c r="F2978" s="42"/>
      <c r="G2978" s="5"/>
      <c r="H2978" s="5"/>
      <c r="I2978" s="38"/>
      <c r="J2978" s="39"/>
      <c r="K2978" s="38"/>
      <c r="L2978" s="38"/>
      <c r="M2978" s="38"/>
      <c r="N2978" s="38"/>
      <c r="O2978" s="38"/>
      <c r="P2978" s="38"/>
      <c r="Q2978" s="38"/>
      <c r="R2978" s="38"/>
      <c r="S2978" s="38"/>
      <c r="T2978" s="38"/>
      <c r="U2978" s="38"/>
      <c r="V2978" s="38"/>
      <c r="W2978" s="38"/>
      <c r="X2978" s="38"/>
      <c r="Y2978" s="38"/>
      <c r="Z2978" s="38"/>
      <c r="AA2978" s="38"/>
      <c r="AB2978" s="38"/>
      <c r="AC2978" s="38"/>
      <c r="AD2978" s="38"/>
      <c r="AE2978" s="38"/>
    </row>
    <row r="2979" spans="1:31" ht="13.2">
      <c r="A2979" s="42"/>
      <c r="B2979" s="5"/>
      <c r="C2979" s="42"/>
      <c r="D2979" s="42"/>
      <c r="E2979" s="5"/>
      <c r="F2979" s="42"/>
      <c r="G2979" s="5"/>
      <c r="H2979" s="5"/>
      <c r="I2979" s="38"/>
      <c r="J2979" s="39"/>
      <c r="K2979" s="38"/>
      <c r="L2979" s="38"/>
      <c r="M2979" s="38"/>
      <c r="N2979" s="38"/>
      <c r="O2979" s="38"/>
      <c r="P2979" s="38"/>
      <c r="Q2979" s="38"/>
      <c r="R2979" s="38"/>
      <c r="S2979" s="38"/>
      <c r="T2979" s="38"/>
      <c r="U2979" s="38"/>
      <c r="V2979" s="38"/>
      <c r="W2979" s="38"/>
      <c r="X2979" s="38"/>
      <c r="Y2979" s="38"/>
      <c r="Z2979" s="38"/>
      <c r="AA2979" s="38"/>
      <c r="AB2979" s="38"/>
      <c r="AC2979" s="38"/>
      <c r="AD2979" s="38"/>
      <c r="AE2979" s="38"/>
    </row>
    <row r="2980" spans="1:31" ht="13.2">
      <c r="A2980" s="42"/>
      <c r="B2980" s="5"/>
      <c r="C2980" s="42"/>
      <c r="D2980" s="42"/>
      <c r="E2980" s="5"/>
      <c r="F2980" s="42"/>
      <c r="G2980" s="5"/>
      <c r="H2980" s="5"/>
      <c r="I2980" s="38"/>
      <c r="J2980" s="39"/>
      <c r="K2980" s="38"/>
      <c r="L2980" s="38"/>
      <c r="M2980" s="38"/>
      <c r="N2980" s="38"/>
      <c r="O2980" s="38"/>
      <c r="P2980" s="38"/>
      <c r="Q2980" s="38"/>
      <c r="R2980" s="38"/>
      <c r="S2980" s="38"/>
      <c r="T2980" s="38"/>
      <c r="U2980" s="38"/>
      <c r="V2980" s="38"/>
      <c r="W2980" s="38"/>
      <c r="X2980" s="38"/>
      <c r="Y2980" s="38"/>
      <c r="Z2980" s="38"/>
      <c r="AA2980" s="38"/>
      <c r="AB2980" s="38"/>
      <c r="AC2980" s="38"/>
      <c r="AD2980" s="38"/>
      <c r="AE2980" s="38"/>
    </row>
    <row r="2981" spans="1:31" ht="13.2">
      <c r="A2981" s="42"/>
      <c r="B2981" s="5"/>
      <c r="C2981" s="42"/>
      <c r="D2981" s="42"/>
      <c r="E2981" s="5"/>
      <c r="F2981" s="42"/>
      <c r="G2981" s="5"/>
      <c r="H2981" s="5"/>
      <c r="I2981" s="38"/>
      <c r="J2981" s="39"/>
      <c r="K2981" s="38"/>
      <c r="L2981" s="38"/>
      <c r="M2981" s="38"/>
      <c r="N2981" s="38"/>
      <c r="O2981" s="38"/>
      <c r="P2981" s="38"/>
      <c r="Q2981" s="38"/>
      <c r="R2981" s="38"/>
      <c r="S2981" s="38"/>
      <c r="T2981" s="38"/>
      <c r="U2981" s="38"/>
      <c r="V2981" s="38"/>
      <c r="W2981" s="38"/>
      <c r="X2981" s="38"/>
      <c r="Y2981" s="38"/>
      <c r="Z2981" s="38"/>
      <c r="AA2981" s="38"/>
      <c r="AB2981" s="38"/>
      <c r="AC2981" s="38"/>
      <c r="AD2981" s="38"/>
      <c r="AE2981" s="38"/>
    </row>
    <row r="2982" spans="1:31" ht="13.2">
      <c r="A2982" s="42"/>
      <c r="B2982" s="5"/>
      <c r="C2982" s="42"/>
      <c r="D2982" s="42"/>
      <c r="E2982" s="5"/>
      <c r="F2982" s="42"/>
      <c r="G2982" s="5"/>
      <c r="H2982" s="5"/>
      <c r="I2982" s="38"/>
      <c r="J2982" s="39"/>
      <c r="K2982" s="38"/>
      <c r="L2982" s="38"/>
      <c r="M2982" s="38"/>
      <c r="N2982" s="38"/>
      <c r="O2982" s="38"/>
      <c r="P2982" s="38"/>
      <c r="Q2982" s="38"/>
      <c r="R2982" s="38"/>
      <c r="S2982" s="38"/>
      <c r="T2982" s="38"/>
      <c r="U2982" s="38"/>
      <c r="V2982" s="38"/>
      <c r="W2982" s="38"/>
      <c r="X2982" s="38"/>
      <c r="Y2982" s="38"/>
      <c r="Z2982" s="38"/>
      <c r="AA2982" s="38"/>
      <c r="AB2982" s="38"/>
      <c r="AC2982" s="38"/>
      <c r="AD2982" s="38"/>
      <c r="AE2982" s="38"/>
    </row>
    <row r="2983" spans="1:31" ht="13.2">
      <c r="A2983" s="42"/>
      <c r="B2983" s="5"/>
      <c r="C2983" s="42"/>
      <c r="D2983" s="42"/>
      <c r="E2983" s="5"/>
      <c r="F2983" s="42"/>
      <c r="G2983" s="5"/>
      <c r="H2983" s="5"/>
      <c r="I2983" s="38"/>
      <c r="J2983" s="39"/>
      <c r="K2983" s="38"/>
      <c r="L2983" s="38"/>
      <c r="M2983" s="38"/>
      <c r="N2983" s="38"/>
      <c r="O2983" s="38"/>
      <c r="P2983" s="38"/>
      <c r="Q2983" s="38"/>
      <c r="R2983" s="38"/>
      <c r="S2983" s="38"/>
      <c r="T2983" s="38"/>
      <c r="U2983" s="38"/>
      <c r="V2983" s="38"/>
      <c r="W2983" s="38"/>
      <c r="X2983" s="38"/>
      <c r="Y2983" s="38"/>
      <c r="Z2983" s="38"/>
      <c r="AA2983" s="38"/>
      <c r="AB2983" s="38"/>
      <c r="AC2983" s="38"/>
      <c r="AD2983" s="38"/>
      <c r="AE2983" s="38"/>
    </row>
    <row r="2984" spans="1:31" ht="13.2">
      <c r="A2984" s="42"/>
      <c r="B2984" s="5"/>
      <c r="C2984" s="42"/>
      <c r="D2984" s="42"/>
      <c r="E2984" s="5"/>
      <c r="F2984" s="42"/>
      <c r="G2984" s="5"/>
      <c r="H2984" s="5"/>
      <c r="I2984" s="38"/>
      <c r="J2984" s="39"/>
      <c r="K2984" s="38"/>
      <c r="L2984" s="38"/>
      <c r="M2984" s="38"/>
      <c r="N2984" s="38"/>
      <c r="O2984" s="38"/>
      <c r="P2984" s="38"/>
      <c r="Q2984" s="38"/>
      <c r="R2984" s="38"/>
      <c r="S2984" s="38"/>
      <c r="T2984" s="38"/>
      <c r="U2984" s="38"/>
      <c r="V2984" s="38"/>
      <c r="W2984" s="38"/>
      <c r="X2984" s="38"/>
      <c r="Y2984" s="38"/>
      <c r="Z2984" s="38"/>
      <c r="AA2984" s="38"/>
      <c r="AB2984" s="38"/>
      <c r="AC2984" s="38"/>
      <c r="AD2984" s="38"/>
      <c r="AE2984" s="38"/>
    </row>
    <row r="2985" spans="1:31" ht="13.2">
      <c r="A2985" s="42"/>
      <c r="B2985" s="5"/>
      <c r="C2985" s="42"/>
      <c r="D2985" s="42"/>
      <c r="E2985" s="5"/>
      <c r="F2985" s="42"/>
      <c r="G2985" s="5"/>
      <c r="H2985" s="5"/>
      <c r="I2985" s="38"/>
      <c r="J2985" s="39"/>
      <c r="K2985" s="38"/>
      <c r="L2985" s="38"/>
      <c r="M2985" s="38"/>
      <c r="N2985" s="38"/>
      <c r="O2985" s="38"/>
      <c r="P2985" s="38"/>
      <c r="Q2985" s="38"/>
      <c r="R2985" s="38"/>
      <c r="S2985" s="38"/>
      <c r="T2985" s="38"/>
      <c r="U2985" s="38"/>
      <c r="V2985" s="38"/>
      <c r="W2985" s="38"/>
      <c r="X2985" s="38"/>
      <c r="Y2985" s="38"/>
      <c r="Z2985" s="38"/>
      <c r="AA2985" s="38"/>
      <c r="AB2985" s="38"/>
      <c r="AC2985" s="38"/>
      <c r="AD2985" s="38"/>
      <c r="AE2985" s="38"/>
    </row>
    <row r="2986" spans="1:31" ht="13.2">
      <c r="A2986" s="42"/>
      <c r="B2986" s="5"/>
      <c r="C2986" s="42"/>
      <c r="D2986" s="42"/>
      <c r="E2986" s="5"/>
      <c r="F2986" s="42"/>
      <c r="G2986" s="5"/>
      <c r="H2986" s="5"/>
      <c r="I2986" s="38"/>
      <c r="J2986" s="39"/>
      <c r="K2986" s="38"/>
      <c r="L2986" s="38"/>
      <c r="M2986" s="38"/>
      <c r="N2986" s="38"/>
      <c r="O2986" s="38"/>
      <c r="P2986" s="38"/>
      <c r="Q2986" s="38"/>
      <c r="R2986" s="38"/>
      <c r="S2986" s="38"/>
      <c r="T2986" s="38"/>
      <c r="U2986" s="38"/>
      <c r="V2986" s="38"/>
      <c r="W2986" s="38"/>
      <c r="X2986" s="38"/>
      <c r="Y2986" s="38"/>
      <c r="Z2986" s="38"/>
      <c r="AA2986" s="38"/>
      <c r="AB2986" s="38"/>
      <c r="AC2986" s="38"/>
      <c r="AD2986" s="38"/>
      <c r="AE2986" s="38"/>
    </row>
    <row r="2987" spans="1:31" ht="13.2">
      <c r="A2987" s="42"/>
      <c r="B2987" s="5"/>
      <c r="C2987" s="42"/>
      <c r="D2987" s="42"/>
      <c r="E2987" s="5"/>
      <c r="F2987" s="42"/>
      <c r="G2987" s="5"/>
      <c r="H2987" s="5"/>
      <c r="I2987" s="38"/>
      <c r="J2987" s="39"/>
      <c r="K2987" s="38"/>
      <c r="L2987" s="38"/>
      <c r="M2987" s="38"/>
      <c r="N2987" s="38"/>
      <c r="O2987" s="38"/>
      <c r="P2987" s="38"/>
      <c r="Q2987" s="38"/>
      <c r="R2987" s="38"/>
      <c r="S2987" s="38"/>
      <c r="T2987" s="38"/>
      <c r="U2987" s="38"/>
      <c r="V2987" s="38"/>
      <c r="W2987" s="38"/>
      <c r="X2987" s="38"/>
      <c r="Y2987" s="38"/>
      <c r="Z2987" s="38"/>
      <c r="AA2987" s="38"/>
      <c r="AB2987" s="38"/>
      <c r="AC2987" s="38"/>
      <c r="AD2987" s="38"/>
      <c r="AE2987" s="38"/>
    </row>
    <row r="2988" spans="1:31" ht="13.2">
      <c r="A2988" s="42"/>
      <c r="B2988" s="5"/>
      <c r="C2988" s="42"/>
      <c r="D2988" s="42"/>
      <c r="E2988" s="5"/>
      <c r="F2988" s="42"/>
      <c r="G2988" s="5"/>
      <c r="H2988" s="5"/>
      <c r="I2988" s="38"/>
      <c r="J2988" s="39"/>
      <c r="K2988" s="38"/>
      <c r="L2988" s="38"/>
      <c r="M2988" s="38"/>
      <c r="N2988" s="38"/>
      <c r="O2988" s="38"/>
      <c r="P2988" s="38"/>
      <c r="Q2988" s="38"/>
      <c r="R2988" s="38"/>
      <c r="S2988" s="38"/>
      <c r="T2988" s="38"/>
      <c r="U2988" s="38"/>
      <c r="V2988" s="38"/>
      <c r="W2988" s="38"/>
      <c r="X2988" s="38"/>
      <c r="Y2988" s="38"/>
      <c r="Z2988" s="38"/>
      <c r="AA2988" s="38"/>
      <c r="AB2988" s="38"/>
      <c r="AC2988" s="38"/>
      <c r="AD2988" s="38"/>
      <c r="AE2988" s="38"/>
    </row>
    <row r="2989" spans="1:31" ht="13.2">
      <c r="A2989" s="42"/>
      <c r="B2989" s="5"/>
      <c r="C2989" s="42"/>
      <c r="D2989" s="42"/>
      <c r="E2989" s="5"/>
      <c r="F2989" s="42"/>
      <c r="G2989" s="5"/>
      <c r="H2989" s="5"/>
      <c r="I2989" s="38"/>
      <c r="J2989" s="39"/>
      <c r="K2989" s="38"/>
      <c r="L2989" s="38"/>
      <c r="M2989" s="38"/>
      <c r="N2989" s="38"/>
      <c r="O2989" s="38"/>
      <c r="P2989" s="38"/>
      <c r="Q2989" s="38"/>
      <c r="R2989" s="38"/>
      <c r="S2989" s="38"/>
      <c r="T2989" s="38"/>
      <c r="U2989" s="38"/>
      <c r="V2989" s="38"/>
      <c r="W2989" s="38"/>
      <c r="X2989" s="38"/>
      <c r="Y2989" s="38"/>
      <c r="Z2989" s="38"/>
      <c r="AA2989" s="38"/>
      <c r="AB2989" s="38"/>
      <c r="AC2989" s="38"/>
      <c r="AD2989" s="38"/>
      <c r="AE2989" s="38"/>
    </row>
    <row r="2990" spans="1:31" ht="13.2">
      <c r="A2990" s="42"/>
      <c r="B2990" s="5"/>
      <c r="C2990" s="42"/>
      <c r="D2990" s="42"/>
      <c r="E2990" s="5"/>
      <c r="F2990" s="42"/>
      <c r="G2990" s="5"/>
      <c r="H2990" s="5"/>
      <c r="I2990" s="38"/>
      <c r="J2990" s="39"/>
      <c r="K2990" s="38"/>
      <c r="L2990" s="38"/>
      <c r="M2990" s="38"/>
      <c r="N2990" s="38"/>
      <c r="O2990" s="38"/>
      <c r="P2990" s="38"/>
      <c r="Q2990" s="38"/>
      <c r="R2990" s="38"/>
      <c r="S2990" s="38"/>
      <c r="T2990" s="38"/>
      <c r="U2990" s="38"/>
      <c r="V2990" s="38"/>
      <c r="W2990" s="38"/>
      <c r="X2990" s="38"/>
      <c r="Y2990" s="38"/>
      <c r="Z2990" s="38"/>
      <c r="AA2990" s="38"/>
      <c r="AB2990" s="38"/>
      <c r="AC2990" s="38"/>
      <c r="AD2990" s="38"/>
      <c r="AE2990" s="38"/>
    </row>
    <row r="2991" spans="1:31" ht="13.2">
      <c r="A2991" s="42"/>
      <c r="B2991" s="5"/>
      <c r="C2991" s="42"/>
      <c r="D2991" s="42"/>
      <c r="E2991" s="5"/>
      <c r="F2991" s="42"/>
      <c r="G2991" s="5"/>
      <c r="H2991" s="5"/>
      <c r="I2991" s="38"/>
      <c r="J2991" s="39"/>
      <c r="K2991" s="38"/>
      <c r="L2991" s="38"/>
      <c r="M2991" s="38"/>
      <c r="N2991" s="38"/>
      <c r="O2991" s="38"/>
      <c r="P2991" s="38"/>
      <c r="Q2991" s="38"/>
      <c r="R2991" s="38"/>
      <c r="S2991" s="38"/>
      <c r="T2991" s="38"/>
      <c r="U2991" s="38"/>
      <c r="V2991" s="38"/>
      <c r="W2991" s="38"/>
      <c r="X2991" s="38"/>
      <c r="Y2991" s="38"/>
      <c r="Z2991" s="38"/>
      <c r="AA2991" s="38"/>
      <c r="AB2991" s="38"/>
      <c r="AC2991" s="38"/>
      <c r="AD2991" s="38"/>
      <c r="AE2991" s="38"/>
    </row>
    <row r="2992" spans="1:31" ht="13.2">
      <c r="A2992" s="42"/>
      <c r="B2992" s="5"/>
      <c r="C2992" s="42"/>
      <c r="D2992" s="42"/>
      <c r="E2992" s="5"/>
      <c r="F2992" s="42"/>
      <c r="G2992" s="5"/>
      <c r="H2992" s="5"/>
      <c r="I2992" s="38"/>
      <c r="J2992" s="39"/>
      <c r="K2992" s="38"/>
      <c r="L2992" s="38"/>
      <c r="M2992" s="38"/>
      <c r="N2992" s="38"/>
      <c r="O2992" s="38"/>
      <c r="P2992" s="38"/>
      <c r="Q2992" s="38"/>
      <c r="R2992" s="38"/>
      <c r="S2992" s="38"/>
      <c r="T2992" s="38"/>
      <c r="U2992" s="38"/>
      <c r="V2992" s="38"/>
      <c r="W2992" s="38"/>
      <c r="X2992" s="38"/>
      <c r="Y2992" s="38"/>
      <c r="Z2992" s="38"/>
      <c r="AA2992" s="38"/>
      <c r="AB2992" s="38"/>
      <c r="AC2992" s="38"/>
      <c r="AD2992" s="38"/>
      <c r="AE2992" s="38"/>
    </row>
    <row r="2993" spans="1:31" ht="13.2">
      <c r="A2993" s="42"/>
      <c r="B2993" s="5"/>
      <c r="C2993" s="42"/>
      <c r="D2993" s="42"/>
      <c r="E2993" s="5"/>
      <c r="F2993" s="42"/>
      <c r="G2993" s="5"/>
      <c r="H2993" s="5"/>
      <c r="I2993" s="38"/>
      <c r="J2993" s="39"/>
      <c r="K2993" s="38"/>
      <c r="L2993" s="38"/>
      <c r="M2993" s="38"/>
      <c r="N2993" s="38"/>
      <c r="O2993" s="38"/>
      <c r="P2993" s="38"/>
      <c r="Q2993" s="38"/>
      <c r="R2993" s="38"/>
      <c r="S2993" s="38"/>
      <c r="T2993" s="38"/>
      <c r="U2993" s="38"/>
      <c r="V2993" s="38"/>
      <c r="W2993" s="38"/>
      <c r="X2993" s="38"/>
      <c r="Y2993" s="38"/>
      <c r="Z2993" s="38"/>
      <c r="AA2993" s="38"/>
      <c r="AB2993" s="38"/>
      <c r="AC2993" s="38"/>
      <c r="AD2993" s="38"/>
      <c r="AE2993" s="38"/>
    </row>
    <row r="2994" spans="1:31" ht="13.2">
      <c r="A2994" s="42"/>
      <c r="B2994" s="5"/>
      <c r="C2994" s="42"/>
      <c r="D2994" s="42"/>
      <c r="E2994" s="5"/>
      <c r="F2994" s="42"/>
      <c r="G2994" s="5"/>
      <c r="H2994" s="5"/>
      <c r="I2994" s="38"/>
      <c r="J2994" s="39"/>
      <c r="K2994" s="38"/>
      <c r="L2994" s="38"/>
      <c r="M2994" s="38"/>
      <c r="N2994" s="38"/>
      <c r="O2994" s="38"/>
      <c r="P2994" s="38"/>
      <c r="Q2994" s="38"/>
      <c r="R2994" s="38"/>
      <c r="S2994" s="38"/>
      <c r="T2994" s="38"/>
      <c r="U2994" s="38"/>
      <c r="V2994" s="38"/>
      <c r="W2994" s="38"/>
      <c r="X2994" s="38"/>
      <c r="Y2994" s="38"/>
      <c r="Z2994" s="38"/>
      <c r="AA2994" s="38"/>
      <c r="AB2994" s="38"/>
      <c r="AC2994" s="38"/>
      <c r="AD2994" s="38"/>
      <c r="AE2994" s="38"/>
    </row>
    <row r="2995" spans="1:31" ht="13.2">
      <c r="A2995" s="42"/>
      <c r="B2995" s="5"/>
      <c r="C2995" s="42"/>
      <c r="D2995" s="42"/>
      <c r="E2995" s="5"/>
      <c r="F2995" s="42"/>
      <c r="G2995" s="5"/>
      <c r="H2995" s="5"/>
      <c r="I2995" s="38"/>
      <c r="J2995" s="39"/>
      <c r="K2995" s="38"/>
      <c r="L2995" s="38"/>
      <c r="M2995" s="38"/>
      <c r="N2995" s="38"/>
      <c r="O2995" s="38"/>
      <c r="P2995" s="38"/>
      <c r="Q2995" s="38"/>
      <c r="R2995" s="38"/>
      <c r="S2995" s="38"/>
      <c r="T2995" s="38"/>
      <c r="U2995" s="38"/>
      <c r="V2995" s="38"/>
      <c r="W2995" s="38"/>
      <c r="X2995" s="38"/>
      <c r="Y2995" s="38"/>
      <c r="Z2995" s="38"/>
      <c r="AA2995" s="38"/>
      <c r="AB2995" s="38"/>
      <c r="AC2995" s="38"/>
      <c r="AD2995" s="38"/>
      <c r="AE2995" s="38"/>
    </row>
    <row r="2996" spans="1:31" ht="13.2">
      <c r="A2996" s="42"/>
      <c r="B2996" s="5"/>
      <c r="C2996" s="42"/>
      <c r="D2996" s="42"/>
      <c r="E2996" s="5"/>
      <c r="F2996" s="42"/>
      <c r="G2996" s="5"/>
      <c r="H2996" s="5"/>
      <c r="I2996" s="38"/>
      <c r="J2996" s="39"/>
      <c r="K2996" s="38"/>
      <c r="L2996" s="38"/>
      <c r="M2996" s="38"/>
      <c r="N2996" s="38"/>
      <c r="O2996" s="38"/>
      <c r="P2996" s="38"/>
      <c r="Q2996" s="38"/>
      <c r="R2996" s="38"/>
      <c r="S2996" s="38"/>
      <c r="T2996" s="38"/>
      <c r="U2996" s="38"/>
      <c r="V2996" s="38"/>
      <c r="W2996" s="38"/>
      <c r="X2996" s="38"/>
      <c r="Y2996" s="38"/>
      <c r="Z2996" s="38"/>
      <c r="AA2996" s="38"/>
      <c r="AB2996" s="38"/>
      <c r="AC2996" s="38"/>
      <c r="AD2996" s="38"/>
      <c r="AE2996" s="38"/>
    </row>
    <row r="2997" spans="1:31" ht="13.2">
      <c r="A2997" s="42"/>
      <c r="B2997" s="5"/>
      <c r="C2997" s="42"/>
      <c r="D2997" s="42"/>
      <c r="E2997" s="5"/>
      <c r="F2997" s="42"/>
      <c r="G2997" s="5"/>
      <c r="H2997" s="5"/>
      <c r="I2997" s="38"/>
      <c r="J2997" s="39"/>
      <c r="K2997" s="38"/>
      <c r="L2997" s="38"/>
      <c r="M2997" s="38"/>
      <c r="N2997" s="38"/>
      <c r="O2997" s="38"/>
      <c r="P2997" s="38"/>
      <c r="Q2997" s="38"/>
      <c r="R2997" s="38"/>
      <c r="S2997" s="38"/>
      <c r="T2997" s="38"/>
      <c r="U2997" s="38"/>
      <c r="V2997" s="38"/>
      <c r="W2997" s="38"/>
      <c r="X2997" s="38"/>
      <c r="Y2997" s="38"/>
      <c r="Z2997" s="38"/>
      <c r="AA2997" s="38"/>
      <c r="AB2997" s="38"/>
      <c r="AC2997" s="38"/>
      <c r="AD2997" s="38"/>
      <c r="AE2997" s="38"/>
    </row>
    <row r="2998" spans="1:31" ht="13.2">
      <c r="A2998" s="42"/>
      <c r="B2998" s="5"/>
      <c r="C2998" s="42"/>
      <c r="D2998" s="42"/>
      <c r="E2998" s="5"/>
      <c r="F2998" s="42"/>
      <c r="G2998" s="5"/>
      <c r="H2998" s="5"/>
      <c r="I2998" s="38"/>
      <c r="J2998" s="39"/>
      <c r="K2998" s="38"/>
      <c r="L2998" s="38"/>
      <c r="M2998" s="38"/>
      <c r="N2998" s="38"/>
      <c r="O2998" s="38"/>
      <c r="P2998" s="38"/>
      <c r="Q2998" s="38"/>
      <c r="R2998" s="38"/>
      <c r="S2998" s="38"/>
      <c r="T2998" s="38"/>
      <c r="U2998" s="38"/>
      <c r="V2998" s="38"/>
      <c r="W2998" s="38"/>
      <c r="X2998" s="38"/>
      <c r="Y2998" s="38"/>
      <c r="Z2998" s="38"/>
      <c r="AA2998" s="38"/>
      <c r="AB2998" s="38"/>
      <c r="AC2998" s="38"/>
      <c r="AD2998" s="38"/>
      <c r="AE2998" s="38"/>
    </row>
    <row r="2999" spans="1:31" ht="13.2">
      <c r="A2999" s="42"/>
      <c r="B2999" s="5"/>
      <c r="C2999" s="42"/>
      <c r="D2999" s="42"/>
      <c r="E2999" s="5"/>
      <c r="F2999" s="42"/>
      <c r="G2999" s="5"/>
      <c r="H2999" s="5"/>
      <c r="I2999" s="38"/>
      <c r="J2999" s="39"/>
      <c r="K2999" s="38"/>
      <c r="L2999" s="38"/>
      <c r="M2999" s="38"/>
      <c r="N2999" s="38"/>
      <c r="O2999" s="38"/>
      <c r="P2999" s="38"/>
      <c r="Q2999" s="38"/>
      <c r="R2999" s="38"/>
      <c r="S2999" s="38"/>
      <c r="T2999" s="38"/>
      <c r="U2999" s="38"/>
      <c r="V2999" s="38"/>
      <c r="W2999" s="38"/>
      <c r="X2999" s="38"/>
      <c r="Y2999" s="38"/>
      <c r="Z2999" s="38"/>
      <c r="AA2999" s="38"/>
      <c r="AB2999" s="38"/>
      <c r="AC2999" s="38"/>
      <c r="AD2999" s="38"/>
      <c r="AE2999" s="38"/>
    </row>
    <row r="3000" spans="1:31" ht="13.2">
      <c r="A3000" s="42"/>
      <c r="B3000" s="5"/>
      <c r="C3000" s="42"/>
      <c r="D3000" s="42"/>
      <c r="E3000" s="5"/>
      <c r="F3000" s="42"/>
      <c r="G3000" s="5"/>
      <c r="H3000" s="5"/>
      <c r="I3000" s="38"/>
      <c r="J3000" s="39"/>
      <c r="K3000" s="38"/>
      <c r="L3000" s="38"/>
      <c r="M3000" s="38"/>
      <c r="N3000" s="38"/>
      <c r="O3000" s="38"/>
      <c r="P3000" s="38"/>
      <c r="Q3000" s="38"/>
      <c r="R3000" s="38"/>
      <c r="S3000" s="38"/>
      <c r="T3000" s="38"/>
      <c r="U3000" s="38"/>
      <c r="V3000" s="38"/>
      <c r="W3000" s="38"/>
      <c r="X3000" s="38"/>
      <c r="Y3000" s="38"/>
      <c r="Z3000" s="38"/>
      <c r="AA3000" s="38"/>
      <c r="AB3000" s="38"/>
      <c r="AC3000" s="38"/>
      <c r="AD3000" s="38"/>
      <c r="AE3000" s="38"/>
    </row>
    <row r="3001" spans="1:31" ht="13.2">
      <c r="A3001" s="42"/>
      <c r="B3001" s="5"/>
      <c r="C3001" s="42"/>
      <c r="D3001" s="42"/>
      <c r="E3001" s="5"/>
      <c r="F3001" s="42"/>
      <c r="G3001" s="5"/>
      <c r="H3001" s="5"/>
      <c r="I3001" s="38"/>
      <c r="J3001" s="39"/>
      <c r="K3001" s="38"/>
      <c r="L3001" s="38"/>
      <c r="M3001" s="38"/>
      <c r="N3001" s="38"/>
      <c r="O3001" s="38"/>
      <c r="P3001" s="38"/>
      <c r="Q3001" s="38"/>
      <c r="R3001" s="38"/>
      <c r="S3001" s="38"/>
      <c r="T3001" s="38"/>
      <c r="U3001" s="38"/>
      <c r="V3001" s="38"/>
      <c r="W3001" s="38"/>
      <c r="X3001" s="38"/>
      <c r="Y3001" s="38"/>
      <c r="Z3001" s="38"/>
      <c r="AA3001" s="38"/>
      <c r="AB3001" s="38"/>
      <c r="AC3001" s="38"/>
      <c r="AD3001" s="38"/>
      <c r="AE3001" s="38"/>
    </row>
    <row r="3002" spans="1:31" ht="13.2">
      <c r="A3002" s="42"/>
      <c r="B3002" s="5"/>
      <c r="C3002" s="42"/>
      <c r="D3002" s="42"/>
      <c r="E3002" s="5"/>
      <c r="F3002" s="42"/>
      <c r="G3002" s="5"/>
      <c r="H3002" s="5"/>
      <c r="I3002" s="38"/>
      <c r="J3002" s="39"/>
      <c r="K3002" s="38"/>
      <c r="L3002" s="38"/>
      <c r="M3002" s="38"/>
      <c r="N3002" s="38"/>
      <c r="O3002" s="38"/>
      <c r="P3002" s="38"/>
      <c r="Q3002" s="38"/>
      <c r="R3002" s="38"/>
      <c r="S3002" s="38"/>
      <c r="T3002" s="38"/>
      <c r="U3002" s="38"/>
      <c r="V3002" s="38"/>
      <c r="W3002" s="38"/>
      <c r="X3002" s="38"/>
      <c r="Y3002" s="38"/>
      <c r="Z3002" s="38"/>
      <c r="AA3002" s="38"/>
      <c r="AB3002" s="38"/>
      <c r="AC3002" s="38"/>
      <c r="AD3002" s="38"/>
      <c r="AE3002" s="38"/>
    </row>
    <row r="3003" spans="1:31" ht="13.2">
      <c r="A3003" s="42"/>
      <c r="B3003" s="5"/>
      <c r="C3003" s="42"/>
      <c r="D3003" s="42"/>
      <c r="E3003" s="5"/>
      <c r="F3003" s="42"/>
      <c r="G3003" s="5"/>
      <c r="H3003" s="5"/>
      <c r="I3003" s="38"/>
      <c r="J3003" s="39"/>
      <c r="K3003" s="38"/>
      <c r="L3003" s="38"/>
      <c r="M3003" s="38"/>
      <c r="N3003" s="38"/>
      <c r="O3003" s="38"/>
      <c r="P3003" s="38"/>
      <c r="Q3003" s="38"/>
      <c r="R3003" s="38"/>
      <c r="S3003" s="38"/>
      <c r="T3003" s="38"/>
      <c r="U3003" s="38"/>
      <c r="V3003" s="38"/>
      <c r="W3003" s="38"/>
      <c r="X3003" s="38"/>
      <c r="Y3003" s="38"/>
      <c r="Z3003" s="38"/>
      <c r="AA3003" s="38"/>
      <c r="AB3003" s="38"/>
      <c r="AC3003" s="38"/>
      <c r="AD3003" s="38"/>
      <c r="AE3003" s="38"/>
    </row>
    <row r="3004" spans="1:31" ht="13.2">
      <c r="A3004" s="42"/>
      <c r="B3004" s="5"/>
      <c r="C3004" s="42"/>
      <c r="D3004" s="42"/>
      <c r="E3004" s="5"/>
      <c r="F3004" s="42"/>
      <c r="G3004" s="5"/>
      <c r="H3004" s="5"/>
      <c r="I3004" s="38"/>
      <c r="J3004" s="39"/>
      <c r="K3004" s="38"/>
      <c r="L3004" s="38"/>
      <c r="M3004" s="38"/>
      <c r="N3004" s="38"/>
      <c r="O3004" s="38"/>
      <c r="P3004" s="38"/>
      <c r="Q3004" s="38"/>
      <c r="R3004" s="38"/>
      <c r="S3004" s="38"/>
      <c r="T3004" s="38"/>
      <c r="U3004" s="38"/>
      <c r="V3004" s="38"/>
      <c r="W3004" s="38"/>
      <c r="X3004" s="38"/>
      <c r="Y3004" s="38"/>
      <c r="Z3004" s="38"/>
      <c r="AA3004" s="38"/>
      <c r="AB3004" s="38"/>
      <c r="AC3004" s="38"/>
      <c r="AD3004" s="38"/>
      <c r="AE3004" s="38"/>
    </row>
    <row r="3005" spans="1:31" ht="13.2">
      <c r="A3005" s="42"/>
      <c r="B3005" s="5"/>
      <c r="C3005" s="42"/>
      <c r="D3005" s="42"/>
      <c r="E3005" s="5"/>
      <c r="F3005" s="42"/>
      <c r="G3005" s="5"/>
      <c r="H3005" s="5"/>
      <c r="I3005" s="38"/>
      <c r="J3005" s="39"/>
      <c r="K3005" s="38"/>
      <c r="L3005" s="38"/>
      <c r="M3005" s="38"/>
      <c r="N3005" s="38"/>
      <c r="O3005" s="38"/>
      <c r="P3005" s="38"/>
      <c r="Q3005" s="38"/>
      <c r="R3005" s="38"/>
      <c r="S3005" s="38"/>
      <c r="T3005" s="38"/>
      <c r="U3005" s="38"/>
      <c r="V3005" s="38"/>
      <c r="W3005" s="38"/>
      <c r="X3005" s="38"/>
      <c r="Y3005" s="38"/>
      <c r="Z3005" s="38"/>
      <c r="AA3005" s="38"/>
      <c r="AB3005" s="38"/>
      <c r="AC3005" s="38"/>
      <c r="AD3005" s="38"/>
      <c r="AE3005" s="38"/>
    </row>
    <row r="3006" spans="1:31" ht="13.2">
      <c r="A3006" s="42"/>
      <c r="B3006" s="5"/>
      <c r="C3006" s="42"/>
      <c r="D3006" s="42"/>
      <c r="E3006" s="5"/>
      <c r="F3006" s="42"/>
      <c r="G3006" s="5"/>
      <c r="H3006" s="5"/>
      <c r="I3006" s="38"/>
      <c r="J3006" s="39"/>
      <c r="K3006" s="38"/>
      <c r="L3006" s="38"/>
      <c r="M3006" s="38"/>
      <c r="N3006" s="38"/>
      <c r="O3006" s="38"/>
      <c r="P3006" s="38"/>
      <c r="Q3006" s="38"/>
      <c r="R3006" s="38"/>
      <c r="S3006" s="38"/>
      <c r="T3006" s="38"/>
      <c r="U3006" s="38"/>
      <c r="V3006" s="38"/>
      <c r="W3006" s="38"/>
      <c r="X3006" s="38"/>
      <c r="Y3006" s="38"/>
      <c r="Z3006" s="38"/>
      <c r="AA3006" s="38"/>
      <c r="AB3006" s="38"/>
      <c r="AC3006" s="38"/>
      <c r="AD3006" s="38"/>
      <c r="AE3006" s="38"/>
    </row>
    <row r="3007" spans="1:31" ht="13.2">
      <c r="A3007" s="42"/>
      <c r="B3007" s="5"/>
      <c r="C3007" s="42"/>
      <c r="D3007" s="42"/>
      <c r="E3007" s="5"/>
      <c r="F3007" s="42"/>
      <c r="G3007" s="5"/>
      <c r="H3007" s="5"/>
      <c r="I3007" s="38"/>
      <c r="J3007" s="39"/>
      <c r="K3007" s="38"/>
      <c r="L3007" s="38"/>
      <c r="M3007" s="38"/>
      <c r="N3007" s="38"/>
      <c r="O3007" s="38"/>
      <c r="P3007" s="38"/>
      <c r="Q3007" s="38"/>
      <c r="R3007" s="38"/>
      <c r="S3007" s="38"/>
      <c r="T3007" s="38"/>
      <c r="U3007" s="38"/>
      <c r="V3007" s="38"/>
      <c r="W3007" s="38"/>
      <c r="X3007" s="38"/>
      <c r="Y3007" s="38"/>
      <c r="Z3007" s="38"/>
      <c r="AA3007" s="38"/>
      <c r="AB3007" s="38"/>
      <c r="AC3007" s="38"/>
      <c r="AD3007" s="38"/>
      <c r="AE3007" s="38"/>
    </row>
    <row r="3008" spans="1:31" ht="13.2">
      <c r="A3008" s="42"/>
      <c r="B3008" s="5"/>
      <c r="C3008" s="42"/>
      <c r="D3008" s="42"/>
      <c r="E3008" s="5"/>
      <c r="F3008" s="42"/>
      <c r="G3008" s="5"/>
      <c r="H3008" s="5"/>
      <c r="I3008" s="38"/>
      <c r="J3008" s="39"/>
      <c r="K3008" s="38"/>
      <c r="L3008" s="38"/>
      <c r="M3008" s="38"/>
      <c r="N3008" s="38"/>
      <c r="O3008" s="38"/>
      <c r="P3008" s="38"/>
      <c r="Q3008" s="38"/>
      <c r="R3008" s="38"/>
      <c r="S3008" s="38"/>
      <c r="T3008" s="38"/>
      <c r="U3008" s="38"/>
      <c r="V3008" s="38"/>
      <c r="W3008" s="38"/>
      <c r="X3008" s="38"/>
      <c r="Y3008" s="38"/>
      <c r="Z3008" s="38"/>
      <c r="AA3008" s="38"/>
      <c r="AB3008" s="38"/>
      <c r="AC3008" s="38"/>
      <c r="AD3008" s="38"/>
      <c r="AE3008" s="38"/>
    </row>
    <row r="3009" spans="1:31" ht="13.2">
      <c r="A3009" s="42"/>
      <c r="B3009" s="5"/>
      <c r="C3009" s="42"/>
      <c r="D3009" s="42"/>
      <c r="E3009" s="5"/>
      <c r="F3009" s="42"/>
      <c r="G3009" s="5"/>
      <c r="H3009" s="5"/>
      <c r="I3009" s="38"/>
      <c r="J3009" s="39"/>
      <c r="K3009" s="38"/>
      <c r="L3009" s="38"/>
      <c r="M3009" s="38"/>
      <c r="N3009" s="38"/>
      <c r="O3009" s="38"/>
      <c r="P3009" s="38"/>
      <c r="Q3009" s="38"/>
      <c r="R3009" s="38"/>
      <c r="S3009" s="38"/>
      <c r="T3009" s="38"/>
      <c r="U3009" s="38"/>
      <c r="V3009" s="38"/>
      <c r="W3009" s="38"/>
      <c r="X3009" s="38"/>
      <c r="Y3009" s="38"/>
      <c r="Z3009" s="38"/>
      <c r="AA3009" s="38"/>
      <c r="AB3009" s="38"/>
      <c r="AC3009" s="38"/>
      <c r="AD3009" s="38"/>
      <c r="AE3009" s="38"/>
    </row>
    <row r="3010" spans="1:31" ht="13.2">
      <c r="A3010" s="42"/>
      <c r="B3010" s="5"/>
      <c r="C3010" s="42"/>
      <c r="D3010" s="42"/>
      <c r="E3010" s="5"/>
      <c r="F3010" s="42"/>
      <c r="G3010" s="5"/>
      <c r="H3010" s="5"/>
      <c r="I3010" s="38"/>
      <c r="J3010" s="39"/>
      <c r="K3010" s="38"/>
      <c r="L3010" s="38"/>
      <c r="M3010" s="38"/>
      <c r="N3010" s="38"/>
      <c r="O3010" s="38"/>
      <c r="P3010" s="38"/>
      <c r="Q3010" s="38"/>
      <c r="R3010" s="38"/>
      <c r="S3010" s="38"/>
      <c r="T3010" s="38"/>
      <c r="U3010" s="38"/>
      <c r="V3010" s="38"/>
      <c r="W3010" s="38"/>
      <c r="X3010" s="38"/>
      <c r="Y3010" s="38"/>
      <c r="Z3010" s="38"/>
      <c r="AA3010" s="38"/>
      <c r="AB3010" s="38"/>
      <c r="AC3010" s="38"/>
      <c r="AD3010" s="38"/>
      <c r="AE3010" s="38"/>
    </row>
    <row r="3011" spans="1:31" ht="13.2">
      <c r="A3011" s="42"/>
      <c r="B3011" s="5"/>
      <c r="C3011" s="42"/>
      <c r="D3011" s="42"/>
      <c r="E3011" s="5"/>
      <c r="F3011" s="42"/>
      <c r="G3011" s="5"/>
      <c r="H3011" s="5"/>
      <c r="I3011" s="38"/>
      <c r="J3011" s="39"/>
      <c r="K3011" s="38"/>
      <c r="L3011" s="38"/>
      <c r="M3011" s="38"/>
      <c r="N3011" s="38"/>
      <c r="O3011" s="38"/>
      <c r="P3011" s="38"/>
      <c r="Q3011" s="38"/>
      <c r="R3011" s="38"/>
      <c r="S3011" s="38"/>
      <c r="T3011" s="38"/>
      <c r="U3011" s="38"/>
      <c r="V3011" s="38"/>
      <c r="W3011" s="38"/>
      <c r="X3011" s="38"/>
      <c r="Y3011" s="38"/>
      <c r="Z3011" s="38"/>
      <c r="AA3011" s="38"/>
      <c r="AB3011" s="38"/>
      <c r="AC3011" s="38"/>
      <c r="AD3011" s="38"/>
      <c r="AE3011" s="38"/>
    </row>
    <row r="3012" spans="1:31" ht="13.2">
      <c r="A3012" s="42"/>
      <c r="B3012" s="5"/>
      <c r="C3012" s="42"/>
      <c r="D3012" s="42"/>
      <c r="E3012" s="5"/>
      <c r="F3012" s="42"/>
      <c r="G3012" s="5"/>
      <c r="H3012" s="5"/>
      <c r="I3012" s="38"/>
      <c r="J3012" s="39"/>
      <c r="K3012" s="38"/>
      <c r="L3012" s="38"/>
      <c r="M3012" s="38"/>
      <c r="N3012" s="38"/>
      <c r="O3012" s="38"/>
      <c r="P3012" s="38"/>
      <c r="Q3012" s="38"/>
      <c r="R3012" s="38"/>
      <c r="S3012" s="38"/>
      <c r="T3012" s="38"/>
      <c r="U3012" s="38"/>
      <c r="V3012" s="38"/>
      <c r="W3012" s="38"/>
      <c r="X3012" s="38"/>
      <c r="Y3012" s="38"/>
      <c r="Z3012" s="38"/>
      <c r="AA3012" s="38"/>
      <c r="AB3012" s="38"/>
      <c r="AC3012" s="38"/>
      <c r="AD3012" s="38"/>
      <c r="AE3012" s="38"/>
    </row>
    <row r="3013" spans="1:31" ht="13.2">
      <c r="A3013" s="42"/>
      <c r="B3013" s="5"/>
      <c r="C3013" s="42"/>
      <c r="D3013" s="42"/>
      <c r="E3013" s="5"/>
      <c r="F3013" s="42"/>
      <c r="G3013" s="5"/>
      <c r="H3013" s="5"/>
      <c r="I3013" s="38"/>
      <c r="J3013" s="39"/>
      <c r="K3013" s="38"/>
      <c r="L3013" s="38"/>
      <c r="M3013" s="38"/>
      <c r="N3013" s="38"/>
      <c r="O3013" s="38"/>
      <c r="P3013" s="38"/>
      <c r="Q3013" s="38"/>
      <c r="R3013" s="38"/>
      <c r="S3013" s="38"/>
      <c r="T3013" s="38"/>
      <c r="U3013" s="38"/>
      <c r="V3013" s="38"/>
      <c r="W3013" s="38"/>
      <c r="X3013" s="38"/>
      <c r="Y3013" s="38"/>
      <c r="Z3013" s="38"/>
      <c r="AA3013" s="38"/>
      <c r="AB3013" s="38"/>
      <c r="AC3013" s="38"/>
      <c r="AD3013" s="38"/>
      <c r="AE3013" s="38"/>
    </row>
    <row r="3014" spans="1:31" ht="13.2">
      <c r="A3014" s="42"/>
      <c r="B3014" s="5"/>
      <c r="C3014" s="42"/>
      <c r="D3014" s="42"/>
      <c r="E3014" s="5"/>
      <c r="F3014" s="42"/>
      <c r="G3014" s="5"/>
      <c r="H3014" s="5"/>
      <c r="I3014" s="38"/>
      <c r="J3014" s="39"/>
      <c r="K3014" s="38"/>
      <c r="L3014" s="38"/>
      <c r="M3014" s="38"/>
      <c r="N3014" s="38"/>
      <c r="O3014" s="38"/>
      <c r="P3014" s="38"/>
      <c r="Q3014" s="38"/>
      <c r="R3014" s="38"/>
      <c r="S3014" s="38"/>
      <c r="T3014" s="38"/>
      <c r="U3014" s="38"/>
      <c r="V3014" s="38"/>
      <c r="W3014" s="38"/>
      <c r="X3014" s="38"/>
      <c r="Y3014" s="38"/>
      <c r="Z3014" s="38"/>
      <c r="AA3014" s="38"/>
      <c r="AB3014" s="38"/>
      <c r="AC3014" s="38"/>
      <c r="AD3014" s="38"/>
      <c r="AE3014" s="38"/>
    </row>
    <row r="3015" spans="1:31" ht="13.2">
      <c r="A3015" s="42"/>
      <c r="B3015" s="5"/>
      <c r="C3015" s="42"/>
      <c r="D3015" s="42"/>
      <c r="E3015" s="5"/>
      <c r="F3015" s="42"/>
      <c r="G3015" s="5"/>
      <c r="H3015" s="5"/>
      <c r="I3015" s="38"/>
      <c r="J3015" s="39"/>
      <c r="K3015" s="38"/>
      <c r="L3015" s="38"/>
      <c r="M3015" s="38"/>
      <c r="N3015" s="38"/>
      <c r="O3015" s="38"/>
      <c r="P3015" s="38"/>
      <c r="Q3015" s="38"/>
      <c r="R3015" s="38"/>
      <c r="S3015" s="38"/>
      <c r="T3015" s="38"/>
      <c r="U3015" s="38"/>
      <c r="V3015" s="38"/>
      <c r="W3015" s="38"/>
      <c r="X3015" s="38"/>
      <c r="Y3015" s="38"/>
      <c r="Z3015" s="38"/>
      <c r="AA3015" s="38"/>
      <c r="AB3015" s="38"/>
      <c r="AC3015" s="38"/>
      <c r="AD3015" s="38"/>
      <c r="AE3015" s="38"/>
    </row>
    <row r="3016" spans="1:31" ht="13.2">
      <c r="A3016" s="42"/>
      <c r="B3016" s="5"/>
      <c r="C3016" s="42"/>
      <c r="D3016" s="42"/>
      <c r="E3016" s="5"/>
      <c r="F3016" s="42"/>
      <c r="G3016" s="5"/>
      <c r="H3016" s="5"/>
      <c r="I3016" s="38"/>
      <c r="J3016" s="39"/>
      <c r="K3016" s="38"/>
      <c r="L3016" s="38"/>
      <c r="M3016" s="38"/>
      <c r="N3016" s="38"/>
      <c r="O3016" s="38"/>
      <c r="P3016" s="38"/>
      <c r="Q3016" s="38"/>
      <c r="R3016" s="38"/>
      <c r="S3016" s="38"/>
      <c r="T3016" s="38"/>
      <c r="U3016" s="38"/>
      <c r="V3016" s="38"/>
      <c r="W3016" s="38"/>
      <c r="X3016" s="38"/>
      <c r="Y3016" s="38"/>
      <c r="Z3016" s="38"/>
      <c r="AA3016" s="38"/>
      <c r="AB3016" s="38"/>
      <c r="AC3016" s="38"/>
      <c r="AD3016" s="38"/>
      <c r="AE3016" s="38"/>
    </row>
    <row r="3017" spans="1:31" ht="13.2">
      <c r="A3017" s="42"/>
      <c r="B3017" s="5"/>
      <c r="C3017" s="42"/>
      <c r="D3017" s="42"/>
      <c r="E3017" s="5"/>
      <c r="F3017" s="42"/>
      <c r="G3017" s="5"/>
      <c r="H3017" s="5"/>
      <c r="I3017" s="38"/>
      <c r="J3017" s="39"/>
      <c r="K3017" s="38"/>
      <c r="L3017" s="38"/>
      <c r="M3017" s="38"/>
      <c r="N3017" s="38"/>
      <c r="O3017" s="38"/>
      <c r="P3017" s="38"/>
      <c r="Q3017" s="38"/>
      <c r="R3017" s="38"/>
      <c r="S3017" s="38"/>
      <c r="T3017" s="38"/>
      <c r="U3017" s="38"/>
      <c r="V3017" s="38"/>
      <c r="W3017" s="38"/>
      <c r="X3017" s="38"/>
      <c r="Y3017" s="38"/>
      <c r="Z3017" s="38"/>
      <c r="AA3017" s="38"/>
      <c r="AB3017" s="38"/>
      <c r="AC3017" s="38"/>
      <c r="AD3017" s="38"/>
      <c r="AE3017" s="38"/>
    </row>
    <row r="3018" spans="1:31" ht="13.2">
      <c r="A3018" s="42"/>
      <c r="B3018" s="5"/>
      <c r="C3018" s="42"/>
      <c r="D3018" s="42"/>
      <c r="E3018" s="5"/>
      <c r="F3018" s="42"/>
      <c r="G3018" s="5"/>
      <c r="H3018" s="5"/>
      <c r="I3018" s="38"/>
      <c r="J3018" s="39"/>
      <c r="K3018" s="38"/>
      <c r="L3018" s="38"/>
      <c r="M3018" s="38"/>
      <c r="N3018" s="38"/>
      <c r="O3018" s="38"/>
      <c r="P3018" s="38"/>
      <c r="Q3018" s="38"/>
      <c r="R3018" s="38"/>
      <c r="S3018" s="38"/>
      <c r="T3018" s="38"/>
      <c r="U3018" s="38"/>
      <c r="V3018" s="38"/>
      <c r="W3018" s="38"/>
      <c r="X3018" s="38"/>
      <c r="Y3018" s="38"/>
      <c r="Z3018" s="38"/>
      <c r="AA3018" s="38"/>
      <c r="AB3018" s="38"/>
      <c r="AC3018" s="38"/>
      <c r="AD3018" s="38"/>
      <c r="AE3018" s="38"/>
    </row>
    <row r="3019" spans="1:31" ht="13.2">
      <c r="A3019" s="42"/>
      <c r="B3019" s="5"/>
      <c r="C3019" s="42"/>
      <c r="D3019" s="42"/>
      <c r="E3019" s="5"/>
      <c r="F3019" s="42"/>
      <c r="G3019" s="5"/>
      <c r="H3019" s="5"/>
      <c r="I3019" s="38"/>
      <c r="J3019" s="39"/>
      <c r="K3019" s="38"/>
      <c r="L3019" s="38"/>
      <c r="M3019" s="38"/>
      <c r="N3019" s="38"/>
      <c r="O3019" s="38"/>
      <c r="P3019" s="38"/>
      <c r="Q3019" s="38"/>
      <c r="R3019" s="38"/>
      <c r="S3019" s="38"/>
      <c r="T3019" s="38"/>
      <c r="U3019" s="38"/>
      <c r="V3019" s="38"/>
      <c r="W3019" s="38"/>
      <c r="X3019" s="38"/>
      <c r="Y3019" s="38"/>
      <c r="Z3019" s="38"/>
      <c r="AA3019" s="38"/>
      <c r="AB3019" s="38"/>
      <c r="AC3019" s="38"/>
      <c r="AD3019" s="38"/>
      <c r="AE3019" s="38"/>
    </row>
    <row r="3020" spans="1:31" ht="13.2">
      <c r="A3020" s="42"/>
      <c r="B3020" s="5"/>
      <c r="C3020" s="42"/>
      <c r="D3020" s="42"/>
      <c r="E3020" s="5"/>
      <c r="F3020" s="42"/>
      <c r="G3020" s="5"/>
      <c r="H3020" s="5"/>
      <c r="I3020" s="38"/>
      <c r="J3020" s="39"/>
      <c r="K3020" s="38"/>
      <c r="L3020" s="38"/>
      <c r="M3020" s="38"/>
      <c r="N3020" s="38"/>
      <c r="O3020" s="38"/>
      <c r="P3020" s="38"/>
      <c r="Q3020" s="38"/>
      <c r="R3020" s="38"/>
      <c r="S3020" s="38"/>
      <c r="T3020" s="38"/>
      <c r="U3020" s="38"/>
      <c r="V3020" s="38"/>
      <c r="W3020" s="38"/>
      <c r="X3020" s="38"/>
      <c r="Y3020" s="38"/>
      <c r="Z3020" s="38"/>
      <c r="AA3020" s="38"/>
      <c r="AB3020" s="38"/>
      <c r="AC3020" s="38"/>
      <c r="AD3020" s="38"/>
      <c r="AE3020" s="38"/>
    </row>
    <row r="3021" spans="1:31" ht="13.2">
      <c r="A3021" s="42"/>
      <c r="B3021" s="5"/>
      <c r="C3021" s="42"/>
      <c r="D3021" s="42"/>
      <c r="E3021" s="5"/>
      <c r="F3021" s="42"/>
      <c r="G3021" s="5"/>
      <c r="H3021" s="5"/>
      <c r="I3021" s="38"/>
      <c r="J3021" s="39"/>
      <c r="K3021" s="38"/>
      <c r="L3021" s="38"/>
      <c r="M3021" s="38"/>
      <c r="N3021" s="38"/>
      <c r="O3021" s="38"/>
      <c r="P3021" s="38"/>
      <c r="Q3021" s="38"/>
      <c r="R3021" s="38"/>
      <c r="S3021" s="38"/>
      <c r="T3021" s="38"/>
      <c r="U3021" s="38"/>
      <c r="V3021" s="38"/>
      <c r="W3021" s="38"/>
      <c r="X3021" s="38"/>
      <c r="Y3021" s="38"/>
      <c r="Z3021" s="38"/>
      <c r="AA3021" s="38"/>
      <c r="AB3021" s="38"/>
      <c r="AC3021" s="38"/>
      <c r="AD3021" s="38"/>
      <c r="AE3021" s="38"/>
    </row>
    <row r="3022" spans="1:31" ht="13.2">
      <c r="A3022" s="42"/>
      <c r="B3022" s="5"/>
      <c r="C3022" s="42"/>
      <c r="D3022" s="42"/>
      <c r="E3022" s="5"/>
      <c r="F3022" s="42"/>
      <c r="G3022" s="5"/>
      <c r="H3022" s="5"/>
      <c r="I3022" s="38"/>
      <c r="J3022" s="39"/>
      <c r="K3022" s="38"/>
      <c r="L3022" s="38"/>
      <c r="M3022" s="38"/>
      <c r="N3022" s="38"/>
      <c r="O3022" s="38"/>
      <c r="P3022" s="38"/>
      <c r="Q3022" s="38"/>
      <c r="R3022" s="38"/>
      <c r="S3022" s="38"/>
      <c r="T3022" s="38"/>
      <c r="U3022" s="38"/>
      <c r="V3022" s="38"/>
      <c r="W3022" s="38"/>
      <c r="X3022" s="38"/>
      <c r="Y3022" s="38"/>
      <c r="Z3022" s="38"/>
      <c r="AA3022" s="38"/>
      <c r="AB3022" s="38"/>
      <c r="AC3022" s="38"/>
      <c r="AD3022" s="38"/>
      <c r="AE3022" s="38"/>
    </row>
    <row r="3023" spans="1:31" ht="13.2">
      <c r="A3023" s="42"/>
      <c r="B3023" s="5"/>
      <c r="C3023" s="42"/>
      <c r="D3023" s="42"/>
      <c r="E3023" s="5"/>
      <c r="F3023" s="42"/>
      <c r="G3023" s="5"/>
      <c r="H3023" s="5"/>
      <c r="I3023" s="38"/>
      <c r="J3023" s="39"/>
      <c r="K3023" s="38"/>
      <c r="L3023" s="38"/>
      <c r="M3023" s="38"/>
      <c r="N3023" s="38"/>
      <c r="O3023" s="38"/>
      <c r="P3023" s="38"/>
      <c r="Q3023" s="38"/>
      <c r="R3023" s="38"/>
      <c r="S3023" s="38"/>
      <c r="T3023" s="38"/>
      <c r="U3023" s="38"/>
      <c r="V3023" s="38"/>
      <c r="W3023" s="38"/>
      <c r="X3023" s="38"/>
      <c r="Y3023" s="38"/>
      <c r="Z3023" s="38"/>
      <c r="AA3023" s="38"/>
      <c r="AB3023" s="38"/>
      <c r="AC3023" s="38"/>
      <c r="AD3023" s="38"/>
      <c r="AE3023" s="38"/>
    </row>
    <row r="3024" spans="1:31" ht="13.2">
      <c r="A3024" s="42"/>
      <c r="B3024" s="5"/>
      <c r="C3024" s="42"/>
      <c r="D3024" s="42"/>
      <c r="E3024" s="5"/>
      <c r="F3024" s="42"/>
      <c r="G3024" s="5"/>
      <c r="H3024" s="5"/>
      <c r="I3024" s="38"/>
      <c r="J3024" s="39"/>
      <c r="K3024" s="38"/>
      <c r="L3024" s="38"/>
      <c r="M3024" s="38"/>
      <c r="N3024" s="38"/>
      <c r="O3024" s="38"/>
      <c r="P3024" s="38"/>
      <c r="Q3024" s="38"/>
      <c r="R3024" s="38"/>
      <c r="S3024" s="38"/>
      <c r="T3024" s="38"/>
      <c r="U3024" s="38"/>
      <c r="V3024" s="38"/>
      <c r="W3024" s="38"/>
      <c r="X3024" s="38"/>
      <c r="Y3024" s="38"/>
      <c r="Z3024" s="38"/>
      <c r="AA3024" s="38"/>
      <c r="AB3024" s="38"/>
      <c r="AC3024" s="38"/>
      <c r="AD3024" s="38"/>
      <c r="AE3024" s="38"/>
    </row>
    <row r="3025" spans="1:31" ht="13.2">
      <c r="A3025" s="42"/>
      <c r="B3025" s="5"/>
      <c r="C3025" s="42"/>
      <c r="D3025" s="42"/>
      <c r="E3025" s="5"/>
      <c r="F3025" s="42"/>
      <c r="G3025" s="5"/>
      <c r="H3025" s="5"/>
      <c r="I3025" s="38"/>
      <c r="J3025" s="39"/>
      <c r="K3025" s="38"/>
      <c r="L3025" s="38"/>
      <c r="M3025" s="38"/>
      <c r="N3025" s="38"/>
      <c r="O3025" s="38"/>
      <c r="P3025" s="38"/>
      <c r="Q3025" s="38"/>
      <c r="R3025" s="38"/>
      <c r="S3025" s="38"/>
      <c r="T3025" s="38"/>
      <c r="U3025" s="38"/>
      <c r="V3025" s="38"/>
      <c r="W3025" s="38"/>
      <c r="X3025" s="38"/>
      <c r="Y3025" s="38"/>
      <c r="Z3025" s="38"/>
      <c r="AA3025" s="38"/>
      <c r="AB3025" s="38"/>
      <c r="AC3025" s="38"/>
      <c r="AD3025" s="38"/>
      <c r="AE3025" s="38"/>
    </row>
    <row r="3026" spans="1:31" ht="13.2">
      <c r="A3026" s="42"/>
      <c r="B3026" s="5"/>
      <c r="C3026" s="42"/>
      <c r="D3026" s="42"/>
      <c r="E3026" s="5"/>
      <c r="F3026" s="42"/>
      <c r="G3026" s="5"/>
      <c r="H3026" s="5"/>
      <c r="I3026" s="38"/>
      <c r="J3026" s="39"/>
      <c r="K3026" s="38"/>
      <c r="L3026" s="38"/>
      <c r="M3026" s="38"/>
      <c r="N3026" s="38"/>
      <c r="O3026" s="38"/>
      <c r="P3026" s="38"/>
      <c r="Q3026" s="38"/>
      <c r="R3026" s="38"/>
      <c r="S3026" s="38"/>
      <c r="T3026" s="38"/>
      <c r="U3026" s="38"/>
      <c r="V3026" s="38"/>
      <c r="W3026" s="38"/>
      <c r="X3026" s="38"/>
      <c r="Y3026" s="38"/>
      <c r="Z3026" s="38"/>
      <c r="AA3026" s="38"/>
      <c r="AB3026" s="38"/>
      <c r="AC3026" s="38"/>
      <c r="AD3026" s="38"/>
      <c r="AE3026" s="38"/>
    </row>
    <row r="3027" spans="1:31" ht="13.2">
      <c r="A3027" s="42"/>
      <c r="B3027" s="5"/>
      <c r="C3027" s="42"/>
      <c r="D3027" s="42"/>
      <c r="E3027" s="5"/>
      <c r="F3027" s="42"/>
      <c r="G3027" s="5"/>
      <c r="H3027" s="5"/>
      <c r="I3027" s="38"/>
      <c r="J3027" s="39"/>
      <c r="K3027" s="38"/>
      <c r="L3027" s="38"/>
      <c r="M3027" s="38"/>
      <c r="N3027" s="38"/>
      <c r="O3027" s="38"/>
      <c r="P3027" s="38"/>
      <c r="Q3027" s="38"/>
      <c r="R3027" s="38"/>
      <c r="S3027" s="38"/>
      <c r="T3027" s="38"/>
      <c r="U3027" s="38"/>
      <c r="V3027" s="38"/>
      <c r="W3027" s="38"/>
      <c r="X3027" s="38"/>
      <c r="Y3027" s="38"/>
      <c r="Z3027" s="38"/>
      <c r="AA3027" s="38"/>
      <c r="AB3027" s="38"/>
      <c r="AC3027" s="38"/>
      <c r="AD3027" s="38"/>
      <c r="AE3027" s="38"/>
    </row>
    <row r="3028" spans="1:31" ht="13.2">
      <c r="X3028" s="38"/>
      <c r="Y3028" s="38"/>
      <c r="Z3028" s="38"/>
      <c r="AA3028" s="38"/>
      <c r="AB3028" s="38"/>
      <c r="AC3028" s="38"/>
      <c r="AD3028" s="38"/>
      <c r="AE3028" s="38"/>
    </row>
    <row r="3029" spans="1:31" ht="13.2">
      <c r="X3029" s="38"/>
      <c r="Y3029" s="38"/>
      <c r="Z3029" s="38"/>
      <c r="AA3029" s="38"/>
      <c r="AB3029" s="38"/>
      <c r="AC3029" s="38"/>
      <c r="AD3029" s="38"/>
      <c r="AE3029" s="38"/>
    </row>
    <row r="3030" spans="1:31" ht="13.2">
      <c r="X3030" s="38"/>
      <c r="Y3030" s="38"/>
      <c r="Z3030" s="38"/>
      <c r="AA3030" s="38"/>
      <c r="AB3030" s="38"/>
      <c r="AC3030" s="38"/>
      <c r="AD3030" s="38"/>
      <c r="AE3030" s="38"/>
    </row>
    <row r="3031" spans="1:31" ht="13.2">
      <c r="X3031" s="38"/>
      <c r="Y3031" s="38"/>
      <c r="Z3031" s="38"/>
      <c r="AA3031" s="38"/>
      <c r="AB3031" s="38"/>
      <c r="AC3031" s="38"/>
      <c r="AD3031" s="38"/>
      <c r="AE3031" s="38"/>
    </row>
    <row r="3032" spans="1:31" ht="13.2">
      <c r="AB3032" s="38"/>
      <c r="AC3032" s="38"/>
      <c r="AD3032" s="38"/>
      <c r="AE3032" s="38"/>
    </row>
    <row r="3033" spans="1:31" ht="13.2">
      <c r="AB3033" s="38"/>
      <c r="AC3033" s="38"/>
      <c r="AD3033" s="38"/>
      <c r="AE3033" s="38"/>
    </row>
    <row r="3034" spans="1:31" ht="13.2">
      <c r="AB3034" s="38"/>
      <c r="AC3034" s="38"/>
      <c r="AD3034" s="38"/>
      <c r="AE3034" s="38"/>
    </row>
    <row r="3035" spans="1:31" ht="13.2">
      <c r="AB3035" s="38"/>
      <c r="AC3035" s="38"/>
      <c r="AD3035" s="38"/>
      <c r="AE3035" s="38"/>
    </row>
    <row r="3036" spans="1:31" ht="13.2">
      <c r="AB3036" s="38"/>
      <c r="AC3036" s="38"/>
      <c r="AD3036" s="38"/>
      <c r="AE3036" s="38"/>
    </row>
  </sheetData>
  <autoFilter ref="A1:K3122" xr:uid="{00000000-0009-0000-0000-000005000000}"/>
  <hyperlinks>
    <hyperlink ref="B9" r:id="rId1" xr:uid="{00000000-0004-0000-0500-000000000000}"/>
    <hyperlink ref="B10" r:id="rId2" xr:uid="{00000000-0004-0000-0500-000001000000}"/>
    <hyperlink ref="B11" r:id="rId3" xr:uid="{00000000-0004-0000-0500-000002000000}"/>
    <hyperlink ref="B12" r:id="rId4" xr:uid="{00000000-0004-0000-0500-000003000000}"/>
    <hyperlink ref="B13" r:id="rId5" xr:uid="{00000000-0004-0000-0500-000004000000}"/>
    <hyperlink ref="B14" r:id="rId6" xr:uid="{00000000-0004-0000-0500-000005000000}"/>
    <hyperlink ref="B15" r:id="rId7" xr:uid="{00000000-0004-0000-0500-000006000000}"/>
    <hyperlink ref="E15" r:id="rId8" xr:uid="{00000000-0004-0000-0500-000007000000}"/>
    <hyperlink ref="B16" r:id="rId9" xr:uid="{00000000-0004-0000-0500-000008000000}"/>
    <hyperlink ref="E16" r:id="rId10" xr:uid="{00000000-0004-0000-0500-000009000000}"/>
    <hyperlink ref="B17" r:id="rId11" xr:uid="{00000000-0004-0000-0500-00000A000000}"/>
    <hyperlink ref="E17" r:id="rId12" xr:uid="{00000000-0004-0000-0500-00000B000000}"/>
    <hyperlink ref="B18" r:id="rId13" xr:uid="{00000000-0004-0000-0500-00000C000000}"/>
    <hyperlink ref="B19" r:id="rId14" xr:uid="{00000000-0004-0000-0500-00000D000000}"/>
    <hyperlink ref="M1549" r:id="rId15" xr:uid="{00000000-0004-0000-0500-00000E000000}"/>
    <hyperlink ref="M1550" r:id="rId16" xr:uid="{00000000-0004-0000-0500-00000F000000}"/>
    <hyperlink ref="F1563" r:id="rId17" xr:uid="{00000000-0004-0000-0500-000010000000}"/>
    <hyperlink ref="B2450" r:id="rId18" xr:uid="{00000000-0004-0000-0500-000011000000}"/>
    <hyperlink ref="B2451" r:id="rId19" xr:uid="{00000000-0004-0000-0500-000012000000}"/>
    <hyperlink ref="B2452" r:id="rId20" xr:uid="{00000000-0004-0000-0500-000013000000}"/>
    <hyperlink ref="B2453" r:id="rId21" xr:uid="{00000000-0004-0000-0500-000014000000}"/>
    <hyperlink ref="B2454" r:id="rId22" xr:uid="{00000000-0004-0000-0500-000015000000}"/>
    <hyperlink ref="B2455" r:id="rId23" xr:uid="{00000000-0004-0000-0500-000016000000}"/>
    <hyperlink ref="B2456" r:id="rId24" xr:uid="{00000000-0004-0000-0500-000017000000}"/>
    <hyperlink ref="B2457" r:id="rId25" xr:uid="{00000000-0004-0000-0500-000018000000}"/>
    <hyperlink ref="B2459" r:id="rId26" xr:uid="{00000000-0004-0000-0500-000019000000}"/>
    <hyperlink ref="B2460" r:id="rId27" xr:uid="{00000000-0004-0000-0500-00001A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3059"/>
  <sheetViews>
    <sheetView workbookViewId="0"/>
  </sheetViews>
  <sheetFormatPr defaultColWidth="12.6640625" defaultRowHeight="15.75" customHeight="1"/>
  <cols>
    <col min="14" max="14" width="14.77734375" customWidth="1"/>
  </cols>
  <sheetData>
    <row r="1" spans="1:23">
      <c r="A1" s="5" t="s">
        <v>6112</v>
      </c>
      <c r="B1" s="5" t="s">
        <v>659</v>
      </c>
      <c r="C1" s="5" t="s">
        <v>6113</v>
      </c>
      <c r="D1" s="5" t="s">
        <v>6114</v>
      </c>
      <c r="E1" s="5" t="s">
        <v>6112</v>
      </c>
      <c r="F1" s="5" t="s">
        <v>659</v>
      </c>
      <c r="G1" s="5" t="s">
        <v>6115</v>
      </c>
      <c r="H1" s="5" t="s">
        <v>6116</v>
      </c>
      <c r="J1" s="5" t="s">
        <v>6117</v>
      </c>
      <c r="K1" s="5" t="s">
        <v>6118</v>
      </c>
      <c r="O1" s="5" t="s">
        <v>6119</v>
      </c>
      <c r="P1" s="5" t="s">
        <v>6120</v>
      </c>
      <c r="Q1" s="5" t="s">
        <v>6113</v>
      </c>
      <c r="R1" s="5" t="s">
        <v>6121</v>
      </c>
      <c r="S1" s="5" t="s">
        <v>6115</v>
      </c>
      <c r="T1" s="5" t="s">
        <v>6122</v>
      </c>
      <c r="W1" s="5" t="s">
        <v>6123</v>
      </c>
    </row>
    <row r="2" spans="1:23">
      <c r="A2" s="96">
        <v>1</v>
      </c>
      <c r="B2" s="97" t="s">
        <v>680</v>
      </c>
      <c r="C2" s="96">
        <v>1</v>
      </c>
      <c r="D2" s="98">
        <v>2</v>
      </c>
      <c r="E2" s="96">
        <v>4</v>
      </c>
      <c r="F2" s="99" t="s">
        <v>682</v>
      </c>
      <c r="G2" s="96">
        <v>2</v>
      </c>
      <c r="H2" s="98">
        <v>4</v>
      </c>
      <c r="J2" s="96">
        <v>1</v>
      </c>
      <c r="K2" s="98">
        <v>2</v>
      </c>
      <c r="N2" s="5" t="s">
        <v>6124</v>
      </c>
      <c r="O2" s="5">
        <f t="shared" ref="O2:P2" si="0">J3009</f>
        <v>3.4710578842315369</v>
      </c>
      <c r="P2" s="5">
        <f t="shared" si="0"/>
        <v>9.5172987358616101</v>
      </c>
      <c r="Q2" s="5">
        <f t="shared" ref="Q2:R2" si="1">C2419</f>
        <v>3.5033112582781456</v>
      </c>
      <c r="R2" s="5">
        <f t="shared" si="1"/>
        <v>9.662665562913908</v>
      </c>
      <c r="S2" s="5">
        <f t="shared" ref="S2:T2" si="2">G593</f>
        <v>3.3389830508474576</v>
      </c>
      <c r="T2" s="5">
        <f t="shared" si="2"/>
        <v>8.9220338983050844</v>
      </c>
      <c r="W2" t="s">
        <v>6125</v>
      </c>
    </row>
    <row r="3" spans="1:23">
      <c r="A3" s="96">
        <v>1</v>
      </c>
      <c r="B3" s="97" t="s">
        <v>680</v>
      </c>
      <c r="C3" s="96">
        <v>2</v>
      </c>
      <c r="D3" s="96">
        <v>6</v>
      </c>
      <c r="E3" s="96">
        <v>4</v>
      </c>
      <c r="F3" s="99" t="s">
        <v>682</v>
      </c>
      <c r="G3" s="96">
        <v>2</v>
      </c>
      <c r="H3" s="96">
        <v>6</v>
      </c>
      <c r="J3" s="96">
        <v>2</v>
      </c>
      <c r="K3" s="96">
        <v>6</v>
      </c>
      <c r="N3" s="5" t="s">
        <v>6126</v>
      </c>
      <c r="O3" s="5">
        <f t="shared" ref="O3:P3" si="3">J3010</f>
        <v>2</v>
      </c>
      <c r="P3" s="5">
        <f t="shared" si="3"/>
        <v>8</v>
      </c>
      <c r="Q3" s="5">
        <f t="shared" ref="Q3:R3" si="4">C2420</f>
        <v>2</v>
      </c>
      <c r="R3" s="5">
        <f t="shared" si="4"/>
        <v>8</v>
      </c>
      <c r="S3" s="5">
        <f t="shared" ref="S3:T3" si="5">G594</f>
        <v>2</v>
      </c>
      <c r="T3" s="5">
        <f t="shared" si="5"/>
        <v>7</v>
      </c>
      <c r="W3" t="s">
        <v>6127</v>
      </c>
    </row>
    <row r="4" spans="1:23">
      <c r="A4" s="96">
        <v>1</v>
      </c>
      <c r="B4" s="97" t="s">
        <v>680</v>
      </c>
      <c r="C4" s="96">
        <v>78</v>
      </c>
      <c r="D4" s="96">
        <v>197</v>
      </c>
      <c r="E4" s="96">
        <v>4</v>
      </c>
      <c r="F4" s="99" t="s">
        <v>682</v>
      </c>
      <c r="G4" s="96">
        <v>2</v>
      </c>
      <c r="H4" s="96">
        <v>6</v>
      </c>
      <c r="J4" s="96">
        <v>78</v>
      </c>
      <c r="K4" s="96">
        <v>197</v>
      </c>
      <c r="N4" s="5" t="s">
        <v>6128</v>
      </c>
      <c r="O4" s="5">
        <f t="shared" ref="O4:P4" si="6">J3011</f>
        <v>1</v>
      </c>
      <c r="P4" s="5">
        <f t="shared" si="6"/>
        <v>6</v>
      </c>
      <c r="Q4" s="5">
        <f t="shared" ref="Q4:R4" si="7">C2421</f>
        <v>1</v>
      </c>
      <c r="R4" s="5">
        <f t="shared" si="7"/>
        <v>8</v>
      </c>
      <c r="S4" s="5">
        <f t="shared" ref="S4:T4" si="8">G595</f>
        <v>1</v>
      </c>
      <c r="T4" s="5">
        <f t="shared" si="8"/>
        <v>6</v>
      </c>
      <c r="W4" s="29" t="s">
        <v>6129</v>
      </c>
    </row>
    <row r="5" spans="1:23">
      <c r="A5" s="96">
        <v>1</v>
      </c>
      <c r="B5" s="97" t="s">
        <v>680</v>
      </c>
      <c r="C5" s="96">
        <v>2</v>
      </c>
      <c r="D5" s="96">
        <v>9</v>
      </c>
      <c r="E5" s="96">
        <v>4</v>
      </c>
      <c r="F5" s="99" t="s">
        <v>682</v>
      </c>
      <c r="G5" s="96">
        <v>1</v>
      </c>
      <c r="H5" s="96">
        <v>3</v>
      </c>
      <c r="J5" s="96">
        <v>2</v>
      </c>
      <c r="K5" s="96">
        <v>9</v>
      </c>
      <c r="N5" s="5" t="s">
        <v>6130</v>
      </c>
      <c r="O5" s="5">
        <f t="shared" ref="O5:P5" si="9">J3012</f>
        <v>6.1885779075470762</v>
      </c>
      <c r="P5" s="5">
        <f t="shared" si="9"/>
        <v>10.353013667619132</v>
      </c>
      <c r="Q5" s="5">
        <f t="shared" ref="Q5:R5" si="10">C2422</f>
        <v>6.6016490037967603</v>
      </c>
      <c r="R5" s="5">
        <f t="shared" si="10"/>
        <v>10.958798660825902</v>
      </c>
      <c r="S5" s="5">
        <f t="shared" ref="S5:T5" si="11">G596</f>
        <v>4.0840497623696876</v>
      </c>
      <c r="T5" s="5">
        <f t="shared" si="11"/>
        <v>7.3478238534175784</v>
      </c>
      <c r="W5" s="29" t="s">
        <v>6131</v>
      </c>
    </row>
    <row r="6" spans="1:23">
      <c r="A6" s="96">
        <v>1</v>
      </c>
      <c r="B6" s="97" t="s">
        <v>680</v>
      </c>
      <c r="C6" s="96">
        <v>2</v>
      </c>
      <c r="D6" s="96">
        <v>3</v>
      </c>
      <c r="E6" s="96">
        <v>4</v>
      </c>
      <c r="F6" s="99" t="s">
        <v>682</v>
      </c>
      <c r="G6" s="96">
        <v>1</v>
      </c>
      <c r="H6" s="96">
        <v>6</v>
      </c>
      <c r="J6" s="96">
        <v>2</v>
      </c>
      <c r="K6" s="96">
        <v>3</v>
      </c>
      <c r="N6" s="5" t="s">
        <v>6132</v>
      </c>
      <c r="W6" s="29" t="s">
        <v>6133</v>
      </c>
    </row>
    <row r="7" spans="1:23">
      <c r="A7" s="96">
        <v>1</v>
      </c>
      <c r="B7" s="97" t="s">
        <v>680</v>
      </c>
      <c r="C7" s="96">
        <v>1</v>
      </c>
      <c r="D7" s="96">
        <v>17</v>
      </c>
      <c r="E7" s="96">
        <v>4</v>
      </c>
      <c r="F7" s="99" t="s">
        <v>682</v>
      </c>
      <c r="G7" s="96">
        <v>4</v>
      </c>
      <c r="H7" s="96">
        <v>5</v>
      </c>
      <c r="J7" s="96">
        <v>1</v>
      </c>
      <c r="K7" s="96">
        <v>17</v>
      </c>
      <c r="N7" s="5" t="s">
        <v>6134</v>
      </c>
      <c r="O7" s="5">
        <f>TTEST(C2:C2417,G2:G591,2,3)</f>
        <v>0.44521722255527607</v>
      </c>
      <c r="W7" s="29" t="s">
        <v>6135</v>
      </c>
    </row>
    <row r="8" spans="1:23">
      <c r="A8" s="96">
        <v>1</v>
      </c>
      <c r="B8" s="97" t="s">
        <v>680</v>
      </c>
      <c r="C8" s="96">
        <v>1</v>
      </c>
      <c r="D8" s="96">
        <v>8</v>
      </c>
      <c r="E8" s="96">
        <v>4</v>
      </c>
      <c r="F8" s="99" t="s">
        <v>682</v>
      </c>
      <c r="G8" s="96">
        <v>5</v>
      </c>
      <c r="H8" s="96">
        <v>7</v>
      </c>
      <c r="J8" s="96">
        <v>1</v>
      </c>
      <c r="K8" s="96">
        <v>8</v>
      </c>
      <c r="N8" s="25" t="s">
        <v>6136</v>
      </c>
      <c r="O8" s="25">
        <f>TTEST(D2:D2417,H2:H591,2,3)</f>
        <v>4.8949338240494064E-2</v>
      </c>
      <c r="W8" s="5" t="s">
        <v>6137</v>
      </c>
    </row>
    <row r="9" spans="1:23">
      <c r="A9" s="96">
        <v>1</v>
      </c>
      <c r="B9" s="97" t="s">
        <v>680</v>
      </c>
      <c r="C9" s="96">
        <v>1</v>
      </c>
      <c r="D9" s="96">
        <v>8</v>
      </c>
      <c r="E9" s="96">
        <v>4</v>
      </c>
      <c r="F9" s="99" t="s">
        <v>682</v>
      </c>
      <c r="G9" s="96">
        <v>4</v>
      </c>
      <c r="H9" s="96">
        <v>5</v>
      </c>
      <c r="J9" s="96">
        <v>1</v>
      </c>
      <c r="K9" s="96">
        <v>8</v>
      </c>
      <c r="W9" s="29" t="s">
        <v>6138</v>
      </c>
    </row>
    <row r="10" spans="1:23">
      <c r="A10" s="96">
        <v>1</v>
      </c>
      <c r="B10" s="97" t="s">
        <v>680</v>
      </c>
      <c r="C10" s="96">
        <v>1</v>
      </c>
      <c r="D10" s="96">
        <v>19</v>
      </c>
      <c r="E10">
        <v>9</v>
      </c>
      <c r="F10" t="s">
        <v>878</v>
      </c>
      <c r="G10">
        <v>5</v>
      </c>
      <c r="H10">
        <v>6</v>
      </c>
      <c r="J10" s="96">
        <v>1</v>
      </c>
      <c r="K10" s="96">
        <v>19</v>
      </c>
      <c r="W10" s="47" t="s">
        <v>6139</v>
      </c>
    </row>
    <row r="11" spans="1:23">
      <c r="A11" s="96">
        <v>1</v>
      </c>
      <c r="B11" s="97" t="s">
        <v>680</v>
      </c>
      <c r="C11" s="96">
        <v>4</v>
      </c>
      <c r="D11" s="96">
        <v>14</v>
      </c>
      <c r="E11">
        <v>9</v>
      </c>
      <c r="F11" t="s">
        <v>878</v>
      </c>
      <c r="G11">
        <v>4</v>
      </c>
      <c r="H11">
        <v>6</v>
      </c>
      <c r="J11" s="96">
        <v>4</v>
      </c>
      <c r="K11" s="96">
        <v>14</v>
      </c>
      <c r="W11" s="47" t="s">
        <v>6140</v>
      </c>
    </row>
    <row r="12" spans="1:23">
      <c r="A12" s="96">
        <v>1</v>
      </c>
      <c r="B12" s="97" t="s">
        <v>680</v>
      </c>
      <c r="C12" s="96">
        <v>12</v>
      </c>
      <c r="D12" s="96">
        <v>21</v>
      </c>
      <c r="E12">
        <v>9</v>
      </c>
      <c r="F12" t="s">
        <v>878</v>
      </c>
      <c r="G12">
        <v>1</v>
      </c>
      <c r="H12">
        <v>6</v>
      </c>
      <c r="J12" s="96">
        <v>12</v>
      </c>
      <c r="K12" s="96">
        <v>21</v>
      </c>
      <c r="W12" s="47" t="s">
        <v>6141</v>
      </c>
    </row>
    <row r="13" spans="1:23">
      <c r="A13" s="96">
        <v>1</v>
      </c>
      <c r="B13" s="97" t="s">
        <v>680</v>
      </c>
      <c r="C13" s="96">
        <v>5</v>
      </c>
      <c r="D13" s="96">
        <v>12</v>
      </c>
      <c r="E13">
        <v>9</v>
      </c>
      <c r="F13" t="s">
        <v>878</v>
      </c>
      <c r="G13">
        <v>3</v>
      </c>
      <c r="H13">
        <v>4</v>
      </c>
      <c r="J13" s="96">
        <v>5</v>
      </c>
      <c r="K13" s="96">
        <v>12</v>
      </c>
      <c r="W13" s="47" t="s">
        <v>6142</v>
      </c>
    </row>
    <row r="14" spans="1:23">
      <c r="A14" s="96">
        <v>1</v>
      </c>
      <c r="B14" s="97" t="s">
        <v>680</v>
      </c>
      <c r="C14" s="96">
        <v>3</v>
      </c>
      <c r="D14" s="96">
        <v>8</v>
      </c>
      <c r="E14">
        <v>9</v>
      </c>
      <c r="F14" t="s">
        <v>878</v>
      </c>
      <c r="G14">
        <v>1</v>
      </c>
      <c r="H14">
        <v>6</v>
      </c>
      <c r="J14" s="96">
        <v>3</v>
      </c>
      <c r="K14" s="96">
        <v>8</v>
      </c>
      <c r="W14" t="s">
        <v>6143</v>
      </c>
    </row>
    <row r="15" spans="1:23">
      <c r="A15" s="96">
        <v>1</v>
      </c>
      <c r="B15" s="97" t="s">
        <v>680</v>
      </c>
      <c r="C15" s="96">
        <v>5</v>
      </c>
      <c r="D15" s="96">
        <v>13</v>
      </c>
      <c r="E15" s="96">
        <v>20</v>
      </c>
      <c r="F15" s="97" t="s">
        <v>696</v>
      </c>
      <c r="G15" s="96">
        <v>10</v>
      </c>
      <c r="H15" s="96">
        <v>12</v>
      </c>
      <c r="J15" s="96">
        <v>5</v>
      </c>
      <c r="K15" s="96">
        <v>13</v>
      </c>
      <c r="W15" t="s">
        <v>6144</v>
      </c>
    </row>
    <row r="16" spans="1:23">
      <c r="A16" s="96">
        <v>1</v>
      </c>
      <c r="B16" s="97" t="s">
        <v>680</v>
      </c>
      <c r="C16" s="96">
        <v>1</v>
      </c>
      <c r="D16" s="96">
        <v>8</v>
      </c>
      <c r="E16" s="96">
        <v>20</v>
      </c>
      <c r="F16" s="97" t="s">
        <v>696</v>
      </c>
      <c r="G16" s="96">
        <v>6</v>
      </c>
      <c r="H16" s="96">
        <v>9</v>
      </c>
      <c r="J16" s="96">
        <v>1</v>
      </c>
      <c r="K16" s="96">
        <v>8</v>
      </c>
    </row>
    <row r="17" spans="1:11">
      <c r="A17" s="96">
        <v>1</v>
      </c>
      <c r="B17" s="97" t="s">
        <v>680</v>
      </c>
      <c r="C17" s="96">
        <v>1</v>
      </c>
      <c r="D17" s="96">
        <v>8</v>
      </c>
      <c r="E17" s="96">
        <v>20</v>
      </c>
      <c r="F17" s="97" t="s">
        <v>696</v>
      </c>
      <c r="G17" s="96">
        <v>1</v>
      </c>
      <c r="H17" s="96">
        <v>4</v>
      </c>
      <c r="J17" s="96">
        <v>1</v>
      </c>
      <c r="K17" s="96">
        <v>8</v>
      </c>
    </row>
    <row r="18" spans="1:11">
      <c r="A18" s="96">
        <v>1</v>
      </c>
      <c r="B18" s="97" t="s">
        <v>680</v>
      </c>
      <c r="C18" s="96">
        <v>3</v>
      </c>
      <c r="D18" s="96">
        <v>11</v>
      </c>
      <c r="E18" s="96">
        <v>20</v>
      </c>
      <c r="F18" s="97" t="s">
        <v>696</v>
      </c>
      <c r="G18" s="96">
        <v>1</v>
      </c>
      <c r="H18" s="96">
        <v>4</v>
      </c>
      <c r="J18" s="96">
        <v>3</v>
      </c>
      <c r="K18" s="96">
        <v>11</v>
      </c>
    </row>
    <row r="19" spans="1:11">
      <c r="A19" s="96">
        <v>1</v>
      </c>
      <c r="B19" s="97" t="s">
        <v>680</v>
      </c>
      <c r="C19" s="96">
        <v>2</v>
      </c>
      <c r="D19" s="96">
        <v>10</v>
      </c>
      <c r="E19" s="96">
        <v>20</v>
      </c>
      <c r="F19" s="97" t="s">
        <v>696</v>
      </c>
      <c r="G19" s="96">
        <v>2</v>
      </c>
      <c r="H19" s="96">
        <v>4</v>
      </c>
      <c r="J19" s="96">
        <v>2</v>
      </c>
      <c r="K19" s="96">
        <v>10</v>
      </c>
    </row>
    <row r="20" spans="1:11">
      <c r="A20" s="96">
        <v>1</v>
      </c>
      <c r="B20" s="97" t="s">
        <v>680</v>
      </c>
      <c r="C20" s="96">
        <v>8</v>
      </c>
      <c r="D20" s="96">
        <v>16</v>
      </c>
      <c r="E20" s="96">
        <v>20</v>
      </c>
      <c r="F20" s="97" t="s">
        <v>696</v>
      </c>
      <c r="G20" s="96">
        <v>3</v>
      </c>
      <c r="H20" s="96">
        <v>6</v>
      </c>
      <c r="J20" s="96">
        <v>8</v>
      </c>
      <c r="K20" s="96">
        <v>16</v>
      </c>
    </row>
    <row r="21" spans="1:11">
      <c r="A21" s="96">
        <v>1</v>
      </c>
      <c r="B21" s="97" t="s">
        <v>680</v>
      </c>
      <c r="C21" s="96">
        <v>4</v>
      </c>
      <c r="D21" s="96">
        <v>12</v>
      </c>
      <c r="E21" s="96">
        <v>21</v>
      </c>
      <c r="F21" s="97" t="s">
        <v>697</v>
      </c>
      <c r="G21" s="96">
        <v>6</v>
      </c>
      <c r="H21" s="96">
        <v>9</v>
      </c>
      <c r="J21" s="96">
        <v>4</v>
      </c>
      <c r="K21" s="96">
        <v>12</v>
      </c>
    </row>
    <row r="22" spans="1:11">
      <c r="A22" s="96">
        <v>1</v>
      </c>
      <c r="B22" s="97" t="s">
        <v>680</v>
      </c>
      <c r="C22" s="96">
        <v>2</v>
      </c>
      <c r="D22" s="96">
        <v>8</v>
      </c>
      <c r="E22" s="96">
        <v>21</v>
      </c>
      <c r="F22" s="97" t="s">
        <v>697</v>
      </c>
      <c r="G22" s="96">
        <v>4</v>
      </c>
      <c r="H22" s="96">
        <v>10</v>
      </c>
      <c r="J22" s="96">
        <v>2</v>
      </c>
      <c r="K22" s="96">
        <v>8</v>
      </c>
    </row>
    <row r="23" spans="1:11">
      <c r="A23" s="96">
        <v>1</v>
      </c>
      <c r="B23" s="97" t="s">
        <v>680</v>
      </c>
      <c r="C23" s="96">
        <v>2</v>
      </c>
      <c r="D23" s="96">
        <v>8</v>
      </c>
      <c r="E23" s="96">
        <v>21</v>
      </c>
      <c r="F23" s="97" t="s">
        <v>697</v>
      </c>
      <c r="G23" s="96">
        <v>4</v>
      </c>
      <c r="H23" s="96">
        <v>6</v>
      </c>
      <c r="J23" s="96">
        <v>2</v>
      </c>
      <c r="K23" s="96">
        <v>8</v>
      </c>
    </row>
    <row r="24" spans="1:11">
      <c r="A24" s="96">
        <v>1</v>
      </c>
      <c r="B24" s="97" t="s">
        <v>680</v>
      </c>
      <c r="C24" s="96">
        <v>2</v>
      </c>
      <c r="D24" s="96">
        <v>8</v>
      </c>
      <c r="E24" s="96">
        <v>21</v>
      </c>
      <c r="F24" s="97" t="s">
        <v>697</v>
      </c>
      <c r="G24" s="96">
        <v>3</v>
      </c>
      <c r="H24" s="96">
        <v>8</v>
      </c>
      <c r="J24" s="96">
        <v>2</v>
      </c>
      <c r="K24" s="96">
        <v>8</v>
      </c>
    </row>
    <row r="25" spans="1:11">
      <c r="A25" s="96">
        <v>1</v>
      </c>
      <c r="B25" s="97" t="s">
        <v>680</v>
      </c>
      <c r="C25" s="96">
        <v>3</v>
      </c>
      <c r="D25" s="96">
        <v>13</v>
      </c>
      <c r="E25" s="96">
        <v>21</v>
      </c>
      <c r="F25" s="97" t="s">
        <v>697</v>
      </c>
      <c r="G25" s="96">
        <v>5</v>
      </c>
      <c r="H25" s="96">
        <v>6</v>
      </c>
      <c r="J25" s="96">
        <v>3</v>
      </c>
      <c r="K25" s="96">
        <v>13</v>
      </c>
    </row>
    <row r="26" spans="1:11">
      <c r="A26" s="96">
        <v>1</v>
      </c>
      <c r="B26" s="97" t="s">
        <v>680</v>
      </c>
      <c r="C26" s="96">
        <v>7</v>
      </c>
      <c r="D26" s="96">
        <v>15</v>
      </c>
      <c r="E26" s="96">
        <v>23</v>
      </c>
      <c r="F26" s="97" t="s">
        <v>698</v>
      </c>
      <c r="G26" s="96">
        <v>1</v>
      </c>
      <c r="H26" s="96">
        <v>4</v>
      </c>
      <c r="J26" s="96">
        <v>7</v>
      </c>
      <c r="K26" s="96">
        <v>15</v>
      </c>
    </row>
    <row r="27" spans="1:11">
      <c r="A27" s="96">
        <v>1</v>
      </c>
      <c r="B27" s="97" t="s">
        <v>680</v>
      </c>
      <c r="C27" s="96">
        <v>3</v>
      </c>
      <c r="D27" s="96">
        <v>7</v>
      </c>
      <c r="E27" s="96">
        <v>23</v>
      </c>
      <c r="F27" s="97" t="s">
        <v>698</v>
      </c>
      <c r="G27" s="96">
        <v>2</v>
      </c>
      <c r="H27" s="96">
        <v>16</v>
      </c>
      <c r="J27" s="96">
        <v>3</v>
      </c>
      <c r="K27" s="96">
        <v>7</v>
      </c>
    </row>
    <row r="28" spans="1:11">
      <c r="A28" s="96">
        <v>1</v>
      </c>
      <c r="B28" s="97" t="s">
        <v>680</v>
      </c>
      <c r="C28" s="96">
        <v>2</v>
      </c>
      <c r="D28" s="96">
        <v>3</v>
      </c>
      <c r="E28" s="96">
        <v>23</v>
      </c>
      <c r="F28" s="97" t="s">
        <v>698</v>
      </c>
      <c r="G28" s="96">
        <v>4</v>
      </c>
      <c r="H28" s="96">
        <v>11</v>
      </c>
      <c r="J28" s="96">
        <v>2</v>
      </c>
      <c r="K28" s="96">
        <v>3</v>
      </c>
    </row>
    <row r="29" spans="1:11">
      <c r="A29" s="96">
        <v>1</v>
      </c>
      <c r="B29" s="97" t="s">
        <v>680</v>
      </c>
      <c r="C29" s="96">
        <v>2</v>
      </c>
      <c r="D29" s="96">
        <v>8</v>
      </c>
      <c r="E29" s="96">
        <v>32</v>
      </c>
      <c r="F29" s="97" t="s">
        <v>706</v>
      </c>
      <c r="G29" s="96">
        <v>5</v>
      </c>
      <c r="H29" s="96">
        <v>9</v>
      </c>
      <c r="J29" s="96">
        <v>2</v>
      </c>
      <c r="K29" s="96">
        <v>8</v>
      </c>
    </row>
    <row r="30" spans="1:11">
      <c r="A30" s="96">
        <v>1</v>
      </c>
      <c r="B30" s="97" t="s">
        <v>680</v>
      </c>
      <c r="C30" s="96">
        <v>4</v>
      </c>
      <c r="D30" s="96">
        <v>11</v>
      </c>
      <c r="E30" s="96">
        <v>32</v>
      </c>
      <c r="F30" s="97" t="s">
        <v>706</v>
      </c>
      <c r="G30" s="96">
        <v>1</v>
      </c>
      <c r="H30" s="96">
        <v>6</v>
      </c>
      <c r="J30" s="96">
        <v>4</v>
      </c>
      <c r="K30" s="96">
        <v>11</v>
      </c>
    </row>
    <row r="31" spans="1:11">
      <c r="A31" s="96">
        <v>1</v>
      </c>
      <c r="B31" s="97" t="s">
        <v>680</v>
      </c>
      <c r="C31" s="96">
        <v>2</v>
      </c>
      <c r="D31" s="96">
        <v>7</v>
      </c>
      <c r="E31" s="96">
        <v>32</v>
      </c>
      <c r="F31" s="97" t="s">
        <v>706</v>
      </c>
      <c r="G31" s="96">
        <v>5</v>
      </c>
      <c r="H31" s="96">
        <v>9</v>
      </c>
      <c r="J31" s="96">
        <v>2</v>
      </c>
      <c r="K31" s="96">
        <v>7</v>
      </c>
    </row>
    <row r="32" spans="1:11">
      <c r="A32" s="96">
        <v>1</v>
      </c>
      <c r="B32" s="97" t="s">
        <v>680</v>
      </c>
      <c r="C32" s="96">
        <v>2</v>
      </c>
      <c r="D32" s="96">
        <v>9</v>
      </c>
      <c r="E32" s="96">
        <v>32</v>
      </c>
      <c r="F32" s="97" t="s">
        <v>706</v>
      </c>
      <c r="G32" s="96">
        <v>4</v>
      </c>
      <c r="H32" s="96">
        <v>7</v>
      </c>
      <c r="J32" s="96">
        <v>2</v>
      </c>
      <c r="K32" s="96">
        <v>9</v>
      </c>
    </row>
    <row r="33" spans="1:11">
      <c r="A33" s="96">
        <v>1</v>
      </c>
      <c r="B33" s="97" t="s">
        <v>680</v>
      </c>
      <c r="C33" s="96">
        <v>3</v>
      </c>
      <c r="D33" s="96">
        <v>7</v>
      </c>
      <c r="E33" s="96">
        <v>32</v>
      </c>
      <c r="F33" s="97" t="s">
        <v>706</v>
      </c>
      <c r="G33" s="96">
        <v>1</v>
      </c>
      <c r="H33" s="96">
        <v>7</v>
      </c>
      <c r="J33" s="96">
        <v>3</v>
      </c>
      <c r="K33" s="96">
        <v>7</v>
      </c>
    </row>
    <row r="34" spans="1:11">
      <c r="A34">
        <v>2</v>
      </c>
      <c r="B34" t="s">
        <v>853</v>
      </c>
      <c r="C34">
        <v>4</v>
      </c>
      <c r="D34">
        <v>6</v>
      </c>
      <c r="E34" s="96">
        <v>32</v>
      </c>
      <c r="F34" s="97" t="s">
        <v>706</v>
      </c>
      <c r="G34" s="96">
        <v>10</v>
      </c>
      <c r="H34" s="96">
        <v>17</v>
      </c>
      <c r="J34">
        <v>4</v>
      </c>
      <c r="K34">
        <v>6</v>
      </c>
    </row>
    <row r="35" spans="1:11">
      <c r="A35">
        <v>2</v>
      </c>
      <c r="B35" t="s">
        <v>853</v>
      </c>
      <c r="C35">
        <v>1</v>
      </c>
      <c r="D35">
        <v>5</v>
      </c>
      <c r="E35" s="96">
        <v>32</v>
      </c>
      <c r="F35" s="97" t="s">
        <v>706</v>
      </c>
      <c r="G35" s="96">
        <v>8</v>
      </c>
      <c r="H35" s="96">
        <v>10</v>
      </c>
      <c r="J35">
        <v>1</v>
      </c>
      <c r="K35">
        <v>5</v>
      </c>
    </row>
    <row r="36" spans="1:11">
      <c r="A36">
        <v>2</v>
      </c>
      <c r="B36" t="s">
        <v>853</v>
      </c>
      <c r="C36">
        <v>2</v>
      </c>
      <c r="D36">
        <v>6</v>
      </c>
      <c r="E36" s="96">
        <v>32</v>
      </c>
      <c r="F36" s="97" t="s">
        <v>706</v>
      </c>
      <c r="G36" s="96">
        <v>1</v>
      </c>
      <c r="H36" s="96">
        <v>4</v>
      </c>
      <c r="J36">
        <v>2</v>
      </c>
      <c r="K36">
        <v>6</v>
      </c>
    </row>
    <row r="37" spans="1:11">
      <c r="A37">
        <v>2</v>
      </c>
      <c r="B37" t="s">
        <v>853</v>
      </c>
      <c r="C37">
        <v>1</v>
      </c>
      <c r="D37">
        <v>7</v>
      </c>
      <c r="E37" s="96">
        <v>32</v>
      </c>
      <c r="F37" s="97" t="s">
        <v>706</v>
      </c>
      <c r="G37" s="96">
        <v>3</v>
      </c>
      <c r="H37" s="96">
        <v>11</v>
      </c>
      <c r="J37">
        <v>1</v>
      </c>
      <c r="K37">
        <v>7</v>
      </c>
    </row>
    <row r="38" spans="1:11">
      <c r="A38">
        <v>2</v>
      </c>
      <c r="B38" t="s">
        <v>853</v>
      </c>
      <c r="C38">
        <v>1</v>
      </c>
      <c r="D38">
        <v>6</v>
      </c>
      <c r="E38" s="96">
        <v>32</v>
      </c>
      <c r="F38" s="97" t="s">
        <v>706</v>
      </c>
      <c r="G38" s="96">
        <v>2</v>
      </c>
      <c r="H38" s="96">
        <v>4</v>
      </c>
      <c r="J38">
        <v>1</v>
      </c>
      <c r="K38">
        <v>6</v>
      </c>
    </row>
    <row r="39" spans="1:11">
      <c r="A39">
        <v>2</v>
      </c>
      <c r="B39" t="s">
        <v>853</v>
      </c>
      <c r="C39">
        <v>1</v>
      </c>
      <c r="D39">
        <v>10</v>
      </c>
      <c r="E39" s="5">
        <v>40</v>
      </c>
      <c r="F39" s="5" t="s">
        <v>713</v>
      </c>
      <c r="G39" s="5">
        <v>9</v>
      </c>
      <c r="H39" s="5">
        <v>15</v>
      </c>
      <c r="J39">
        <v>1</v>
      </c>
      <c r="K39">
        <v>10</v>
      </c>
    </row>
    <row r="40" spans="1:11">
      <c r="A40">
        <v>2</v>
      </c>
      <c r="B40" t="s">
        <v>853</v>
      </c>
      <c r="C40">
        <v>1</v>
      </c>
      <c r="D40">
        <v>9</v>
      </c>
      <c r="E40" s="5">
        <v>40</v>
      </c>
      <c r="F40" s="5" t="s">
        <v>713</v>
      </c>
      <c r="G40" s="5">
        <v>1</v>
      </c>
      <c r="H40" s="5">
        <v>6</v>
      </c>
      <c r="J40">
        <v>1</v>
      </c>
      <c r="K40">
        <v>9</v>
      </c>
    </row>
    <row r="41" spans="1:11">
      <c r="A41">
        <v>3</v>
      </c>
      <c r="B41" s="34" t="s">
        <v>926</v>
      </c>
      <c r="C41">
        <v>1</v>
      </c>
      <c r="D41">
        <v>16</v>
      </c>
      <c r="E41" s="5">
        <v>40</v>
      </c>
      <c r="F41" s="5" t="s">
        <v>713</v>
      </c>
      <c r="G41" s="5">
        <v>1</v>
      </c>
      <c r="H41" s="5">
        <v>3</v>
      </c>
      <c r="J41">
        <v>1</v>
      </c>
      <c r="K41">
        <v>16</v>
      </c>
    </row>
    <row r="42" spans="1:11">
      <c r="A42">
        <v>3</v>
      </c>
      <c r="B42" s="34" t="s">
        <v>929</v>
      </c>
      <c r="C42">
        <v>4</v>
      </c>
      <c r="D42">
        <v>5</v>
      </c>
      <c r="E42" s="5">
        <v>40</v>
      </c>
      <c r="F42" s="5" t="s">
        <v>713</v>
      </c>
      <c r="G42" s="5">
        <v>1</v>
      </c>
      <c r="H42" s="5">
        <v>6</v>
      </c>
      <c r="J42">
        <v>4</v>
      </c>
      <c r="K42">
        <v>5</v>
      </c>
    </row>
    <row r="43" spans="1:11">
      <c r="A43">
        <v>3</v>
      </c>
      <c r="B43" s="34" t="s">
        <v>876</v>
      </c>
      <c r="C43">
        <v>5</v>
      </c>
      <c r="D43">
        <v>9</v>
      </c>
      <c r="E43" s="5">
        <v>40</v>
      </c>
      <c r="F43" s="5" t="s">
        <v>713</v>
      </c>
      <c r="G43" s="5">
        <v>4</v>
      </c>
      <c r="H43" s="5">
        <v>6</v>
      </c>
      <c r="J43">
        <v>5</v>
      </c>
      <c r="K43">
        <v>9</v>
      </c>
    </row>
    <row r="44" spans="1:11">
      <c r="A44">
        <v>3</v>
      </c>
      <c r="B44" s="34" t="s">
        <v>929</v>
      </c>
      <c r="C44">
        <v>2</v>
      </c>
      <c r="D44">
        <v>17</v>
      </c>
      <c r="E44" s="5">
        <v>40</v>
      </c>
      <c r="F44" s="5" t="s">
        <v>713</v>
      </c>
      <c r="G44" s="5">
        <v>2</v>
      </c>
      <c r="H44" s="5">
        <v>3</v>
      </c>
      <c r="J44">
        <v>2</v>
      </c>
      <c r="K44">
        <v>17</v>
      </c>
    </row>
    <row r="45" spans="1:11">
      <c r="A45">
        <v>3</v>
      </c>
      <c r="B45" s="36" t="s">
        <v>876</v>
      </c>
      <c r="C45">
        <v>8</v>
      </c>
      <c r="D45">
        <v>13</v>
      </c>
      <c r="E45" s="5">
        <v>40</v>
      </c>
      <c r="F45" s="5" t="s">
        <v>713</v>
      </c>
      <c r="G45" s="5">
        <v>1</v>
      </c>
      <c r="H45" s="5">
        <v>7</v>
      </c>
      <c r="J45">
        <v>8</v>
      </c>
      <c r="K45">
        <v>13</v>
      </c>
    </row>
    <row r="46" spans="1:11">
      <c r="A46">
        <v>3</v>
      </c>
      <c r="B46" s="36" t="s">
        <v>876</v>
      </c>
      <c r="C46">
        <v>2</v>
      </c>
      <c r="D46">
        <v>9</v>
      </c>
      <c r="E46" s="5">
        <v>40</v>
      </c>
      <c r="F46" s="5" t="s">
        <v>713</v>
      </c>
      <c r="G46" s="5">
        <v>6</v>
      </c>
      <c r="H46" s="5">
        <v>11</v>
      </c>
      <c r="J46">
        <v>2</v>
      </c>
      <c r="K46">
        <v>9</v>
      </c>
    </row>
    <row r="47" spans="1:11">
      <c r="A47">
        <v>3</v>
      </c>
      <c r="B47" s="36" t="s">
        <v>876</v>
      </c>
      <c r="C47">
        <v>2</v>
      </c>
      <c r="D47">
        <v>10</v>
      </c>
      <c r="E47" s="5">
        <v>40</v>
      </c>
      <c r="F47" s="5" t="s">
        <v>713</v>
      </c>
      <c r="G47" s="5">
        <v>2</v>
      </c>
      <c r="H47" s="5">
        <v>4</v>
      </c>
      <c r="J47">
        <v>2</v>
      </c>
      <c r="K47">
        <v>10</v>
      </c>
    </row>
    <row r="48" spans="1:11">
      <c r="A48">
        <v>3</v>
      </c>
      <c r="B48" s="34" t="s">
        <v>929</v>
      </c>
      <c r="C48">
        <v>1</v>
      </c>
      <c r="D48">
        <v>10</v>
      </c>
      <c r="E48" s="5">
        <v>40</v>
      </c>
      <c r="F48" s="5" t="s">
        <v>713</v>
      </c>
      <c r="G48" s="5">
        <v>5</v>
      </c>
      <c r="H48" s="5">
        <v>7</v>
      </c>
      <c r="J48">
        <v>1</v>
      </c>
      <c r="K48">
        <v>10</v>
      </c>
    </row>
    <row r="49" spans="1:11">
      <c r="A49">
        <v>3</v>
      </c>
      <c r="B49" s="34" t="s">
        <v>929</v>
      </c>
      <c r="C49">
        <v>4</v>
      </c>
      <c r="D49">
        <v>7</v>
      </c>
      <c r="E49" s="5">
        <v>44</v>
      </c>
      <c r="F49" s="5" t="s">
        <v>865</v>
      </c>
      <c r="G49" s="5">
        <v>9</v>
      </c>
      <c r="H49" s="5">
        <v>24</v>
      </c>
      <c r="J49">
        <v>4</v>
      </c>
      <c r="K49">
        <v>7</v>
      </c>
    </row>
    <row r="50" spans="1:11">
      <c r="A50">
        <v>3</v>
      </c>
      <c r="B50" s="34" t="s">
        <v>929</v>
      </c>
      <c r="C50">
        <v>3</v>
      </c>
      <c r="D50">
        <v>6</v>
      </c>
      <c r="E50" s="5">
        <v>44</v>
      </c>
      <c r="F50" s="5" t="s">
        <v>865</v>
      </c>
      <c r="G50" s="5">
        <v>1</v>
      </c>
      <c r="H50" s="5">
        <v>6</v>
      </c>
      <c r="J50">
        <v>3</v>
      </c>
      <c r="K50">
        <v>6</v>
      </c>
    </row>
    <row r="51" spans="1:11">
      <c r="A51">
        <v>3</v>
      </c>
      <c r="B51" s="34" t="s">
        <v>929</v>
      </c>
      <c r="C51">
        <v>3</v>
      </c>
      <c r="D51">
        <v>8</v>
      </c>
      <c r="E51" s="5">
        <v>44</v>
      </c>
      <c r="F51" s="5" t="s">
        <v>865</v>
      </c>
      <c r="G51" s="5">
        <v>3</v>
      </c>
      <c r="H51" s="5">
        <v>6</v>
      </c>
      <c r="J51">
        <v>3</v>
      </c>
      <c r="K51">
        <v>8</v>
      </c>
    </row>
    <row r="52" spans="1:11">
      <c r="A52" s="96">
        <v>5</v>
      </c>
      <c r="B52" s="97" t="s">
        <v>861</v>
      </c>
      <c r="C52" s="96">
        <v>5</v>
      </c>
      <c r="D52" s="98">
        <v>9</v>
      </c>
      <c r="E52" s="5">
        <v>44</v>
      </c>
      <c r="F52" s="5" t="s">
        <v>865</v>
      </c>
      <c r="G52" s="5">
        <v>2</v>
      </c>
      <c r="H52" s="5">
        <v>7</v>
      </c>
      <c r="J52" s="96">
        <v>5</v>
      </c>
      <c r="K52" s="98">
        <v>9</v>
      </c>
    </row>
    <row r="53" spans="1:11">
      <c r="A53" s="96">
        <v>6</v>
      </c>
      <c r="B53" s="99" t="s">
        <v>684</v>
      </c>
      <c r="C53" s="96">
        <v>4</v>
      </c>
      <c r="D53" s="98">
        <v>7</v>
      </c>
      <c r="E53" s="5">
        <v>44</v>
      </c>
      <c r="F53" s="5" t="s">
        <v>865</v>
      </c>
      <c r="G53" s="5">
        <v>3</v>
      </c>
      <c r="H53" s="5">
        <v>8</v>
      </c>
      <c r="J53" s="96">
        <v>4</v>
      </c>
      <c r="K53" s="98">
        <v>7</v>
      </c>
    </row>
    <row r="54" spans="1:11">
      <c r="A54" s="96">
        <v>6</v>
      </c>
      <c r="B54" s="99" t="s">
        <v>684</v>
      </c>
      <c r="C54" s="96">
        <v>6</v>
      </c>
      <c r="D54" s="96">
        <v>9</v>
      </c>
      <c r="E54" s="5">
        <v>44</v>
      </c>
      <c r="F54" s="5" t="s">
        <v>865</v>
      </c>
      <c r="G54" s="5">
        <v>3</v>
      </c>
      <c r="H54" s="5">
        <v>7</v>
      </c>
      <c r="J54" s="96">
        <v>6</v>
      </c>
      <c r="K54" s="96">
        <v>9</v>
      </c>
    </row>
    <row r="55" spans="1:11">
      <c r="A55" s="96">
        <v>7</v>
      </c>
      <c r="B55" s="97" t="s">
        <v>685</v>
      </c>
      <c r="C55" s="96">
        <v>1</v>
      </c>
      <c r="D55" s="98">
        <v>4</v>
      </c>
      <c r="E55" s="5">
        <v>44</v>
      </c>
      <c r="F55" s="5" t="s">
        <v>865</v>
      </c>
      <c r="G55" s="5">
        <v>1</v>
      </c>
      <c r="H55" s="5">
        <v>8</v>
      </c>
      <c r="J55" s="96">
        <v>1</v>
      </c>
      <c r="K55" s="98">
        <v>4</v>
      </c>
    </row>
    <row r="56" spans="1:11">
      <c r="A56" s="96">
        <v>7</v>
      </c>
      <c r="B56" s="97" t="s">
        <v>685</v>
      </c>
      <c r="C56" s="96">
        <v>6</v>
      </c>
      <c r="D56" s="96">
        <v>16</v>
      </c>
      <c r="E56" s="5">
        <v>44</v>
      </c>
      <c r="F56" s="5" t="s">
        <v>865</v>
      </c>
      <c r="G56" s="5">
        <v>4</v>
      </c>
      <c r="H56" s="5">
        <v>7</v>
      </c>
      <c r="J56" s="96">
        <v>6</v>
      </c>
      <c r="K56" s="96">
        <v>16</v>
      </c>
    </row>
    <row r="57" spans="1:11">
      <c r="A57" s="96">
        <v>8</v>
      </c>
      <c r="B57" s="97" t="s">
        <v>686</v>
      </c>
      <c r="C57" s="96">
        <v>4</v>
      </c>
      <c r="D57" s="98">
        <v>8</v>
      </c>
      <c r="E57" s="5">
        <v>44</v>
      </c>
      <c r="F57" s="5" t="s">
        <v>865</v>
      </c>
      <c r="G57" s="5">
        <v>1</v>
      </c>
      <c r="H57" s="5">
        <v>3</v>
      </c>
      <c r="J57" s="96">
        <v>4</v>
      </c>
      <c r="K57" s="98">
        <v>8</v>
      </c>
    </row>
    <row r="58" spans="1:11">
      <c r="A58" s="96">
        <v>10</v>
      </c>
      <c r="B58" s="97" t="s">
        <v>687</v>
      </c>
      <c r="C58" s="96">
        <v>2</v>
      </c>
      <c r="D58" s="96">
        <v>3</v>
      </c>
      <c r="E58" s="5">
        <v>44</v>
      </c>
      <c r="F58" s="5" t="s">
        <v>865</v>
      </c>
      <c r="G58" s="5">
        <v>4</v>
      </c>
      <c r="H58" s="5">
        <v>5</v>
      </c>
      <c r="J58" s="96">
        <v>2</v>
      </c>
      <c r="K58" s="96">
        <v>3</v>
      </c>
    </row>
    <row r="59" spans="1:11">
      <c r="A59" s="96">
        <v>10</v>
      </c>
      <c r="B59" s="97" t="s">
        <v>687</v>
      </c>
      <c r="C59" s="96">
        <v>1</v>
      </c>
      <c r="D59" s="96">
        <v>3</v>
      </c>
      <c r="E59" s="5">
        <v>44</v>
      </c>
      <c r="F59" s="5" t="s">
        <v>865</v>
      </c>
      <c r="G59" s="5">
        <v>3</v>
      </c>
      <c r="H59" s="5">
        <v>7</v>
      </c>
      <c r="J59" s="96">
        <v>1</v>
      </c>
      <c r="K59" s="96">
        <v>3</v>
      </c>
    </row>
    <row r="60" spans="1:11">
      <c r="A60" s="96">
        <v>10</v>
      </c>
      <c r="B60" s="97" t="s">
        <v>687</v>
      </c>
      <c r="C60" s="96">
        <v>1</v>
      </c>
      <c r="D60" s="96">
        <v>4</v>
      </c>
      <c r="E60" s="5">
        <v>44</v>
      </c>
      <c r="F60" s="5" t="s">
        <v>865</v>
      </c>
      <c r="G60" s="5">
        <v>4</v>
      </c>
      <c r="H60" s="5">
        <v>7</v>
      </c>
      <c r="J60" s="96">
        <v>1</v>
      </c>
      <c r="K60" s="96">
        <v>4</v>
      </c>
    </row>
    <row r="61" spans="1:11">
      <c r="A61" s="96">
        <v>10</v>
      </c>
      <c r="B61" s="97" t="s">
        <v>687</v>
      </c>
      <c r="C61" s="96">
        <v>9</v>
      </c>
      <c r="D61" s="96">
        <v>30</v>
      </c>
      <c r="E61" s="5">
        <v>44</v>
      </c>
      <c r="F61" s="5" t="s">
        <v>865</v>
      </c>
      <c r="G61" s="5">
        <v>1</v>
      </c>
      <c r="H61" s="5">
        <v>4</v>
      </c>
      <c r="J61" s="96">
        <v>9</v>
      </c>
      <c r="K61" s="96">
        <v>30</v>
      </c>
    </row>
    <row r="62" spans="1:11">
      <c r="A62" s="96">
        <v>10</v>
      </c>
      <c r="B62" s="97" t="s">
        <v>687</v>
      </c>
      <c r="C62" s="96">
        <v>4</v>
      </c>
      <c r="D62" s="96">
        <v>32</v>
      </c>
      <c r="E62" s="5">
        <v>44</v>
      </c>
      <c r="F62" s="5" t="s">
        <v>865</v>
      </c>
      <c r="G62" s="5">
        <v>3</v>
      </c>
      <c r="H62" s="5">
        <v>4</v>
      </c>
      <c r="J62" s="96">
        <v>4</v>
      </c>
      <c r="K62" s="96">
        <v>32</v>
      </c>
    </row>
    <row r="63" spans="1:11">
      <c r="A63" s="96">
        <v>10</v>
      </c>
      <c r="B63" s="97" t="s">
        <v>687</v>
      </c>
      <c r="C63" s="96">
        <v>1</v>
      </c>
      <c r="D63" s="96">
        <v>18</v>
      </c>
      <c r="E63" s="5">
        <v>44</v>
      </c>
      <c r="F63" s="5" t="s">
        <v>865</v>
      </c>
      <c r="G63" s="5">
        <v>1</v>
      </c>
      <c r="H63" s="5">
        <v>5</v>
      </c>
      <c r="J63" s="96">
        <v>1</v>
      </c>
      <c r="K63" s="96">
        <v>18</v>
      </c>
    </row>
    <row r="64" spans="1:11">
      <c r="A64" s="96">
        <v>10</v>
      </c>
      <c r="B64" s="97" t="s">
        <v>687</v>
      </c>
      <c r="C64" s="96">
        <v>1</v>
      </c>
      <c r="D64" s="96">
        <v>19</v>
      </c>
      <c r="E64" s="5">
        <v>44</v>
      </c>
      <c r="F64" s="5" t="s">
        <v>865</v>
      </c>
      <c r="G64" s="5">
        <v>1</v>
      </c>
      <c r="H64" s="5">
        <v>11</v>
      </c>
      <c r="J64" s="96">
        <v>1</v>
      </c>
      <c r="K64" s="96">
        <v>19</v>
      </c>
    </row>
    <row r="65" spans="1:11">
      <c r="A65" s="96">
        <v>10</v>
      </c>
      <c r="B65" s="97" t="s">
        <v>687</v>
      </c>
      <c r="C65" s="96">
        <v>5</v>
      </c>
      <c r="D65" s="96">
        <v>11</v>
      </c>
      <c r="E65" s="5">
        <v>44</v>
      </c>
      <c r="F65" s="5" t="s">
        <v>865</v>
      </c>
      <c r="G65" s="5">
        <v>3</v>
      </c>
      <c r="H65" s="5">
        <v>6</v>
      </c>
      <c r="J65" s="96">
        <v>5</v>
      </c>
      <c r="K65" s="96">
        <v>11</v>
      </c>
    </row>
    <row r="66" spans="1:11">
      <c r="A66" s="96">
        <v>10</v>
      </c>
      <c r="B66" s="97" t="s">
        <v>687</v>
      </c>
      <c r="C66" s="96">
        <v>9</v>
      </c>
      <c r="D66" s="96">
        <v>15</v>
      </c>
      <c r="E66" s="5">
        <v>45</v>
      </c>
      <c r="F66" t="s">
        <v>717</v>
      </c>
      <c r="G66" s="5">
        <v>1</v>
      </c>
      <c r="H66" s="5">
        <v>5</v>
      </c>
      <c r="J66" s="96">
        <v>9</v>
      </c>
      <c r="K66" s="96">
        <v>15</v>
      </c>
    </row>
    <row r="67" spans="1:11">
      <c r="A67" s="96">
        <v>10</v>
      </c>
      <c r="B67" s="97" t="s">
        <v>687</v>
      </c>
      <c r="C67" s="96">
        <v>1</v>
      </c>
      <c r="D67" s="96">
        <v>10</v>
      </c>
      <c r="E67" s="5">
        <v>45</v>
      </c>
      <c r="F67" t="s">
        <v>717</v>
      </c>
      <c r="G67" s="5">
        <v>3</v>
      </c>
      <c r="H67" s="5">
        <v>10</v>
      </c>
      <c r="J67" s="96">
        <v>1</v>
      </c>
      <c r="K67" s="96">
        <v>10</v>
      </c>
    </row>
    <row r="68" spans="1:11">
      <c r="A68">
        <v>11</v>
      </c>
      <c r="B68" t="s">
        <v>688</v>
      </c>
      <c r="C68">
        <v>2</v>
      </c>
      <c r="D68">
        <v>3</v>
      </c>
      <c r="E68" s="5">
        <v>45</v>
      </c>
      <c r="F68" t="s">
        <v>717</v>
      </c>
      <c r="G68" s="5">
        <v>5</v>
      </c>
      <c r="H68" s="5">
        <v>13</v>
      </c>
      <c r="J68">
        <v>2</v>
      </c>
      <c r="K68">
        <v>3</v>
      </c>
    </row>
    <row r="69" spans="1:11">
      <c r="A69">
        <v>11</v>
      </c>
      <c r="B69" t="s">
        <v>688</v>
      </c>
      <c r="C69">
        <v>2</v>
      </c>
      <c r="D69">
        <v>8</v>
      </c>
      <c r="E69" s="5">
        <v>45</v>
      </c>
      <c r="F69" t="s">
        <v>717</v>
      </c>
      <c r="G69" s="5">
        <v>6</v>
      </c>
      <c r="H69" s="5">
        <v>10</v>
      </c>
      <c r="J69">
        <v>2</v>
      </c>
      <c r="K69">
        <v>8</v>
      </c>
    </row>
    <row r="70" spans="1:11">
      <c r="A70">
        <v>11</v>
      </c>
      <c r="B70" t="s">
        <v>688</v>
      </c>
      <c r="C70">
        <v>4</v>
      </c>
      <c r="D70">
        <v>11</v>
      </c>
      <c r="E70" s="5">
        <v>45</v>
      </c>
      <c r="F70" t="s">
        <v>717</v>
      </c>
      <c r="G70" s="5">
        <v>8</v>
      </c>
      <c r="H70" s="5">
        <v>9</v>
      </c>
      <c r="J70">
        <v>4</v>
      </c>
      <c r="K70">
        <v>11</v>
      </c>
    </row>
    <row r="71" spans="1:11">
      <c r="A71">
        <v>11</v>
      </c>
      <c r="B71" t="s">
        <v>688</v>
      </c>
      <c r="C71">
        <v>2</v>
      </c>
      <c r="D71">
        <v>7</v>
      </c>
      <c r="E71" s="5">
        <v>45</v>
      </c>
      <c r="F71" t="s">
        <v>717</v>
      </c>
      <c r="G71" s="5">
        <v>5</v>
      </c>
      <c r="H71" s="5">
        <v>24</v>
      </c>
      <c r="J71">
        <v>2</v>
      </c>
      <c r="K71">
        <v>7</v>
      </c>
    </row>
    <row r="72" spans="1:11">
      <c r="A72">
        <v>11</v>
      </c>
      <c r="B72" t="s">
        <v>688</v>
      </c>
      <c r="C72">
        <v>1</v>
      </c>
      <c r="D72">
        <v>11</v>
      </c>
      <c r="E72" s="5">
        <v>45</v>
      </c>
      <c r="F72" t="s">
        <v>717</v>
      </c>
      <c r="G72" s="5">
        <v>8</v>
      </c>
      <c r="H72" s="5">
        <v>15</v>
      </c>
      <c r="J72">
        <v>1</v>
      </c>
      <c r="K72">
        <v>11</v>
      </c>
    </row>
    <row r="73" spans="1:11">
      <c r="A73">
        <v>11</v>
      </c>
      <c r="B73" t="s">
        <v>688</v>
      </c>
      <c r="C73">
        <v>3</v>
      </c>
      <c r="D73">
        <v>10</v>
      </c>
      <c r="E73" s="5">
        <v>45</v>
      </c>
      <c r="F73" t="s">
        <v>717</v>
      </c>
      <c r="G73" s="5">
        <v>1</v>
      </c>
      <c r="H73" s="5">
        <v>3</v>
      </c>
      <c r="J73">
        <v>3</v>
      </c>
      <c r="K73">
        <v>10</v>
      </c>
    </row>
    <row r="74" spans="1:11">
      <c r="A74">
        <v>11</v>
      </c>
      <c r="B74" t="s">
        <v>688</v>
      </c>
      <c r="C74">
        <v>2</v>
      </c>
      <c r="D74">
        <v>5</v>
      </c>
      <c r="E74" s="5">
        <v>48</v>
      </c>
      <c r="F74" t="s">
        <v>879</v>
      </c>
      <c r="G74" s="5">
        <v>5</v>
      </c>
      <c r="H74" s="5">
        <v>6</v>
      </c>
      <c r="J74">
        <v>2</v>
      </c>
      <c r="K74">
        <v>5</v>
      </c>
    </row>
    <row r="75" spans="1:11">
      <c r="A75">
        <v>11</v>
      </c>
      <c r="B75" t="s">
        <v>688</v>
      </c>
      <c r="C75">
        <v>3</v>
      </c>
      <c r="D75">
        <v>7</v>
      </c>
      <c r="E75" s="5">
        <v>48</v>
      </c>
      <c r="F75" t="s">
        <v>879</v>
      </c>
      <c r="G75" s="5">
        <v>3</v>
      </c>
      <c r="H75" s="5">
        <v>6</v>
      </c>
      <c r="J75">
        <v>3</v>
      </c>
      <c r="K75">
        <v>7</v>
      </c>
    </row>
    <row r="76" spans="1:11">
      <c r="A76">
        <v>11</v>
      </c>
      <c r="B76" t="s">
        <v>688</v>
      </c>
      <c r="C76">
        <v>8</v>
      </c>
      <c r="D76">
        <v>10</v>
      </c>
      <c r="E76" s="5">
        <v>48</v>
      </c>
      <c r="F76" t="s">
        <v>879</v>
      </c>
      <c r="G76" s="5">
        <v>9</v>
      </c>
      <c r="H76" s="5">
        <v>22</v>
      </c>
      <c r="J76">
        <v>8</v>
      </c>
      <c r="K76">
        <v>10</v>
      </c>
    </row>
    <row r="77" spans="1:11">
      <c r="A77">
        <v>11</v>
      </c>
      <c r="B77" t="s">
        <v>688</v>
      </c>
      <c r="C77">
        <v>4</v>
      </c>
      <c r="D77">
        <v>11</v>
      </c>
      <c r="E77" s="5">
        <v>48</v>
      </c>
      <c r="F77" t="s">
        <v>879</v>
      </c>
      <c r="G77" s="5">
        <v>3</v>
      </c>
      <c r="H77" s="5">
        <v>5</v>
      </c>
      <c r="J77">
        <v>4</v>
      </c>
      <c r="K77">
        <v>11</v>
      </c>
    </row>
    <row r="78" spans="1:11">
      <c r="A78">
        <v>11</v>
      </c>
      <c r="B78" t="s">
        <v>688</v>
      </c>
      <c r="C78">
        <v>1</v>
      </c>
      <c r="D78">
        <v>7</v>
      </c>
      <c r="E78" s="5">
        <v>48</v>
      </c>
      <c r="F78" t="s">
        <v>879</v>
      </c>
      <c r="G78" s="5">
        <v>1</v>
      </c>
      <c r="H78" s="5">
        <v>6</v>
      </c>
      <c r="J78">
        <v>1</v>
      </c>
      <c r="K78">
        <v>7</v>
      </c>
    </row>
    <row r="79" spans="1:11">
      <c r="A79">
        <v>11</v>
      </c>
      <c r="B79" t="s">
        <v>688</v>
      </c>
      <c r="C79">
        <v>1</v>
      </c>
      <c r="D79">
        <v>7</v>
      </c>
      <c r="E79" s="5">
        <v>48</v>
      </c>
      <c r="F79" t="s">
        <v>879</v>
      </c>
      <c r="G79" s="5">
        <v>3</v>
      </c>
      <c r="H79" s="5">
        <v>13</v>
      </c>
      <c r="J79">
        <v>1</v>
      </c>
      <c r="K79">
        <v>7</v>
      </c>
    </row>
    <row r="80" spans="1:11">
      <c r="A80">
        <v>11</v>
      </c>
      <c r="B80" t="s">
        <v>688</v>
      </c>
      <c r="C80">
        <v>2</v>
      </c>
      <c r="D80">
        <v>7</v>
      </c>
      <c r="E80" s="5">
        <v>48</v>
      </c>
      <c r="F80" t="s">
        <v>879</v>
      </c>
      <c r="G80" s="5">
        <v>1</v>
      </c>
      <c r="H80" s="5">
        <v>8</v>
      </c>
      <c r="J80">
        <v>2</v>
      </c>
      <c r="K80">
        <v>7</v>
      </c>
    </row>
    <row r="81" spans="1:11">
      <c r="A81">
        <v>11</v>
      </c>
      <c r="B81" t="s">
        <v>688</v>
      </c>
      <c r="C81">
        <v>1</v>
      </c>
      <c r="D81">
        <v>6</v>
      </c>
      <c r="E81" s="5">
        <v>48</v>
      </c>
      <c r="F81" t="s">
        <v>879</v>
      </c>
      <c r="G81" s="5">
        <v>5</v>
      </c>
      <c r="H81" s="5">
        <v>8</v>
      </c>
      <c r="J81">
        <v>1</v>
      </c>
      <c r="K81">
        <v>6</v>
      </c>
    </row>
    <row r="82" spans="1:11">
      <c r="A82" s="96">
        <v>12</v>
      </c>
      <c r="B82" s="97" t="s">
        <v>670</v>
      </c>
      <c r="C82" s="96">
        <v>1</v>
      </c>
      <c r="D82" s="98">
        <v>6</v>
      </c>
      <c r="E82" s="5">
        <v>48</v>
      </c>
      <c r="F82" t="s">
        <v>879</v>
      </c>
      <c r="G82" s="5">
        <v>2</v>
      </c>
      <c r="H82" s="5">
        <v>5</v>
      </c>
      <c r="J82" s="96">
        <v>1</v>
      </c>
      <c r="K82" s="98">
        <v>6</v>
      </c>
    </row>
    <row r="83" spans="1:11">
      <c r="A83" s="96">
        <v>12</v>
      </c>
      <c r="B83" s="97" t="s">
        <v>670</v>
      </c>
      <c r="C83" s="96">
        <v>1</v>
      </c>
      <c r="D83" s="96">
        <v>5</v>
      </c>
      <c r="E83" s="5">
        <v>48</v>
      </c>
      <c r="F83" t="s">
        <v>879</v>
      </c>
      <c r="G83" s="5">
        <v>1</v>
      </c>
      <c r="H83" s="5">
        <v>8</v>
      </c>
      <c r="J83" s="96">
        <v>1</v>
      </c>
      <c r="K83" s="96">
        <v>5</v>
      </c>
    </row>
    <row r="84" spans="1:11">
      <c r="A84" s="96">
        <v>12</v>
      </c>
      <c r="B84" s="97" t="s">
        <v>670</v>
      </c>
      <c r="C84" s="96">
        <v>2</v>
      </c>
      <c r="D84" s="96">
        <v>3</v>
      </c>
      <c r="E84" s="5">
        <v>48</v>
      </c>
      <c r="F84" t="s">
        <v>879</v>
      </c>
      <c r="G84" s="5">
        <v>1</v>
      </c>
      <c r="H84" s="5">
        <v>6</v>
      </c>
      <c r="J84" s="96">
        <v>2</v>
      </c>
      <c r="K84" s="96">
        <v>3</v>
      </c>
    </row>
    <row r="85" spans="1:11">
      <c r="A85" s="96">
        <v>12</v>
      </c>
      <c r="B85" s="97" t="s">
        <v>670</v>
      </c>
      <c r="C85" s="96">
        <v>1</v>
      </c>
      <c r="D85" s="96">
        <v>5</v>
      </c>
      <c r="E85" s="5">
        <v>48</v>
      </c>
      <c r="F85" t="s">
        <v>879</v>
      </c>
      <c r="G85" s="5">
        <v>9</v>
      </c>
      <c r="H85" s="5">
        <v>22</v>
      </c>
      <c r="J85" s="96">
        <v>1</v>
      </c>
      <c r="K85" s="96">
        <v>5</v>
      </c>
    </row>
    <row r="86" spans="1:11">
      <c r="A86" s="96">
        <v>12</v>
      </c>
      <c r="B86" s="97" t="s">
        <v>670</v>
      </c>
      <c r="C86" s="96">
        <v>3</v>
      </c>
      <c r="D86" s="96">
        <v>8</v>
      </c>
      <c r="E86" s="5">
        <v>48</v>
      </c>
      <c r="F86" t="s">
        <v>879</v>
      </c>
      <c r="G86" s="5">
        <v>11</v>
      </c>
      <c r="H86" s="5">
        <v>17</v>
      </c>
      <c r="J86" s="96">
        <v>3</v>
      </c>
      <c r="K86" s="96">
        <v>8</v>
      </c>
    </row>
    <row r="87" spans="1:11">
      <c r="A87" s="96">
        <v>12</v>
      </c>
      <c r="B87" s="97" t="s">
        <v>670</v>
      </c>
      <c r="C87" s="96">
        <v>2</v>
      </c>
      <c r="D87" s="96">
        <v>9</v>
      </c>
      <c r="E87" s="5">
        <v>48</v>
      </c>
      <c r="F87" t="s">
        <v>879</v>
      </c>
      <c r="G87" s="5">
        <v>2</v>
      </c>
      <c r="H87" s="5">
        <v>10</v>
      </c>
      <c r="J87" s="96">
        <v>2</v>
      </c>
      <c r="K87" s="96">
        <v>9</v>
      </c>
    </row>
    <row r="88" spans="1:11">
      <c r="A88" s="96">
        <v>12</v>
      </c>
      <c r="B88" s="97" t="s">
        <v>670</v>
      </c>
      <c r="C88" s="96">
        <v>1</v>
      </c>
      <c r="D88" s="96">
        <v>5</v>
      </c>
      <c r="E88" s="5">
        <v>48</v>
      </c>
      <c r="F88" t="s">
        <v>879</v>
      </c>
      <c r="G88" s="5">
        <v>4</v>
      </c>
      <c r="H88" s="5">
        <v>7</v>
      </c>
      <c r="J88" s="96">
        <v>1</v>
      </c>
      <c r="K88" s="96">
        <v>5</v>
      </c>
    </row>
    <row r="89" spans="1:11">
      <c r="A89" s="96">
        <v>12</v>
      </c>
      <c r="B89" s="97" t="s">
        <v>670</v>
      </c>
      <c r="C89" s="96">
        <v>3</v>
      </c>
      <c r="D89" s="96">
        <v>13</v>
      </c>
      <c r="E89" s="5">
        <v>48</v>
      </c>
      <c r="F89" t="s">
        <v>879</v>
      </c>
      <c r="G89" s="5">
        <v>2</v>
      </c>
      <c r="H89" s="5">
        <v>15</v>
      </c>
      <c r="J89" s="96">
        <v>3</v>
      </c>
      <c r="K89" s="96">
        <v>13</v>
      </c>
    </row>
    <row r="90" spans="1:11">
      <c r="A90" s="96">
        <v>12</v>
      </c>
      <c r="B90" s="97" t="s">
        <v>670</v>
      </c>
      <c r="C90" s="96">
        <v>2</v>
      </c>
      <c r="D90" s="96">
        <v>3</v>
      </c>
      <c r="E90" s="5">
        <v>48</v>
      </c>
      <c r="F90" t="s">
        <v>879</v>
      </c>
      <c r="G90" s="5">
        <v>3</v>
      </c>
      <c r="H90" s="5">
        <v>5</v>
      </c>
      <c r="J90" s="96">
        <v>2</v>
      </c>
      <c r="K90" s="96">
        <v>3</v>
      </c>
    </row>
    <row r="91" spans="1:11">
      <c r="A91" s="96">
        <v>12</v>
      </c>
      <c r="B91" s="97" t="s">
        <v>670</v>
      </c>
      <c r="C91" s="96">
        <v>1</v>
      </c>
      <c r="D91" s="96">
        <v>2</v>
      </c>
      <c r="E91" s="5">
        <v>48</v>
      </c>
      <c r="F91" t="s">
        <v>879</v>
      </c>
      <c r="G91" s="5">
        <v>7</v>
      </c>
      <c r="H91" s="5">
        <v>15</v>
      </c>
      <c r="J91" s="96">
        <v>1</v>
      </c>
      <c r="K91" s="96">
        <v>2</v>
      </c>
    </row>
    <row r="92" spans="1:11">
      <c r="A92" s="96">
        <v>12</v>
      </c>
      <c r="B92" s="97" t="s">
        <v>670</v>
      </c>
      <c r="C92" s="96">
        <v>1</v>
      </c>
      <c r="D92" s="96">
        <v>4</v>
      </c>
      <c r="E92" s="5">
        <v>48</v>
      </c>
      <c r="F92" t="s">
        <v>879</v>
      </c>
      <c r="G92" s="5">
        <v>12</v>
      </c>
      <c r="H92" s="5">
        <v>23</v>
      </c>
      <c r="J92" s="96">
        <v>1</v>
      </c>
      <c r="K92" s="96">
        <v>4</v>
      </c>
    </row>
    <row r="93" spans="1:11">
      <c r="A93" s="96">
        <v>12</v>
      </c>
      <c r="B93" s="97" t="s">
        <v>670</v>
      </c>
      <c r="C93" s="96">
        <v>6</v>
      </c>
      <c r="D93" s="96">
        <v>11</v>
      </c>
      <c r="E93" s="5">
        <v>48</v>
      </c>
      <c r="F93" t="s">
        <v>879</v>
      </c>
      <c r="G93" s="5">
        <v>2</v>
      </c>
      <c r="H93" s="5">
        <v>6</v>
      </c>
      <c r="J93" s="96">
        <v>6</v>
      </c>
      <c r="K93" s="96">
        <v>11</v>
      </c>
    </row>
    <row r="94" spans="1:11">
      <c r="A94" s="96">
        <v>12</v>
      </c>
      <c r="B94" s="97" t="s">
        <v>670</v>
      </c>
      <c r="C94" s="96">
        <v>6</v>
      </c>
      <c r="D94" s="96">
        <v>13</v>
      </c>
      <c r="E94" s="5">
        <v>48</v>
      </c>
      <c r="F94" t="s">
        <v>879</v>
      </c>
      <c r="G94" s="5">
        <v>7</v>
      </c>
      <c r="H94" s="5">
        <v>13</v>
      </c>
      <c r="J94" s="96">
        <v>6</v>
      </c>
      <c r="K94" s="96">
        <v>13</v>
      </c>
    </row>
    <row r="95" spans="1:11">
      <c r="A95" s="96">
        <v>12</v>
      </c>
      <c r="B95" s="97" t="s">
        <v>670</v>
      </c>
      <c r="C95" s="96">
        <v>3</v>
      </c>
      <c r="D95" s="96">
        <v>7</v>
      </c>
      <c r="E95" s="5">
        <v>48</v>
      </c>
      <c r="F95" t="s">
        <v>879</v>
      </c>
      <c r="G95" s="5">
        <v>4</v>
      </c>
      <c r="H95" s="5">
        <v>7</v>
      </c>
      <c r="J95" s="96">
        <v>3</v>
      </c>
      <c r="K95" s="96">
        <v>7</v>
      </c>
    </row>
    <row r="96" spans="1:11">
      <c r="A96" s="96">
        <v>12</v>
      </c>
      <c r="B96" s="97" t="s">
        <v>670</v>
      </c>
      <c r="C96" s="96">
        <v>3</v>
      </c>
      <c r="D96" s="96">
        <v>4</v>
      </c>
      <c r="E96" s="5">
        <v>49</v>
      </c>
      <c r="F96" s="5" t="s">
        <v>720</v>
      </c>
      <c r="G96" s="5">
        <v>1</v>
      </c>
      <c r="H96" s="5">
        <v>4</v>
      </c>
      <c r="J96" s="96">
        <v>3</v>
      </c>
      <c r="K96" s="96">
        <v>4</v>
      </c>
    </row>
    <row r="97" spans="1:11">
      <c r="A97" s="96">
        <v>12</v>
      </c>
      <c r="B97" s="97" t="s">
        <v>670</v>
      </c>
      <c r="C97" s="96">
        <v>3</v>
      </c>
      <c r="D97" s="96">
        <v>7</v>
      </c>
      <c r="E97" s="5">
        <v>49</v>
      </c>
      <c r="F97" s="5" t="s">
        <v>720</v>
      </c>
      <c r="G97" s="5">
        <v>3</v>
      </c>
      <c r="H97" s="5">
        <v>6</v>
      </c>
      <c r="J97" s="96">
        <v>3</v>
      </c>
      <c r="K97" s="96">
        <v>7</v>
      </c>
    </row>
    <row r="98" spans="1:11">
      <c r="A98" s="96">
        <v>12</v>
      </c>
      <c r="B98" s="97" t="s">
        <v>670</v>
      </c>
      <c r="C98" s="96">
        <v>2</v>
      </c>
      <c r="D98" s="96">
        <v>10</v>
      </c>
      <c r="E98" s="5">
        <v>49</v>
      </c>
      <c r="F98" s="5" t="s">
        <v>720</v>
      </c>
      <c r="G98" s="5">
        <v>2</v>
      </c>
      <c r="H98" s="5">
        <v>6</v>
      </c>
      <c r="J98" s="96">
        <v>2</v>
      </c>
      <c r="K98" s="96">
        <v>10</v>
      </c>
    </row>
    <row r="99" spans="1:11">
      <c r="A99" s="96">
        <v>12</v>
      </c>
      <c r="B99" s="97" t="s">
        <v>670</v>
      </c>
      <c r="C99" s="96">
        <v>2</v>
      </c>
      <c r="D99" s="96">
        <v>10</v>
      </c>
      <c r="E99" s="5">
        <v>49</v>
      </c>
      <c r="F99" s="5" t="s">
        <v>720</v>
      </c>
      <c r="G99" s="5">
        <v>2</v>
      </c>
      <c r="H99" s="5">
        <v>5</v>
      </c>
      <c r="J99" s="96">
        <v>2</v>
      </c>
      <c r="K99" s="96">
        <v>10</v>
      </c>
    </row>
    <row r="100" spans="1:11">
      <c r="A100" s="96">
        <v>12</v>
      </c>
      <c r="B100" s="97" t="s">
        <v>670</v>
      </c>
      <c r="C100" s="96">
        <v>2</v>
      </c>
      <c r="D100" s="96">
        <v>3</v>
      </c>
      <c r="E100" s="5">
        <v>49</v>
      </c>
      <c r="F100" s="5" t="s">
        <v>720</v>
      </c>
      <c r="G100" s="5">
        <v>2</v>
      </c>
      <c r="H100" s="5">
        <v>6</v>
      </c>
      <c r="J100" s="96">
        <v>2</v>
      </c>
      <c r="K100" s="96">
        <v>3</v>
      </c>
    </row>
    <row r="101" spans="1:11">
      <c r="A101" s="96">
        <v>12</v>
      </c>
      <c r="B101" s="97" t="s">
        <v>670</v>
      </c>
      <c r="C101" s="96">
        <v>3</v>
      </c>
      <c r="D101" s="96">
        <v>5</v>
      </c>
      <c r="E101" s="5">
        <v>49</v>
      </c>
      <c r="F101" s="5" t="s">
        <v>720</v>
      </c>
      <c r="G101" s="5">
        <v>4</v>
      </c>
      <c r="H101" s="5">
        <v>5</v>
      </c>
      <c r="J101" s="96">
        <v>3</v>
      </c>
      <c r="K101" s="96">
        <v>5</v>
      </c>
    </row>
    <row r="102" spans="1:11">
      <c r="A102" s="96">
        <v>12</v>
      </c>
      <c r="B102" s="97" t="s">
        <v>670</v>
      </c>
      <c r="C102" s="96">
        <v>6</v>
      </c>
      <c r="D102" s="96">
        <v>8</v>
      </c>
      <c r="E102" s="5">
        <v>49</v>
      </c>
      <c r="F102" s="5" t="s">
        <v>720</v>
      </c>
      <c r="G102" s="5">
        <v>2</v>
      </c>
      <c r="H102" s="5">
        <v>5</v>
      </c>
      <c r="J102" s="96">
        <v>6</v>
      </c>
      <c r="K102" s="96">
        <v>8</v>
      </c>
    </row>
    <row r="103" spans="1:11">
      <c r="A103" s="96">
        <v>12</v>
      </c>
      <c r="B103" s="97" t="s">
        <v>670</v>
      </c>
      <c r="C103" s="96">
        <v>1</v>
      </c>
      <c r="D103" s="96">
        <v>4</v>
      </c>
      <c r="E103" s="5">
        <v>49</v>
      </c>
      <c r="F103" s="5" t="s">
        <v>720</v>
      </c>
      <c r="G103" s="5">
        <v>1</v>
      </c>
      <c r="H103" s="5">
        <v>5</v>
      </c>
      <c r="J103" s="96">
        <v>1</v>
      </c>
      <c r="K103" s="96">
        <v>4</v>
      </c>
    </row>
    <row r="104" spans="1:11">
      <c r="A104" s="96">
        <v>12</v>
      </c>
      <c r="B104" s="97" t="s">
        <v>670</v>
      </c>
      <c r="C104" s="96">
        <v>1</v>
      </c>
      <c r="D104" s="96">
        <v>2</v>
      </c>
      <c r="E104" s="5">
        <v>49</v>
      </c>
      <c r="F104" s="5" t="s">
        <v>720</v>
      </c>
      <c r="G104" s="5">
        <v>2</v>
      </c>
      <c r="H104" s="5">
        <v>6</v>
      </c>
      <c r="J104" s="96">
        <v>1</v>
      </c>
      <c r="K104" s="96">
        <v>2</v>
      </c>
    </row>
    <row r="105" spans="1:11">
      <c r="A105" s="96">
        <v>12</v>
      </c>
      <c r="B105" s="97" t="s">
        <v>670</v>
      </c>
      <c r="C105" s="96">
        <v>2</v>
      </c>
      <c r="D105" s="96">
        <v>4</v>
      </c>
      <c r="E105" s="39">
        <v>54</v>
      </c>
      <c r="F105" t="s">
        <v>724</v>
      </c>
      <c r="G105" s="41">
        <v>3</v>
      </c>
      <c r="H105" s="41">
        <v>18</v>
      </c>
      <c r="J105" s="96">
        <v>2</v>
      </c>
      <c r="K105" s="96">
        <v>4</v>
      </c>
    </row>
    <row r="106" spans="1:11">
      <c r="A106" s="96">
        <v>12</v>
      </c>
      <c r="B106" s="97" t="s">
        <v>670</v>
      </c>
      <c r="C106" s="96">
        <v>3</v>
      </c>
      <c r="D106" s="96">
        <v>4</v>
      </c>
      <c r="E106" s="39">
        <v>54</v>
      </c>
      <c r="F106" t="s">
        <v>724</v>
      </c>
      <c r="G106" s="41">
        <v>2</v>
      </c>
      <c r="H106" s="41">
        <v>16</v>
      </c>
      <c r="J106" s="96">
        <v>3</v>
      </c>
      <c r="K106" s="96">
        <v>4</v>
      </c>
    </row>
    <row r="107" spans="1:11">
      <c r="A107" s="96">
        <v>12</v>
      </c>
      <c r="B107" s="97" t="s">
        <v>670</v>
      </c>
      <c r="C107" s="96">
        <v>1</v>
      </c>
      <c r="D107" s="96">
        <v>9</v>
      </c>
      <c r="E107" s="39">
        <v>54</v>
      </c>
      <c r="F107" t="s">
        <v>724</v>
      </c>
      <c r="G107" s="41">
        <v>2</v>
      </c>
      <c r="H107" s="41">
        <v>10</v>
      </c>
      <c r="J107" s="96">
        <v>1</v>
      </c>
      <c r="K107" s="96">
        <v>9</v>
      </c>
    </row>
    <row r="108" spans="1:11">
      <c r="A108" s="96">
        <v>12</v>
      </c>
      <c r="B108" s="97" t="s">
        <v>670</v>
      </c>
      <c r="C108" s="96">
        <v>1</v>
      </c>
      <c r="D108" s="96">
        <v>6</v>
      </c>
      <c r="E108" s="39">
        <v>54</v>
      </c>
      <c r="F108" t="s">
        <v>724</v>
      </c>
      <c r="G108" s="41">
        <v>5</v>
      </c>
      <c r="H108" s="41">
        <v>15</v>
      </c>
      <c r="J108" s="96">
        <v>1</v>
      </c>
      <c r="K108" s="96">
        <v>6</v>
      </c>
    </row>
    <row r="109" spans="1:11">
      <c r="A109" s="96">
        <v>12</v>
      </c>
      <c r="B109" s="97" t="s">
        <v>670</v>
      </c>
      <c r="C109" s="96">
        <v>1</v>
      </c>
      <c r="D109" s="96">
        <v>5</v>
      </c>
      <c r="E109" s="39">
        <v>54</v>
      </c>
      <c r="F109" t="s">
        <v>724</v>
      </c>
      <c r="G109" s="41">
        <v>2</v>
      </c>
      <c r="H109" s="41">
        <v>9</v>
      </c>
      <c r="J109" s="96">
        <v>1</v>
      </c>
      <c r="K109" s="96">
        <v>5</v>
      </c>
    </row>
    <row r="110" spans="1:11">
      <c r="A110" s="96">
        <v>12</v>
      </c>
      <c r="B110" s="97" t="s">
        <v>670</v>
      </c>
      <c r="C110" s="96">
        <v>6</v>
      </c>
      <c r="D110" s="96">
        <v>15</v>
      </c>
      <c r="E110" s="39">
        <v>54</v>
      </c>
      <c r="F110" t="s">
        <v>724</v>
      </c>
      <c r="G110" s="41">
        <v>9</v>
      </c>
      <c r="H110" s="41">
        <v>14</v>
      </c>
      <c r="J110" s="96">
        <v>6</v>
      </c>
      <c r="K110" s="96">
        <v>15</v>
      </c>
    </row>
    <row r="111" spans="1:11">
      <c r="A111" s="96">
        <v>12</v>
      </c>
      <c r="B111" s="97" t="s">
        <v>670</v>
      </c>
      <c r="C111" s="96">
        <v>2</v>
      </c>
      <c r="D111" s="96">
        <v>3</v>
      </c>
      <c r="E111" s="39">
        <v>54</v>
      </c>
      <c r="F111" t="s">
        <v>724</v>
      </c>
      <c r="G111" s="41">
        <v>3</v>
      </c>
      <c r="H111" s="41">
        <v>8</v>
      </c>
      <c r="J111" s="96">
        <v>2</v>
      </c>
      <c r="K111" s="96">
        <v>3</v>
      </c>
    </row>
    <row r="112" spans="1:11">
      <c r="A112" s="96">
        <v>12</v>
      </c>
      <c r="B112" s="97" t="s">
        <v>670</v>
      </c>
      <c r="C112" s="96">
        <v>3</v>
      </c>
      <c r="D112" s="96">
        <v>5</v>
      </c>
      <c r="E112" s="39">
        <v>54</v>
      </c>
      <c r="F112" t="s">
        <v>724</v>
      </c>
      <c r="G112" s="41">
        <v>5</v>
      </c>
      <c r="H112" s="41">
        <v>12</v>
      </c>
      <c r="J112" s="96">
        <v>3</v>
      </c>
      <c r="K112" s="96">
        <v>5</v>
      </c>
    </row>
    <row r="113" spans="1:11">
      <c r="A113" s="96">
        <v>12</v>
      </c>
      <c r="B113" s="97" t="s">
        <v>670</v>
      </c>
      <c r="C113" s="96">
        <v>2</v>
      </c>
      <c r="D113" s="96">
        <v>6</v>
      </c>
      <c r="E113" s="39">
        <v>54</v>
      </c>
      <c r="F113" t="s">
        <v>724</v>
      </c>
      <c r="G113" s="41">
        <v>3</v>
      </c>
      <c r="H113" s="41">
        <v>13</v>
      </c>
      <c r="J113" s="96">
        <v>2</v>
      </c>
      <c r="K113" s="96">
        <v>6</v>
      </c>
    </row>
    <row r="114" spans="1:11">
      <c r="A114" s="96">
        <v>12</v>
      </c>
      <c r="B114" s="97" t="s">
        <v>670</v>
      </c>
      <c r="C114" s="96">
        <v>3</v>
      </c>
      <c r="D114" s="96">
        <v>10</v>
      </c>
      <c r="E114" s="39">
        <v>54</v>
      </c>
      <c r="F114" t="s">
        <v>724</v>
      </c>
      <c r="G114" s="41">
        <v>4</v>
      </c>
      <c r="H114" s="41">
        <v>10</v>
      </c>
      <c r="J114" s="96">
        <v>3</v>
      </c>
      <c r="K114" s="96">
        <v>10</v>
      </c>
    </row>
    <row r="115" spans="1:11">
      <c r="A115" s="96">
        <v>12</v>
      </c>
      <c r="B115" s="97" t="s">
        <v>670</v>
      </c>
      <c r="C115" s="96">
        <v>4</v>
      </c>
      <c r="D115" s="96">
        <v>14</v>
      </c>
      <c r="E115" s="39">
        <v>54</v>
      </c>
      <c r="F115" t="s">
        <v>724</v>
      </c>
      <c r="G115" s="41">
        <v>1</v>
      </c>
      <c r="H115" s="41">
        <v>9</v>
      </c>
      <c r="J115" s="96">
        <v>4</v>
      </c>
      <c r="K115" s="96">
        <v>14</v>
      </c>
    </row>
    <row r="116" spans="1:11">
      <c r="A116" s="96">
        <v>12</v>
      </c>
      <c r="B116" s="97" t="s">
        <v>670</v>
      </c>
      <c r="C116" s="96">
        <v>3</v>
      </c>
      <c r="D116" s="96">
        <v>5</v>
      </c>
      <c r="E116" s="39">
        <v>54</v>
      </c>
      <c r="F116" t="s">
        <v>724</v>
      </c>
      <c r="G116" s="41">
        <v>2</v>
      </c>
      <c r="H116" s="41">
        <v>9</v>
      </c>
      <c r="J116" s="96">
        <v>3</v>
      </c>
      <c r="K116" s="96">
        <v>5</v>
      </c>
    </row>
    <row r="117" spans="1:11">
      <c r="A117" s="96">
        <v>12</v>
      </c>
      <c r="B117" s="97" t="s">
        <v>670</v>
      </c>
      <c r="C117" s="96">
        <v>1</v>
      </c>
      <c r="D117" s="96">
        <v>4</v>
      </c>
      <c r="E117" s="39">
        <v>54</v>
      </c>
      <c r="F117" t="s">
        <v>724</v>
      </c>
      <c r="G117" s="41">
        <v>1</v>
      </c>
      <c r="H117" s="41">
        <v>10</v>
      </c>
      <c r="J117" s="96">
        <v>1</v>
      </c>
      <c r="K117" s="96">
        <v>4</v>
      </c>
    </row>
    <row r="118" spans="1:11">
      <c r="A118" s="96">
        <v>12</v>
      </c>
      <c r="B118" s="97" t="s">
        <v>670</v>
      </c>
      <c r="C118" s="96">
        <v>2</v>
      </c>
      <c r="D118" s="96">
        <v>3</v>
      </c>
      <c r="E118" s="39">
        <v>54</v>
      </c>
      <c r="F118" t="s">
        <v>724</v>
      </c>
      <c r="G118" s="41">
        <v>2</v>
      </c>
      <c r="H118" s="41">
        <v>10</v>
      </c>
      <c r="J118" s="96">
        <v>2</v>
      </c>
      <c r="K118" s="96">
        <v>3</v>
      </c>
    </row>
    <row r="119" spans="1:11">
      <c r="A119" s="96">
        <v>12</v>
      </c>
      <c r="B119" s="97" t="s">
        <v>670</v>
      </c>
      <c r="C119" s="96">
        <v>2</v>
      </c>
      <c r="D119" s="96">
        <v>10</v>
      </c>
      <c r="E119" s="39">
        <v>54</v>
      </c>
      <c r="F119" t="s">
        <v>724</v>
      </c>
      <c r="G119" s="41">
        <v>4</v>
      </c>
      <c r="H119" s="41">
        <v>11</v>
      </c>
      <c r="J119" s="96">
        <v>2</v>
      </c>
      <c r="K119" s="96">
        <v>10</v>
      </c>
    </row>
    <row r="120" spans="1:11">
      <c r="A120">
        <v>13</v>
      </c>
      <c r="B120" t="s">
        <v>982</v>
      </c>
      <c r="C120">
        <v>2</v>
      </c>
      <c r="D120">
        <v>8</v>
      </c>
      <c r="E120" s="39">
        <v>54</v>
      </c>
      <c r="F120" t="s">
        <v>724</v>
      </c>
      <c r="G120" s="41">
        <v>3</v>
      </c>
      <c r="H120" s="41">
        <v>10</v>
      </c>
      <c r="J120">
        <v>2</v>
      </c>
      <c r="K120">
        <v>8</v>
      </c>
    </row>
    <row r="121" spans="1:11">
      <c r="A121">
        <v>13</v>
      </c>
      <c r="B121" t="s">
        <v>982</v>
      </c>
      <c r="C121">
        <v>3</v>
      </c>
      <c r="D121">
        <v>9</v>
      </c>
      <c r="E121" s="42">
        <v>54</v>
      </c>
      <c r="F121" t="s">
        <v>724</v>
      </c>
      <c r="G121" s="41">
        <v>4</v>
      </c>
      <c r="H121" s="41">
        <v>6</v>
      </c>
      <c r="J121">
        <v>3</v>
      </c>
      <c r="K121">
        <v>9</v>
      </c>
    </row>
    <row r="122" spans="1:11">
      <c r="A122">
        <v>13</v>
      </c>
      <c r="B122" t="s">
        <v>689</v>
      </c>
      <c r="C122">
        <v>4</v>
      </c>
      <c r="D122">
        <v>7</v>
      </c>
      <c r="E122">
        <v>57</v>
      </c>
      <c r="F122" t="s">
        <v>1357</v>
      </c>
      <c r="G122" s="42">
        <v>1</v>
      </c>
      <c r="H122" s="42">
        <v>5</v>
      </c>
      <c r="J122">
        <v>4</v>
      </c>
      <c r="K122">
        <v>7</v>
      </c>
    </row>
    <row r="123" spans="1:11">
      <c r="A123">
        <v>13</v>
      </c>
      <c r="B123" t="s">
        <v>982</v>
      </c>
      <c r="C123">
        <v>1</v>
      </c>
      <c r="D123">
        <v>3</v>
      </c>
      <c r="E123">
        <v>57</v>
      </c>
      <c r="F123" t="s">
        <v>1357</v>
      </c>
      <c r="G123" s="42">
        <v>8</v>
      </c>
      <c r="H123" s="42">
        <v>12</v>
      </c>
      <c r="J123">
        <v>1</v>
      </c>
      <c r="K123">
        <v>3</v>
      </c>
    </row>
    <row r="124" spans="1:11">
      <c r="A124" s="96">
        <v>14</v>
      </c>
      <c r="B124" s="97" t="s">
        <v>690</v>
      </c>
      <c r="C124" s="96">
        <v>2</v>
      </c>
      <c r="D124" s="96">
        <v>13</v>
      </c>
      <c r="E124">
        <v>57</v>
      </c>
      <c r="F124" t="s">
        <v>1357</v>
      </c>
      <c r="G124" s="42">
        <v>3</v>
      </c>
      <c r="H124" s="42">
        <v>8</v>
      </c>
      <c r="J124" s="96">
        <v>2</v>
      </c>
      <c r="K124" s="96">
        <v>13</v>
      </c>
    </row>
    <row r="125" spans="1:11">
      <c r="A125" s="96">
        <v>14</v>
      </c>
      <c r="B125" s="97" t="s">
        <v>690</v>
      </c>
      <c r="C125" s="96">
        <v>3</v>
      </c>
      <c r="D125" s="96">
        <v>9</v>
      </c>
      <c r="E125">
        <v>57</v>
      </c>
      <c r="F125" t="s">
        <v>1357</v>
      </c>
      <c r="G125" s="42">
        <v>5</v>
      </c>
      <c r="H125" s="42">
        <v>6</v>
      </c>
      <c r="J125" s="96">
        <v>3</v>
      </c>
      <c r="K125" s="96">
        <v>9</v>
      </c>
    </row>
    <row r="126" spans="1:11">
      <c r="A126" s="96">
        <v>14</v>
      </c>
      <c r="B126" s="97" t="s">
        <v>690</v>
      </c>
      <c r="C126" s="96">
        <v>2</v>
      </c>
      <c r="D126" s="96">
        <v>10</v>
      </c>
      <c r="E126">
        <v>58</v>
      </c>
      <c r="F126" t="s">
        <v>882</v>
      </c>
      <c r="G126" s="42">
        <v>1</v>
      </c>
      <c r="H126" s="42">
        <v>6</v>
      </c>
      <c r="J126" s="96">
        <v>2</v>
      </c>
      <c r="K126" s="96">
        <v>10</v>
      </c>
    </row>
    <row r="127" spans="1:11">
      <c r="A127" s="96">
        <v>14</v>
      </c>
      <c r="B127" s="97" t="s">
        <v>690</v>
      </c>
      <c r="C127" s="96">
        <v>1</v>
      </c>
      <c r="D127" s="96">
        <v>10</v>
      </c>
      <c r="E127">
        <v>58</v>
      </c>
      <c r="F127" t="s">
        <v>882</v>
      </c>
      <c r="G127" s="42">
        <v>6</v>
      </c>
      <c r="H127" s="42">
        <v>8</v>
      </c>
      <c r="J127" s="96">
        <v>1</v>
      </c>
      <c r="K127" s="96">
        <v>10</v>
      </c>
    </row>
    <row r="128" spans="1:11">
      <c r="A128" s="96">
        <v>14</v>
      </c>
      <c r="B128" s="97" t="s">
        <v>690</v>
      </c>
      <c r="C128" s="96">
        <v>2</v>
      </c>
      <c r="D128" s="96">
        <v>9</v>
      </c>
      <c r="E128">
        <v>58</v>
      </c>
      <c r="F128" t="s">
        <v>882</v>
      </c>
      <c r="G128" s="42">
        <v>1</v>
      </c>
      <c r="H128" s="42">
        <v>4</v>
      </c>
      <c r="J128" s="96">
        <v>2</v>
      </c>
      <c r="K128" s="96">
        <v>9</v>
      </c>
    </row>
    <row r="129" spans="1:11">
      <c r="A129" s="96">
        <v>14</v>
      </c>
      <c r="B129" s="97" t="s">
        <v>690</v>
      </c>
      <c r="C129" s="96">
        <v>2</v>
      </c>
      <c r="D129" s="96">
        <v>6</v>
      </c>
      <c r="E129">
        <v>58</v>
      </c>
      <c r="F129" t="s">
        <v>882</v>
      </c>
      <c r="G129" s="42">
        <v>6</v>
      </c>
      <c r="H129" s="42">
        <v>16</v>
      </c>
      <c r="J129" s="96">
        <v>2</v>
      </c>
      <c r="K129" s="96">
        <v>6</v>
      </c>
    </row>
    <row r="130" spans="1:11">
      <c r="A130" s="96">
        <v>14</v>
      </c>
      <c r="B130" s="97" t="s">
        <v>690</v>
      </c>
      <c r="C130" s="96">
        <v>1</v>
      </c>
      <c r="D130" s="96">
        <v>10</v>
      </c>
      <c r="E130">
        <v>58</v>
      </c>
      <c r="F130" t="s">
        <v>882</v>
      </c>
      <c r="G130" s="42">
        <v>2</v>
      </c>
      <c r="H130" s="42">
        <v>5</v>
      </c>
      <c r="J130" s="96">
        <v>1</v>
      </c>
      <c r="K130" s="96">
        <v>10</v>
      </c>
    </row>
    <row r="131" spans="1:11">
      <c r="A131" s="96">
        <v>14</v>
      </c>
      <c r="B131" s="97" t="s">
        <v>690</v>
      </c>
      <c r="C131" s="96">
        <v>4</v>
      </c>
      <c r="D131" s="96">
        <v>7</v>
      </c>
      <c r="E131">
        <v>58</v>
      </c>
      <c r="F131" t="s">
        <v>882</v>
      </c>
      <c r="G131" s="42">
        <v>14</v>
      </c>
      <c r="H131" s="42">
        <v>22</v>
      </c>
      <c r="J131" s="96">
        <v>4</v>
      </c>
      <c r="K131" s="96">
        <v>7</v>
      </c>
    </row>
    <row r="132" spans="1:11">
      <c r="A132" s="96">
        <v>14</v>
      </c>
      <c r="B132" s="97" t="s">
        <v>690</v>
      </c>
      <c r="C132" s="96">
        <v>5</v>
      </c>
      <c r="D132" s="96">
        <v>10</v>
      </c>
      <c r="E132">
        <v>58</v>
      </c>
      <c r="F132" t="s">
        <v>882</v>
      </c>
      <c r="G132" s="42">
        <v>1</v>
      </c>
      <c r="H132" s="42">
        <v>5</v>
      </c>
      <c r="J132" s="96">
        <v>5</v>
      </c>
      <c r="K132" s="96">
        <v>10</v>
      </c>
    </row>
    <row r="133" spans="1:11">
      <c r="A133" s="96">
        <v>14</v>
      </c>
      <c r="B133" s="97" t="s">
        <v>690</v>
      </c>
      <c r="C133" s="96">
        <v>2</v>
      </c>
      <c r="D133" s="96">
        <v>12</v>
      </c>
      <c r="E133">
        <v>58</v>
      </c>
      <c r="F133" t="s">
        <v>882</v>
      </c>
      <c r="G133" s="42">
        <v>1</v>
      </c>
      <c r="H133" s="42">
        <v>3</v>
      </c>
      <c r="J133" s="96">
        <v>2</v>
      </c>
      <c r="K133" s="96">
        <v>12</v>
      </c>
    </row>
    <row r="134" spans="1:11">
      <c r="A134" s="96">
        <v>14</v>
      </c>
      <c r="B134" s="97" t="s">
        <v>690</v>
      </c>
      <c r="C134" s="96">
        <v>7</v>
      </c>
      <c r="D134" s="96">
        <v>10</v>
      </c>
      <c r="E134">
        <v>58</v>
      </c>
      <c r="F134" t="s">
        <v>882</v>
      </c>
      <c r="G134" s="42">
        <v>3</v>
      </c>
      <c r="H134" s="42">
        <v>15</v>
      </c>
      <c r="J134" s="96">
        <v>7</v>
      </c>
      <c r="K134" s="96">
        <v>10</v>
      </c>
    </row>
    <row r="135" spans="1:11">
      <c r="A135" s="96">
        <v>14</v>
      </c>
      <c r="B135" s="97" t="s">
        <v>690</v>
      </c>
      <c r="C135" s="96">
        <v>1</v>
      </c>
      <c r="D135" s="96">
        <v>8</v>
      </c>
      <c r="E135">
        <v>58</v>
      </c>
      <c r="F135" t="s">
        <v>882</v>
      </c>
      <c r="G135" s="42">
        <v>2</v>
      </c>
      <c r="H135" s="42">
        <v>28</v>
      </c>
      <c r="J135" s="96">
        <v>1</v>
      </c>
      <c r="K135" s="96">
        <v>8</v>
      </c>
    </row>
    <row r="136" spans="1:11">
      <c r="A136" s="96">
        <v>14</v>
      </c>
      <c r="B136" s="97" t="s">
        <v>690</v>
      </c>
      <c r="C136" s="96">
        <v>2</v>
      </c>
      <c r="D136" s="96">
        <v>12</v>
      </c>
      <c r="E136">
        <v>58</v>
      </c>
      <c r="F136" t="s">
        <v>882</v>
      </c>
      <c r="G136" s="42">
        <v>8</v>
      </c>
      <c r="H136" s="42">
        <v>16</v>
      </c>
      <c r="J136" s="96">
        <v>2</v>
      </c>
      <c r="K136" s="96">
        <v>12</v>
      </c>
    </row>
    <row r="137" spans="1:11">
      <c r="A137" s="96">
        <v>14</v>
      </c>
      <c r="B137" s="97" t="s">
        <v>690</v>
      </c>
      <c r="C137" s="96">
        <v>4</v>
      </c>
      <c r="D137" s="96">
        <v>6</v>
      </c>
      <c r="E137">
        <v>58</v>
      </c>
      <c r="F137" t="s">
        <v>882</v>
      </c>
      <c r="G137" s="42">
        <v>1</v>
      </c>
      <c r="H137" s="42">
        <v>12</v>
      </c>
      <c r="J137" s="96">
        <v>4</v>
      </c>
      <c r="K137" s="96">
        <v>6</v>
      </c>
    </row>
    <row r="138" spans="1:11">
      <c r="A138" s="96">
        <v>14</v>
      </c>
      <c r="B138" s="97" t="s">
        <v>690</v>
      </c>
      <c r="C138" s="96">
        <v>3</v>
      </c>
      <c r="D138" s="96">
        <v>5</v>
      </c>
      <c r="E138">
        <v>58</v>
      </c>
      <c r="F138" t="s">
        <v>882</v>
      </c>
      <c r="G138" s="42">
        <v>7</v>
      </c>
      <c r="H138" s="42">
        <v>15</v>
      </c>
      <c r="J138" s="96">
        <v>3</v>
      </c>
      <c r="K138" s="96">
        <v>5</v>
      </c>
    </row>
    <row r="139" spans="1:11">
      <c r="A139" s="96">
        <v>14</v>
      </c>
      <c r="B139" s="97" t="s">
        <v>690</v>
      </c>
      <c r="C139" s="96">
        <v>4</v>
      </c>
      <c r="D139" s="96">
        <v>11</v>
      </c>
      <c r="E139">
        <v>58</v>
      </c>
      <c r="F139" t="s">
        <v>882</v>
      </c>
      <c r="G139" s="42">
        <v>1</v>
      </c>
      <c r="H139" s="42">
        <v>12</v>
      </c>
      <c r="J139" s="96">
        <v>4</v>
      </c>
      <c r="K139" s="96">
        <v>11</v>
      </c>
    </row>
    <row r="140" spans="1:11">
      <c r="A140" s="96">
        <v>14</v>
      </c>
      <c r="B140" s="97" t="s">
        <v>690</v>
      </c>
      <c r="C140" s="96">
        <v>2</v>
      </c>
      <c r="D140" s="96">
        <v>8</v>
      </c>
      <c r="E140">
        <v>58</v>
      </c>
      <c r="F140" t="s">
        <v>882</v>
      </c>
      <c r="G140" s="42">
        <v>4</v>
      </c>
      <c r="H140" s="42">
        <v>19</v>
      </c>
      <c r="J140" s="96">
        <v>2</v>
      </c>
      <c r="K140" s="96">
        <v>8</v>
      </c>
    </row>
    <row r="141" spans="1:11">
      <c r="A141" s="96">
        <v>14</v>
      </c>
      <c r="B141" s="97" t="s">
        <v>690</v>
      </c>
      <c r="C141" s="96">
        <v>2</v>
      </c>
      <c r="D141" s="96">
        <v>4</v>
      </c>
      <c r="E141">
        <v>58</v>
      </c>
      <c r="F141" t="s">
        <v>882</v>
      </c>
      <c r="G141" s="42">
        <v>6</v>
      </c>
      <c r="H141" s="42">
        <v>14</v>
      </c>
      <c r="J141" s="96">
        <v>2</v>
      </c>
      <c r="K141" s="96">
        <v>4</v>
      </c>
    </row>
    <row r="142" spans="1:11">
      <c r="A142" s="96">
        <v>14</v>
      </c>
      <c r="B142" s="97" t="s">
        <v>690</v>
      </c>
      <c r="C142" s="96">
        <v>5</v>
      </c>
      <c r="D142" s="96">
        <v>11</v>
      </c>
      <c r="E142">
        <v>61</v>
      </c>
      <c r="F142" s="23" t="s">
        <v>727</v>
      </c>
      <c r="G142">
        <v>3</v>
      </c>
      <c r="H142">
        <v>5</v>
      </c>
      <c r="J142" s="96">
        <v>5</v>
      </c>
      <c r="K142" s="96">
        <v>11</v>
      </c>
    </row>
    <row r="143" spans="1:11">
      <c r="A143" s="96">
        <v>14</v>
      </c>
      <c r="B143" s="97" t="s">
        <v>690</v>
      </c>
      <c r="C143" s="96">
        <v>1</v>
      </c>
      <c r="D143" s="96">
        <v>2</v>
      </c>
      <c r="E143">
        <v>61</v>
      </c>
      <c r="F143" s="23" t="s">
        <v>727</v>
      </c>
      <c r="G143">
        <v>1</v>
      </c>
      <c r="H143">
        <v>9</v>
      </c>
      <c r="J143" s="96">
        <v>1</v>
      </c>
      <c r="K143" s="96">
        <v>2</v>
      </c>
    </row>
    <row r="144" spans="1:11">
      <c r="A144" s="96">
        <v>14</v>
      </c>
      <c r="B144" s="97" t="s">
        <v>690</v>
      </c>
      <c r="C144" s="96">
        <v>4</v>
      </c>
      <c r="D144" s="96">
        <v>9</v>
      </c>
      <c r="E144">
        <v>61</v>
      </c>
      <c r="F144" s="23" t="s">
        <v>727</v>
      </c>
      <c r="G144">
        <v>2</v>
      </c>
      <c r="H144">
        <v>12</v>
      </c>
      <c r="J144" s="96">
        <v>4</v>
      </c>
      <c r="K144" s="96">
        <v>9</v>
      </c>
    </row>
    <row r="145" spans="1:11">
      <c r="A145" s="96">
        <v>15</v>
      </c>
      <c r="B145" s="97" t="s">
        <v>691</v>
      </c>
      <c r="C145" s="96">
        <v>1</v>
      </c>
      <c r="D145" s="96">
        <v>5</v>
      </c>
      <c r="E145">
        <v>61</v>
      </c>
      <c r="F145" s="23" t="s">
        <v>727</v>
      </c>
      <c r="G145">
        <v>3</v>
      </c>
      <c r="H145">
        <v>8</v>
      </c>
      <c r="J145" s="96">
        <v>1</v>
      </c>
      <c r="K145" s="96">
        <v>5</v>
      </c>
    </row>
    <row r="146" spans="1:11">
      <c r="A146" s="96">
        <v>15</v>
      </c>
      <c r="B146" s="97" t="s">
        <v>691</v>
      </c>
      <c r="C146" s="96">
        <v>1</v>
      </c>
      <c r="D146" s="96">
        <v>10</v>
      </c>
      <c r="E146">
        <v>61</v>
      </c>
      <c r="F146" s="23" t="s">
        <v>727</v>
      </c>
      <c r="G146">
        <v>1</v>
      </c>
      <c r="H146">
        <v>6</v>
      </c>
      <c r="J146" s="96">
        <v>1</v>
      </c>
      <c r="K146" s="96">
        <v>10</v>
      </c>
    </row>
    <row r="147" spans="1:11">
      <c r="A147" s="96">
        <v>15</v>
      </c>
      <c r="B147" s="97" t="s">
        <v>691</v>
      </c>
      <c r="C147" s="96">
        <v>2</v>
      </c>
      <c r="D147" s="96">
        <v>6</v>
      </c>
      <c r="E147">
        <v>61</v>
      </c>
      <c r="F147" s="23" t="s">
        <v>727</v>
      </c>
      <c r="G147">
        <v>2</v>
      </c>
      <c r="H147">
        <v>9</v>
      </c>
      <c r="J147" s="96">
        <v>2</v>
      </c>
      <c r="K147" s="96">
        <v>6</v>
      </c>
    </row>
    <row r="148" spans="1:11">
      <c r="A148" s="96">
        <v>15</v>
      </c>
      <c r="B148" s="97" t="s">
        <v>691</v>
      </c>
      <c r="C148" s="96">
        <v>2</v>
      </c>
      <c r="D148" s="96">
        <v>6</v>
      </c>
      <c r="E148">
        <v>61</v>
      </c>
      <c r="F148" s="23" t="s">
        <v>727</v>
      </c>
      <c r="G148">
        <v>2</v>
      </c>
      <c r="H148">
        <v>10</v>
      </c>
      <c r="J148" s="96">
        <v>2</v>
      </c>
      <c r="K148" s="96">
        <v>6</v>
      </c>
    </row>
    <row r="149" spans="1:11">
      <c r="A149" s="96">
        <v>15</v>
      </c>
      <c r="B149" s="97" t="s">
        <v>691</v>
      </c>
      <c r="C149" s="96">
        <v>2</v>
      </c>
      <c r="D149" s="96">
        <v>18</v>
      </c>
      <c r="E149">
        <v>61</v>
      </c>
      <c r="F149" s="23" t="s">
        <v>727</v>
      </c>
      <c r="G149">
        <v>1</v>
      </c>
      <c r="H149">
        <v>9</v>
      </c>
      <c r="J149" s="96">
        <v>2</v>
      </c>
      <c r="K149" s="96">
        <v>18</v>
      </c>
    </row>
    <row r="150" spans="1:11">
      <c r="A150" s="96">
        <v>15</v>
      </c>
      <c r="B150" s="97" t="s">
        <v>691</v>
      </c>
      <c r="C150" s="96">
        <v>1</v>
      </c>
      <c r="D150" s="96">
        <v>3</v>
      </c>
      <c r="E150">
        <v>61</v>
      </c>
      <c r="F150" s="23" t="s">
        <v>727</v>
      </c>
      <c r="G150">
        <v>2</v>
      </c>
      <c r="H150">
        <v>5</v>
      </c>
      <c r="J150" s="96">
        <v>1</v>
      </c>
      <c r="K150" s="96">
        <v>3</v>
      </c>
    </row>
    <row r="151" spans="1:11">
      <c r="A151" s="96">
        <v>15</v>
      </c>
      <c r="B151" s="97" t="s">
        <v>691</v>
      </c>
      <c r="C151" s="96">
        <v>1</v>
      </c>
      <c r="D151" s="96">
        <v>7</v>
      </c>
      <c r="E151">
        <v>61</v>
      </c>
      <c r="F151" s="23" t="s">
        <v>727</v>
      </c>
      <c r="G151">
        <v>6</v>
      </c>
      <c r="H151">
        <v>9</v>
      </c>
      <c r="J151" s="96">
        <v>1</v>
      </c>
      <c r="K151" s="96">
        <v>7</v>
      </c>
    </row>
    <row r="152" spans="1:11">
      <c r="A152" s="96">
        <v>15</v>
      </c>
      <c r="B152" s="97" t="s">
        <v>691</v>
      </c>
      <c r="C152" s="96">
        <v>1</v>
      </c>
      <c r="D152" s="96">
        <v>9</v>
      </c>
      <c r="E152">
        <v>61</v>
      </c>
      <c r="F152" s="23" t="s">
        <v>727</v>
      </c>
      <c r="G152">
        <v>5</v>
      </c>
      <c r="H152">
        <v>9</v>
      </c>
      <c r="J152" s="96">
        <v>1</v>
      </c>
      <c r="K152" s="96">
        <v>9</v>
      </c>
    </row>
    <row r="153" spans="1:11">
      <c r="A153" s="96">
        <v>15</v>
      </c>
      <c r="B153" s="97" t="s">
        <v>691</v>
      </c>
      <c r="C153" s="96">
        <v>2</v>
      </c>
      <c r="D153" s="96">
        <v>18</v>
      </c>
      <c r="E153">
        <v>61</v>
      </c>
      <c r="F153" s="23" t="s">
        <v>727</v>
      </c>
      <c r="G153">
        <v>3</v>
      </c>
      <c r="H153">
        <v>5</v>
      </c>
      <c r="J153" s="96">
        <v>2</v>
      </c>
      <c r="K153" s="96">
        <v>18</v>
      </c>
    </row>
    <row r="154" spans="1:11">
      <c r="A154" s="96">
        <v>16</v>
      </c>
      <c r="B154" s="97" t="s">
        <v>692</v>
      </c>
      <c r="C154" s="96">
        <v>1</v>
      </c>
      <c r="D154" s="96">
        <v>8</v>
      </c>
      <c r="E154">
        <v>61</v>
      </c>
      <c r="F154" s="23" t="s">
        <v>727</v>
      </c>
      <c r="G154">
        <v>3</v>
      </c>
      <c r="H154">
        <v>4</v>
      </c>
      <c r="J154" s="96">
        <v>1</v>
      </c>
      <c r="K154" s="96">
        <v>8</v>
      </c>
    </row>
    <row r="155" spans="1:11">
      <c r="A155" s="96">
        <v>16</v>
      </c>
      <c r="B155" s="97" t="s">
        <v>692</v>
      </c>
      <c r="C155" s="96">
        <v>1</v>
      </c>
      <c r="D155" s="96">
        <v>6</v>
      </c>
      <c r="E155">
        <v>61</v>
      </c>
      <c r="F155" s="23" t="s">
        <v>727</v>
      </c>
      <c r="G155">
        <v>3</v>
      </c>
      <c r="H155">
        <v>6</v>
      </c>
      <c r="J155" s="96">
        <v>1</v>
      </c>
      <c r="K155" s="96">
        <v>6</v>
      </c>
    </row>
    <row r="156" spans="1:11">
      <c r="A156" s="96">
        <v>16</v>
      </c>
      <c r="B156" s="97" t="s">
        <v>692</v>
      </c>
      <c r="C156" s="96">
        <v>1</v>
      </c>
      <c r="D156" s="96">
        <v>7</v>
      </c>
      <c r="E156">
        <v>61</v>
      </c>
      <c r="F156" s="23" t="s">
        <v>727</v>
      </c>
      <c r="G156">
        <v>1</v>
      </c>
      <c r="H156">
        <v>6</v>
      </c>
      <c r="J156" s="96">
        <v>1</v>
      </c>
      <c r="K156" s="96">
        <v>7</v>
      </c>
    </row>
    <row r="157" spans="1:11">
      <c r="A157" s="96">
        <v>16</v>
      </c>
      <c r="B157" s="97" t="s">
        <v>692</v>
      </c>
      <c r="C157" s="96">
        <v>2</v>
      </c>
      <c r="D157" s="96">
        <v>5</v>
      </c>
      <c r="E157">
        <v>61</v>
      </c>
      <c r="F157" s="23" t="s">
        <v>727</v>
      </c>
      <c r="G157">
        <v>3</v>
      </c>
      <c r="H157">
        <v>5</v>
      </c>
      <c r="J157" s="96">
        <v>2</v>
      </c>
      <c r="K157" s="96">
        <v>5</v>
      </c>
    </row>
    <row r="158" spans="1:11">
      <c r="A158" s="96">
        <v>16</v>
      </c>
      <c r="B158" s="97" t="s">
        <v>692</v>
      </c>
      <c r="C158" s="96">
        <v>2</v>
      </c>
      <c r="D158" s="96">
        <v>5</v>
      </c>
      <c r="E158">
        <v>61</v>
      </c>
      <c r="F158" s="23" t="s">
        <v>727</v>
      </c>
      <c r="G158">
        <v>2</v>
      </c>
      <c r="H158">
        <v>4</v>
      </c>
      <c r="J158" s="96">
        <v>2</v>
      </c>
      <c r="K158" s="96">
        <v>5</v>
      </c>
    </row>
    <row r="159" spans="1:11">
      <c r="A159" s="96">
        <v>16</v>
      </c>
      <c r="B159" s="97" t="s">
        <v>692</v>
      </c>
      <c r="C159" s="96">
        <v>1</v>
      </c>
      <c r="D159" s="96">
        <v>6</v>
      </c>
      <c r="E159">
        <v>61</v>
      </c>
      <c r="F159" s="23" t="s">
        <v>727</v>
      </c>
      <c r="G159">
        <v>3</v>
      </c>
      <c r="H159">
        <v>5</v>
      </c>
      <c r="J159" s="96">
        <v>1</v>
      </c>
      <c r="K159" s="96">
        <v>6</v>
      </c>
    </row>
    <row r="160" spans="1:11">
      <c r="A160" s="96">
        <v>16</v>
      </c>
      <c r="B160" s="97" t="s">
        <v>692</v>
      </c>
      <c r="C160" s="96">
        <v>5</v>
      </c>
      <c r="D160" s="96">
        <v>8</v>
      </c>
      <c r="E160">
        <v>61</v>
      </c>
      <c r="F160" s="23" t="s">
        <v>727</v>
      </c>
      <c r="G160">
        <v>3</v>
      </c>
      <c r="H160">
        <v>11</v>
      </c>
      <c r="J160" s="96">
        <v>5</v>
      </c>
      <c r="K160" s="96">
        <v>8</v>
      </c>
    </row>
    <row r="161" spans="1:11">
      <c r="A161" s="96">
        <v>16</v>
      </c>
      <c r="B161" s="97" t="s">
        <v>692</v>
      </c>
      <c r="C161" s="96">
        <v>3</v>
      </c>
      <c r="D161" s="96">
        <v>8</v>
      </c>
      <c r="E161">
        <v>61</v>
      </c>
      <c r="F161" s="23" t="s">
        <v>727</v>
      </c>
      <c r="G161">
        <v>3</v>
      </c>
      <c r="H161">
        <v>5</v>
      </c>
      <c r="J161" s="96">
        <v>3</v>
      </c>
      <c r="K161" s="96">
        <v>8</v>
      </c>
    </row>
    <row r="162" spans="1:11">
      <c r="A162" s="96">
        <v>16</v>
      </c>
      <c r="B162" s="97" t="s">
        <v>692</v>
      </c>
      <c r="C162" s="96">
        <v>1</v>
      </c>
      <c r="D162" s="96">
        <v>5</v>
      </c>
      <c r="E162">
        <v>61</v>
      </c>
      <c r="F162" s="23" t="s">
        <v>727</v>
      </c>
      <c r="G162">
        <v>2</v>
      </c>
      <c r="H162">
        <v>3</v>
      </c>
      <c r="J162" s="96">
        <v>1</v>
      </c>
      <c r="K162" s="96">
        <v>5</v>
      </c>
    </row>
    <row r="163" spans="1:11">
      <c r="A163" s="96">
        <v>16</v>
      </c>
      <c r="B163" s="97" t="s">
        <v>692</v>
      </c>
      <c r="C163" s="96">
        <v>2</v>
      </c>
      <c r="D163" s="96">
        <v>5</v>
      </c>
      <c r="E163">
        <v>61</v>
      </c>
      <c r="F163" s="23" t="s">
        <v>727</v>
      </c>
      <c r="G163">
        <v>2</v>
      </c>
      <c r="H163">
        <v>5</v>
      </c>
      <c r="J163" s="96">
        <v>2</v>
      </c>
      <c r="K163" s="96">
        <v>5</v>
      </c>
    </row>
    <row r="164" spans="1:11">
      <c r="A164" s="96">
        <v>17</v>
      </c>
      <c r="B164" s="97" t="s">
        <v>693</v>
      </c>
      <c r="C164" s="96">
        <v>2</v>
      </c>
      <c r="D164" s="96">
        <v>8</v>
      </c>
      <c r="E164">
        <v>61</v>
      </c>
      <c r="F164" s="23" t="s">
        <v>727</v>
      </c>
      <c r="G164">
        <v>1</v>
      </c>
      <c r="H164">
        <v>6</v>
      </c>
      <c r="J164" s="96">
        <v>2</v>
      </c>
      <c r="K164" s="96">
        <v>8</v>
      </c>
    </row>
    <row r="165" spans="1:11">
      <c r="A165" s="96">
        <v>17</v>
      </c>
      <c r="B165" s="97" t="s">
        <v>693</v>
      </c>
      <c r="C165" s="96">
        <v>1</v>
      </c>
      <c r="D165" s="96">
        <v>11</v>
      </c>
      <c r="E165">
        <v>62</v>
      </c>
      <c r="F165" t="s">
        <v>1519</v>
      </c>
      <c r="G165">
        <v>8</v>
      </c>
      <c r="H165">
        <v>21</v>
      </c>
      <c r="J165" s="96">
        <v>1</v>
      </c>
      <c r="K165" s="96">
        <v>11</v>
      </c>
    </row>
    <row r="166" spans="1:11">
      <c r="A166" s="96">
        <v>17</v>
      </c>
      <c r="B166" s="97" t="s">
        <v>693</v>
      </c>
      <c r="C166" s="96">
        <v>1</v>
      </c>
      <c r="D166" s="96">
        <v>15</v>
      </c>
      <c r="E166">
        <v>62</v>
      </c>
      <c r="F166" t="s">
        <v>1519</v>
      </c>
      <c r="G166">
        <v>2</v>
      </c>
      <c r="H166">
        <v>10</v>
      </c>
      <c r="J166" s="96">
        <v>1</v>
      </c>
      <c r="K166" s="96">
        <v>15</v>
      </c>
    </row>
    <row r="167" spans="1:11">
      <c r="A167" s="96">
        <v>17</v>
      </c>
      <c r="B167" s="97" t="s">
        <v>693</v>
      </c>
      <c r="C167" s="96">
        <v>6</v>
      </c>
      <c r="D167" s="96">
        <v>16</v>
      </c>
      <c r="E167">
        <v>62</v>
      </c>
      <c r="F167" t="s">
        <v>1519</v>
      </c>
      <c r="G167">
        <v>1</v>
      </c>
      <c r="H167">
        <v>3</v>
      </c>
      <c r="J167" s="96">
        <v>6</v>
      </c>
      <c r="K167" s="96">
        <v>16</v>
      </c>
    </row>
    <row r="168" spans="1:11">
      <c r="A168" s="96">
        <v>17</v>
      </c>
      <c r="B168" s="97" t="s">
        <v>693</v>
      </c>
      <c r="C168" s="96">
        <v>2</v>
      </c>
      <c r="D168" s="96">
        <v>14</v>
      </c>
      <c r="E168">
        <v>62</v>
      </c>
      <c r="F168" t="s">
        <v>1519</v>
      </c>
      <c r="G168">
        <v>1</v>
      </c>
      <c r="H168">
        <v>3</v>
      </c>
      <c r="J168" s="96">
        <v>2</v>
      </c>
      <c r="K168" s="96">
        <v>14</v>
      </c>
    </row>
    <row r="169" spans="1:11">
      <c r="A169" s="96">
        <v>17</v>
      </c>
      <c r="B169" s="97" t="s">
        <v>693</v>
      </c>
      <c r="C169" s="96">
        <v>6</v>
      </c>
      <c r="D169" s="96">
        <v>15</v>
      </c>
      <c r="E169">
        <v>62</v>
      </c>
      <c r="F169" t="s">
        <v>1519</v>
      </c>
      <c r="G169">
        <v>2</v>
      </c>
      <c r="H169">
        <v>5</v>
      </c>
      <c r="J169" s="96">
        <v>6</v>
      </c>
      <c r="K169" s="96">
        <v>15</v>
      </c>
    </row>
    <row r="170" spans="1:11">
      <c r="A170" s="96">
        <v>17</v>
      </c>
      <c r="B170" s="97" t="s">
        <v>693</v>
      </c>
      <c r="C170" s="96">
        <v>1</v>
      </c>
      <c r="D170" s="96">
        <v>17</v>
      </c>
      <c r="E170">
        <v>62</v>
      </c>
      <c r="F170" t="s">
        <v>1519</v>
      </c>
      <c r="G170">
        <v>16</v>
      </c>
      <c r="H170">
        <v>19</v>
      </c>
      <c r="J170" s="96">
        <v>1</v>
      </c>
      <c r="K170" s="96">
        <v>17</v>
      </c>
    </row>
    <row r="171" spans="1:11">
      <c r="A171" s="96">
        <v>17</v>
      </c>
      <c r="B171" s="97" t="s">
        <v>693</v>
      </c>
      <c r="C171" s="96">
        <v>2</v>
      </c>
      <c r="D171" s="96">
        <v>9</v>
      </c>
      <c r="E171">
        <v>62</v>
      </c>
      <c r="F171" t="s">
        <v>1519</v>
      </c>
      <c r="G171">
        <v>18</v>
      </c>
      <c r="H171">
        <v>36</v>
      </c>
      <c r="J171" s="96">
        <v>2</v>
      </c>
      <c r="K171" s="96">
        <v>9</v>
      </c>
    </row>
    <row r="172" spans="1:11">
      <c r="A172" s="96">
        <v>17</v>
      </c>
      <c r="B172" s="97" t="s">
        <v>693</v>
      </c>
      <c r="C172" s="96">
        <v>2</v>
      </c>
      <c r="D172" s="96">
        <v>3</v>
      </c>
      <c r="E172">
        <v>62</v>
      </c>
      <c r="F172" t="s">
        <v>1519</v>
      </c>
      <c r="G172">
        <v>3</v>
      </c>
      <c r="H172">
        <v>10</v>
      </c>
      <c r="J172" s="96">
        <v>2</v>
      </c>
      <c r="K172" s="96">
        <v>3</v>
      </c>
    </row>
    <row r="173" spans="1:11">
      <c r="A173" s="96">
        <v>17</v>
      </c>
      <c r="B173" s="97" t="s">
        <v>693</v>
      </c>
      <c r="C173" s="96">
        <v>4</v>
      </c>
      <c r="D173" s="96">
        <v>10</v>
      </c>
      <c r="E173">
        <v>62</v>
      </c>
      <c r="F173" t="s">
        <v>1519</v>
      </c>
      <c r="G173">
        <v>1</v>
      </c>
      <c r="H173">
        <v>5</v>
      </c>
      <c r="J173" s="96">
        <v>4</v>
      </c>
      <c r="K173" s="96">
        <v>10</v>
      </c>
    </row>
    <row r="174" spans="1:11">
      <c r="A174" s="96">
        <v>17</v>
      </c>
      <c r="B174" s="97" t="s">
        <v>693</v>
      </c>
      <c r="C174" s="96">
        <v>3</v>
      </c>
      <c r="D174" s="96">
        <v>7</v>
      </c>
      <c r="E174">
        <v>62</v>
      </c>
      <c r="F174" t="s">
        <v>1519</v>
      </c>
      <c r="G174">
        <v>5</v>
      </c>
      <c r="H174">
        <v>11</v>
      </c>
      <c r="J174" s="96">
        <v>3</v>
      </c>
      <c r="K174" s="96">
        <v>7</v>
      </c>
    </row>
    <row r="175" spans="1:11">
      <c r="A175" s="96">
        <v>17</v>
      </c>
      <c r="B175" s="97" t="s">
        <v>693</v>
      </c>
      <c r="C175" s="96">
        <v>1</v>
      </c>
      <c r="D175" s="96">
        <v>7</v>
      </c>
      <c r="E175">
        <v>62</v>
      </c>
      <c r="F175" t="s">
        <v>1519</v>
      </c>
      <c r="G175">
        <v>5</v>
      </c>
      <c r="H175">
        <v>9</v>
      </c>
      <c r="J175" s="96">
        <v>1</v>
      </c>
      <c r="K175" s="96">
        <v>7</v>
      </c>
    </row>
    <row r="176" spans="1:11">
      <c r="A176" s="96">
        <v>17</v>
      </c>
      <c r="B176" s="97" t="s">
        <v>693</v>
      </c>
      <c r="C176" s="96">
        <v>2</v>
      </c>
      <c r="D176" s="96">
        <v>7</v>
      </c>
      <c r="E176">
        <v>66</v>
      </c>
      <c r="F176" t="s">
        <v>730</v>
      </c>
      <c r="G176">
        <v>1</v>
      </c>
      <c r="H176">
        <v>12</v>
      </c>
      <c r="J176" s="96">
        <v>2</v>
      </c>
      <c r="K176" s="96">
        <v>7</v>
      </c>
    </row>
    <row r="177" spans="1:11">
      <c r="A177" s="96">
        <v>17</v>
      </c>
      <c r="B177" s="97" t="s">
        <v>693</v>
      </c>
      <c r="C177" s="96">
        <v>5</v>
      </c>
      <c r="D177" s="96">
        <v>7</v>
      </c>
      <c r="E177">
        <v>66</v>
      </c>
      <c r="F177" t="s">
        <v>1649</v>
      </c>
      <c r="G177">
        <v>1</v>
      </c>
      <c r="H177">
        <v>6</v>
      </c>
      <c r="J177" s="96">
        <v>5</v>
      </c>
      <c r="K177" s="96">
        <v>7</v>
      </c>
    </row>
    <row r="178" spans="1:11">
      <c r="A178" s="96">
        <v>18</v>
      </c>
      <c r="B178" s="97" t="s">
        <v>694</v>
      </c>
      <c r="C178" s="96">
        <v>1</v>
      </c>
      <c r="D178" s="96">
        <v>4</v>
      </c>
      <c r="E178">
        <v>66</v>
      </c>
      <c r="F178" t="s">
        <v>730</v>
      </c>
      <c r="G178">
        <v>2</v>
      </c>
      <c r="H178">
        <v>6</v>
      </c>
      <c r="J178" s="96">
        <v>1</v>
      </c>
      <c r="K178" s="96">
        <v>4</v>
      </c>
    </row>
    <row r="179" spans="1:11">
      <c r="A179" s="96">
        <v>18</v>
      </c>
      <c r="B179" s="97" t="s">
        <v>694</v>
      </c>
      <c r="C179" s="96">
        <v>11</v>
      </c>
      <c r="D179" s="96">
        <v>21</v>
      </c>
      <c r="E179">
        <v>66</v>
      </c>
      <c r="F179" t="s">
        <v>730</v>
      </c>
      <c r="G179">
        <v>2</v>
      </c>
      <c r="H179">
        <v>8</v>
      </c>
      <c r="J179" s="96">
        <v>11</v>
      </c>
      <c r="K179" s="96">
        <v>21</v>
      </c>
    </row>
    <row r="180" spans="1:11">
      <c r="A180" s="96">
        <v>18</v>
      </c>
      <c r="B180" s="97" t="s">
        <v>694</v>
      </c>
      <c r="C180" s="96">
        <v>4</v>
      </c>
      <c r="D180" s="96">
        <v>15</v>
      </c>
      <c r="E180">
        <v>66</v>
      </c>
      <c r="F180" t="s">
        <v>730</v>
      </c>
      <c r="G180">
        <v>1</v>
      </c>
      <c r="H180">
        <v>13</v>
      </c>
      <c r="J180" s="96">
        <v>4</v>
      </c>
      <c r="K180" s="96">
        <v>15</v>
      </c>
    </row>
    <row r="181" spans="1:11">
      <c r="A181" s="96">
        <v>18</v>
      </c>
      <c r="B181" s="97" t="s">
        <v>694</v>
      </c>
      <c r="C181" s="96">
        <v>6</v>
      </c>
      <c r="D181" s="96">
        <v>9</v>
      </c>
      <c r="E181">
        <v>66</v>
      </c>
      <c r="F181" t="s">
        <v>1649</v>
      </c>
      <c r="G181">
        <v>1</v>
      </c>
      <c r="H181">
        <v>4</v>
      </c>
      <c r="J181" s="96">
        <v>6</v>
      </c>
      <c r="K181" s="96">
        <v>9</v>
      </c>
    </row>
    <row r="182" spans="1:11">
      <c r="A182" s="96">
        <v>18</v>
      </c>
      <c r="B182" s="97" t="s">
        <v>694</v>
      </c>
      <c r="C182" s="96">
        <v>7</v>
      </c>
      <c r="D182" s="96">
        <v>27</v>
      </c>
      <c r="E182">
        <v>66</v>
      </c>
      <c r="F182" t="s">
        <v>1649</v>
      </c>
      <c r="G182">
        <v>1</v>
      </c>
      <c r="H182">
        <v>3</v>
      </c>
      <c r="J182" s="96">
        <v>7</v>
      </c>
      <c r="K182" s="96">
        <v>27</v>
      </c>
    </row>
    <row r="183" spans="1:11">
      <c r="A183" s="96">
        <v>18</v>
      </c>
      <c r="B183" s="97" t="s">
        <v>694</v>
      </c>
      <c r="C183" s="96">
        <v>4</v>
      </c>
      <c r="D183" s="96">
        <v>8</v>
      </c>
      <c r="E183">
        <v>66</v>
      </c>
      <c r="F183" t="s">
        <v>1649</v>
      </c>
      <c r="G183">
        <v>1</v>
      </c>
      <c r="H183">
        <v>5</v>
      </c>
      <c r="J183" s="96">
        <v>4</v>
      </c>
      <c r="K183" s="96">
        <v>8</v>
      </c>
    </row>
    <row r="184" spans="1:11">
      <c r="A184" s="96">
        <v>18</v>
      </c>
      <c r="B184" s="97" t="s">
        <v>694</v>
      </c>
      <c r="C184" s="96">
        <v>1</v>
      </c>
      <c r="D184" s="96">
        <v>2</v>
      </c>
      <c r="E184">
        <v>66</v>
      </c>
      <c r="F184" t="s">
        <v>730</v>
      </c>
      <c r="G184">
        <v>3</v>
      </c>
      <c r="H184">
        <v>4</v>
      </c>
      <c r="J184" s="96">
        <v>1</v>
      </c>
      <c r="K184" s="96">
        <v>2</v>
      </c>
    </row>
    <row r="185" spans="1:11">
      <c r="A185" s="96">
        <v>18</v>
      </c>
      <c r="B185" s="97" t="s">
        <v>694</v>
      </c>
      <c r="C185" s="96">
        <v>1</v>
      </c>
      <c r="D185" s="96">
        <v>24</v>
      </c>
      <c r="E185">
        <v>66</v>
      </c>
      <c r="F185" t="s">
        <v>1649</v>
      </c>
      <c r="G185">
        <v>1</v>
      </c>
      <c r="H185">
        <v>4</v>
      </c>
      <c r="J185" s="96">
        <v>1</v>
      </c>
      <c r="K185" s="96">
        <v>24</v>
      </c>
    </row>
    <row r="186" spans="1:11">
      <c r="A186" s="96">
        <v>18</v>
      </c>
      <c r="B186" s="97" t="s">
        <v>694</v>
      </c>
      <c r="C186" s="96">
        <v>28</v>
      </c>
      <c r="D186" s="96">
        <v>40</v>
      </c>
      <c r="E186">
        <v>66</v>
      </c>
      <c r="F186" t="s">
        <v>730</v>
      </c>
      <c r="G186">
        <v>1</v>
      </c>
      <c r="H186">
        <v>2</v>
      </c>
      <c r="J186" s="96">
        <v>28</v>
      </c>
      <c r="K186" s="96">
        <v>40</v>
      </c>
    </row>
    <row r="187" spans="1:11">
      <c r="A187" s="96">
        <v>18</v>
      </c>
      <c r="B187" s="97" t="s">
        <v>694</v>
      </c>
      <c r="C187" s="96">
        <v>28</v>
      </c>
      <c r="D187" s="96">
        <v>40</v>
      </c>
      <c r="E187">
        <v>66</v>
      </c>
      <c r="F187" t="s">
        <v>730</v>
      </c>
      <c r="G187">
        <v>1</v>
      </c>
      <c r="H187">
        <v>8</v>
      </c>
      <c r="J187" s="96">
        <v>28</v>
      </c>
      <c r="K187" s="96">
        <v>40</v>
      </c>
    </row>
    <row r="188" spans="1:11">
      <c r="A188" s="96">
        <v>18</v>
      </c>
      <c r="B188" s="97" t="s">
        <v>694</v>
      </c>
      <c r="C188" s="96">
        <v>1</v>
      </c>
      <c r="D188" s="96">
        <v>7</v>
      </c>
      <c r="E188">
        <v>66</v>
      </c>
      <c r="F188" t="s">
        <v>1649</v>
      </c>
      <c r="G188">
        <v>2</v>
      </c>
      <c r="H188">
        <v>4</v>
      </c>
      <c r="J188" s="96">
        <v>1</v>
      </c>
      <c r="K188" s="96">
        <v>7</v>
      </c>
    </row>
    <row r="189" spans="1:11">
      <c r="A189" s="96">
        <v>18</v>
      </c>
      <c r="B189" s="97" t="s">
        <v>694</v>
      </c>
      <c r="C189" s="96">
        <v>2</v>
      </c>
      <c r="D189" s="96">
        <v>15</v>
      </c>
      <c r="E189" s="39">
        <v>68</v>
      </c>
      <c r="F189" s="38" t="s">
        <v>1709</v>
      </c>
      <c r="G189">
        <v>5</v>
      </c>
      <c r="H189">
        <v>13</v>
      </c>
      <c r="J189" s="96">
        <v>2</v>
      </c>
      <c r="K189" s="96">
        <v>15</v>
      </c>
    </row>
    <row r="190" spans="1:11">
      <c r="A190" s="96">
        <v>18</v>
      </c>
      <c r="B190" s="97" t="s">
        <v>694</v>
      </c>
      <c r="C190" s="96">
        <v>2</v>
      </c>
      <c r="D190" s="96">
        <v>13</v>
      </c>
      <c r="E190" s="39">
        <v>68</v>
      </c>
      <c r="F190" s="38" t="s">
        <v>1709</v>
      </c>
      <c r="G190">
        <v>4</v>
      </c>
      <c r="H190">
        <v>13</v>
      </c>
      <c r="J190" s="96">
        <v>2</v>
      </c>
      <c r="K190" s="96">
        <v>13</v>
      </c>
    </row>
    <row r="191" spans="1:11">
      <c r="A191" s="96">
        <v>18</v>
      </c>
      <c r="B191" s="97" t="s">
        <v>694</v>
      </c>
      <c r="C191" s="96">
        <v>1</v>
      </c>
      <c r="D191" s="96">
        <v>10</v>
      </c>
      <c r="E191" s="39">
        <v>68</v>
      </c>
      <c r="F191" s="38" t="s">
        <v>1709</v>
      </c>
      <c r="G191">
        <v>2</v>
      </c>
      <c r="H191">
        <v>10</v>
      </c>
      <c r="J191" s="96">
        <v>1</v>
      </c>
      <c r="K191" s="96">
        <v>10</v>
      </c>
    </row>
    <row r="192" spans="1:11">
      <c r="A192" s="96">
        <v>18</v>
      </c>
      <c r="B192" s="97" t="s">
        <v>694</v>
      </c>
      <c r="C192" s="96">
        <v>5</v>
      </c>
      <c r="D192" s="96">
        <v>12</v>
      </c>
      <c r="E192" s="39">
        <v>68</v>
      </c>
      <c r="F192" s="38" t="s">
        <v>1709</v>
      </c>
      <c r="G192">
        <v>5</v>
      </c>
      <c r="H192">
        <v>6</v>
      </c>
      <c r="J192" s="96">
        <v>5</v>
      </c>
      <c r="K192" s="96">
        <v>12</v>
      </c>
    </row>
    <row r="193" spans="1:11">
      <c r="A193" s="96">
        <v>18</v>
      </c>
      <c r="B193" s="97" t="s">
        <v>694</v>
      </c>
      <c r="C193" s="96">
        <v>7</v>
      </c>
      <c r="D193" s="96">
        <v>38</v>
      </c>
      <c r="E193" s="39">
        <v>68</v>
      </c>
      <c r="F193" s="38" t="s">
        <v>1709</v>
      </c>
      <c r="G193">
        <v>6</v>
      </c>
      <c r="H193">
        <v>9</v>
      </c>
      <c r="J193" s="96">
        <v>7</v>
      </c>
      <c r="K193" s="96">
        <v>38</v>
      </c>
    </row>
    <row r="194" spans="1:11">
      <c r="A194" s="96">
        <v>18</v>
      </c>
      <c r="B194" s="97" t="s">
        <v>694</v>
      </c>
      <c r="C194" s="96">
        <v>5</v>
      </c>
      <c r="D194" s="96">
        <v>29</v>
      </c>
      <c r="E194" s="39">
        <v>68</v>
      </c>
      <c r="F194" s="38" t="s">
        <v>1709</v>
      </c>
      <c r="G194">
        <v>4</v>
      </c>
      <c r="H194">
        <v>8</v>
      </c>
      <c r="J194" s="96">
        <v>5</v>
      </c>
      <c r="K194" s="96">
        <v>29</v>
      </c>
    </row>
    <row r="195" spans="1:11">
      <c r="A195" s="96">
        <v>18</v>
      </c>
      <c r="B195" s="97" t="s">
        <v>694</v>
      </c>
      <c r="C195" s="96">
        <v>4</v>
      </c>
      <c r="D195" s="96">
        <v>21</v>
      </c>
      <c r="E195" s="39">
        <v>68</v>
      </c>
      <c r="F195" s="38" t="s">
        <v>1709</v>
      </c>
      <c r="G195">
        <v>3</v>
      </c>
      <c r="H195">
        <v>9</v>
      </c>
      <c r="J195" s="96">
        <v>4</v>
      </c>
      <c r="K195" s="96">
        <v>21</v>
      </c>
    </row>
    <row r="196" spans="1:11">
      <c r="A196" s="96">
        <v>18</v>
      </c>
      <c r="B196" s="97" t="s">
        <v>694</v>
      </c>
      <c r="C196" s="96">
        <v>3</v>
      </c>
      <c r="D196" s="96">
        <v>11</v>
      </c>
      <c r="E196" s="39">
        <v>68</v>
      </c>
      <c r="F196" s="38" t="s">
        <v>1709</v>
      </c>
      <c r="G196">
        <v>4</v>
      </c>
      <c r="H196">
        <v>8</v>
      </c>
      <c r="J196" s="96">
        <v>3</v>
      </c>
      <c r="K196" s="96">
        <v>11</v>
      </c>
    </row>
    <row r="197" spans="1:11">
      <c r="A197" s="96">
        <v>18</v>
      </c>
      <c r="B197" s="97" t="s">
        <v>694</v>
      </c>
      <c r="C197" s="96">
        <v>2</v>
      </c>
      <c r="D197" s="96">
        <v>3</v>
      </c>
      <c r="E197" s="39">
        <v>68</v>
      </c>
      <c r="F197" s="38" t="s">
        <v>1709</v>
      </c>
      <c r="G197">
        <v>5</v>
      </c>
      <c r="H197">
        <v>10</v>
      </c>
      <c r="J197" s="96">
        <v>2</v>
      </c>
      <c r="K197" s="96">
        <v>3</v>
      </c>
    </row>
    <row r="198" spans="1:11">
      <c r="A198" s="96">
        <v>19</v>
      </c>
      <c r="B198" s="97" t="s">
        <v>695</v>
      </c>
      <c r="C198" s="96">
        <v>3</v>
      </c>
      <c r="D198" s="96">
        <v>8</v>
      </c>
      <c r="E198" s="39">
        <v>72</v>
      </c>
      <c r="F198" s="38" t="s">
        <v>1748</v>
      </c>
      <c r="G198">
        <v>1</v>
      </c>
      <c r="H198">
        <v>4</v>
      </c>
      <c r="J198" s="96">
        <v>3</v>
      </c>
      <c r="K198" s="96">
        <v>8</v>
      </c>
    </row>
    <row r="199" spans="1:11">
      <c r="A199" s="96">
        <v>19</v>
      </c>
      <c r="B199" s="97" t="s">
        <v>695</v>
      </c>
      <c r="C199" s="96">
        <v>3</v>
      </c>
      <c r="D199" s="96">
        <v>6</v>
      </c>
      <c r="E199" s="39">
        <v>72</v>
      </c>
      <c r="F199" s="38" t="s">
        <v>1748</v>
      </c>
      <c r="G199">
        <v>4</v>
      </c>
      <c r="H199">
        <v>10</v>
      </c>
      <c r="J199" s="96">
        <v>3</v>
      </c>
      <c r="K199" s="96">
        <v>6</v>
      </c>
    </row>
    <row r="200" spans="1:11">
      <c r="A200" s="96">
        <v>19</v>
      </c>
      <c r="B200" s="97" t="s">
        <v>695</v>
      </c>
      <c r="C200" s="96">
        <v>4</v>
      </c>
      <c r="D200" s="96">
        <v>8</v>
      </c>
      <c r="E200" s="39">
        <v>72</v>
      </c>
      <c r="F200" s="38" t="s">
        <v>1748</v>
      </c>
      <c r="G200">
        <v>2</v>
      </c>
      <c r="H200">
        <v>10</v>
      </c>
      <c r="J200" s="96">
        <v>4</v>
      </c>
      <c r="K200" s="96">
        <v>8</v>
      </c>
    </row>
    <row r="201" spans="1:11">
      <c r="A201" s="96">
        <v>19</v>
      </c>
      <c r="B201" s="97" t="s">
        <v>695</v>
      </c>
      <c r="C201" s="96">
        <v>4</v>
      </c>
      <c r="D201" s="96">
        <v>7</v>
      </c>
      <c r="E201" s="39">
        <v>72</v>
      </c>
      <c r="F201" s="38" t="s">
        <v>1748</v>
      </c>
      <c r="G201">
        <v>3</v>
      </c>
      <c r="H201">
        <v>8</v>
      </c>
      <c r="J201" s="96">
        <v>4</v>
      </c>
      <c r="K201" s="96">
        <v>7</v>
      </c>
    </row>
    <row r="202" spans="1:11">
      <c r="A202" s="96">
        <v>19</v>
      </c>
      <c r="B202" s="97" t="s">
        <v>695</v>
      </c>
      <c r="C202" s="96">
        <v>3</v>
      </c>
      <c r="D202" s="96">
        <v>6</v>
      </c>
      <c r="E202" s="39">
        <v>72</v>
      </c>
      <c r="F202" s="38" t="s">
        <v>1748</v>
      </c>
      <c r="G202">
        <v>1</v>
      </c>
      <c r="H202">
        <v>5</v>
      </c>
      <c r="J202" s="96">
        <v>3</v>
      </c>
      <c r="K202" s="96">
        <v>6</v>
      </c>
    </row>
    <row r="203" spans="1:11">
      <c r="A203" s="96">
        <v>19</v>
      </c>
      <c r="B203" s="97" t="s">
        <v>695</v>
      </c>
      <c r="C203" s="96">
        <v>2</v>
      </c>
      <c r="D203" s="96">
        <v>5</v>
      </c>
      <c r="E203" s="39">
        <v>72</v>
      </c>
      <c r="F203" s="38" t="s">
        <v>1748</v>
      </c>
      <c r="G203">
        <v>7</v>
      </c>
      <c r="H203">
        <v>14</v>
      </c>
      <c r="J203" s="96">
        <v>2</v>
      </c>
      <c r="K203" s="96">
        <v>5</v>
      </c>
    </row>
    <row r="204" spans="1:11">
      <c r="A204" s="96">
        <v>19</v>
      </c>
      <c r="B204" s="97" t="s">
        <v>695</v>
      </c>
      <c r="C204" s="96">
        <v>3</v>
      </c>
      <c r="D204" s="96">
        <v>8</v>
      </c>
      <c r="E204" s="39">
        <v>72</v>
      </c>
      <c r="F204" s="38" t="s">
        <v>1748</v>
      </c>
      <c r="G204">
        <v>2</v>
      </c>
      <c r="H204">
        <v>10</v>
      </c>
      <c r="J204" s="96">
        <v>3</v>
      </c>
      <c r="K204" s="96">
        <v>8</v>
      </c>
    </row>
    <row r="205" spans="1:11">
      <c r="A205" s="96">
        <v>19</v>
      </c>
      <c r="B205" s="97" t="s">
        <v>695</v>
      </c>
      <c r="C205" s="96">
        <v>5</v>
      </c>
      <c r="D205" s="96">
        <v>9</v>
      </c>
      <c r="E205">
        <v>73</v>
      </c>
      <c r="F205" t="s">
        <v>737</v>
      </c>
      <c r="G205">
        <v>2</v>
      </c>
      <c r="H205">
        <v>5</v>
      </c>
      <c r="J205" s="96">
        <v>5</v>
      </c>
      <c r="K205" s="96">
        <v>9</v>
      </c>
    </row>
    <row r="206" spans="1:11">
      <c r="A206" s="96">
        <v>22</v>
      </c>
      <c r="B206" s="97" t="s">
        <v>901</v>
      </c>
      <c r="C206" s="96">
        <v>1</v>
      </c>
      <c r="D206" s="96">
        <v>26</v>
      </c>
      <c r="E206">
        <v>73</v>
      </c>
      <c r="F206" t="s">
        <v>737</v>
      </c>
      <c r="G206">
        <v>8</v>
      </c>
      <c r="H206">
        <v>14</v>
      </c>
      <c r="J206" s="96">
        <v>1</v>
      </c>
      <c r="K206" s="96">
        <v>26</v>
      </c>
    </row>
    <row r="207" spans="1:11">
      <c r="A207" s="96">
        <v>22</v>
      </c>
      <c r="B207" s="97" t="s">
        <v>901</v>
      </c>
      <c r="C207" s="96">
        <v>9</v>
      </c>
      <c r="D207" s="96">
        <v>13</v>
      </c>
      <c r="E207">
        <v>73</v>
      </c>
      <c r="F207" t="s">
        <v>737</v>
      </c>
      <c r="G207">
        <v>3</v>
      </c>
      <c r="H207">
        <v>7</v>
      </c>
      <c r="J207" s="96">
        <v>9</v>
      </c>
      <c r="K207" s="96">
        <v>13</v>
      </c>
    </row>
    <row r="208" spans="1:11">
      <c r="A208" s="96">
        <v>22</v>
      </c>
      <c r="B208" s="97" t="s">
        <v>901</v>
      </c>
      <c r="C208" s="96">
        <v>4</v>
      </c>
      <c r="D208" s="96">
        <v>21</v>
      </c>
      <c r="E208">
        <v>76</v>
      </c>
      <c r="F208" t="s">
        <v>739</v>
      </c>
      <c r="G208">
        <v>1</v>
      </c>
      <c r="H208">
        <v>3</v>
      </c>
      <c r="J208" s="96">
        <v>4</v>
      </c>
      <c r="K208" s="96">
        <v>21</v>
      </c>
    </row>
    <row r="209" spans="1:11">
      <c r="A209" s="96">
        <v>22</v>
      </c>
      <c r="B209" s="97" t="s">
        <v>901</v>
      </c>
      <c r="C209" s="96">
        <v>4</v>
      </c>
      <c r="D209" s="96">
        <v>10</v>
      </c>
      <c r="E209">
        <v>76</v>
      </c>
      <c r="F209" t="s">
        <v>739</v>
      </c>
      <c r="G209">
        <v>1</v>
      </c>
      <c r="H209">
        <v>4</v>
      </c>
      <c r="J209" s="96">
        <v>4</v>
      </c>
      <c r="K209" s="96">
        <v>10</v>
      </c>
    </row>
    <row r="210" spans="1:11">
      <c r="A210" s="96">
        <v>22</v>
      </c>
      <c r="B210" s="97" t="s">
        <v>901</v>
      </c>
      <c r="C210" s="96">
        <v>1</v>
      </c>
      <c r="D210" s="96">
        <v>5</v>
      </c>
      <c r="E210">
        <v>76</v>
      </c>
      <c r="F210" t="s">
        <v>739</v>
      </c>
      <c r="G210">
        <v>1</v>
      </c>
      <c r="H210">
        <v>5</v>
      </c>
      <c r="J210" s="96">
        <v>1</v>
      </c>
      <c r="K210" s="96">
        <v>5</v>
      </c>
    </row>
    <row r="211" spans="1:11">
      <c r="A211" s="96">
        <v>22</v>
      </c>
      <c r="B211" s="97" t="s">
        <v>901</v>
      </c>
      <c r="C211" s="96">
        <v>2</v>
      </c>
      <c r="D211" s="96">
        <v>3</v>
      </c>
      <c r="E211">
        <v>85</v>
      </c>
      <c r="F211" t="s">
        <v>746</v>
      </c>
      <c r="G211" s="5">
        <v>2</v>
      </c>
      <c r="H211" s="5">
        <v>4</v>
      </c>
      <c r="J211" s="96">
        <v>2</v>
      </c>
      <c r="K211" s="96">
        <v>3</v>
      </c>
    </row>
    <row r="212" spans="1:11">
      <c r="A212" s="96">
        <v>22</v>
      </c>
      <c r="B212" s="97" t="s">
        <v>901</v>
      </c>
      <c r="C212" s="96">
        <v>2</v>
      </c>
      <c r="D212" s="96">
        <v>15</v>
      </c>
      <c r="E212">
        <v>85</v>
      </c>
      <c r="F212" t="s">
        <v>746</v>
      </c>
      <c r="G212" s="5">
        <v>7</v>
      </c>
      <c r="H212" s="5">
        <v>9</v>
      </c>
      <c r="J212" s="96">
        <v>2</v>
      </c>
      <c r="K212" s="96">
        <v>15</v>
      </c>
    </row>
    <row r="213" spans="1:11">
      <c r="A213" s="96">
        <v>22</v>
      </c>
      <c r="B213" s="97" t="s">
        <v>901</v>
      </c>
      <c r="C213" s="96">
        <v>2</v>
      </c>
      <c r="D213" s="96">
        <v>7</v>
      </c>
      <c r="E213">
        <v>85</v>
      </c>
      <c r="F213" t="s">
        <v>746</v>
      </c>
      <c r="G213" s="5">
        <v>2</v>
      </c>
      <c r="H213" s="5">
        <v>8</v>
      </c>
      <c r="J213" s="96">
        <v>2</v>
      </c>
      <c r="K213" s="96">
        <v>7</v>
      </c>
    </row>
    <row r="214" spans="1:11">
      <c r="A214" s="96">
        <v>22</v>
      </c>
      <c r="B214" s="97" t="s">
        <v>901</v>
      </c>
      <c r="C214" s="96">
        <v>3</v>
      </c>
      <c r="D214" s="96">
        <v>9</v>
      </c>
      <c r="E214">
        <v>85</v>
      </c>
      <c r="F214" t="s">
        <v>746</v>
      </c>
      <c r="G214" s="5">
        <v>7</v>
      </c>
      <c r="H214" s="5">
        <v>12</v>
      </c>
      <c r="J214" s="96">
        <v>3</v>
      </c>
      <c r="K214" s="96">
        <v>9</v>
      </c>
    </row>
    <row r="215" spans="1:11">
      <c r="A215" s="96">
        <v>22</v>
      </c>
      <c r="B215" s="97" t="s">
        <v>901</v>
      </c>
      <c r="C215" s="96">
        <v>9</v>
      </c>
      <c r="D215" s="96">
        <v>17</v>
      </c>
      <c r="E215">
        <v>85</v>
      </c>
      <c r="F215" t="s">
        <v>1934</v>
      </c>
      <c r="G215" s="5">
        <v>8</v>
      </c>
      <c r="H215" s="5">
        <v>15</v>
      </c>
      <c r="J215" s="96">
        <v>9</v>
      </c>
      <c r="K215" s="96">
        <v>17</v>
      </c>
    </row>
    <row r="216" spans="1:11">
      <c r="A216" s="96">
        <v>22</v>
      </c>
      <c r="B216" s="97" t="s">
        <v>901</v>
      </c>
      <c r="C216" s="96">
        <v>9</v>
      </c>
      <c r="D216" s="96">
        <v>17</v>
      </c>
      <c r="E216">
        <v>85</v>
      </c>
      <c r="F216" t="s">
        <v>746</v>
      </c>
      <c r="G216" s="5">
        <v>1</v>
      </c>
      <c r="H216" s="5">
        <v>15</v>
      </c>
      <c r="J216" s="96">
        <v>9</v>
      </c>
      <c r="K216" s="96">
        <v>17</v>
      </c>
    </row>
    <row r="217" spans="1:11">
      <c r="A217" s="96">
        <v>22</v>
      </c>
      <c r="B217" s="97" t="s">
        <v>901</v>
      </c>
      <c r="C217" s="96">
        <v>4</v>
      </c>
      <c r="D217" s="96">
        <v>10</v>
      </c>
      <c r="E217">
        <v>85</v>
      </c>
      <c r="F217" t="s">
        <v>746</v>
      </c>
      <c r="G217" s="5">
        <v>3</v>
      </c>
      <c r="H217" s="5">
        <v>8</v>
      </c>
      <c r="J217" s="96">
        <v>4</v>
      </c>
      <c r="K217" s="96">
        <v>10</v>
      </c>
    </row>
    <row r="218" spans="1:11">
      <c r="A218" s="96">
        <v>22</v>
      </c>
      <c r="B218" s="97" t="s">
        <v>901</v>
      </c>
      <c r="C218" s="96">
        <v>1</v>
      </c>
      <c r="D218" s="96">
        <v>19</v>
      </c>
      <c r="E218">
        <v>85</v>
      </c>
      <c r="F218" t="s">
        <v>746</v>
      </c>
      <c r="G218" s="5">
        <v>7</v>
      </c>
      <c r="H218" s="5">
        <v>12</v>
      </c>
      <c r="J218" s="96">
        <v>1</v>
      </c>
      <c r="K218" s="96">
        <v>19</v>
      </c>
    </row>
    <row r="219" spans="1:11">
      <c r="A219" s="96">
        <v>22</v>
      </c>
      <c r="B219" s="97" t="s">
        <v>901</v>
      </c>
      <c r="C219" s="96">
        <v>9</v>
      </c>
      <c r="D219" s="96">
        <v>14</v>
      </c>
      <c r="E219">
        <v>85</v>
      </c>
      <c r="F219" t="s">
        <v>746</v>
      </c>
      <c r="G219" s="5">
        <v>7</v>
      </c>
      <c r="H219" s="5">
        <v>13</v>
      </c>
      <c r="J219" s="96">
        <v>9</v>
      </c>
      <c r="K219" s="96">
        <v>14</v>
      </c>
    </row>
    <row r="220" spans="1:11">
      <c r="A220" s="96">
        <v>22</v>
      </c>
      <c r="B220" s="97" t="s">
        <v>901</v>
      </c>
      <c r="C220" s="96">
        <v>8</v>
      </c>
      <c r="D220" s="96">
        <v>16</v>
      </c>
      <c r="E220">
        <v>85</v>
      </c>
      <c r="F220" t="s">
        <v>746</v>
      </c>
      <c r="G220" s="5">
        <v>2</v>
      </c>
      <c r="H220" s="5">
        <v>10</v>
      </c>
      <c r="J220" s="96">
        <v>8</v>
      </c>
      <c r="K220" s="96">
        <v>16</v>
      </c>
    </row>
    <row r="221" spans="1:11">
      <c r="A221" s="96">
        <v>22</v>
      </c>
      <c r="B221" s="97" t="s">
        <v>901</v>
      </c>
      <c r="C221" s="96">
        <v>5</v>
      </c>
      <c r="D221" s="96">
        <v>13</v>
      </c>
      <c r="E221">
        <v>86</v>
      </c>
      <c r="F221" t="s">
        <v>747</v>
      </c>
      <c r="G221" s="5">
        <v>3</v>
      </c>
      <c r="H221" s="5">
        <v>8</v>
      </c>
      <c r="J221" s="96">
        <v>5</v>
      </c>
      <c r="K221" s="96">
        <v>13</v>
      </c>
    </row>
    <row r="222" spans="1:11">
      <c r="A222" s="96">
        <v>22</v>
      </c>
      <c r="B222" s="97" t="s">
        <v>901</v>
      </c>
      <c r="C222" s="96">
        <v>1</v>
      </c>
      <c r="D222" s="96">
        <v>26</v>
      </c>
      <c r="E222">
        <v>86</v>
      </c>
      <c r="F222" t="s">
        <v>747</v>
      </c>
      <c r="G222" s="5">
        <v>3</v>
      </c>
      <c r="H222" s="5">
        <v>10</v>
      </c>
      <c r="J222" s="96">
        <v>1</v>
      </c>
      <c r="K222" s="96">
        <v>26</v>
      </c>
    </row>
    <row r="223" spans="1:11">
      <c r="A223" s="96">
        <v>22</v>
      </c>
      <c r="B223" s="97" t="s">
        <v>901</v>
      </c>
      <c r="C223" s="96">
        <v>3</v>
      </c>
      <c r="D223" s="96">
        <v>6</v>
      </c>
      <c r="E223">
        <v>86</v>
      </c>
      <c r="F223" t="s">
        <v>747</v>
      </c>
      <c r="G223" s="5">
        <v>6</v>
      </c>
      <c r="H223" s="5">
        <v>10</v>
      </c>
      <c r="J223" s="96">
        <v>3</v>
      </c>
      <c r="K223" s="96">
        <v>6</v>
      </c>
    </row>
    <row r="224" spans="1:11">
      <c r="A224" s="96">
        <v>22</v>
      </c>
      <c r="B224" s="97" t="s">
        <v>901</v>
      </c>
      <c r="C224" s="96">
        <v>1</v>
      </c>
      <c r="D224" s="96">
        <v>5</v>
      </c>
      <c r="E224">
        <v>86</v>
      </c>
      <c r="F224" t="s">
        <v>747</v>
      </c>
      <c r="G224" s="5">
        <v>1</v>
      </c>
      <c r="H224" s="5">
        <v>7</v>
      </c>
      <c r="J224" s="96">
        <v>1</v>
      </c>
      <c r="K224" s="96">
        <v>5</v>
      </c>
    </row>
    <row r="225" spans="1:11">
      <c r="A225" s="96">
        <v>24</v>
      </c>
      <c r="B225" s="97" t="s">
        <v>699</v>
      </c>
      <c r="C225" s="96">
        <v>4</v>
      </c>
      <c r="D225" s="96">
        <v>6</v>
      </c>
      <c r="E225">
        <v>86</v>
      </c>
      <c r="F225" t="s">
        <v>747</v>
      </c>
      <c r="G225" s="5">
        <v>3</v>
      </c>
      <c r="H225" s="5">
        <v>6</v>
      </c>
      <c r="J225" s="96">
        <v>4</v>
      </c>
      <c r="K225" s="96">
        <v>6</v>
      </c>
    </row>
    <row r="226" spans="1:11">
      <c r="A226" s="96">
        <v>24</v>
      </c>
      <c r="B226" s="97" t="s">
        <v>699</v>
      </c>
      <c r="C226" s="96">
        <v>3</v>
      </c>
      <c r="D226" s="96">
        <v>6</v>
      </c>
      <c r="E226">
        <v>86</v>
      </c>
      <c r="F226" t="s">
        <v>747</v>
      </c>
      <c r="G226" s="5">
        <v>4</v>
      </c>
      <c r="H226" s="5">
        <v>8</v>
      </c>
      <c r="J226" s="96">
        <v>3</v>
      </c>
      <c r="K226" s="96">
        <v>6</v>
      </c>
    </row>
    <row r="227" spans="1:11">
      <c r="A227" s="96">
        <v>24</v>
      </c>
      <c r="B227" s="97" t="s">
        <v>699</v>
      </c>
      <c r="C227" s="96">
        <v>2</v>
      </c>
      <c r="D227" s="96">
        <v>4</v>
      </c>
      <c r="E227">
        <v>86</v>
      </c>
      <c r="F227" t="s">
        <v>747</v>
      </c>
      <c r="G227" s="5">
        <v>1</v>
      </c>
      <c r="H227" s="5">
        <v>7</v>
      </c>
      <c r="J227" s="96">
        <v>2</v>
      </c>
      <c r="K227" s="96">
        <v>4</v>
      </c>
    </row>
    <row r="228" spans="1:11">
      <c r="A228" s="96">
        <v>24</v>
      </c>
      <c r="B228" s="97" t="s">
        <v>699</v>
      </c>
      <c r="C228" s="96">
        <v>2</v>
      </c>
      <c r="D228" s="96">
        <v>10</v>
      </c>
      <c r="E228">
        <v>86</v>
      </c>
      <c r="F228" t="s">
        <v>747</v>
      </c>
      <c r="G228" s="5">
        <v>3</v>
      </c>
      <c r="H228" s="5">
        <v>6</v>
      </c>
      <c r="J228" s="96">
        <v>2</v>
      </c>
      <c r="K228" s="96">
        <v>10</v>
      </c>
    </row>
    <row r="229" spans="1:11">
      <c r="A229" s="96">
        <v>24</v>
      </c>
      <c r="B229" s="97" t="s">
        <v>699</v>
      </c>
      <c r="C229" s="96">
        <v>1</v>
      </c>
      <c r="D229" s="96">
        <v>8</v>
      </c>
      <c r="E229">
        <v>86</v>
      </c>
      <c r="F229" t="s">
        <v>747</v>
      </c>
      <c r="G229" s="5">
        <v>1</v>
      </c>
      <c r="H229" s="5">
        <v>6</v>
      </c>
      <c r="J229" s="96">
        <v>1</v>
      </c>
      <c r="K229" s="96">
        <v>8</v>
      </c>
    </row>
    <row r="230" spans="1:11">
      <c r="A230" s="96">
        <v>24</v>
      </c>
      <c r="B230" s="97" t="s">
        <v>699</v>
      </c>
      <c r="C230" s="96">
        <v>5</v>
      </c>
      <c r="D230" s="96">
        <v>16</v>
      </c>
      <c r="E230" s="5">
        <v>91</v>
      </c>
      <c r="F230" t="s">
        <v>750</v>
      </c>
      <c r="G230">
        <v>2</v>
      </c>
      <c r="H230">
        <v>5</v>
      </c>
      <c r="J230" s="96">
        <v>5</v>
      </c>
      <c r="K230" s="96">
        <v>16</v>
      </c>
    </row>
    <row r="231" spans="1:11">
      <c r="A231" s="96">
        <v>24</v>
      </c>
      <c r="B231" s="97" t="s">
        <v>699</v>
      </c>
      <c r="C231" s="96">
        <v>6</v>
      </c>
      <c r="D231" s="96">
        <v>14</v>
      </c>
      <c r="E231" s="5">
        <v>91</v>
      </c>
      <c r="F231" t="s">
        <v>750</v>
      </c>
      <c r="G231">
        <v>3</v>
      </c>
      <c r="H231">
        <v>7</v>
      </c>
      <c r="J231" s="96">
        <v>6</v>
      </c>
      <c r="K231" s="96">
        <v>14</v>
      </c>
    </row>
    <row r="232" spans="1:11">
      <c r="A232" s="96">
        <v>24</v>
      </c>
      <c r="B232" s="97" t="s">
        <v>699</v>
      </c>
      <c r="C232" s="96">
        <v>7</v>
      </c>
      <c r="D232" s="96">
        <v>10</v>
      </c>
      <c r="E232" s="5">
        <v>91</v>
      </c>
      <c r="F232" t="s">
        <v>750</v>
      </c>
      <c r="G232">
        <v>4</v>
      </c>
      <c r="H232">
        <v>19</v>
      </c>
      <c r="J232" s="96">
        <v>7</v>
      </c>
      <c r="K232" s="96">
        <v>10</v>
      </c>
    </row>
    <row r="233" spans="1:11">
      <c r="A233" s="96">
        <v>24</v>
      </c>
      <c r="B233" s="97" t="s">
        <v>699</v>
      </c>
      <c r="C233" s="96">
        <v>1</v>
      </c>
      <c r="D233" s="96">
        <v>2</v>
      </c>
      <c r="E233" s="5">
        <v>91</v>
      </c>
      <c r="F233" t="s">
        <v>750</v>
      </c>
      <c r="G233">
        <v>3</v>
      </c>
      <c r="H233">
        <v>11</v>
      </c>
      <c r="J233" s="96">
        <v>1</v>
      </c>
      <c r="K233" s="96">
        <v>2</v>
      </c>
    </row>
    <row r="234" spans="1:11">
      <c r="A234" s="96">
        <v>24</v>
      </c>
      <c r="B234" s="97" t="s">
        <v>699</v>
      </c>
      <c r="C234" s="96">
        <v>10</v>
      </c>
      <c r="D234" s="96">
        <v>11</v>
      </c>
      <c r="E234" s="5">
        <v>91</v>
      </c>
      <c r="F234" t="s">
        <v>750</v>
      </c>
      <c r="G234">
        <v>2</v>
      </c>
      <c r="H234">
        <v>5</v>
      </c>
      <c r="J234" s="96">
        <v>10</v>
      </c>
      <c r="K234" s="96">
        <v>11</v>
      </c>
    </row>
    <row r="235" spans="1:11">
      <c r="A235" s="96">
        <v>24</v>
      </c>
      <c r="B235" s="97" t="s">
        <v>699</v>
      </c>
      <c r="C235" s="96">
        <v>2</v>
      </c>
      <c r="D235" s="96">
        <v>7</v>
      </c>
      <c r="E235" s="5">
        <v>91</v>
      </c>
      <c r="F235" t="s">
        <v>750</v>
      </c>
      <c r="G235">
        <v>3</v>
      </c>
      <c r="H235">
        <v>6</v>
      </c>
      <c r="J235" s="96">
        <v>2</v>
      </c>
      <c r="K235" s="96">
        <v>7</v>
      </c>
    </row>
    <row r="236" spans="1:11">
      <c r="A236" s="96">
        <v>25</v>
      </c>
      <c r="B236" s="97" t="s">
        <v>700</v>
      </c>
      <c r="C236" s="96">
        <v>1</v>
      </c>
      <c r="D236" s="96">
        <v>3</v>
      </c>
      <c r="E236" s="5">
        <v>91</v>
      </c>
      <c r="F236" t="s">
        <v>750</v>
      </c>
      <c r="G236">
        <v>3</v>
      </c>
      <c r="H236">
        <v>4</v>
      </c>
      <c r="J236" s="96">
        <v>1</v>
      </c>
      <c r="K236" s="96">
        <v>3</v>
      </c>
    </row>
    <row r="237" spans="1:11">
      <c r="A237" s="96">
        <v>25</v>
      </c>
      <c r="B237" s="97" t="s">
        <v>700</v>
      </c>
      <c r="C237" s="96">
        <v>2</v>
      </c>
      <c r="D237" s="96">
        <v>4</v>
      </c>
      <c r="E237" s="5">
        <v>91</v>
      </c>
      <c r="F237" t="s">
        <v>750</v>
      </c>
      <c r="G237">
        <v>6</v>
      </c>
      <c r="H237">
        <v>13</v>
      </c>
      <c r="J237" s="96">
        <v>2</v>
      </c>
      <c r="K237" s="96">
        <v>4</v>
      </c>
    </row>
    <row r="238" spans="1:11">
      <c r="A238" s="96">
        <v>25</v>
      </c>
      <c r="B238" s="97" t="s">
        <v>700</v>
      </c>
      <c r="C238" s="96">
        <v>1</v>
      </c>
      <c r="D238" s="96">
        <v>5</v>
      </c>
      <c r="E238" s="5">
        <v>91</v>
      </c>
      <c r="F238" t="s">
        <v>750</v>
      </c>
      <c r="G238">
        <v>4</v>
      </c>
      <c r="H238">
        <v>8</v>
      </c>
      <c r="J238" s="96">
        <v>1</v>
      </c>
      <c r="K238" s="96">
        <v>5</v>
      </c>
    </row>
    <row r="239" spans="1:11">
      <c r="A239" s="96">
        <v>25</v>
      </c>
      <c r="B239" s="97" t="s">
        <v>700</v>
      </c>
      <c r="C239" s="96">
        <v>1</v>
      </c>
      <c r="D239" s="96">
        <v>5</v>
      </c>
      <c r="E239" s="5">
        <v>91</v>
      </c>
      <c r="F239" t="s">
        <v>750</v>
      </c>
      <c r="G239">
        <v>8</v>
      </c>
      <c r="H239">
        <v>11</v>
      </c>
      <c r="J239" s="96">
        <v>1</v>
      </c>
      <c r="K239" s="96">
        <v>5</v>
      </c>
    </row>
    <row r="240" spans="1:11">
      <c r="A240" s="96">
        <v>28</v>
      </c>
      <c r="B240" s="97" t="s">
        <v>702</v>
      </c>
      <c r="C240" s="96">
        <v>5</v>
      </c>
      <c r="D240" s="96">
        <v>12</v>
      </c>
      <c r="E240" s="5">
        <v>91</v>
      </c>
      <c r="F240" t="s">
        <v>750</v>
      </c>
      <c r="G240">
        <v>5</v>
      </c>
      <c r="H240">
        <v>13</v>
      </c>
      <c r="J240" s="96">
        <v>5</v>
      </c>
      <c r="K240" s="96">
        <v>12</v>
      </c>
    </row>
    <row r="241" spans="1:11">
      <c r="A241" s="96">
        <v>28</v>
      </c>
      <c r="B241" s="97" t="s">
        <v>702</v>
      </c>
      <c r="C241" s="96">
        <v>4</v>
      </c>
      <c r="D241" s="96">
        <v>10</v>
      </c>
      <c r="E241" s="5">
        <v>91</v>
      </c>
      <c r="F241" s="5" t="s">
        <v>750</v>
      </c>
      <c r="G241" s="5">
        <v>3</v>
      </c>
      <c r="H241" s="5">
        <v>25</v>
      </c>
      <c r="J241" s="96">
        <v>4</v>
      </c>
      <c r="K241" s="96">
        <v>10</v>
      </c>
    </row>
    <row r="242" spans="1:11">
      <c r="A242" s="96">
        <v>28</v>
      </c>
      <c r="B242" s="97" t="s">
        <v>702</v>
      </c>
      <c r="C242" s="96">
        <v>4</v>
      </c>
      <c r="D242" s="96">
        <v>7</v>
      </c>
      <c r="E242" s="5">
        <v>96</v>
      </c>
      <c r="F242" t="s">
        <v>755</v>
      </c>
      <c r="G242">
        <v>5</v>
      </c>
      <c r="H242">
        <v>7</v>
      </c>
      <c r="J242" s="96">
        <v>4</v>
      </c>
      <c r="K242" s="96">
        <v>7</v>
      </c>
    </row>
    <row r="243" spans="1:11">
      <c r="A243" s="96">
        <v>28</v>
      </c>
      <c r="B243" s="97" t="s">
        <v>702</v>
      </c>
      <c r="C243" s="96">
        <v>1</v>
      </c>
      <c r="D243" s="96">
        <v>4</v>
      </c>
      <c r="E243" s="5">
        <v>96</v>
      </c>
      <c r="F243" t="s">
        <v>755</v>
      </c>
      <c r="G243">
        <v>1</v>
      </c>
      <c r="H243">
        <v>9</v>
      </c>
      <c r="J243" s="96">
        <v>1</v>
      </c>
      <c r="K243" s="96">
        <v>4</v>
      </c>
    </row>
    <row r="244" spans="1:11">
      <c r="A244" s="96">
        <v>28</v>
      </c>
      <c r="B244" s="97" t="s">
        <v>702</v>
      </c>
      <c r="C244" s="96">
        <v>4</v>
      </c>
      <c r="D244" s="96">
        <v>7</v>
      </c>
      <c r="E244" s="5">
        <v>96</v>
      </c>
      <c r="F244" t="s">
        <v>755</v>
      </c>
      <c r="G244">
        <v>5</v>
      </c>
      <c r="H244">
        <v>13</v>
      </c>
      <c r="J244" s="96">
        <v>4</v>
      </c>
      <c r="K244" s="96">
        <v>7</v>
      </c>
    </row>
    <row r="245" spans="1:11">
      <c r="A245" s="96">
        <v>28</v>
      </c>
      <c r="B245" s="97" t="s">
        <v>702</v>
      </c>
      <c r="C245" s="96">
        <v>2</v>
      </c>
      <c r="D245" s="96">
        <v>11</v>
      </c>
      <c r="E245" s="5">
        <v>96</v>
      </c>
      <c r="F245" t="s">
        <v>755</v>
      </c>
      <c r="G245">
        <v>5</v>
      </c>
      <c r="H245">
        <v>7</v>
      </c>
      <c r="J245" s="96">
        <v>2</v>
      </c>
      <c r="K245" s="96">
        <v>11</v>
      </c>
    </row>
    <row r="246" spans="1:11">
      <c r="A246" s="96">
        <v>29</v>
      </c>
      <c r="B246" s="97" t="s">
        <v>703</v>
      </c>
      <c r="C246" s="96">
        <v>6</v>
      </c>
      <c r="D246" s="96">
        <v>13</v>
      </c>
      <c r="E246" s="5">
        <v>96</v>
      </c>
      <c r="F246" t="s">
        <v>755</v>
      </c>
      <c r="G246">
        <v>5</v>
      </c>
      <c r="H246">
        <v>7</v>
      </c>
      <c r="J246" s="96">
        <v>6</v>
      </c>
      <c r="K246" s="96">
        <v>13</v>
      </c>
    </row>
    <row r="247" spans="1:11">
      <c r="A247" s="96">
        <v>29</v>
      </c>
      <c r="B247" s="97" t="s">
        <v>703</v>
      </c>
      <c r="C247" s="96">
        <v>5</v>
      </c>
      <c r="D247" s="96">
        <v>7</v>
      </c>
      <c r="E247" s="5">
        <v>96</v>
      </c>
      <c r="F247" t="s">
        <v>755</v>
      </c>
      <c r="G247">
        <v>1</v>
      </c>
      <c r="H247">
        <v>13</v>
      </c>
      <c r="J247" s="96">
        <v>5</v>
      </c>
      <c r="K247" s="96">
        <v>7</v>
      </c>
    </row>
    <row r="248" spans="1:11">
      <c r="A248" s="96">
        <v>29</v>
      </c>
      <c r="B248" s="97" t="s">
        <v>703</v>
      </c>
      <c r="C248" s="96">
        <v>6</v>
      </c>
      <c r="D248" s="96">
        <v>10</v>
      </c>
      <c r="E248" s="5">
        <v>96</v>
      </c>
      <c r="F248" t="s">
        <v>755</v>
      </c>
      <c r="G248">
        <v>2</v>
      </c>
      <c r="H248">
        <v>6</v>
      </c>
      <c r="J248" s="96">
        <v>6</v>
      </c>
      <c r="K248" s="96">
        <v>10</v>
      </c>
    </row>
    <row r="249" spans="1:11">
      <c r="A249" s="96">
        <v>29</v>
      </c>
      <c r="B249" s="97" t="s">
        <v>703</v>
      </c>
      <c r="C249" s="96">
        <v>5</v>
      </c>
      <c r="D249" s="96">
        <v>13</v>
      </c>
      <c r="E249" s="5">
        <v>96</v>
      </c>
      <c r="F249" t="s">
        <v>755</v>
      </c>
      <c r="G249">
        <v>2</v>
      </c>
      <c r="H249">
        <v>8</v>
      </c>
      <c r="J249" s="96">
        <v>5</v>
      </c>
      <c r="K249" s="96">
        <v>13</v>
      </c>
    </row>
    <row r="250" spans="1:11">
      <c r="A250" s="96">
        <v>29</v>
      </c>
      <c r="B250" s="97" t="s">
        <v>703</v>
      </c>
      <c r="C250" s="96">
        <v>3</v>
      </c>
      <c r="D250" s="96">
        <v>9</v>
      </c>
      <c r="E250" s="5">
        <v>96</v>
      </c>
      <c r="F250" t="s">
        <v>755</v>
      </c>
      <c r="G250">
        <v>3</v>
      </c>
      <c r="H250">
        <v>7</v>
      </c>
      <c r="J250" s="96">
        <v>3</v>
      </c>
      <c r="K250" s="96">
        <v>9</v>
      </c>
    </row>
    <row r="251" spans="1:11">
      <c r="A251" s="96">
        <v>29</v>
      </c>
      <c r="B251" s="97" t="s">
        <v>703</v>
      </c>
      <c r="C251" s="96">
        <v>3</v>
      </c>
      <c r="D251" s="96">
        <v>9</v>
      </c>
      <c r="E251" s="5">
        <v>96</v>
      </c>
      <c r="F251" t="s">
        <v>755</v>
      </c>
      <c r="G251">
        <v>3</v>
      </c>
      <c r="H251">
        <v>8</v>
      </c>
      <c r="J251" s="96">
        <v>3</v>
      </c>
      <c r="K251" s="96">
        <v>9</v>
      </c>
    </row>
    <row r="252" spans="1:11">
      <c r="A252" s="96">
        <v>29</v>
      </c>
      <c r="B252" s="97" t="s">
        <v>703</v>
      </c>
      <c r="C252" s="96">
        <v>5</v>
      </c>
      <c r="D252" s="96">
        <v>8</v>
      </c>
      <c r="E252" s="5">
        <v>96</v>
      </c>
      <c r="F252" t="s">
        <v>755</v>
      </c>
      <c r="G252">
        <v>1</v>
      </c>
      <c r="H252">
        <v>12</v>
      </c>
      <c r="J252" s="96">
        <v>5</v>
      </c>
      <c r="K252" s="96">
        <v>8</v>
      </c>
    </row>
    <row r="253" spans="1:11">
      <c r="A253" s="96">
        <v>29</v>
      </c>
      <c r="B253" s="97" t="s">
        <v>703</v>
      </c>
      <c r="C253" s="96">
        <v>5</v>
      </c>
      <c r="D253" s="96">
        <v>8</v>
      </c>
      <c r="E253" s="5">
        <v>96</v>
      </c>
      <c r="F253" t="s">
        <v>755</v>
      </c>
      <c r="G253">
        <v>2</v>
      </c>
      <c r="H253">
        <v>6</v>
      </c>
      <c r="J253" s="96">
        <v>5</v>
      </c>
      <c r="K253" s="96">
        <v>8</v>
      </c>
    </row>
    <row r="254" spans="1:11">
      <c r="A254" s="96">
        <v>29</v>
      </c>
      <c r="B254" s="97" t="s">
        <v>703</v>
      </c>
      <c r="C254" s="96">
        <v>6</v>
      </c>
      <c r="D254" s="96">
        <v>10</v>
      </c>
      <c r="E254" s="5">
        <v>96</v>
      </c>
      <c r="F254" t="s">
        <v>755</v>
      </c>
      <c r="G254">
        <v>2</v>
      </c>
      <c r="H254">
        <v>6</v>
      </c>
      <c r="J254" s="96">
        <v>6</v>
      </c>
      <c r="K254" s="96">
        <v>10</v>
      </c>
    </row>
    <row r="255" spans="1:11">
      <c r="A255" s="96">
        <v>29</v>
      </c>
      <c r="B255" s="97" t="s">
        <v>703</v>
      </c>
      <c r="C255" s="96">
        <v>5</v>
      </c>
      <c r="D255" s="96">
        <v>9</v>
      </c>
      <c r="E255" s="5">
        <v>102</v>
      </c>
      <c r="F255" s="5" t="s">
        <v>760</v>
      </c>
      <c r="G255" s="5">
        <v>1</v>
      </c>
      <c r="H255" s="5">
        <v>15</v>
      </c>
      <c r="J255" s="96">
        <v>5</v>
      </c>
      <c r="K255" s="96">
        <v>9</v>
      </c>
    </row>
    <row r="256" spans="1:11">
      <c r="A256" s="96">
        <v>30</v>
      </c>
      <c r="B256" s="97" t="s">
        <v>704</v>
      </c>
      <c r="C256" s="96">
        <v>7</v>
      </c>
      <c r="D256" s="96">
        <v>10</v>
      </c>
      <c r="E256" s="5">
        <v>107</v>
      </c>
      <c r="F256" s="5" t="s">
        <v>764</v>
      </c>
      <c r="G256" s="5">
        <v>4</v>
      </c>
      <c r="H256" s="5">
        <v>6</v>
      </c>
      <c r="J256" s="96">
        <v>7</v>
      </c>
      <c r="K256" s="96">
        <v>10</v>
      </c>
    </row>
    <row r="257" spans="1:11">
      <c r="A257" s="96">
        <v>30</v>
      </c>
      <c r="B257" s="97" t="s">
        <v>704</v>
      </c>
      <c r="C257" s="96">
        <v>2</v>
      </c>
      <c r="D257" s="96">
        <v>4</v>
      </c>
      <c r="E257" s="5">
        <v>107</v>
      </c>
      <c r="F257" s="5" t="s">
        <v>764</v>
      </c>
      <c r="G257" s="5">
        <v>3</v>
      </c>
      <c r="H257" s="5">
        <v>6</v>
      </c>
      <c r="J257" s="96">
        <v>2</v>
      </c>
      <c r="K257" s="96">
        <v>4</v>
      </c>
    </row>
    <row r="258" spans="1:11">
      <c r="A258" s="96">
        <v>30</v>
      </c>
      <c r="B258" s="97" t="s">
        <v>704</v>
      </c>
      <c r="C258" s="96">
        <v>1</v>
      </c>
      <c r="D258" s="96">
        <v>7</v>
      </c>
      <c r="E258" s="5">
        <v>107</v>
      </c>
      <c r="F258" s="5" t="s">
        <v>764</v>
      </c>
      <c r="G258" s="5">
        <v>3</v>
      </c>
      <c r="H258" s="5">
        <v>7</v>
      </c>
      <c r="J258" s="96">
        <v>1</v>
      </c>
      <c r="K258" s="96">
        <v>7</v>
      </c>
    </row>
    <row r="259" spans="1:11">
      <c r="A259" s="96">
        <v>30</v>
      </c>
      <c r="B259" s="97" t="s">
        <v>704</v>
      </c>
      <c r="C259" s="96">
        <v>1</v>
      </c>
      <c r="D259" s="96">
        <v>5</v>
      </c>
      <c r="E259" s="5">
        <v>107</v>
      </c>
      <c r="F259" s="5" t="s">
        <v>764</v>
      </c>
      <c r="G259" s="5">
        <v>3</v>
      </c>
      <c r="H259" s="5">
        <v>7</v>
      </c>
      <c r="J259" s="96">
        <v>1</v>
      </c>
      <c r="K259" s="96">
        <v>5</v>
      </c>
    </row>
    <row r="260" spans="1:11">
      <c r="A260" s="96">
        <v>30</v>
      </c>
      <c r="B260" s="97" t="s">
        <v>704</v>
      </c>
      <c r="C260" s="96">
        <v>1</v>
      </c>
      <c r="D260" s="96">
        <v>7</v>
      </c>
      <c r="E260" s="5">
        <v>107</v>
      </c>
      <c r="F260" s="5" t="s">
        <v>764</v>
      </c>
      <c r="G260" s="5">
        <v>1</v>
      </c>
      <c r="H260" s="5">
        <v>6</v>
      </c>
      <c r="J260" s="96">
        <v>1</v>
      </c>
      <c r="K260" s="96">
        <v>7</v>
      </c>
    </row>
    <row r="261" spans="1:11">
      <c r="A261" s="96">
        <v>30</v>
      </c>
      <c r="B261" s="97" t="s">
        <v>704</v>
      </c>
      <c r="C261" s="96">
        <v>1</v>
      </c>
      <c r="D261" s="96">
        <v>5</v>
      </c>
      <c r="E261" s="5">
        <v>107</v>
      </c>
      <c r="F261" s="5" t="s">
        <v>764</v>
      </c>
      <c r="G261" s="5">
        <v>3</v>
      </c>
      <c r="H261" s="5">
        <v>8</v>
      </c>
      <c r="J261" s="96">
        <v>1</v>
      </c>
      <c r="K261" s="96">
        <v>5</v>
      </c>
    </row>
    <row r="262" spans="1:11">
      <c r="A262" s="96">
        <v>30</v>
      </c>
      <c r="B262" s="97" t="s">
        <v>704</v>
      </c>
      <c r="C262" s="96">
        <v>3</v>
      </c>
      <c r="D262" s="96">
        <v>12</v>
      </c>
      <c r="E262" s="5">
        <v>107</v>
      </c>
      <c r="F262" s="5" t="s">
        <v>764</v>
      </c>
      <c r="G262" s="5">
        <v>1</v>
      </c>
      <c r="H262" s="5">
        <v>8</v>
      </c>
      <c r="J262" s="96">
        <v>3</v>
      </c>
      <c r="K262" s="96">
        <v>12</v>
      </c>
    </row>
    <row r="263" spans="1:11">
      <c r="A263" s="96">
        <v>31</v>
      </c>
      <c r="B263" s="97" t="s">
        <v>705</v>
      </c>
      <c r="C263" s="96">
        <v>1</v>
      </c>
      <c r="D263" s="96">
        <v>2</v>
      </c>
      <c r="E263" s="5">
        <v>111</v>
      </c>
      <c r="F263" s="5" t="s">
        <v>766</v>
      </c>
      <c r="G263" s="5">
        <v>7</v>
      </c>
      <c r="H263" s="5">
        <v>16</v>
      </c>
      <c r="J263" s="96">
        <v>1</v>
      </c>
      <c r="K263" s="96">
        <v>2</v>
      </c>
    </row>
    <row r="264" spans="1:11">
      <c r="A264" s="96">
        <v>31</v>
      </c>
      <c r="B264" s="97" t="s">
        <v>705</v>
      </c>
      <c r="C264" s="96">
        <v>1</v>
      </c>
      <c r="D264" s="96">
        <v>4</v>
      </c>
      <c r="E264" s="5">
        <v>111</v>
      </c>
      <c r="F264" s="5" t="s">
        <v>766</v>
      </c>
      <c r="G264" s="5">
        <v>1</v>
      </c>
      <c r="H264" s="5">
        <v>3</v>
      </c>
      <c r="J264" s="96">
        <v>1</v>
      </c>
      <c r="K264" s="96">
        <v>4</v>
      </c>
    </row>
    <row r="265" spans="1:11">
      <c r="A265" s="96">
        <v>31</v>
      </c>
      <c r="B265" s="97" t="s">
        <v>705</v>
      </c>
      <c r="C265" s="96">
        <v>1</v>
      </c>
      <c r="D265" s="96">
        <v>4</v>
      </c>
      <c r="E265" s="5">
        <v>111</v>
      </c>
      <c r="F265" s="5" t="s">
        <v>766</v>
      </c>
      <c r="G265" s="5">
        <v>2</v>
      </c>
      <c r="H265" s="5">
        <v>5</v>
      </c>
      <c r="J265" s="96">
        <v>1</v>
      </c>
      <c r="K265" s="96">
        <v>4</v>
      </c>
    </row>
    <row r="266" spans="1:11">
      <c r="A266" s="96">
        <v>31</v>
      </c>
      <c r="B266" s="97" t="s">
        <v>705</v>
      </c>
      <c r="C266" s="96">
        <v>1</v>
      </c>
      <c r="D266" s="96">
        <v>4</v>
      </c>
      <c r="E266" s="5">
        <v>111</v>
      </c>
      <c r="F266" s="5" t="s">
        <v>766</v>
      </c>
      <c r="G266" s="5">
        <v>2</v>
      </c>
      <c r="H266" s="5">
        <v>10</v>
      </c>
      <c r="J266" s="96">
        <v>1</v>
      </c>
      <c r="K266" s="96">
        <v>4</v>
      </c>
    </row>
    <row r="267" spans="1:11">
      <c r="A267" s="96">
        <v>31</v>
      </c>
      <c r="B267" s="97" t="s">
        <v>705</v>
      </c>
      <c r="C267" s="96">
        <v>1</v>
      </c>
      <c r="D267" s="96">
        <v>5</v>
      </c>
      <c r="E267" s="5">
        <v>111</v>
      </c>
      <c r="F267" s="5" t="s">
        <v>766</v>
      </c>
      <c r="G267" s="5">
        <v>65</v>
      </c>
      <c r="H267" s="5">
        <v>96</v>
      </c>
      <c r="J267" s="96">
        <v>1</v>
      </c>
      <c r="K267" s="96">
        <v>5</v>
      </c>
    </row>
    <row r="268" spans="1:11">
      <c r="A268" s="96">
        <v>31</v>
      </c>
      <c r="B268" s="97" t="s">
        <v>705</v>
      </c>
      <c r="C268" s="96">
        <v>1</v>
      </c>
      <c r="D268" s="96">
        <v>4</v>
      </c>
      <c r="E268" s="5">
        <v>111</v>
      </c>
      <c r="F268" s="5" t="s">
        <v>766</v>
      </c>
      <c r="G268" s="5">
        <v>3</v>
      </c>
      <c r="H268" s="5">
        <v>9</v>
      </c>
      <c r="J268" s="96">
        <v>1</v>
      </c>
      <c r="K268" s="96">
        <v>4</v>
      </c>
    </row>
    <row r="269" spans="1:11">
      <c r="A269" s="96">
        <v>31</v>
      </c>
      <c r="B269" s="97" t="s">
        <v>705</v>
      </c>
      <c r="C269" s="96">
        <v>4</v>
      </c>
      <c r="D269" s="96">
        <v>6</v>
      </c>
      <c r="E269" s="5">
        <v>111</v>
      </c>
      <c r="F269" s="5" t="s">
        <v>766</v>
      </c>
      <c r="G269" s="5">
        <v>9</v>
      </c>
      <c r="H269" s="5">
        <v>12</v>
      </c>
      <c r="J269" s="96">
        <v>4</v>
      </c>
      <c r="K269" s="96">
        <v>6</v>
      </c>
    </row>
    <row r="270" spans="1:11">
      <c r="A270" s="96">
        <v>31</v>
      </c>
      <c r="B270" s="97" t="s">
        <v>705</v>
      </c>
      <c r="C270" s="96">
        <v>4</v>
      </c>
      <c r="D270" s="96">
        <v>5</v>
      </c>
      <c r="E270" s="5">
        <v>111</v>
      </c>
      <c r="F270" s="5" t="s">
        <v>766</v>
      </c>
      <c r="G270" s="5">
        <v>3</v>
      </c>
      <c r="H270" s="5">
        <v>15</v>
      </c>
      <c r="J270" s="96">
        <v>4</v>
      </c>
      <c r="K270" s="96">
        <v>5</v>
      </c>
    </row>
    <row r="271" spans="1:11">
      <c r="A271" s="96">
        <v>31</v>
      </c>
      <c r="B271" s="97" t="s">
        <v>705</v>
      </c>
      <c r="C271" s="96">
        <v>2</v>
      </c>
      <c r="D271" s="96">
        <v>3</v>
      </c>
      <c r="E271" s="5">
        <v>111</v>
      </c>
      <c r="F271" s="5" t="s">
        <v>766</v>
      </c>
      <c r="G271" s="5">
        <v>1</v>
      </c>
      <c r="H271" s="5">
        <v>8</v>
      </c>
      <c r="J271" s="96">
        <v>2</v>
      </c>
      <c r="K271" s="96">
        <v>3</v>
      </c>
    </row>
    <row r="272" spans="1:11">
      <c r="A272" s="96">
        <v>31</v>
      </c>
      <c r="B272" s="97" t="s">
        <v>705</v>
      </c>
      <c r="C272" s="96">
        <v>1</v>
      </c>
      <c r="D272" s="96">
        <v>5</v>
      </c>
      <c r="E272" s="5">
        <v>111</v>
      </c>
      <c r="F272" s="5" t="s">
        <v>766</v>
      </c>
      <c r="G272" s="5">
        <v>40</v>
      </c>
      <c r="H272" s="5">
        <v>54</v>
      </c>
      <c r="J272" s="96">
        <v>1</v>
      </c>
      <c r="K272" s="96">
        <v>5</v>
      </c>
    </row>
    <row r="273" spans="1:11">
      <c r="A273" s="96">
        <v>31</v>
      </c>
      <c r="B273" s="97" t="s">
        <v>705</v>
      </c>
      <c r="C273" s="96">
        <v>1</v>
      </c>
      <c r="D273" s="96">
        <v>2</v>
      </c>
      <c r="E273" s="5">
        <v>111</v>
      </c>
      <c r="F273" s="5" t="s">
        <v>766</v>
      </c>
      <c r="G273" s="5">
        <v>9</v>
      </c>
      <c r="H273" s="5">
        <v>11</v>
      </c>
      <c r="J273" s="96">
        <v>1</v>
      </c>
      <c r="K273" s="96">
        <v>2</v>
      </c>
    </row>
    <row r="274" spans="1:11">
      <c r="A274" s="96">
        <v>31</v>
      </c>
      <c r="B274" s="97" t="s">
        <v>705</v>
      </c>
      <c r="C274" s="96">
        <v>1</v>
      </c>
      <c r="D274" s="96">
        <v>4</v>
      </c>
      <c r="E274" s="5">
        <v>113</v>
      </c>
      <c r="F274" s="5" t="s">
        <v>767</v>
      </c>
      <c r="G274" s="5">
        <v>10</v>
      </c>
      <c r="H274" s="5">
        <v>48</v>
      </c>
      <c r="J274" s="96">
        <v>1</v>
      </c>
      <c r="K274" s="96">
        <v>4</v>
      </c>
    </row>
    <row r="275" spans="1:11">
      <c r="A275" s="96">
        <v>31</v>
      </c>
      <c r="B275" s="97" t="s">
        <v>705</v>
      </c>
      <c r="C275" s="96">
        <v>2</v>
      </c>
      <c r="D275" s="96">
        <v>7</v>
      </c>
      <c r="E275" s="5">
        <v>113</v>
      </c>
      <c r="F275" s="5" t="s">
        <v>767</v>
      </c>
      <c r="G275" s="5">
        <v>9</v>
      </c>
      <c r="H275" s="5">
        <v>13</v>
      </c>
      <c r="J275" s="96">
        <v>2</v>
      </c>
      <c r="K275" s="96">
        <v>7</v>
      </c>
    </row>
    <row r="276" spans="1:11">
      <c r="A276" s="96">
        <v>31</v>
      </c>
      <c r="B276" s="97" t="s">
        <v>705</v>
      </c>
      <c r="C276" s="96">
        <v>1</v>
      </c>
      <c r="D276" s="96">
        <v>4</v>
      </c>
      <c r="E276" s="5">
        <v>113</v>
      </c>
      <c r="F276" s="5" t="s">
        <v>767</v>
      </c>
      <c r="G276" s="5">
        <v>1</v>
      </c>
      <c r="H276" s="5">
        <v>3</v>
      </c>
      <c r="J276" s="96">
        <v>1</v>
      </c>
      <c r="K276" s="96">
        <v>4</v>
      </c>
    </row>
    <row r="277" spans="1:11">
      <c r="A277" s="96">
        <v>31</v>
      </c>
      <c r="B277" s="97" t="s">
        <v>705</v>
      </c>
      <c r="C277" s="96">
        <v>1</v>
      </c>
      <c r="D277" s="96">
        <v>4</v>
      </c>
      <c r="E277" s="5">
        <v>113</v>
      </c>
      <c r="F277" s="5" t="s">
        <v>767</v>
      </c>
      <c r="G277" s="5">
        <v>2</v>
      </c>
      <c r="H277" s="5">
        <v>20</v>
      </c>
      <c r="J277" s="96">
        <v>1</v>
      </c>
      <c r="K277" s="96">
        <v>4</v>
      </c>
    </row>
    <row r="278" spans="1:11">
      <c r="A278" s="96">
        <v>31</v>
      </c>
      <c r="B278" s="97" t="s">
        <v>705</v>
      </c>
      <c r="C278" s="96">
        <v>2</v>
      </c>
      <c r="D278" s="96">
        <v>3</v>
      </c>
      <c r="E278" s="5">
        <v>113</v>
      </c>
      <c r="F278" s="5" t="s">
        <v>767</v>
      </c>
      <c r="G278" s="5">
        <v>1</v>
      </c>
      <c r="H278" s="5">
        <v>38</v>
      </c>
      <c r="J278" s="96">
        <v>2</v>
      </c>
      <c r="K278" s="96">
        <v>3</v>
      </c>
    </row>
    <row r="279" spans="1:11">
      <c r="A279" s="96">
        <v>31</v>
      </c>
      <c r="B279" s="97" t="s">
        <v>705</v>
      </c>
      <c r="C279" s="96">
        <v>1</v>
      </c>
      <c r="D279" s="96">
        <v>5</v>
      </c>
      <c r="E279" s="5">
        <v>113</v>
      </c>
      <c r="F279" s="5" t="s">
        <v>767</v>
      </c>
      <c r="G279" s="5">
        <v>4</v>
      </c>
      <c r="H279" s="5">
        <v>6</v>
      </c>
      <c r="J279" s="96">
        <v>1</v>
      </c>
      <c r="K279" s="96">
        <v>5</v>
      </c>
    </row>
    <row r="280" spans="1:11">
      <c r="A280" s="5">
        <v>33</v>
      </c>
      <c r="B280" s="5" t="s">
        <v>707</v>
      </c>
      <c r="C280" s="5">
        <v>1</v>
      </c>
      <c r="D280" s="5">
        <v>4</v>
      </c>
      <c r="E280" s="5">
        <v>113</v>
      </c>
      <c r="F280" s="5" t="s">
        <v>767</v>
      </c>
      <c r="G280" s="5">
        <v>3</v>
      </c>
      <c r="H280" s="5">
        <v>8</v>
      </c>
      <c r="J280" s="5">
        <v>1</v>
      </c>
      <c r="K280" s="5">
        <v>4</v>
      </c>
    </row>
    <row r="281" spans="1:11">
      <c r="A281" s="5">
        <v>33</v>
      </c>
      <c r="B281" s="5" t="s">
        <v>707</v>
      </c>
      <c r="C281" s="5">
        <v>4</v>
      </c>
      <c r="D281" s="5">
        <v>6</v>
      </c>
      <c r="E281" s="5">
        <v>113</v>
      </c>
      <c r="F281" s="5" t="s">
        <v>767</v>
      </c>
      <c r="G281" s="5">
        <v>2</v>
      </c>
      <c r="H281" s="5">
        <v>6</v>
      </c>
      <c r="J281" s="5">
        <v>4</v>
      </c>
      <c r="K281" s="5">
        <v>6</v>
      </c>
    </row>
    <row r="282" spans="1:11">
      <c r="A282" s="5">
        <v>33</v>
      </c>
      <c r="B282" s="5" t="s">
        <v>707</v>
      </c>
      <c r="C282" s="5">
        <v>1</v>
      </c>
      <c r="D282" s="5">
        <v>9</v>
      </c>
      <c r="E282" s="5">
        <v>113</v>
      </c>
      <c r="F282" s="5" t="s">
        <v>767</v>
      </c>
      <c r="G282" s="5">
        <v>1</v>
      </c>
      <c r="H282" s="5">
        <v>5</v>
      </c>
      <c r="J282" s="5">
        <v>1</v>
      </c>
      <c r="K282" s="5">
        <v>9</v>
      </c>
    </row>
    <row r="283" spans="1:11">
      <c r="A283" s="5">
        <v>33</v>
      </c>
      <c r="B283" s="5" t="s">
        <v>707</v>
      </c>
      <c r="C283" s="5">
        <v>1</v>
      </c>
      <c r="D283" s="5">
        <v>7</v>
      </c>
      <c r="E283" s="5">
        <v>113</v>
      </c>
      <c r="F283" s="5" t="s">
        <v>767</v>
      </c>
      <c r="G283" s="5">
        <v>10</v>
      </c>
      <c r="H283" s="5">
        <v>49</v>
      </c>
      <c r="J283" s="5">
        <v>1</v>
      </c>
      <c r="K283" s="5">
        <v>7</v>
      </c>
    </row>
    <row r="284" spans="1:11">
      <c r="A284" s="5">
        <v>33</v>
      </c>
      <c r="B284" s="5" t="s">
        <v>707</v>
      </c>
      <c r="C284" s="5">
        <v>2</v>
      </c>
      <c r="D284" s="5">
        <v>7</v>
      </c>
      <c r="E284" s="5">
        <v>113</v>
      </c>
      <c r="F284" s="5" t="s">
        <v>767</v>
      </c>
      <c r="G284" s="5">
        <v>2</v>
      </c>
      <c r="H284" s="5">
        <v>6</v>
      </c>
      <c r="J284" s="5">
        <v>2</v>
      </c>
      <c r="K284" s="5">
        <v>7</v>
      </c>
    </row>
    <row r="285" spans="1:11">
      <c r="A285" s="5">
        <v>33</v>
      </c>
      <c r="B285" s="5" t="s">
        <v>707</v>
      </c>
      <c r="C285" s="5">
        <v>2</v>
      </c>
      <c r="D285" s="5">
        <v>6</v>
      </c>
      <c r="E285" s="5">
        <v>113</v>
      </c>
      <c r="F285" s="5" t="s">
        <v>767</v>
      </c>
      <c r="G285" s="5">
        <v>1</v>
      </c>
      <c r="H285" s="5">
        <v>5</v>
      </c>
      <c r="J285" s="5">
        <v>2</v>
      </c>
      <c r="K285" s="5">
        <v>6</v>
      </c>
    </row>
    <row r="286" spans="1:11">
      <c r="A286" s="5">
        <v>33</v>
      </c>
      <c r="B286" s="5" t="s">
        <v>707</v>
      </c>
      <c r="C286" s="5">
        <v>2</v>
      </c>
      <c r="D286" s="5">
        <v>8</v>
      </c>
      <c r="E286" s="5">
        <v>113</v>
      </c>
      <c r="F286" s="5" t="s">
        <v>767</v>
      </c>
      <c r="G286" s="5">
        <v>7</v>
      </c>
      <c r="H286" s="5">
        <v>17</v>
      </c>
      <c r="J286" s="5">
        <v>2</v>
      </c>
      <c r="K286" s="5">
        <v>8</v>
      </c>
    </row>
    <row r="287" spans="1:11">
      <c r="A287" s="5">
        <v>33</v>
      </c>
      <c r="B287" s="5" t="s">
        <v>707</v>
      </c>
      <c r="C287" s="5">
        <v>1</v>
      </c>
      <c r="D287" s="5">
        <v>8</v>
      </c>
      <c r="E287" s="5">
        <v>113</v>
      </c>
      <c r="F287" s="5" t="s">
        <v>767</v>
      </c>
      <c r="G287" s="5">
        <v>2</v>
      </c>
      <c r="H287" s="5">
        <v>4</v>
      </c>
      <c r="J287" s="5">
        <v>1</v>
      </c>
      <c r="K287" s="5">
        <v>8</v>
      </c>
    </row>
    <row r="288" spans="1:11">
      <c r="A288" s="5">
        <v>33</v>
      </c>
      <c r="B288" s="5" t="s">
        <v>707</v>
      </c>
      <c r="C288" s="5">
        <v>2</v>
      </c>
      <c r="D288" s="5">
        <v>8</v>
      </c>
      <c r="E288" s="5">
        <v>113</v>
      </c>
      <c r="F288" s="5" t="s">
        <v>767</v>
      </c>
      <c r="G288" s="5">
        <v>1</v>
      </c>
      <c r="H288" s="5">
        <v>7</v>
      </c>
      <c r="J288" s="5">
        <v>2</v>
      </c>
      <c r="K288" s="5">
        <v>8</v>
      </c>
    </row>
    <row r="289" spans="1:11">
      <c r="A289" s="5">
        <v>33</v>
      </c>
      <c r="B289" s="5" t="s">
        <v>707</v>
      </c>
      <c r="C289" s="5">
        <v>2</v>
      </c>
      <c r="D289" s="5">
        <v>4</v>
      </c>
      <c r="E289" s="5">
        <v>113</v>
      </c>
      <c r="F289" s="5" t="s">
        <v>767</v>
      </c>
      <c r="G289" s="5">
        <v>3</v>
      </c>
      <c r="H289" s="5">
        <v>9</v>
      </c>
      <c r="J289" s="5">
        <v>2</v>
      </c>
      <c r="K289" s="5">
        <v>4</v>
      </c>
    </row>
    <row r="290" spans="1:11">
      <c r="A290" s="5">
        <v>33</v>
      </c>
      <c r="B290" s="5" t="s">
        <v>707</v>
      </c>
      <c r="C290" s="5">
        <v>2</v>
      </c>
      <c r="D290" s="5">
        <v>13</v>
      </c>
      <c r="E290" s="5">
        <v>113</v>
      </c>
      <c r="F290" s="5" t="s">
        <v>767</v>
      </c>
      <c r="G290" s="5">
        <v>3</v>
      </c>
      <c r="H290" s="5">
        <v>9</v>
      </c>
      <c r="J290" s="5">
        <v>2</v>
      </c>
      <c r="K290" s="5">
        <v>13</v>
      </c>
    </row>
    <row r="291" spans="1:11">
      <c r="A291" s="5">
        <v>33</v>
      </c>
      <c r="B291" s="5" t="s">
        <v>707</v>
      </c>
      <c r="C291" s="5">
        <v>1</v>
      </c>
      <c r="D291" s="5">
        <v>13</v>
      </c>
      <c r="E291" s="5">
        <v>113</v>
      </c>
      <c r="F291" s="5" t="s">
        <v>767</v>
      </c>
      <c r="G291" s="5">
        <v>2</v>
      </c>
      <c r="H291" s="5">
        <v>3</v>
      </c>
      <c r="J291" s="5">
        <v>1</v>
      </c>
      <c r="K291" s="5">
        <v>13</v>
      </c>
    </row>
    <row r="292" spans="1:11">
      <c r="A292" s="5">
        <v>33</v>
      </c>
      <c r="B292" s="5" t="s">
        <v>707</v>
      </c>
      <c r="C292" s="5">
        <v>2</v>
      </c>
      <c r="D292" s="5">
        <v>14</v>
      </c>
      <c r="E292" s="5">
        <v>113</v>
      </c>
      <c r="F292" s="5" t="s">
        <v>767</v>
      </c>
      <c r="G292" s="5">
        <v>4</v>
      </c>
      <c r="H292" s="5">
        <v>7</v>
      </c>
      <c r="J292" s="5">
        <v>2</v>
      </c>
      <c r="K292" s="5">
        <v>14</v>
      </c>
    </row>
    <row r="293" spans="1:11">
      <c r="A293" s="5">
        <v>33</v>
      </c>
      <c r="B293" s="5" t="s">
        <v>707</v>
      </c>
      <c r="C293" s="5">
        <v>2</v>
      </c>
      <c r="D293" s="5">
        <v>9</v>
      </c>
      <c r="E293" s="5">
        <v>113</v>
      </c>
      <c r="F293" s="5" t="s">
        <v>767</v>
      </c>
      <c r="G293" s="5">
        <v>1</v>
      </c>
      <c r="H293" s="5">
        <v>3</v>
      </c>
      <c r="J293" s="5">
        <v>2</v>
      </c>
      <c r="K293" s="5">
        <v>9</v>
      </c>
    </row>
    <row r="294" spans="1:11">
      <c r="A294" s="5">
        <v>33</v>
      </c>
      <c r="B294" s="5" t="s">
        <v>707</v>
      </c>
      <c r="C294" s="5">
        <v>1</v>
      </c>
      <c r="D294" s="5">
        <v>8</v>
      </c>
      <c r="E294" s="42">
        <v>123</v>
      </c>
      <c r="F294" t="s">
        <v>774</v>
      </c>
      <c r="G294" s="42">
        <v>2</v>
      </c>
      <c r="H294" s="42">
        <v>9</v>
      </c>
      <c r="J294" s="5">
        <v>1</v>
      </c>
      <c r="K294" s="5">
        <v>8</v>
      </c>
    </row>
    <row r="295" spans="1:11">
      <c r="A295" s="5">
        <v>33</v>
      </c>
      <c r="B295" s="5" t="s">
        <v>707</v>
      </c>
      <c r="C295" s="5">
        <v>3</v>
      </c>
      <c r="D295" s="5">
        <v>6</v>
      </c>
      <c r="E295" s="42">
        <v>123</v>
      </c>
      <c r="F295" t="s">
        <v>774</v>
      </c>
      <c r="G295" s="42">
        <v>1</v>
      </c>
      <c r="H295" s="42">
        <v>3</v>
      </c>
      <c r="J295" s="5">
        <v>3</v>
      </c>
      <c r="K295" s="5">
        <v>6</v>
      </c>
    </row>
    <row r="296" spans="1:11">
      <c r="A296" s="5">
        <v>33</v>
      </c>
      <c r="B296" s="5" t="s">
        <v>707</v>
      </c>
      <c r="C296" s="5">
        <v>3</v>
      </c>
      <c r="D296" s="5">
        <v>14</v>
      </c>
      <c r="E296" s="42">
        <v>123</v>
      </c>
      <c r="F296" t="s">
        <v>774</v>
      </c>
      <c r="G296" s="42">
        <v>1</v>
      </c>
      <c r="H296" s="42">
        <v>3</v>
      </c>
      <c r="J296" s="5">
        <v>3</v>
      </c>
      <c r="K296" s="5">
        <v>14</v>
      </c>
    </row>
    <row r="297" spans="1:11">
      <c r="A297" s="5">
        <v>33</v>
      </c>
      <c r="B297" s="5" t="s">
        <v>707</v>
      </c>
      <c r="C297" s="5">
        <v>3</v>
      </c>
      <c r="D297" s="5">
        <v>17</v>
      </c>
      <c r="E297" s="42">
        <v>123</v>
      </c>
      <c r="F297" t="s">
        <v>774</v>
      </c>
      <c r="G297" s="42">
        <v>3</v>
      </c>
      <c r="H297" s="42">
        <v>8</v>
      </c>
      <c r="J297" s="5">
        <v>3</v>
      </c>
      <c r="K297" s="5">
        <v>17</v>
      </c>
    </row>
    <row r="298" spans="1:11">
      <c r="A298" s="5">
        <v>33</v>
      </c>
      <c r="B298" s="5" t="s">
        <v>707</v>
      </c>
      <c r="C298" s="5">
        <v>4</v>
      </c>
      <c r="D298" s="5">
        <v>12</v>
      </c>
      <c r="E298" s="42">
        <v>123</v>
      </c>
      <c r="F298" t="s">
        <v>774</v>
      </c>
      <c r="G298" s="42">
        <v>1</v>
      </c>
      <c r="H298" s="42">
        <v>4</v>
      </c>
      <c r="J298" s="5">
        <v>4</v>
      </c>
      <c r="K298" s="5">
        <v>12</v>
      </c>
    </row>
    <row r="299" spans="1:11">
      <c r="A299" s="5">
        <v>33</v>
      </c>
      <c r="B299" s="5" t="s">
        <v>707</v>
      </c>
      <c r="C299" s="5">
        <v>3</v>
      </c>
      <c r="D299" s="5">
        <v>7</v>
      </c>
      <c r="E299" s="42">
        <v>123</v>
      </c>
      <c r="F299" t="s">
        <v>774</v>
      </c>
      <c r="G299" s="42">
        <v>1</v>
      </c>
      <c r="H299" s="42">
        <v>4</v>
      </c>
      <c r="J299" s="5">
        <v>3</v>
      </c>
      <c r="K299" s="5">
        <v>7</v>
      </c>
    </row>
    <row r="300" spans="1:11">
      <c r="A300" s="5">
        <v>33</v>
      </c>
      <c r="B300" s="5" t="s">
        <v>707</v>
      </c>
      <c r="C300" s="5">
        <v>1</v>
      </c>
      <c r="D300" s="5">
        <v>4</v>
      </c>
      <c r="E300" s="42">
        <v>123</v>
      </c>
      <c r="F300" t="s">
        <v>774</v>
      </c>
      <c r="G300" s="42">
        <v>1</v>
      </c>
      <c r="H300" s="42">
        <v>3</v>
      </c>
      <c r="J300" s="5">
        <v>1</v>
      </c>
      <c r="K300" s="5">
        <v>4</v>
      </c>
    </row>
    <row r="301" spans="1:11">
      <c r="A301" s="5">
        <v>33</v>
      </c>
      <c r="B301" s="5" t="s">
        <v>707</v>
      </c>
      <c r="C301" s="5">
        <v>3</v>
      </c>
      <c r="D301" s="5">
        <v>9</v>
      </c>
      <c r="E301" s="42">
        <v>125</v>
      </c>
      <c r="F301" t="s">
        <v>775</v>
      </c>
      <c r="G301" s="42">
        <v>1</v>
      </c>
      <c r="H301" s="42">
        <v>5</v>
      </c>
      <c r="J301" s="5">
        <v>3</v>
      </c>
      <c r="K301" s="5">
        <v>9</v>
      </c>
    </row>
    <row r="302" spans="1:11">
      <c r="A302" s="5">
        <v>33</v>
      </c>
      <c r="B302" s="5" t="s">
        <v>707</v>
      </c>
      <c r="C302" s="5">
        <v>1</v>
      </c>
      <c r="D302" s="5">
        <v>4</v>
      </c>
      <c r="E302" s="42">
        <v>125</v>
      </c>
      <c r="F302" t="s">
        <v>775</v>
      </c>
      <c r="G302" s="42">
        <v>1</v>
      </c>
      <c r="H302" s="42">
        <v>3</v>
      </c>
      <c r="J302" s="5">
        <v>1</v>
      </c>
      <c r="K302" s="5">
        <v>4</v>
      </c>
    </row>
    <row r="303" spans="1:11">
      <c r="A303" s="5">
        <v>33</v>
      </c>
      <c r="B303" s="5" t="s">
        <v>707</v>
      </c>
      <c r="C303" s="5">
        <v>4</v>
      </c>
      <c r="D303" s="5">
        <v>20</v>
      </c>
      <c r="E303" s="42">
        <v>125</v>
      </c>
      <c r="F303" t="s">
        <v>775</v>
      </c>
      <c r="G303" s="42">
        <v>1</v>
      </c>
      <c r="H303" s="42">
        <v>8</v>
      </c>
      <c r="J303" s="5">
        <v>4</v>
      </c>
      <c r="K303" s="5">
        <v>20</v>
      </c>
    </row>
    <row r="304" spans="1:11">
      <c r="A304" s="5">
        <v>33</v>
      </c>
      <c r="B304" s="5" t="s">
        <v>707</v>
      </c>
      <c r="C304" s="5">
        <v>1</v>
      </c>
      <c r="D304" s="5">
        <v>4</v>
      </c>
      <c r="E304">
        <v>129</v>
      </c>
      <c r="F304" s="38" t="s">
        <v>3170</v>
      </c>
      <c r="G304" s="39">
        <v>1</v>
      </c>
      <c r="H304" s="39">
        <v>3</v>
      </c>
      <c r="J304" s="5">
        <v>1</v>
      </c>
      <c r="K304" s="5">
        <v>4</v>
      </c>
    </row>
    <row r="305" spans="1:11">
      <c r="A305" s="5">
        <v>33</v>
      </c>
      <c r="B305" s="5" t="s">
        <v>707</v>
      </c>
      <c r="C305" s="5">
        <v>2</v>
      </c>
      <c r="D305" s="5">
        <v>9</v>
      </c>
      <c r="E305">
        <v>129</v>
      </c>
      <c r="F305" s="38" t="s">
        <v>3170</v>
      </c>
      <c r="G305" s="39">
        <v>4</v>
      </c>
      <c r="H305" s="39">
        <v>8</v>
      </c>
      <c r="J305" s="5">
        <v>2</v>
      </c>
      <c r="K305" s="5">
        <v>9</v>
      </c>
    </row>
    <row r="306" spans="1:11">
      <c r="A306" s="5">
        <v>33</v>
      </c>
      <c r="B306" s="5" t="s">
        <v>707</v>
      </c>
      <c r="C306" s="5">
        <v>9</v>
      </c>
      <c r="D306" s="5">
        <v>18</v>
      </c>
      <c r="E306">
        <v>129</v>
      </c>
      <c r="F306" s="38" t="s">
        <v>3170</v>
      </c>
      <c r="G306" s="39">
        <v>1</v>
      </c>
      <c r="H306" s="39">
        <v>6</v>
      </c>
      <c r="J306" s="5">
        <v>9</v>
      </c>
      <c r="K306" s="5">
        <v>18</v>
      </c>
    </row>
    <row r="307" spans="1:11">
      <c r="A307" s="5">
        <v>33</v>
      </c>
      <c r="B307" s="5" t="s">
        <v>707</v>
      </c>
      <c r="C307" s="5">
        <v>1</v>
      </c>
      <c r="D307" s="5">
        <v>6</v>
      </c>
      <c r="E307">
        <v>129</v>
      </c>
      <c r="F307" s="38" t="s">
        <v>3170</v>
      </c>
      <c r="G307" s="39">
        <v>3</v>
      </c>
      <c r="H307" s="39">
        <v>8</v>
      </c>
      <c r="J307" s="5">
        <v>1</v>
      </c>
      <c r="K307" s="5">
        <v>6</v>
      </c>
    </row>
    <row r="308" spans="1:11">
      <c r="A308" s="5">
        <v>33</v>
      </c>
      <c r="B308" s="5" t="s">
        <v>707</v>
      </c>
      <c r="C308" s="5">
        <v>1</v>
      </c>
      <c r="D308" s="5">
        <v>13</v>
      </c>
      <c r="E308">
        <v>129</v>
      </c>
      <c r="F308" s="38" t="s">
        <v>3170</v>
      </c>
      <c r="G308" s="39">
        <v>1</v>
      </c>
      <c r="H308" s="39">
        <v>8</v>
      </c>
      <c r="J308" s="5">
        <v>1</v>
      </c>
      <c r="K308" s="5">
        <v>13</v>
      </c>
    </row>
    <row r="309" spans="1:11">
      <c r="A309" s="5">
        <v>33</v>
      </c>
      <c r="B309" s="5" t="s">
        <v>707</v>
      </c>
      <c r="C309" s="5">
        <v>14</v>
      </c>
      <c r="D309" s="5">
        <v>23</v>
      </c>
      <c r="E309">
        <v>129</v>
      </c>
      <c r="F309" s="38" t="s">
        <v>3170</v>
      </c>
      <c r="G309" s="39">
        <v>3</v>
      </c>
      <c r="H309" s="39">
        <v>13</v>
      </c>
      <c r="J309" s="5">
        <v>14</v>
      </c>
      <c r="K309" s="5">
        <v>23</v>
      </c>
    </row>
    <row r="310" spans="1:11">
      <c r="A310" s="5">
        <v>33</v>
      </c>
      <c r="B310" s="5" t="s">
        <v>707</v>
      </c>
      <c r="C310" s="5">
        <v>1</v>
      </c>
      <c r="D310" s="5">
        <v>7</v>
      </c>
      <c r="E310">
        <v>129</v>
      </c>
      <c r="F310" s="38" t="s">
        <v>3170</v>
      </c>
      <c r="G310" s="39">
        <v>1</v>
      </c>
      <c r="H310" s="39">
        <v>3</v>
      </c>
      <c r="J310" s="5">
        <v>1</v>
      </c>
      <c r="K310" s="5">
        <v>7</v>
      </c>
    </row>
    <row r="311" spans="1:11">
      <c r="A311" s="5">
        <v>33</v>
      </c>
      <c r="B311" s="5" t="s">
        <v>707</v>
      </c>
      <c r="C311" s="5">
        <v>2</v>
      </c>
      <c r="D311" s="5">
        <v>9</v>
      </c>
      <c r="E311">
        <v>129</v>
      </c>
      <c r="F311" s="38" t="s">
        <v>3170</v>
      </c>
      <c r="G311" s="39">
        <v>2</v>
      </c>
      <c r="H311" s="39">
        <v>12</v>
      </c>
      <c r="J311" s="5">
        <v>2</v>
      </c>
      <c r="K311" s="5">
        <v>9</v>
      </c>
    </row>
    <row r="312" spans="1:11">
      <c r="A312" s="5">
        <v>34</v>
      </c>
      <c r="B312" s="5" t="s">
        <v>708</v>
      </c>
      <c r="C312" s="5">
        <v>1</v>
      </c>
      <c r="D312" s="5">
        <v>4</v>
      </c>
      <c r="E312">
        <v>129</v>
      </c>
      <c r="F312" s="38" t="s">
        <v>3170</v>
      </c>
      <c r="G312" s="39">
        <v>3</v>
      </c>
      <c r="H312" s="39">
        <v>7</v>
      </c>
      <c r="J312" s="5">
        <v>1</v>
      </c>
      <c r="K312" s="5">
        <v>4</v>
      </c>
    </row>
    <row r="313" spans="1:11">
      <c r="A313" s="5">
        <v>34</v>
      </c>
      <c r="B313" s="5" t="s">
        <v>708</v>
      </c>
      <c r="C313" s="5">
        <v>7</v>
      </c>
      <c r="D313" s="5">
        <v>15</v>
      </c>
      <c r="E313">
        <v>129</v>
      </c>
      <c r="F313" s="38" t="s">
        <v>3170</v>
      </c>
      <c r="G313" s="39">
        <v>3</v>
      </c>
      <c r="H313" s="39">
        <v>8</v>
      </c>
      <c r="J313" s="5">
        <v>7</v>
      </c>
      <c r="K313" s="5">
        <v>15</v>
      </c>
    </row>
    <row r="314" spans="1:11">
      <c r="A314" s="5">
        <v>34</v>
      </c>
      <c r="B314" s="5" t="s">
        <v>708</v>
      </c>
      <c r="C314" s="5">
        <v>5</v>
      </c>
      <c r="D314" s="5">
        <v>7</v>
      </c>
      <c r="E314">
        <v>129</v>
      </c>
      <c r="F314" s="38" t="s">
        <v>3170</v>
      </c>
      <c r="G314" s="39">
        <v>2</v>
      </c>
      <c r="H314" s="39">
        <v>6</v>
      </c>
      <c r="J314" s="5">
        <v>5</v>
      </c>
      <c r="K314" s="5">
        <v>7</v>
      </c>
    </row>
    <row r="315" spans="1:11">
      <c r="A315" s="5">
        <v>34</v>
      </c>
      <c r="B315" s="5" t="s">
        <v>708</v>
      </c>
      <c r="C315" s="5">
        <v>5</v>
      </c>
      <c r="D315" s="5">
        <v>7</v>
      </c>
      <c r="E315">
        <v>129</v>
      </c>
      <c r="F315" s="38" t="s">
        <v>3170</v>
      </c>
      <c r="G315" s="39">
        <v>1</v>
      </c>
      <c r="H315" s="39">
        <v>6</v>
      </c>
      <c r="J315" s="5">
        <v>5</v>
      </c>
      <c r="K315" s="5">
        <v>7</v>
      </c>
    </row>
    <row r="316" spans="1:11">
      <c r="A316" s="5">
        <v>34</v>
      </c>
      <c r="B316" s="5" t="s">
        <v>708</v>
      </c>
      <c r="C316" s="5">
        <v>1</v>
      </c>
      <c r="D316" s="5">
        <v>5</v>
      </c>
      <c r="E316">
        <v>129</v>
      </c>
      <c r="F316" s="38" t="s">
        <v>3170</v>
      </c>
      <c r="G316" s="39">
        <v>1</v>
      </c>
      <c r="H316" s="39">
        <v>4</v>
      </c>
      <c r="J316" s="5">
        <v>1</v>
      </c>
      <c r="K316" s="5">
        <v>5</v>
      </c>
    </row>
    <row r="317" spans="1:11">
      <c r="A317" s="5">
        <v>34</v>
      </c>
      <c r="B317" s="5" t="s">
        <v>708</v>
      </c>
      <c r="C317" s="5">
        <v>8</v>
      </c>
      <c r="D317" s="5">
        <v>17</v>
      </c>
      <c r="E317">
        <v>129</v>
      </c>
      <c r="F317" s="38" t="s">
        <v>3170</v>
      </c>
      <c r="G317" s="39">
        <v>4</v>
      </c>
      <c r="H317" s="39">
        <v>10</v>
      </c>
      <c r="J317" s="5">
        <v>8</v>
      </c>
      <c r="K317" s="5">
        <v>17</v>
      </c>
    </row>
    <row r="318" spans="1:11">
      <c r="A318" s="5">
        <v>34</v>
      </c>
      <c r="B318" s="5" t="s">
        <v>708</v>
      </c>
      <c r="C318" s="5">
        <v>1</v>
      </c>
      <c r="D318" s="5">
        <v>4</v>
      </c>
      <c r="E318">
        <v>129</v>
      </c>
      <c r="F318" s="38" t="s">
        <v>3170</v>
      </c>
      <c r="G318" s="39">
        <v>4</v>
      </c>
      <c r="H318" s="39">
        <v>7</v>
      </c>
      <c r="J318" s="5">
        <v>1</v>
      </c>
      <c r="K318" s="5">
        <v>4</v>
      </c>
    </row>
    <row r="319" spans="1:11">
      <c r="A319" s="5">
        <v>34</v>
      </c>
      <c r="B319" s="5" t="s">
        <v>708</v>
      </c>
      <c r="C319" s="5">
        <v>1</v>
      </c>
      <c r="D319" s="5">
        <v>2</v>
      </c>
      <c r="E319">
        <v>129</v>
      </c>
      <c r="F319" s="38" t="s">
        <v>3170</v>
      </c>
      <c r="G319" s="39">
        <v>2</v>
      </c>
      <c r="H319" s="39">
        <v>7</v>
      </c>
      <c r="J319" s="5">
        <v>1</v>
      </c>
      <c r="K319" s="5">
        <v>2</v>
      </c>
    </row>
    <row r="320" spans="1:11">
      <c r="A320" s="5">
        <v>34</v>
      </c>
      <c r="B320" s="5" t="s">
        <v>708</v>
      </c>
      <c r="C320" s="5">
        <v>1</v>
      </c>
      <c r="D320" s="5">
        <v>3</v>
      </c>
      <c r="E320">
        <v>129</v>
      </c>
      <c r="F320" s="38" t="s">
        <v>3170</v>
      </c>
      <c r="G320" s="39">
        <v>4</v>
      </c>
      <c r="H320" s="39">
        <v>7</v>
      </c>
      <c r="J320" s="5">
        <v>1</v>
      </c>
      <c r="K320" s="5">
        <v>3</v>
      </c>
    </row>
    <row r="321" spans="1:11">
      <c r="A321" s="5">
        <v>34</v>
      </c>
      <c r="B321" s="5" t="s">
        <v>708</v>
      </c>
      <c r="C321" s="5">
        <v>1</v>
      </c>
      <c r="D321" s="5">
        <v>4</v>
      </c>
      <c r="E321">
        <v>129</v>
      </c>
      <c r="F321" s="38" t="s">
        <v>3170</v>
      </c>
      <c r="G321" s="39">
        <v>3</v>
      </c>
      <c r="H321" s="39">
        <v>7</v>
      </c>
      <c r="J321" s="5">
        <v>1</v>
      </c>
      <c r="K321" s="5">
        <v>4</v>
      </c>
    </row>
    <row r="322" spans="1:11">
      <c r="A322" s="5">
        <v>34</v>
      </c>
      <c r="B322" s="5" t="s">
        <v>708</v>
      </c>
      <c r="C322" s="5">
        <v>1</v>
      </c>
      <c r="D322" s="5">
        <v>3</v>
      </c>
      <c r="E322">
        <v>129</v>
      </c>
      <c r="F322" s="38" t="s">
        <v>3170</v>
      </c>
      <c r="G322" s="39">
        <v>1</v>
      </c>
      <c r="H322" s="39">
        <v>3</v>
      </c>
      <c r="J322" s="5">
        <v>1</v>
      </c>
      <c r="K322" s="5">
        <v>3</v>
      </c>
    </row>
    <row r="323" spans="1:11">
      <c r="A323" s="5">
        <v>34</v>
      </c>
      <c r="B323" s="5" t="s">
        <v>708</v>
      </c>
      <c r="C323" s="5">
        <v>5</v>
      </c>
      <c r="D323" s="5">
        <v>6</v>
      </c>
      <c r="E323" s="42">
        <v>134</v>
      </c>
      <c r="F323" s="38" t="s">
        <v>3329</v>
      </c>
      <c r="G323" s="39">
        <v>3</v>
      </c>
      <c r="H323" s="39">
        <v>4</v>
      </c>
      <c r="J323" s="5">
        <v>5</v>
      </c>
      <c r="K323" s="5">
        <v>6</v>
      </c>
    </row>
    <row r="324" spans="1:11">
      <c r="A324" s="5">
        <v>34</v>
      </c>
      <c r="B324" s="5" t="s">
        <v>708</v>
      </c>
      <c r="C324" s="5">
        <v>1</v>
      </c>
      <c r="D324" s="5">
        <v>4</v>
      </c>
      <c r="E324" s="42">
        <v>134</v>
      </c>
      <c r="F324" s="38" t="s">
        <v>3329</v>
      </c>
      <c r="G324" s="39">
        <v>4</v>
      </c>
      <c r="H324" s="39">
        <v>6</v>
      </c>
      <c r="J324" s="5">
        <v>1</v>
      </c>
      <c r="K324" s="5">
        <v>4</v>
      </c>
    </row>
    <row r="325" spans="1:11">
      <c r="A325" s="5">
        <v>34</v>
      </c>
      <c r="B325" s="5" t="s">
        <v>708</v>
      </c>
      <c r="C325" s="5">
        <v>8</v>
      </c>
      <c r="D325" s="5">
        <v>15</v>
      </c>
      <c r="E325" s="42">
        <v>134</v>
      </c>
      <c r="F325" s="38" t="s">
        <v>3329</v>
      </c>
      <c r="G325" s="39">
        <v>3</v>
      </c>
      <c r="H325" s="39">
        <v>8</v>
      </c>
      <c r="J325" s="5">
        <v>8</v>
      </c>
      <c r="K325" s="5">
        <v>15</v>
      </c>
    </row>
    <row r="326" spans="1:11">
      <c r="A326" s="5">
        <v>34</v>
      </c>
      <c r="B326" s="5" t="s">
        <v>708</v>
      </c>
      <c r="C326" s="5">
        <v>9</v>
      </c>
      <c r="D326" s="5">
        <v>10</v>
      </c>
      <c r="E326" s="42">
        <v>134</v>
      </c>
      <c r="F326" s="38" t="s">
        <v>3329</v>
      </c>
      <c r="G326" s="39">
        <v>2</v>
      </c>
      <c r="H326" s="39">
        <v>4</v>
      </c>
      <c r="J326" s="5">
        <v>9</v>
      </c>
      <c r="K326" s="5">
        <v>10</v>
      </c>
    </row>
    <row r="327" spans="1:11">
      <c r="A327" s="5">
        <v>34</v>
      </c>
      <c r="B327" s="5" t="s">
        <v>708</v>
      </c>
      <c r="C327" s="5">
        <v>5</v>
      </c>
      <c r="D327" s="5">
        <v>7</v>
      </c>
      <c r="E327" s="42">
        <v>134</v>
      </c>
      <c r="F327" s="38" t="s">
        <v>3329</v>
      </c>
      <c r="G327" s="39">
        <v>3</v>
      </c>
      <c r="H327" s="39">
        <v>38</v>
      </c>
      <c r="J327" s="5">
        <v>5</v>
      </c>
      <c r="K327" s="5">
        <v>7</v>
      </c>
    </row>
    <row r="328" spans="1:11">
      <c r="A328" s="5">
        <v>34</v>
      </c>
      <c r="B328" s="5" t="s">
        <v>708</v>
      </c>
      <c r="C328" s="5">
        <v>7</v>
      </c>
      <c r="D328" s="5">
        <v>16</v>
      </c>
      <c r="E328" s="42">
        <v>134</v>
      </c>
      <c r="F328" s="38" t="s">
        <v>3329</v>
      </c>
      <c r="G328" s="39">
        <v>2</v>
      </c>
      <c r="H328" s="39">
        <v>7</v>
      </c>
      <c r="J328" s="5">
        <v>7</v>
      </c>
      <c r="K328" s="5">
        <v>16</v>
      </c>
    </row>
    <row r="329" spans="1:11">
      <c r="A329" s="5">
        <v>34</v>
      </c>
      <c r="B329" s="5" t="s">
        <v>708</v>
      </c>
      <c r="C329" s="5">
        <v>10</v>
      </c>
      <c r="D329" s="5">
        <v>20</v>
      </c>
      <c r="E329" s="42">
        <v>134</v>
      </c>
      <c r="F329" s="38" t="s">
        <v>3329</v>
      </c>
      <c r="G329" s="39">
        <v>1</v>
      </c>
      <c r="H329" s="39">
        <v>6</v>
      </c>
      <c r="J329" s="5">
        <v>10</v>
      </c>
      <c r="K329" s="5">
        <v>20</v>
      </c>
    </row>
    <row r="330" spans="1:11">
      <c r="A330" s="5">
        <v>34</v>
      </c>
      <c r="B330" s="5" t="s">
        <v>708</v>
      </c>
      <c r="C330" s="5">
        <v>2</v>
      </c>
      <c r="D330" s="5">
        <v>7</v>
      </c>
      <c r="E330" s="42">
        <v>134</v>
      </c>
      <c r="F330" s="38" t="s">
        <v>3329</v>
      </c>
      <c r="G330" s="39">
        <v>1</v>
      </c>
      <c r="H330" s="39">
        <v>2</v>
      </c>
      <c r="J330" s="5">
        <v>2</v>
      </c>
      <c r="K330" s="5">
        <v>7</v>
      </c>
    </row>
    <row r="331" spans="1:11">
      <c r="A331" s="5">
        <v>34</v>
      </c>
      <c r="B331" s="5" t="s">
        <v>708</v>
      </c>
      <c r="C331" s="5">
        <v>1</v>
      </c>
      <c r="D331" s="5">
        <v>12</v>
      </c>
      <c r="E331" s="42">
        <v>134</v>
      </c>
      <c r="F331" s="38" t="s">
        <v>3329</v>
      </c>
      <c r="G331" s="39">
        <v>2</v>
      </c>
      <c r="H331" s="39">
        <v>4</v>
      </c>
      <c r="J331" s="5">
        <v>1</v>
      </c>
      <c r="K331" s="5">
        <v>12</v>
      </c>
    </row>
    <row r="332" spans="1:11">
      <c r="A332" s="5">
        <v>34</v>
      </c>
      <c r="B332" s="5" t="s">
        <v>708</v>
      </c>
      <c r="C332" s="5">
        <v>2</v>
      </c>
      <c r="D332" s="5">
        <v>12</v>
      </c>
      <c r="E332" s="42">
        <v>134</v>
      </c>
      <c r="F332" s="38" t="s">
        <v>3329</v>
      </c>
      <c r="G332" s="39">
        <v>5</v>
      </c>
      <c r="H332" s="39">
        <v>9</v>
      </c>
      <c r="J332" s="5">
        <v>2</v>
      </c>
      <c r="K332" s="5">
        <v>12</v>
      </c>
    </row>
    <row r="333" spans="1:11">
      <c r="A333" s="5">
        <v>34</v>
      </c>
      <c r="B333" s="5" t="s">
        <v>708</v>
      </c>
      <c r="C333" s="5">
        <v>6</v>
      </c>
      <c r="D333" s="5">
        <v>9</v>
      </c>
      <c r="E333" s="42">
        <v>134</v>
      </c>
      <c r="F333" s="38" t="s">
        <v>3329</v>
      </c>
      <c r="G333" s="39">
        <v>3</v>
      </c>
      <c r="H333" s="39">
        <v>5</v>
      </c>
      <c r="J333" s="5">
        <v>6</v>
      </c>
      <c r="K333" s="5">
        <v>9</v>
      </c>
    </row>
    <row r="334" spans="1:11">
      <c r="A334" s="5">
        <v>35</v>
      </c>
      <c r="B334" s="29" t="s">
        <v>709</v>
      </c>
      <c r="C334" s="5">
        <v>1</v>
      </c>
      <c r="D334" s="5">
        <v>3</v>
      </c>
      <c r="E334" s="42">
        <v>134</v>
      </c>
      <c r="F334" s="38" t="s">
        <v>3329</v>
      </c>
      <c r="G334" s="39">
        <v>1</v>
      </c>
      <c r="H334" s="39">
        <v>3</v>
      </c>
      <c r="J334" s="5">
        <v>1</v>
      </c>
      <c r="K334" s="5">
        <v>3</v>
      </c>
    </row>
    <row r="335" spans="1:11">
      <c r="A335" s="5">
        <v>35</v>
      </c>
      <c r="B335" s="29" t="s">
        <v>709</v>
      </c>
      <c r="C335" s="5">
        <v>3</v>
      </c>
      <c r="D335" s="5">
        <v>4</v>
      </c>
      <c r="E335" s="42">
        <v>134</v>
      </c>
      <c r="F335" s="38" t="s">
        <v>3329</v>
      </c>
      <c r="G335" s="39">
        <v>1</v>
      </c>
      <c r="H335" s="39">
        <v>5</v>
      </c>
      <c r="J335" s="5">
        <v>3</v>
      </c>
      <c r="K335" s="5">
        <v>4</v>
      </c>
    </row>
    <row r="336" spans="1:11">
      <c r="A336" s="5">
        <v>36</v>
      </c>
      <c r="B336" s="5" t="s">
        <v>254</v>
      </c>
      <c r="C336" s="5">
        <v>2</v>
      </c>
      <c r="D336" s="5">
        <v>7</v>
      </c>
      <c r="E336" s="42">
        <v>134</v>
      </c>
      <c r="F336" s="38" t="s">
        <v>3329</v>
      </c>
      <c r="G336" s="39">
        <v>4</v>
      </c>
      <c r="H336" s="39">
        <v>6</v>
      </c>
      <c r="J336" s="5">
        <v>2</v>
      </c>
      <c r="K336" s="5">
        <v>7</v>
      </c>
    </row>
    <row r="337" spans="1:11">
      <c r="A337" s="5">
        <v>36</v>
      </c>
      <c r="B337" s="5" t="s">
        <v>254</v>
      </c>
      <c r="C337" s="5">
        <v>1</v>
      </c>
      <c r="D337" s="5">
        <v>4</v>
      </c>
      <c r="E337" s="42">
        <v>134</v>
      </c>
      <c r="F337" s="38" t="s">
        <v>3329</v>
      </c>
      <c r="G337" s="39">
        <v>2</v>
      </c>
      <c r="H337" s="39">
        <v>8</v>
      </c>
      <c r="J337" s="5">
        <v>1</v>
      </c>
      <c r="K337" s="5">
        <v>4</v>
      </c>
    </row>
    <row r="338" spans="1:11">
      <c r="A338" s="5">
        <v>36</v>
      </c>
      <c r="B338" s="5" t="s">
        <v>254</v>
      </c>
      <c r="C338" s="5">
        <v>2</v>
      </c>
      <c r="D338" s="5">
        <v>5</v>
      </c>
      <c r="E338" s="42">
        <v>134</v>
      </c>
      <c r="F338" s="38" t="s">
        <v>3329</v>
      </c>
      <c r="G338" s="39">
        <v>3</v>
      </c>
      <c r="H338" s="39">
        <v>5</v>
      </c>
      <c r="J338" s="5">
        <v>2</v>
      </c>
      <c r="K338" s="5">
        <v>5</v>
      </c>
    </row>
    <row r="339" spans="1:11">
      <c r="A339" s="5">
        <v>36</v>
      </c>
      <c r="B339" s="5" t="s">
        <v>254</v>
      </c>
      <c r="C339" s="5">
        <v>1</v>
      </c>
      <c r="D339" s="5">
        <v>10</v>
      </c>
      <c r="E339" s="42">
        <v>134</v>
      </c>
      <c r="F339" s="38" t="s">
        <v>3329</v>
      </c>
      <c r="G339" s="39">
        <v>5</v>
      </c>
      <c r="H339" s="39">
        <v>14</v>
      </c>
      <c r="J339" s="5">
        <v>1</v>
      </c>
      <c r="K339" s="5">
        <v>10</v>
      </c>
    </row>
    <row r="340" spans="1:11">
      <c r="A340" s="5">
        <v>36</v>
      </c>
      <c r="B340" s="5" t="s">
        <v>254</v>
      </c>
      <c r="C340" s="5">
        <v>3</v>
      </c>
      <c r="D340" s="5">
        <v>9</v>
      </c>
      <c r="E340" s="42">
        <v>134</v>
      </c>
      <c r="F340" s="38" t="s">
        <v>3329</v>
      </c>
      <c r="G340" s="39">
        <v>1</v>
      </c>
      <c r="H340" s="39">
        <v>6</v>
      </c>
      <c r="J340" s="5">
        <v>3</v>
      </c>
      <c r="K340" s="5">
        <v>9</v>
      </c>
    </row>
    <row r="341" spans="1:11">
      <c r="A341" s="5">
        <v>36</v>
      </c>
      <c r="B341" s="5" t="s">
        <v>254</v>
      </c>
      <c r="C341" s="5">
        <v>1</v>
      </c>
      <c r="D341" s="5">
        <v>3</v>
      </c>
      <c r="E341" s="42">
        <v>134</v>
      </c>
      <c r="F341" s="38" t="s">
        <v>3329</v>
      </c>
      <c r="G341" s="39">
        <v>1</v>
      </c>
      <c r="H341" s="39">
        <v>7</v>
      </c>
      <c r="J341" s="5">
        <v>1</v>
      </c>
      <c r="K341" s="5">
        <v>3</v>
      </c>
    </row>
    <row r="342" spans="1:11">
      <c r="A342" s="5">
        <v>36</v>
      </c>
      <c r="B342" s="5" t="s">
        <v>254</v>
      </c>
      <c r="C342" s="5">
        <v>2</v>
      </c>
      <c r="D342" s="5">
        <v>8</v>
      </c>
      <c r="E342" s="42">
        <v>134</v>
      </c>
      <c r="F342" s="38" t="s">
        <v>3329</v>
      </c>
      <c r="G342" s="39">
        <v>3</v>
      </c>
      <c r="H342" s="39">
        <v>12</v>
      </c>
      <c r="J342" s="5">
        <v>2</v>
      </c>
      <c r="K342" s="5">
        <v>8</v>
      </c>
    </row>
    <row r="343" spans="1:11">
      <c r="A343" s="5">
        <v>36</v>
      </c>
      <c r="B343" s="5" t="s">
        <v>254</v>
      </c>
      <c r="C343" s="5">
        <v>2</v>
      </c>
      <c r="D343" s="5">
        <v>3</v>
      </c>
      <c r="E343" s="42">
        <v>134</v>
      </c>
      <c r="F343" s="38" t="s">
        <v>3329</v>
      </c>
      <c r="G343" s="39">
        <v>1</v>
      </c>
      <c r="H343" s="39">
        <v>9</v>
      </c>
      <c r="J343" s="5">
        <v>2</v>
      </c>
      <c r="K343" s="5">
        <v>3</v>
      </c>
    </row>
    <row r="344" spans="1:11">
      <c r="A344" s="5">
        <v>36</v>
      </c>
      <c r="B344" s="5" t="s">
        <v>254</v>
      </c>
      <c r="C344" s="5">
        <v>2</v>
      </c>
      <c r="D344" s="5">
        <v>4</v>
      </c>
      <c r="E344" s="42">
        <v>134</v>
      </c>
      <c r="F344" s="38" t="s">
        <v>3329</v>
      </c>
      <c r="G344" s="39">
        <v>3</v>
      </c>
      <c r="H344" s="39">
        <v>10</v>
      </c>
      <c r="J344" s="5">
        <v>2</v>
      </c>
      <c r="K344" s="5">
        <v>4</v>
      </c>
    </row>
    <row r="345" spans="1:11">
      <c r="A345" s="5">
        <v>36</v>
      </c>
      <c r="B345" s="5" t="s">
        <v>254</v>
      </c>
      <c r="C345" s="5">
        <v>3</v>
      </c>
      <c r="D345" s="5">
        <v>5</v>
      </c>
      <c r="E345" s="42">
        <v>134</v>
      </c>
      <c r="F345" s="38" t="s">
        <v>3329</v>
      </c>
      <c r="G345" s="39">
        <v>1</v>
      </c>
      <c r="H345" s="39">
        <v>7</v>
      </c>
      <c r="J345" s="5">
        <v>3</v>
      </c>
      <c r="K345" s="5">
        <v>5</v>
      </c>
    </row>
    <row r="346" spans="1:11">
      <c r="A346" s="5">
        <v>37</v>
      </c>
      <c r="B346" s="5" t="s">
        <v>710</v>
      </c>
      <c r="C346" s="5">
        <v>5</v>
      </c>
      <c r="D346" s="5">
        <v>9</v>
      </c>
      <c r="E346" s="42">
        <v>134</v>
      </c>
      <c r="F346" s="38" t="s">
        <v>3329</v>
      </c>
      <c r="G346" s="39">
        <v>2</v>
      </c>
      <c r="H346" s="39">
        <v>3</v>
      </c>
      <c r="J346" s="5">
        <v>5</v>
      </c>
      <c r="K346" s="5">
        <v>9</v>
      </c>
    </row>
    <row r="347" spans="1:11">
      <c r="A347" s="5">
        <v>37</v>
      </c>
      <c r="B347" s="5" t="s">
        <v>710</v>
      </c>
      <c r="C347" s="5">
        <v>5</v>
      </c>
      <c r="D347" s="5">
        <v>9</v>
      </c>
      <c r="E347" s="42">
        <v>134</v>
      </c>
      <c r="F347" s="38" t="s">
        <v>3329</v>
      </c>
      <c r="G347" s="39">
        <v>1</v>
      </c>
      <c r="H347" s="39">
        <v>7</v>
      </c>
      <c r="J347" s="5">
        <v>5</v>
      </c>
      <c r="K347" s="5">
        <v>9</v>
      </c>
    </row>
    <row r="348" spans="1:11">
      <c r="A348" s="5">
        <v>37</v>
      </c>
      <c r="B348" s="5" t="s">
        <v>710</v>
      </c>
      <c r="C348" s="5">
        <v>3</v>
      </c>
      <c r="D348" s="5">
        <v>4</v>
      </c>
      <c r="E348" s="42">
        <v>134</v>
      </c>
      <c r="F348" s="38" t="s">
        <v>3329</v>
      </c>
      <c r="G348" s="39">
        <v>3</v>
      </c>
      <c r="H348" s="39">
        <v>11</v>
      </c>
      <c r="J348" s="5">
        <v>3</v>
      </c>
      <c r="K348" s="5">
        <v>4</v>
      </c>
    </row>
    <row r="349" spans="1:11">
      <c r="A349" s="5">
        <v>37</v>
      </c>
      <c r="B349" s="5" t="s">
        <v>710</v>
      </c>
      <c r="C349" s="5">
        <v>2</v>
      </c>
      <c r="D349" s="5">
        <v>6</v>
      </c>
      <c r="E349" s="42">
        <v>134</v>
      </c>
      <c r="F349" s="38" t="s">
        <v>3329</v>
      </c>
      <c r="G349" s="39">
        <v>1</v>
      </c>
      <c r="H349" s="39">
        <v>7</v>
      </c>
      <c r="J349" s="5">
        <v>2</v>
      </c>
      <c r="K349" s="5">
        <v>6</v>
      </c>
    </row>
    <row r="350" spans="1:11">
      <c r="A350" s="5">
        <v>37</v>
      </c>
      <c r="B350" s="5" t="s">
        <v>710</v>
      </c>
      <c r="C350" s="5">
        <v>4</v>
      </c>
      <c r="D350" s="5">
        <v>7</v>
      </c>
      <c r="E350" s="42">
        <v>134</v>
      </c>
      <c r="F350" s="38" t="s">
        <v>3329</v>
      </c>
      <c r="G350" s="39">
        <v>3</v>
      </c>
      <c r="H350" s="39">
        <v>9</v>
      </c>
      <c r="J350" s="5">
        <v>4</v>
      </c>
      <c r="K350" s="5">
        <v>7</v>
      </c>
    </row>
    <row r="351" spans="1:11">
      <c r="A351" s="5">
        <v>38</v>
      </c>
      <c r="B351" s="5" t="s">
        <v>711</v>
      </c>
      <c r="C351" s="5">
        <v>1</v>
      </c>
      <c r="D351" s="5">
        <v>7</v>
      </c>
      <c r="E351" s="42">
        <v>134</v>
      </c>
      <c r="F351" s="38" t="s">
        <v>3329</v>
      </c>
      <c r="G351" s="39">
        <v>1</v>
      </c>
      <c r="H351" s="39">
        <v>2</v>
      </c>
      <c r="J351" s="5">
        <v>1</v>
      </c>
      <c r="K351" s="5">
        <v>7</v>
      </c>
    </row>
    <row r="352" spans="1:11">
      <c r="A352" s="5">
        <v>38</v>
      </c>
      <c r="B352" s="5" t="s">
        <v>711</v>
      </c>
      <c r="C352" s="5">
        <v>1</v>
      </c>
      <c r="D352" s="5">
        <v>11</v>
      </c>
      <c r="E352" s="42">
        <v>134</v>
      </c>
      <c r="F352" s="38" t="s">
        <v>3329</v>
      </c>
      <c r="G352" s="39">
        <v>1</v>
      </c>
      <c r="H352" s="39">
        <v>8</v>
      </c>
      <c r="J352" s="5">
        <v>1</v>
      </c>
      <c r="K352" s="5">
        <v>11</v>
      </c>
    </row>
    <row r="353" spans="1:11">
      <c r="A353" s="5">
        <v>38</v>
      </c>
      <c r="B353" s="5" t="s">
        <v>711</v>
      </c>
      <c r="C353" s="5">
        <v>5</v>
      </c>
      <c r="D353" s="5">
        <v>13</v>
      </c>
      <c r="E353" s="42">
        <v>135</v>
      </c>
      <c r="F353" s="5" t="s">
        <v>873</v>
      </c>
      <c r="G353" s="42">
        <v>4</v>
      </c>
      <c r="H353" s="42">
        <v>21</v>
      </c>
      <c r="J353" s="5">
        <v>5</v>
      </c>
      <c r="K353" s="5">
        <v>13</v>
      </c>
    </row>
    <row r="354" spans="1:11">
      <c r="A354" s="5">
        <v>38</v>
      </c>
      <c r="B354" s="5" t="s">
        <v>711</v>
      </c>
      <c r="C354" s="5">
        <v>1</v>
      </c>
      <c r="D354" s="5">
        <v>9</v>
      </c>
      <c r="E354" s="42">
        <v>138</v>
      </c>
      <c r="F354" s="57" t="s">
        <v>783</v>
      </c>
      <c r="G354" s="42">
        <v>5</v>
      </c>
      <c r="H354" s="42">
        <v>6</v>
      </c>
      <c r="J354" s="5">
        <v>1</v>
      </c>
      <c r="K354" s="5">
        <v>9</v>
      </c>
    </row>
    <row r="355" spans="1:11">
      <c r="A355" s="5">
        <v>38</v>
      </c>
      <c r="B355" s="5" t="s">
        <v>711</v>
      </c>
      <c r="C355" s="5">
        <v>2</v>
      </c>
      <c r="D355" s="5">
        <v>8</v>
      </c>
      <c r="E355" s="42">
        <v>138</v>
      </c>
      <c r="F355" t="s">
        <v>783</v>
      </c>
      <c r="G355" s="42">
        <v>1</v>
      </c>
      <c r="H355" s="42">
        <v>6</v>
      </c>
      <c r="J355" s="5">
        <v>2</v>
      </c>
      <c r="K355" s="5">
        <v>8</v>
      </c>
    </row>
    <row r="356" spans="1:11">
      <c r="A356" s="5">
        <v>38</v>
      </c>
      <c r="B356" s="5" t="s">
        <v>711</v>
      </c>
      <c r="C356" s="5">
        <v>5</v>
      </c>
      <c r="D356" s="5">
        <v>12</v>
      </c>
      <c r="E356">
        <v>147</v>
      </c>
      <c r="F356" s="38" t="s">
        <v>792</v>
      </c>
      <c r="G356" s="39">
        <v>1</v>
      </c>
      <c r="H356" s="39">
        <v>5</v>
      </c>
      <c r="J356" s="5">
        <v>5</v>
      </c>
      <c r="K356" s="5">
        <v>12</v>
      </c>
    </row>
    <row r="357" spans="1:11">
      <c r="A357" s="5">
        <v>38</v>
      </c>
      <c r="B357" s="5" t="s">
        <v>711</v>
      </c>
      <c r="C357" s="5">
        <v>4</v>
      </c>
      <c r="D357" s="5">
        <v>7</v>
      </c>
      <c r="E357">
        <v>147</v>
      </c>
      <c r="F357" s="38" t="s">
        <v>792</v>
      </c>
      <c r="G357" s="39">
        <v>4</v>
      </c>
      <c r="H357" s="39">
        <v>11</v>
      </c>
      <c r="J357" s="5">
        <v>4</v>
      </c>
      <c r="K357" s="5">
        <v>7</v>
      </c>
    </row>
    <row r="358" spans="1:11">
      <c r="A358" s="5">
        <v>38</v>
      </c>
      <c r="B358" s="5" t="s">
        <v>711</v>
      </c>
      <c r="C358" s="5">
        <v>5</v>
      </c>
      <c r="D358" s="5">
        <v>9</v>
      </c>
      <c r="E358">
        <v>147</v>
      </c>
      <c r="F358" s="38" t="s">
        <v>792</v>
      </c>
      <c r="G358" s="39">
        <v>4</v>
      </c>
      <c r="H358" s="39">
        <v>5</v>
      </c>
      <c r="J358" s="5">
        <v>5</v>
      </c>
      <c r="K358" s="5">
        <v>9</v>
      </c>
    </row>
    <row r="359" spans="1:11">
      <c r="A359" s="5">
        <v>38</v>
      </c>
      <c r="B359" s="5" t="s">
        <v>711</v>
      </c>
      <c r="C359" s="5">
        <v>3</v>
      </c>
      <c r="D359" s="5">
        <v>9</v>
      </c>
      <c r="E359">
        <v>147</v>
      </c>
      <c r="F359" s="38" t="s">
        <v>792</v>
      </c>
      <c r="G359" s="39">
        <v>3</v>
      </c>
      <c r="H359" s="39">
        <v>11</v>
      </c>
      <c r="J359" s="5">
        <v>3</v>
      </c>
      <c r="K359" s="5">
        <v>9</v>
      </c>
    </row>
    <row r="360" spans="1:11">
      <c r="A360" s="5">
        <v>38</v>
      </c>
      <c r="B360" s="5" t="s">
        <v>711</v>
      </c>
      <c r="C360" s="5">
        <v>3</v>
      </c>
      <c r="D360" s="5">
        <v>7</v>
      </c>
      <c r="E360">
        <v>147</v>
      </c>
      <c r="F360" s="38" t="s">
        <v>792</v>
      </c>
      <c r="G360" s="39">
        <v>3</v>
      </c>
      <c r="H360" s="39">
        <v>13</v>
      </c>
      <c r="J360" s="5">
        <v>3</v>
      </c>
      <c r="K360" s="5">
        <v>7</v>
      </c>
    </row>
    <row r="361" spans="1:11">
      <c r="A361" s="5">
        <v>39</v>
      </c>
      <c r="B361" s="5" t="s">
        <v>712</v>
      </c>
      <c r="C361" s="5">
        <v>1</v>
      </c>
      <c r="D361" s="5">
        <v>2</v>
      </c>
      <c r="E361">
        <v>147</v>
      </c>
      <c r="F361" s="38" t="s">
        <v>792</v>
      </c>
      <c r="G361" s="39">
        <v>2</v>
      </c>
      <c r="H361" s="39">
        <v>6</v>
      </c>
      <c r="J361" s="5">
        <v>1</v>
      </c>
      <c r="K361" s="5">
        <v>2</v>
      </c>
    </row>
    <row r="362" spans="1:11">
      <c r="A362" s="5">
        <v>39</v>
      </c>
      <c r="B362" s="5" t="s">
        <v>712</v>
      </c>
      <c r="C362" s="5">
        <v>4</v>
      </c>
      <c r="D362" s="5">
        <v>9</v>
      </c>
      <c r="E362">
        <v>149</v>
      </c>
      <c r="F362" t="s">
        <v>794</v>
      </c>
      <c r="G362">
        <v>1</v>
      </c>
      <c r="H362">
        <v>7</v>
      </c>
      <c r="J362" s="5">
        <v>4</v>
      </c>
      <c r="K362" s="5">
        <v>9</v>
      </c>
    </row>
    <row r="363" spans="1:11">
      <c r="A363" s="5">
        <v>39</v>
      </c>
      <c r="B363" s="5" t="s">
        <v>712</v>
      </c>
      <c r="C363" s="5">
        <v>1</v>
      </c>
      <c r="D363" s="5">
        <v>15</v>
      </c>
      <c r="E363">
        <v>149</v>
      </c>
      <c r="F363" t="s">
        <v>794</v>
      </c>
      <c r="G363">
        <v>1</v>
      </c>
      <c r="H363">
        <v>5</v>
      </c>
      <c r="J363" s="5">
        <v>1</v>
      </c>
      <c r="K363" s="5">
        <v>15</v>
      </c>
    </row>
    <row r="364" spans="1:11">
      <c r="A364" s="5">
        <v>39</v>
      </c>
      <c r="B364" s="5" t="s">
        <v>712</v>
      </c>
      <c r="C364" s="5">
        <v>17</v>
      </c>
      <c r="D364" s="5">
        <v>23</v>
      </c>
      <c r="E364">
        <v>149</v>
      </c>
      <c r="F364" t="s">
        <v>794</v>
      </c>
      <c r="G364">
        <v>3</v>
      </c>
      <c r="H364">
        <v>7</v>
      </c>
      <c r="J364" s="5">
        <v>17</v>
      </c>
      <c r="K364" s="5">
        <v>23</v>
      </c>
    </row>
    <row r="365" spans="1:11">
      <c r="A365" s="5">
        <v>39</v>
      </c>
      <c r="B365" s="5" t="s">
        <v>712</v>
      </c>
      <c r="C365" s="5">
        <v>2</v>
      </c>
      <c r="D365" s="5">
        <v>10</v>
      </c>
      <c r="E365">
        <v>149</v>
      </c>
      <c r="F365" t="s">
        <v>794</v>
      </c>
      <c r="G365">
        <v>5</v>
      </c>
      <c r="H365">
        <v>15</v>
      </c>
      <c r="J365" s="5">
        <v>2</v>
      </c>
      <c r="K365" s="5">
        <v>10</v>
      </c>
    </row>
    <row r="366" spans="1:11">
      <c r="A366" s="5">
        <v>39</v>
      </c>
      <c r="B366" s="5" t="s">
        <v>712</v>
      </c>
      <c r="C366" s="5">
        <v>13</v>
      </c>
      <c r="D366" s="5">
        <v>21</v>
      </c>
      <c r="E366">
        <v>149</v>
      </c>
      <c r="F366" t="s">
        <v>794</v>
      </c>
      <c r="G366">
        <v>8</v>
      </c>
      <c r="H366">
        <v>11</v>
      </c>
      <c r="J366" s="5">
        <v>13</v>
      </c>
      <c r="K366" s="5">
        <v>21</v>
      </c>
    </row>
    <row r="367" spans="1:11">
      <c r="A367" s="5">
        <v>39</v>
      </c>
      <c r="B367" s="5" t="s">
        <v>712</v>
      </c>
      <c r="C367" s="5">
        <v>30</v>
      </c>
      <c r="D367" s="5">
        <v>38</v>
      </c>
      <c r="E367">
        <v>149</v>
      </c>
      <c r="F367" t="s">
        <v>794</v>
      </c>
      <c r="G367">
        <v>1</v>
      </c>
      <c r="H367">
        <v>2</v>
      </c>
      <c r="J367" s="5">
        <v>30</v>
      </c>
      <c r="K367" s="5">
        <v>38</v>
      </c>
    </row>
    <row r="368" spans="1:11">
      <c r="A368" s="5">
        <v>39</v>
      </c>
      <c r="B368" s="5" t="s">
        <v>712</v>
      </c>
      <c r="C368" s="5">
        <v>4</v>
      </c>
      <c r="D368" s="5">
        <v>11</v>
      </c>
      <c r="E368">
        <v>149</v>
      </c>
      <c r="F368" t="s">
        <v>794</v>
      </c>
      <c r="G368">
        <v>6</v>
      </c>
      <c r="H368">
        <v>10</v>
      </c>
      <c r="J368" s="5">
        <v>4</v>
      </c>
      <c r="K368" s="5">
        <v>11</v>
      </c>
    </row>
    <row r="369" spans="1:11">
      <c r="A369" s="5">
        <v>39</v>
      </c>
      <c r="B369" s="5" t="s">
        <v>712</v>
      </c>
      <c r="C369" s="5">
        <v>3</v>
      </c>
      <c r="D369" s="5">
        <v>7</v>
      </c>
      <c r="E369">
        <v>149</v>
      </c>
      <c r="F369" t="s">
        <v>794</v>
      </c>
      <c r="G369">
        <v>3</v>
      </c>
      <c r="H369">
        <v>5</v>
      </c>
      <c r="J369" s="5">
        <v>3</v>
      </c>
      <c r="K369" s="5">
        <v>7</v>
      </c>
    </row>
    <row r="370" spans="1:11">
      <c r="A370" s="5">
        <v>39</v>
      </c>
      <c r="B370" s="5" t="s">
        <v>712</v>
      </c>
      <c r="C370" s="5">
        <v>7</v>
      </c>
      <c r="D370" s="5">
        <v>15</v>
      </c>
      <c r="E370">
        <v>149</v>
      </c>
      <c r="F370" t="s">
        <v>794</v>
      </c>
      <c r="G370">
        <v>6</v>
      </c>
      <c r="H370">
        <v>7</v>
      </c>
      <c r="J370" s="5">
        <v>7</v>
      </c>
      <c r="K370" s="5">
        <v>15</v>
      </c>
    </row>
    <row r="371" spans="1:11">
      <c r="A371" s="5">
        <v>39</v>
      </c>
      <c r="B371" s="5" t="s">
        <v>712</v>
      </c>
      <c r="C371" s="5">
        <v>5</v>
      </c>
      <c r="D371" s="5">
        <v>17</v>
      </c>
      <c r="E371">
        <v>149</v>
      </c>
      <c r="F371" t="s">
        <v>794</v>
      </c>
      <c r="G371">
        <v>1</v>
      </c>
      <c r="H371">
        <v>5</v>
      </c>
      <c r="J371" s="5">
        <v>5</v>
      </c>
      <c r="K371" s="5">
        <v>17</v>
      </c>
    </row>
    <row r="372" spans="1:11">
      <c r="A372" s="5">
        <v>39</v>
      </c>
      <c r="B372" s="5" t="s">
        <v>712</v>
      </c>
      <c r="C372" s="5">
        <v>7</v>
      </c>
      <c r="D372" s="5">
        <v>13</v>
      </c>
      <c r="E372">
        <v>149</v>
      </c>
      <c r="F372" t="s">
        <v>794</v>
      </c>
      <c r="G372">
        <v>8</v>
      </c>
      <c r="H372">
        <v>10</v>
      </c>
      <c r="J372" s="5">
        <v>7</v>
      </c>
      <c r="K372" s="5">
        <v>13</v>
      </c>
    </row>
    <row r="373" spans="1:11">
      <c r="A373" s="5">
        <v>39</v>
      </c>
      <c r="B373" s="5" t="s">
        <v>712</v>
      </c>
      <c r="C373" s="5">
        <v>2</v>
      </c>
      <c r="D373" s="5">
        <v>8</v>
      </c>
      <c r="E373">
        <v>149</v>
      </c>
      <c r="F373" t="s">
        <v>794</v>
      </c>
      <c r="G373">
        <v>1</v>
      </c>
      <c r="H373">
        <v>4</v>
      </c>
      <c r="J373" s="5">
        <v>2</v>
      </c>
      <c r="K373" s="5">
        <v>8</v>
      </c>
    </row>
    <row r="374" spans="1:11">
      <c r="A374" s="5">
        <v>39</v>
      </c>
      <c r="B374" s="5" t="s">
        <v>712</v>
      </c>
      <c r="C374" s="5">
        <v>5</v>
      </c>
      <c r="D374" s="5">
        <v>15</v>
      </c>
      <c r="E374">
        <v>149</v>
      </c>
      <c r="F374" t="s">
        <v>794</v>
      </c>
      <c r="G374">
        <v>5</v>
      </c>
      <c r="H374">
        <v>10</v>
      </c>
      <c r="J374" s="5">
        <v>5</v>
      </c>
      <c r="K374" s="5">
        <v>15</v>
      </c>
    </row>
    <row r="375" spans="1:11">
      <c r="A375" s="5">
        <v>39</v>
      </c>
      <c r="B375" s="5" t="s">
        <v>712</v>
      </c>
      <c r="C375" s="5">
        <v>41</v>
      </c>
      <c r="D375" s="5">
        <v>53</v>
      </c>
      <c r="E375">
        <v>149</v>
      </c>
      <c r="F375" t="s">
        <v>794</v>
      </c>
      <c r="G375">
        <v>6</v>
      </c>
      <c r="H375">
        <v>10</v>
      </c>
      <c r="J375" s="5">
        <v>41</v>
      </c>
      <c r="K375" s="5">
        <v>53</v>
      </c>
    </row>
    <row r="376" spans="1:11">
      <c r="A376" s="5">
        <v>39</v>
      </c>
      <c r="B376" s="5" t="s">
        <v>712</v>
      </c>
      <c r="C376" s="5">
        <v>2</v>
      </c>
      <c r="D376" s="5">
        <v>8</v>
      </c>
      <c r="E376">
        <v>149</v>
      </c>
      <c r="F376" t="s">
        <v>794</v>
      </c>
      <c r="G376">
        <v>4</v>
      </c>
      <c r="H376">
        <v>6</v>
      </c>
      <c r="J376" s="5">
        <v>2</v>
      </c>
      <c r="K376" s="5">
        <v>8</v>
      </c>
    </row>
    <row r="377" spans="1:11">
      <c r="A377" s="5">
        <v>39</v>
      </c>
      <c r="B377" s="5" t="s">
        <v>712</v>
      </c>
      <c r="C377" s="5">
        <v>1</v>
      </c>
      <c r="D377" s="5">
        <v>11</v>
      </c>
      <c r="E377">
        <v>149</v>
      </c>
      <c r="F377" t="s">
        <v>794</v>
      </c>
      <c r="G377">
        <v>2</v>
      </c>
      <c r="H377">
        <v>4</v>
      </c>
      <c r="J377" s="5">
        <v>1</v>
      </c>
      <c r="K377" s="5">
        <v>11</v>
      </c>
    </row>
    <row r="378" spans="1:11">
      <c r="A378" s="5">
        <v>39</v>
      </c>
      <c r="B378" s="5" t="s">
        <v>712</v>
      </c>
      <c r="C378" s="5">
        <v>4</v>
      </c>
      <c r="D378" s="5">
        <v>11</v>
      </c>
      <c r="E378">
        <v>149</v>
      </c>
      <c r="F378" t="s">
        <v>794</v>
      </c>
      <c r="G378">
        <v>5</v>
      </c>
      <c r="H378">
        <v>8</v>
      </c>
      <c r="J378" s="5">
        <v>4</v>
      </c>
      <c r="K378" s="5">
        <v>11</v>
      </c>
    </row>
    <row r="379" spans="1:11">
      <c r="A379" s="5">
        <v>39</v>
      </c>
      <c r="B379" s="5" t="s">
        <v>712</v>
      </c>
      <c r="C379" s="5">
        <v>233</v>
      </c>
      <c r="D379" s="5">
        <v>270</v>
      </c>
      <c r="E379">
        <v>149</v>
      </c>
      <c r="F379" t="s">
        <v>794</v>
      </c>
      <c r="G379">
        <v>1</v>
      </c>
      <c r="H379">
        <v>2</v>
      </c>
      <c r="J379" s="5">
        <v>233</v>
      </c>
      <c r="K379" s="5">
        <v>270</v>
      </c>
    </row>
    <row r="380" spans="1:11">
      <c r="A380" s="5">
        <v>39</v>
      </c>
      <c r="B380" s="5" t="s">
        <v>712</v>
      </c>
      <c r="C380" s="5">
        <v>5</v>
      </c>
      <c r="D380" s="5">
        <v>24</v>
      </c>
      <c r="E380">
        <v>149</v>
      </c>
      <c r="F380" t="s">
        <v>794</v>
      </c>
      <c r="G380">
        <v>1</v>
      </c>
      <c r="H380">
        <v>2</v>
      </c>
      <c r="J380" s="5">
        <v>5</v>
      </c>
      <c r="K380" s="5">
        <v>24</v>
      </c>
    </row>
    <row r="381" spans="1:11">
      <c r="A381" s="5">
        <v>39</v>
      </c>
      <c r="B381" s="5" t="s">
        <v>712</v>
      </c>
      <c r="C381" s="5">
        <v>4</v>
      </c>
      <c r="D381" s="5">
        <v>19</v>
      </c>
      <c r="E381">
        <v>149</v>
      </c>
      <c r="F381" t="s">
        <v>794</v>
      </c>
      <c r="G381">
        <v>4</v>
      </c>
      <c r="H381">
        <v>5</v>
      </c>
      <c r="J381" s="5">
        <v>4</v>
      </c>
      <c r="K381" s="5">
        <v>19</v>
      </c>
    </row>
    <row r="382" spans="1:11">
      <c r="A382" s="5">
        <v>39</v>
      </c>
      <c r="B382" s="5" t="s">
        <v>712</v>
      </c>
      <c r="C382" s="5">
        <v>4</v>
      </c>
      <c r="D382" s="5">
        <v>12</v>
      </c>
      <c r="E382">
        <v>149</v>
      </c>
      <c r="F382" t="s">
        <v>794</v>
      </c>
      <c r="G382">
        <v>1</v>
      </c>
      <c r="H382">
        <v>7</v>
      </c>
      <c r="J382" s="5">
        <v>4</v>
      </c>
      <c r="K382" s="5">
        <v>12</v>
      </c>
    </row>
    <row r="383" spans="1:11">
      <c r="A383" s="5">
        <v>39</v>
      </c>
      <c r="B383" s="5" t="s">
        <v>712</v>
      </c>
      <c r="C383" s="5">
        <v>3</v>
      </c>
      <c r="D383" s="5">
        <v>14</v>
      </c>
      <c r="E383">
        <v>149</v>
      </c>
      <c r="F383" t="s">
        <v>794</v>
      </c>
      <c r="G383">
        <v>4</v>
      </c>
      <c r="H383">
        <v>9</v>
      </c>
      <c r="J383" s="5">
        <v>3</v>
      </c>
      <c r="K383" s="5">
        <v>14</v>
      </c>
    </row>
    <row r="384" spans="1:11">
      <c r="A384" s="5">
        <v>39</v>
      </c>
      <c r="B384" s="5" t="s">
        <v>712</v>
      </c>
      <c r="C384" s="5">
        <v>27</v>
      </c>
      <c r="D384" s="5">
        <v>90</v>
      </c>
      <c r="E384">
        <v>149</v>
      </c>
      <c r="F384" t="s">
        <v>794</v>
      </c>
      <c r="G384">
        <v>1</v>
      </c>
      <c r="H384">
        <v>7</v>
      </c>
      <c r="J384" s="5">
        <v>27</v>
      </c>
      <c r="K384" s="5">
        <v>90</v>
      </c>
    </row>
    <row r="385" spans="1:11">
      <c r="A385" s="5">
        <v>39</v>
      </c>
      <c r="B385" s="5" t="s">
        <v>712</v>
      </c>
      <c r="C385" s="5">
        <v>10</v>
      </c>
      <c r="D385" s="5">
        <v>27</v>
      </c>
      <c r="E385" s="39">
        <v>152</v>
      </c>
      <c r="F385" s="38" t="s">
        <v>797</v>
      </c>
      <c r="G385" s="38">
        <v>2</v>
      </c>
      <c r="H385" s="39">
        <v>15</v>
      </c>
      <c r="J385" s="5">
        <v>10</v>
      </c>
      <c r="K385" s="5">
        <v>27</v>
      </c>
    </row>
    <row r="386" spans="1:11">
      <c r="A386" s="5">
        <v>39</v>
      </c>
      <c r="B386" s="5" t="s">
        <v>712</v>
      </c>
      <c r="C386" s="5">
        <v>7</v>
      </c>
      <c r="D386" s="5">
        <v>16</v>
      </c>
      <c r="E386" s="39">
        <v>152</v>
      </c>
      <c r="F386" s="38" t="s">
        <v>797</v>
      </c>
      <c r="G386" s="38">
        <v>2</v>
      </c>
      <c r="H386" s="39">
        <v>7</v>
      </c>
      <c r="J386" s="5">
        <v>7</v>
      </c>
      <c r="K386" s="5">
        <v>16</v>
      </c>
    </row>
    <row r="387" spans="1:11">
      <c r="A387" s="5">
        <v>39</v>
      </c>
      <c r="B387" s="5" t="s">
        <v>712</v>
      </c>
      <c r="C387" s="5">
        <v>5</v>
      </c>
      <c r="D387" s="5">
        <v>10</v>
      </c>
      <c r="E387" s="39">
        <v>154</v>
      </c>
      <c r="F387" s="38" t="s">
        <v>3865</v>
      </c>
      <c r="G387" s="38">
        <v>4</v>
      </c>
      <c r="H387" s="39">
        <v>9</v>
      </c>
      <c r="J387" s="5">
        <v>5</v>
      </c>
      <c r="K387" s="5">
        <v>10</v>
      </c>
    </row>
    <row r="388" spans="1:11">
      <c r="A388" s="5">
        <v>39</v>
      </c>
      <c r="B388" s="5" t="s">
        <v>712</v>
      </c>
      <c r="C388" s="5">
        <v>29</v>
      </c>
      <c r="D388" s="5">
        <v>85</v>
      </c>
      <c r="E388" s="39">
        <v>154</v>
      </c>
      <c r="F388" s="38" t="s">
        <v>3865</v>
      </c>
      <c r="G388" s="38">
        <v>1</v>
      </c>
      <c r="H388" s="39">
        <v>27</v>
      </c>
      <c r="J388" s="5">
        <v>29</v>
      </c>
      <c r="K388" s="5">
        <v>85</v>
      </c>
    </row>
    <row r="389" spans="1:11">
      <c r="A389" s="5">
        <v>39</v>
      </c>
      <c r="B389" s="5" t="s">
        <v>712</v>
      </c>
      <c r="C389" s="5">
        <v>2</v>
      </c>
      <c r="D389" s="5">
        <v>14</v>
      </c>
      <c r="E389" s="39">
        <v>154</v>
      </c>
      <c r="F389" s="38" t="s">
        <v>3865</v>
      </c>
      <c r="G389" s="38">
        <v>1</v>
      </c>
      <c r="H389" s="39">
        <v>5</v>
      </c>
      <c r="J389" s="5">
        <v>2</v>
      </c>
      <c r="K389" s="5">
        <v>14</v>
      </c>
    </row>
    <row r="390" spans="1:11">
      <c r="A390" s="5">
        <v>39</v>
      </c>
      <c r="B390" s="5" t="s">
        <v>712</v>
      </c>
      <c r="C390" s="5">
        <v>3</v>
      </c>
      <c r="D390" s="5">
        <v>18</v>
      </c>
      <c r="E390" s="39">
        <v>154</v>
      </c>
      <c r="F390" s="38" t="s">
        <v>3865</v>
      </c>
      <c r="G390" s="38">
        <v>9</v>
      </c>
      <c r="H390" s="39">
        <v>13</v>
      </c>
      <c r="J390" s="5">
        <v>3</v>
      </c>
      <c r="K390" s="5">
        <v>18</v>
      </c>
    </row>
    <row r="391" spans="1:11">
      <c r="A391" s="5">
        <v>39</v>
      </c>
      <c r="B391" s="5" t="s">
        <v>712</v>
      </c>
      <c r="C391" s="5">
        <v>6</v>
      </c>
      <c r="D391" s="5">
        <v>15</v>
      </c>
      <c r="E391" s="39">
        <v>154</v>
      </c>
      <c r="F391" s="38" t="s">
        <v>3865</v>
      </c>
      <c r="G391" s="38">
        <v>4</v>
      </c>
      <c r="H391" s="39">
        <v>10</v>
      </c>
      <c r="J391" s="5">
        <v>6</v>
      </c>
      <c r="K391" s="5">
        <v>15</v>
      </c>
    </row>
    <row r="392" spans="1:11">
      <c r="A392" s="5">
        <v>39</v>
      </c>
      <c r="B392" s="5" t="s">
        <v>712</v>
      </c>
      <c r="C392" s="5">
        <v>2</v>
      </c>
      <c r="D392" s="5">
        <v>8</v>
      </c>
      <c r="E392" s="39">
        <v>154</v>
      </c>
      <c r="F392" s="38" t="s">
        <v>3865</v>
      </c>
      <c r="G392" s="38">
        <v>3</v>
      </c>
      <c r="H392" s="39">
        <v>28</v>
      </c>
      <c r="J392" s="5">
        <v>2</v>
      </c>
      <c r="K392" s="5">
        <v>8</v>
      </c>
    </row>
    <row r="393" spans="1:11">
      <c r="A393" s="5">
        <v>39</v>
      </c>
      <c r="B393" s="5" t="s">
        <v>712</v>
      </c>
      <c r="C393" s="5">
        <v>7</v>
      </c>
      <c r="D393" s="5">
        <v>18</v>
      </c>
      <c r="E393" s="39">
        <v>154</v>
      </c>
      <c r="F393" s="38" t="s">
        <v>3865</v>
      </c>
      <c r="G393" s="38">
        <v>21</v>
      </c>
      <c r="H393" s="39">
        <v>23</v>
      </c>
      <c r="J393" s="5">
        <v>7</v>
      </c>
      <c r="K393" s="5">
        <v>18</v>
      </c>
    </row>
    <row r="394" spans="1:11">
      <c r="A394" s="5">
        <v>39</v>
      </c>
      <c r="B394" s="5" t="s">
        <v>712</v>
      </c>
      <c r="C394" s="5">
        <v>1</v>
      </c>
      <c r="D394" s="5">
        <v>10</v>
      </c>
      <c r="E394" s="39">
        <v>154</v>
      </c>
      <c r="F394" s="38" t="s">
        <v>3865</v>
      </c>
      <c r="G394" s="38">
        <v>10</v>
      </c>
      <c r="H394" s="39">
        <v>16</v>
      </c>
      <c r="J394" s="5">
        <v>1</v>
      </c>
      <c r="K394" s="5">
        <v>10</v>
      </c>
    </row>
    <row r="395" spans="1:11">
      <c r="A395" s="5">
        <v>39</v>
      </c>
      <c r="B395" s="5" t="s">
        <v>712</v>
      </c>
      <c r="C395" s="5">
        <v>1</v>
      </c>
      <c r="D395" s="5">
        <v>10</v>
      </c>
      <c r="E395" s="39">
        <v>154</v>
      </c>
      <c r="F395" s="38" t="s">
        <v>3865</v>
      </c>
      <c r="G395" s="38">
        <v>3</v>
      </c>
      <c r="H395" s="39">
        <v>6</v>
      </c>
      <c r="J395" s="5">
        <v>1</v>
      </c>
      <c r="K395" s="5">
        <v>10</v>
      </c>
    </row>
    <row r="396" spans="1:11">
      <c r="A396" s="5">
        <v>39</v>
      </c>
      <c r="B396" s="5" t="s">
        <v>712</v>
      </c>
      <c r="C396" s="5">
        <v>26</v>
      </c>
      <c r="D396" s="5">
        <v>66</v>
      </c>
      <c r="E396" s="39">
        <v>154</v>
      </c>
      <c r="F396" s="38" t="s">
        <v>3865</v>
      </c>
      <c r="G396" s="38">
        <v>4</v>
      </c>
      <c r="H396" s="39">
        <v>9</v>
      </c>
      <c r="J396" s="5">
        <v>26</v>
      </c>
      <c r="K396" s="5">
        <v>66</v>
      </c>
    </row>
    <row r="397" spans="1:11">
      <c r="A397" s="5">
        <v>39</v>
      </c>
      <c r="B397" s="5" t="s">
        <v>712</v>
      </c>
      <c r="C397" s="5">
        <v>2</v>
      </c>
      <c r="D397" s="5">
        <v>9</v>
      </c>
      <c r="E397" s="39">
        <v>154</v>
      </c>
      <c r="F397" s="38" t="s">
        <v>3865</v>
      </c>
      <c r="G397" s="38">
        <v>4</v>
      </c>
      <c r="H397" s="39">
        <v>8</v>
      </c>
      <c r="J397" s="5">
        <v>2</v>
      </c>
      <c r="K397" s="5">
        <v>9</v>
      </c>
    </row>
    <row r="398" spans="1:11">
      <c r="A398" s="5">
        <v>39</v>
      </c>
      <c r="B398" s="5" t="s">
        <v>712</v>
      </c>
      <c r="C398" s="5">
        <v>1</v>
      </c>
      <c r="D398" s="5">
        <v>12</v>
      </c>
      <c r="E398" s="39">
        <v>154</v>
      </c>
      <c r="F398" s="38" t="s">
        <v>3865</v>
      </c>
      <c r="G398" s="38">
        <v>4</v>
      </c>
      <c r="H398" s="39">
        <v>7</v>
      </c>
      <c r="J398" s="5">
        <v>1</v>
      </c>
      <c r="K398" s="5">
        <v>12</v>
      </c>
    </row>
    <row r="399" spans="1:11">
      <c r="A399" s="5">
        <v>39</v>
      </c>
      <c r="B399" s="5" t="s">
        <v>712</v>
      </c>
      <c r="C399" s="5">
        <v>1</v>
      </c>
      <c r="D399" s="5">
        <v>13</v>
      </c>
      <c r="E399" s="39">
        <v>154</v>
      </c>
      <c r="F399" s="38" t="s">
        <v>3865</v>
      </c>
      <c r="G399" s="38">
        <v>4</v>
      </c>
      <c r="H399" s="39">
        <v>28</v>
      </c>
      <c r="J399" s="5">
        <v>1</v>
      </c>
      <c r="K399" s="5">
        <v>13</v>
      </c>
    </row>
    <row r="400" spans="1:11">
      <c r="A400" s="5">
        <v>39</v>
      </c>
      <c r="B400" s="5" t="s">
        <v>712</v>
      </c>
      <c r="C400" s="5">
        <v>5</v>
      </c>
      <c r="D400" s="5">
        <v>12</v>
      </c>
      <c r="E400" s="39">
        <v>154</v>
      </c>
      <c r="F400" s="38" t="s">
        <v>3865</v>
      </c>
      <c r="G400" s="38">
        <v>2</v>
      </c>
      <c r="H400" s="39">
        <v>4</v>
      </c>
      <c r="J400" s="5">
        <v>5</v>
      </c>
      <c r="K400" s="5">
        <v>12</v>
      </c>
    </row>
    <row r="401" spans="1:11">
      <c r="A401" s="5">
        <v>39</v>
      </c>
      <c r="B401" s="5" t="s">
        <v>712</v>
      </c>
      <c r="C401" s="5">
        <v>3</v>
      </c>
      <c r="D401" s="5">
        <v>4</v>
      </c>
      <c r="E401" s="39">
        <v>154</v>
      </c>
      <c r="F401" s="38" t="s">
        <v>3865</v>
      </c>
      <c r="G401" s="38">
        <v>1</v>
      </c>
      <c r="H401" s="39">
        <v>8</v>
      </c>
      <c r="J401" s="5">
        <v>3</v>
      </c>
      <c r="K401" s="5">
        <v>4</v>
      </c>
    </row>
    <row r="402" spans="1:11">
      <c r="A402" s="5">
        <v>39</v>
      </c>
      <c r="B402" s="5" t="s">
        <v>712</v>
      </c>
      <c r="C402" s="5">
        <v>9</v>
      </c>
      <c r="D402" s="5">
        <v>21</v>
      </c>
      <c r="E402" s="39">
        <v>154</v>
      </c>
      <c r="F402" s="38" t="s">
        <v>3865</v>
      </c>
      <c r="G402" s="38">
        <v>3</v>
      </c>
      <c r="H402" s="39">
        <v>10</v>
      </c>
      <c r="J402" s="5">
        <v>9</v>
      </c>
      <c r="K402" s="5">
        <v>21</v>
      </c>
    </row>
    <row r="403" spans="1:11">
      <c r="A403" s="5">
        <v>39</v>
      </c>
      <c r="B403" s="5" t="s">
        <v>712</v>
      </c>
      <c r="C403" s="5">
        <v>4</v>
      </c>
      <c r="D403" s="5">
        <v>8</v>
      </c>
      <c r="E403" s="39">
        <v>154</v>
      </c>
      <c r="F403" s="38" t="s">
        <v>3865</v>
      </c>
      <c r="G403" s="38">
        <v>3</v>
      </c>
      <c r="H403" s="39">
        <v>27</v>
      </c>
      <c r="J403" s="5">
        <v>4</v>
      </c>
      <c r="K403" s="5">
        <v>8</v>
      </c>
    </row>
    <row r="404" spans="1:11">
      <c r="A404" s="5">
        <v>39</v>
      </c>
      <c r="B404" s="5" t="s">
        <v>712</v>
      </c>
      <c r="C404" s="5">
        <v>4</v>
      </c>
      <c r="D404" s="5">
        <v>14</v>
      </c>
      <c r="E404" s="39">
        <v>154</v>
      </c>
      <c r="F404" s="38" t="s">
        <v>3865</v>
      </c>
      <c r="G404" s="38">
        <v>2</v>
      </c>
      <c r="H404" s="39">
        <v>11</v>
      </c>
      <c r="J404" s="5">
        <v>4</v>
      </c>
      <c r="K404" s="5">
        <v>14</v>
      </c>
    </row>
    <row r="405" spans="1:11">
      <c r="A405" s="5">
        <v>39</v>
      </c>
      <c r="B405" s="5" t="s">
        <v>712</v>
      </c>
      <c r="C405" s="5">
        <v>5</v>
      </c>
      <c r="D405" s="5">
        <v>14</v>
      </c>
      <c r="E405" s="39">
        <v>154</v>
      </c>
      <c r="F405" s="38" t="s">
        <v>3865</v>
      </c>
      <c r="G405" s="38">
        <v>2</v>
      </c>
      <c r="H405" s="39">
        <v>8</v>
      </c>
      <c r="J405" s="5">
        <v>5</v>
      </c>
      <c r="K405" s="5">
        <v>14</v>
      </c>
    </row>
    <row r="406" spans="1:11">
      <c r="A406" s="5">
        <v>39</v>
      </c>
      <c r="B406" s="5" t="s">
        <v>712</v>
      </c>
      <c r="C406" s="5">
        <v>4</v>
      </c>
      <c r="D406" s="5">
        <v>12</v>
      </c>
      <c r="E406" s="39">
        <v>154</v>
      </c>
      <c r="F406" s="38" t="s">
        <v>3865</v>
      </c>
      <c r="G406" s="38">
        <v>1</v>
      </c>
      <c r="H406" s="39">
        <v>2</v>
      </c>
      <c r="J406" s="5">
        <v>4</v>
      </c>
      <c r="K406" s="5">
        <v>12</v>
      </c>
    </row>
    <row r="407" spans="1:11">
      <c r="A407" s="5">
        <v>39</v>
      </c>
      <c r="B407" s="5" t="s">
        <v>712</v>
      </c>
      <c r="C407" s="5">
        <v>3</v>
      </c>
      <c r="D407" s="5">
        <v>21</v>
      </c>
      <c r="E407" s="39">
        <v>154</v>
      </c>
      <c r="F407" s="38" t="s">
        <v>3865</v>
      </c>
      <c r="G407" s="38">
        <v>1</v>
      </c>
      <c r="H407" s="39">
        <v>4</v>
      </c>
      <c r="J407" s="5">
        <v>3</v>
      </c>
      <c r="K407" s="5">
        <v>21</v>
      </c>
    </row>
    <row r="408" spans="1:11">
      <c r="A408" s="5">
        <v>39</v>
      </c>
      <c r="B408" s="5" t="s">
        <v>712</v>
      </c>
      <c r="C408" s="5">
        <v>10</v>
      </c>
      <c r="D408" s="5">
        <v>14</v>
      </c>
      <c r="E408" s="39">
        <v>154</v>
      </c>
      <c r="F408" s="38" t="s">
        <v>3865</v>
      </c>
      <c r="G408" s="38">
        <v>1</v>
      </c>
      <c r="H408" s="39">
        <v>8</v>
      </c>
      <c r="J408" s="5">
        <v>10</v>
      </c>
      <c r="K408" s="5">
        <v>14</v>
      </c>
    </row>
    <row r="409" spans="1:11">
      <c r="A409" s="5">
        <v>39</v>
      </c>
      <c r="B409" s="5" t="s">
        <v>712</v>
      </c>
      <c r="C409" s="5">
        <v>3</v>
      </c>
      <c r="D409" s="5">
        <v>6</v>
      </c>
      <c r="E409" s="39">
        <v>154</v>
      </c>
      <c r="F409" s="38" t="s">
        <v>3865</v>
      </c>
      <c r="G409" s="38">
        <v>3</v>
      </c>
      <c r="H409" s="39">
        <v>10</v>
      </c>
      <c r="J409" s="5">
        <v>3</v>
      </c>
      <c r="K409" s="5">
        <v>6</v>
      </c>
    </row>
    <row r="410" spans="1:11">
      <c r="A410" s="5">
        <v>41</v>
      </c>
      <c r="B410" s="5" t="s">
        <v>714</v>
      </c>
      <c r="C410" s="5">
        <v>1</v>
      </c>
      <c r="D410" s="5">
        <v>3</v>
      </c>
      <c r="E410" s="39">
        <v>154</v>
      </c>
      <c r="F410" s="38" t="s">
        <v>3865</v>
      </c>
      <c r="G410" s="38">
        <v>2</v>
      </c>
      <c r="H410" s="39">
        <v>18</v>
      </c>
      <c r="J410" s="5">
        <v>1</v>
      </c>
      <c r="K410" s="5">
        <v>3</v>
      </c>
    </row>
    <row r="411" spans="1:11">
      <c r="A411" s="5">
        <v>41</v>
      </c>
      <c r="B411" s="5" t="s">
        <v>714</v>
      </c>
      <c r="C411" s="5">
        <v>1</v>
      </c>
      <c r="D411" s="5">
        <v>5</v>
      </c>
      <c r="E411" s="39">
        <v>154</v>
      </c>
      <c r="F411" s="38" t="s">
        <v>3865</v>
      </c>
      <c r="G411" s="38">
        <v>1</v>
      </c>
      <c r="H411" s="39">
        <v>6</v>
      </c>
      <c r="J411" s="5">
        <v>1</v>
      </c>
      <c r="K411" s="5">
        <v>5</v>
      </c>
    </row>
    <row r="412" spans="1:11">
      <c r="A412" s="5">
        <v>41</v>
      </c>
      <c r="B412" s="5" t="s">
        <v>714</v>
      </c>
      <c r="C412" s="5">
        <v>2</v>
      </c>
      <c r="D412" s="5">
        <v>8</v>
      </c>
      <c r="E412" s="39">
        <v>154</v>
      </c>
      <c r="F412" s="38" t="s">
        <v>3865</v>
      </c>
      <c r="G412" s="38">
        <v>3</v>
      </c>
      <c r="H412" s="39">
        <v>4</v>
      </c>
      <c r="J412" s="5">
        <v>2</v>
      </c>
      <c r="K412" s="5">
        <v>8</v>
      </c>
    </row>
    <row r="413" spans="1:11">
      <c r="A413" s="5">
        <v>41</v>
      </c>
      <c r="B413" s="5" t="s">
        <v>714</v>
      </c>
      <c r="C413" s="5">
        <v>21</v>
      </c>
      <c r="D413" s="5">
        <v>28</v>
      </c>
      <c r="E413" s="39">
        <v>154</v>
      </c>
      <c r="F413" s="38" t="s">
        <v>3865</v>
      </c>
      <c r="G413" s="38">
        <v>1</v>
      </c>
      <c r="H413" s="39">
        <v>4</v>
      </c>
      <c r="J413" s="5">
        <v>21</v>
      </c>
      <c r="K413" s="5">
        <v>28</v>
      </c>
    </row>
    <row r="414" spans="1:11">
      <c r="A414" s="5">
        <v>41</v>
      </c>
      <c r="B414" s="5" t="s">
        <v>714</v>
      </c>
      <c r="C414" s="5">
        <v>1</v>
      </c>
      <c r="D414" s="5">
        <v>12</v>
      </c>
      <c r="E414" s="39">
        <v>154</v>
      </c>
      <c r="F414" s="38" t="s">
        <v>3865</v>
      </c>
      <c r="G414" s="38">
        <v>1</v>
      </c>
      <c r="H414" s="39">
        <v>5</v>
      </c>
      <c r="J414" s="5">
        <v>1</v>
      </c>
      <c r="K414" s="5">
        <v>12</v>
      </c>
    </row>
    <row r="415" spans="1:11">
      <c r="A415" s="5">
        <v>41</v>
      </c>
      <c r="B415" s="5" t="s">
        <v>714</v>
      </c>
      <c r="C415" s="5">
        <v>1</v>
      </c>
      <c r="D415" s="5">
        <v>19</v>
      </c>
      <c r="E415" s="39">
        <v>154</v>
      </c>
      <c r="F415" s="38" t="s">
        <v>3865</v>
      </c>
      <c r="G415" s="38">
        <v>1</v>
      </c>
      <c r="H415" s="39">
        <v>11</v>
      </c>
      <c r="J415" s="5">
        <v>1</v>
      </c>
      <c r="K415" s="5">
        <v>19</v>
      </c>
    </row>
    <row r="416" spans="1:11">
      <c r="A416" s="5">
        <v>41</v>
      </c>
      <c r="B416" s="5" t="s">
        <v>714</v>
      </c>
      <c r="C416" s="5">
        <v>1</v>
      </c>
      <c r="D416" s="5">
        <v>10</v>
      </c>
      <c r="E416" s="39">
        <v>154</v>
      </c>
      <c r="F416" s="38" t="s">
        <v>3865</v>
      </c>
      <c r="G416" s="38">
        <v>1</v>
      </c>
      <c r="H416" s="39">
        <v>7</v>
      </c>
      <c r="J416" s="5">
        <v>1</v>
      </c>
      <c r="K416" s="5">
        <v>10</v>
      </c>
    </row>
    <row r="417" spans="1:11">
      <c r="A417" s="5">
        <v>41</v>
      </c>
      <c r="B417" s="5" t="s">
        <v>714</v>
      </c>
      <c r="C417" s="5">
        <v>18</v>
      </c>
      <c r="D417" s="5">
        <v>32</v>
      </c>
      <c r="E417" s="39">
        <v>154</v>
      </c>
      <c r="F417" s="38" t="s">
        <v>3865</v>
      </c>
      <c r="G417" s="38">
        <v>1</v>
      </c>
      <c r="H417" s="39">
        <v>5</v>
      </c>
      <c r="J417" s="5">
        <v>18</v>
      </c>
      <c r="K417" s="5">
        <v>32</v>
      </c>
    </row>
    <row r="418" spans="1:11">
      <c r="A418" s="5">
        <v>41</v>
      </c>
      <c r="B418" s="5" t="s">
        <v>714</v>
      </c>
      <c r="C418" s="5">
        <v>14</v>
      </c>
      <c r="D418" s="5">
        <v>21</v>
      </c>
      <c r="E418" s="39">
        <v>154</v>
      </c>
      <c r="F418" s="38" t="s">
        <v>3865</v>
      </c>
      <c r="G418" s="38">
        <v>2</v>
      </c>
      <c r="H418" s="39">
        <v>5</v>
      </c>
      <c r="J418" s="5">
        <v>14</v>
      </c>
      <c r="K418" s="5">
        <v>21</v>
      </c>
    </row>
    <row r="419" spans="1:11">
      <c r="A419" s="5">
        <v>41</v>
      </c>
      <c r="B419" s="5" t="s">
        <v>714</v>
      </c>
      <c r="C419" s="5">
        <v>3</v>
      </c>
      <c r="D419" s="5">
        <v>10</v>
      </c>
      <c r="E419" s="39">
        <v>154</v>
      </c>
      <c r="F419" s="38" t="s">
        <v>3865</v>
      </c>
      <c r="G419" s="38">
        <v>2</v>
      </c>
      <c r="H419" s="39">
        <v>10</v>
      </c>
      <c r="J419" s="5">
        <v>3</v>
      </c>
      <c r="K419" s="5">
        <v>10</v>
      </c>
    </row>
    <row r="420" spans="1:11">
      <c r="A420" s="5">
        <v>41</v>
      </c>
      <c r="B420" s="5" t="s">
        <v>714</v>
      </c>
      <c r="C420" s="5">
        <v>6</v>
      </c>
      <c r="D420" s="5">
        <v>19</v>
      </c>
      <c r="E420" s="39">
        <v>155</v>
      </c>
      <c r="F420" s="38" t="s">
        <v>800</v>
      </c>
      <c r="G420" s="38">
        <v>2</v>
      </c>
      <c r="H420" s="39">
        <v>3</v>
      </c>
      <c r="J420" s="5">
        <v>6</v>
      </c>
      <c r="K420" s="5">
        <v>19</v>
      </c>
    </row>
    <row r="421" spans="1:11">
      <c r="A421" s="5">
        <v>41</v>
      </c>
      <c r="B421" s="5" t="s">
        <v>714</v>
      </c>
      <c r="C421" s="5">
        <v>2</v>
      </c>
      <c r="D421" s="5">
        <v>20</v>
      </c>
      <c r="E421" s="39">
        <v>155</v>
      </c>
      <c r="F421" s="38" t="s">
        <v>800</v>
      </c>
      <c r="G421" s="38">
        <v>1</v>
      </c>
      <c r="H421" s="39">
        <v>3</v>
      </c>
      <c r="J421" s="5">
        <v>2</v>
      </c>
      <c r="K421" s="5">
        <v>20</v>
      </c>
    </row>
    <row r="422" spans="1:11">
      <c r="A422" s="5">
        <v>41</v>
      </c>
      <c r="B422" s="5" t="s">
        <v>714</v>
      </c>
      <c r="C422" s="5">
        <v>1</v>
      </c>
      <c r="D422" s="5">
        <v>2</v>
      </c>
      <c r="E422" s="39">
        <v>158</v>
      </c>
      <c r="F422" s="38" t="s">
        <v>803</v>
      </c>
      <c r="G422" s="38">
        <v>1</v>
      </c>
      <c r="H422" s="39">
        <v>6</v>
      </c>
      <c r="J422" s="5">
        <v>1</v>
      </c>
      <c r="K422" s="5">
        <v>2</v>
      </c>
    </row>
    <row r="423" spans="1:11">
      <c r="A423" s="5">
        <v>41</v>
      </c>
      <c r="B423" s="5" t="s">
        <v>714</v>
      </c>
      <c r="C423" s="5">
        <v>1</v>
      </c>
      <c r="D423" s="5">
        <v>1</v>
      </c>
      <c r="E423" s="39">
        <v>158</v>
      </c>
      <c r="F423" s="38" t="s">
        <v>803</v>
      </c>
      <c r="G423" s="38">
        <v>1</v>
      </c>
      <c r="H423" s="39">
        <v>4</v>
      </c>
      <c r="J423" s="5">
        <v>1</v>
      </c>
      <c r="K423" s="5">
        <v>1</v>
      </c>
    </row>
    <row r="424" spans="1:11">
      <c r="A424" s="5">
        <v>41</v>
      </c>
      <c r="B424" s="5" t="s">
        <v>714</v>
      </c>
      <c r="C424" s="5">
        <v>1</v>
      </c>
      <c r="D424" s="5">
        <v>1</v>
      </c>
      <c r="E424" s="39">
        <v>158</v>
      </c>
      <c r="F424" s="38" t="s">
        <v>803</v>
      </c>
      <c r="G424" s="38">
        <v>1</v>
      </c>
      <c r="H424" s="39">
        <v>3</v>
      </c>
      <c r="J424" s="5">
        <v>1</v>
      </c>
      <c r="K424" s="5">
        <v>1</v>
      </c>
    </row>
    <row r="425" spans="1:11">
      <c r="A425" s="5">
        <v>41</v>
      </c>
      <c r="B425" s="5" t="s">
        <v>714</v>
      </c>
      <c r="C425" s="5">
        <v>5</v>
      </c>
      <c r="D425" s="5">
        <v>10</v>
      </c>
      <c r="E425" s="39">
        <v>158</v>
      </c>
      <c r="F425" s="38" t="s">
        <v>803</v>
      </c>
      <c r="G425" s="38">
        <v>2</v>
      </c>
      <c r="H425" s="39">
        <v>5</v>
      </c>
      <c r="J425" s="5">
        <v>5</v>
      </c>
      <c r="K425" s="5">
        <v>10</v>
      </c>
    </row>
    <row r="426" spans="1:11">
      <c r="A426" s="5">
        <v>41</v>
      </c>
      <c r="B426" s="5" t="s">
        <v>714</v>
      </c>
      <c r="C426" s="5">
        <v>8</v>
      </c>
      <c r="D426" s="5">
        <v>17</v>
      </c>
      <c r="E426" s="39">
        <v>158</v>
      </c>
      <c r="F426" s="38" t="s">
        <v>803</v>
      </c>
      <c r="G426" s="38">
        <v>3</v>
      </c>
      <c r="H426" s="39">
        <v>5</v>
      </c>
      <c r="J426" s="5">
        <v>8</v>
      </c>
      <c r="K426" s="5">
        <v>17</v>
      </c>
    </row>
    <row r="427" spans="1:11">
      <c r="A427" s="5">
        <v>41</v>
      </c>
      <c r="B427" s="5" t="s">
        <v>714</v>
      </c>
      <c r="C427" s="5">
        <v>10</v>
      </c>
      <c r="D427" s="5">
        <v>20</v>
      </c>
      <c r="E427" s="39">
        <v>158</v>
      </c>
      <c r="F427" s="38" t="s">
        <v>803</v>
      </c>
      <c r="G427" s="38">
        <v>2</v>
      </c>
      <c r="H427" s="39">
        <v>5</v>
      </c>
      <c r="J427" s="5">
        <v>10</v>
      </c>
      <c r="K427" s="5">
        <v>20</v>
      </c>
    </row>
    <row r="428" spans="1:11">
      <c r="A428" s="5">
        <v>41</v>
      </c>
      <c r="B428" s="5" t="s">
        <v>714</v>
      </c>
      <c r="C428" s="5">
        <v>5</v>
      </c>
      <c r="D428" s="5">
        <v>10</v>
      </c>
      <c r="E428" s="39">
        <v>158</v>
      </c>
      <c r="F428" s="38" t="s">
        <v>803</v>
      </c>
      <c r="G428" s="38">
        <v>2</v>
      </c>
      <c r="H428" s="39">
        <v>4</v>
      </c>
      <c r="J428" s="5">
        <v>5</v>
      </c>
      <c r="K428" s="5">
        <v>10</v>
      </c>
    </row>
    <row r="429" spans="1:11">
      <c r="A429" s="5">
        <v>41</v>
      </c>
      <c r="B429" s="5" t="s">
        <v>714</v>
      </c>
      <c r="C429" s="5">
        <v>5</v>
      </c>
      <c r="D429" s="5">
        <v>8</v>
      </c>
      <c r="E429" s="39">
        <v>158</v>
      </c>
      <c r="F429" s="38" t="s">
        <v>803</v>
      </c>
      <c r="G429" s="38">
        <v>2</v>
      </c>
      <c r="H429" s="39">
        <v>6</v>
      </c>
      <c r="J429" s="5">
        <v>5</v>
      </c>
      <c r="K429" s="5">
        <v>8</v>
      </c>
    </row>
    <row r="430" spans="1:11">
      <c r="A430" s="5">
        <v>41</v>
      </c>
      <c r="B430" s="5" t="s">
        <v>714</v>
      </c>
      <c r="C430" s="5">
        <v>5</v>
      </c>
      <c r="D430" s="5">
        <v>9</v>
      </c>
      <c r="E430" s="39">
        <v>158</v>
      </c>
      <c r="F430" s="38" t="s">
        <v>803</v>
      </c>
      <c r="G430" s="38">
        <v>1</v>
      </c>
      <c r="H430" s="39">
        <v>5</v>
      </c>
      <c r="J430" s="5">
        <v>5</v>
      </c>
      <c r="K430" s="5">
        <v>9</v>
      </c>
    </row>
    <row r="431" spans="1:11">
      <c r="A431" s="5">
        <v>41</v>
      </c>
      <c r="B431" s="5" t="s">
        <v>714</v>
      </c>
      <c r="C431" s="5">
        <v>8</v>
      </c>
      <c r="D431" s="5">
        <v>12</v>
      </c>
      <c r="E431" s="39">
        <v>160</v>
      </c>
      <c r="F431" s="38" t="s">
        <v>805</v>
      </c>
      <c r="G431" s="38">
        <v>1</v>
      </c>
      <c r="H431" s="39">
        <v>6</v>
      </c>
      <c r="J431" s="5">
        <v>8</v>
      </c>
      <c r="K431" s="5">
        <v>12</v>
      </c>
    </row>
    <row r="432" spans="1:11">
      <c r="A432" s="5">
        <v>41</v>
      </c>
      <c r="B432" s="5" t="s">
        <v>714</v>
      </c>
      <c r="C432" s="5">
        <v>7</v>
      </c>
      <c r="D432" s="5">
        <v>12</v>
      </c>
      <c r="E432" s="39">
        <v>160</v>
      </c>
      <c r="F432" s="38" t="s">
        <v>805</v>
      </c>
      <c r="G432" s="38">
        <v>4</v>
      </c>
      <c r="H432" s="39">
        <v>7</v>
      </c>
      <c r="J432" s="5">
        <v>7</v>
      </c>
      <c r="K432" s="5">
        <v>12</v>
      </c>
    </row>
    <row r="433" spans="1:11">
      <c r="A433" s="5">
        <v>41</v>
      </c>
      <c r="B433" s="5" t="s">
        <v>714</v>
      </c>
      <c r="C433" s="5">
        <v>6</v>
      </c>
      <c r="D433" s="5">
        <v>32</v>
      </c>
      <c r="E433" s="39">
        <v>163</v>
      </c>
      <c r="F433" s="38" t="s">
        <v>808</v>
      </c>
      <c r="G433" s="38">
        <v>2</v>
      </c>
      <c r="H433" s="39">
        <v>7</v>
      </c>
      <c r="J433" s="5">
        <v>6</v>
      </c>
      <c r="K433" s="5">
        <v>32</v>
      </c>
    </row>
    <row r="434" spans="1:11">
      <c r="A434" s="5">
        <v>42</v>
      </c>
      <c r="B434" s="5" t="s">
        <v>715</v>
      </c>
      <c r="C434" s="5">
        <v>4</v>
      </c>
      <c r="D434" s="5">
        <v>9</v>
      </c>
      <c r="E434" s="39">
        <v>163</v>
      </c>
      <c r="F434" s="38" t="s">
        <v>808</v>
      </c>
      <c r="G434" s="38">
        <v>4</v>
      </c>
      <c r="H434" s="39">
        <v>5</v>
      </c>
      <c r="J434" s="5">
        <v>4</v>
      </c>
      <c r="K434" s="5">
        <v>9</v>
      </c>
    </row>
    <row r="435" spans="1:11">
      <c r="A435" s="5">
        <v>42</v>
      </c>
      <c r="B435" s="5" t="s">
        <v>715</v>
      </c>
      <c r="C435" s="5">
        <v>3</v>
      </c>
      <c r="D435" s="5">
        <v>12</v>
      </c>
      <c r="E435" s="39">
        <v>163</v>
      </c>
      <c r="F435" s="38" t="s">
        <v>808</v>
      </c>
      <c r="G435" s="38">
        <v>1</v>
      </c>
      <c r="H435" s="39">
        <v>4</v>
      </c>
      <c r="J435" s="5">
        <v>3</v>
      </c>
      <c r="K435" s="5">
        <v>12</v>
      </c>
    </row>
    <row r="436" spans="1:11">
      <c r="A436" s="5">
        <v>42</v>
      </c>
      <c r="B436" s="5" t="s">
        <v>715</v>
      </c>
      <c r="C436" s="5">
        <v>6</v>
      </c>
      <c r="D436" s="5">
        <v>7</v>
      </c>
      <c r="E436" s="39">
        <v>165</v>
      </c>
      <c r="F436" s="38" t="s">
        <v>809</v>
      </c>
      <c r="G436" s="38">
        <v>4</v>
      </c>
      <c r="H436" s="39">
        <v>7</v>
      </c>
      <c r="J436" s="5">
        <v>6</v>
      </c>
      <c r="K436" s="5">
        <v>7</v>
      </c>
    </row>
    <row r="437" spans="1:11">
      <c r="A437" s="5">
        <v>42</v>
      </c>
      <c r="B437" s="5" t="s">
        <v>715</v>
      </c>
      <c r="C437" s="5">
        <v>3</v>
      </c>
      <c r="D437" s="5">
        <v>6</v>
      </c>
      <c r="E437" s="39">
        <v>165</v>
      </c>
      <c r="F437" s="38" t="s">
        <v>809</v>
      </c>
      <c r="G437" s="38">
        <v>4</v>
      </c>
      <c r="H437" s="39">
        <v>6</v>
      </c>
      <c r="J437" s="5">
        <v>3</v>
      </c>
      <c r="K437" s="5">
        <v>6</v>
      </c>
    </row>
    <row r="438" spans="1:11">
      <c r="A438" s="5">
        <v>42</v>
      </c>
      <c r="B438" s="5" t="s">
        <v>715</v>
      </c>
      <c r="C438" s="5">
        <v>2</v>
      </c>
      <c r="D438" s="5">
        <v>8</v>
      </c>
      <c r="E438" s="39">
        <v>165</v>
      </c>
      <c r="F438" s="38" t="s">
        <v>809</v>
      </c>
      <c r="G438" s="38">
        <v>1</v>
      </c>
      <c r="H438" s="39">
        <v>5</v>
      </c>
      <c r="J438" s="5">
        <v>2</v>
      </c>
      <c r="K438" s="5">
        <v>8</v>
      </c>
    </row>
    <row r="439" spans="1:11">
      <c r="A439" s="5">
        <v>42</v>
      </c>
      <c r="B439" s="5" t="s">
        <v>715</v>
      </c>
      <c r="C439" s="5">
        <v>4</v>
      </c>
      <c r="D439" s="5">
        <v>6</v>
      </c>
      <c r="E439" s="39">
        <v>165</v>
      </c>
      <c r="F439" s="38" t="s">
        <v>809</v>
      </c>
      <c r="G439" s="38">
        <v>4</v>
      </c>
      <c r="H439" s="39">
        <v>8</v>
      </c>
      <c r="J439" s="5">
        <v>4</v>
      </c>
      <c r="K439" s="5">
        <v>6</v>
      </c>
    </row>
    <row r="440" spans="1:11">
      <c r="A440" s="5">
        <v>42</v>
      </c>
      <c r="B440" s="5" t="s">
        <v>715</v>
      </c>
      <c r="C440" s="5">
        <v>5</v>
      </c>
      <c r="D440" s="5">
        <v>11</v>
      </c>
      <c r="E440" s="39">
        <v>165</v>
      </c>
      <c r="F440" s="38" t="s">
        <v>809</v>
      </c>
      <c r="G440" s="38">
        <v>9</v>
      </c>
      <c r="H440" s="39">
        <v>11</v>
      </c>
      <c r="J440" s="5">
        <v>5</v>
      </c>
      <c r="K440" s="5">
        <v>11</v>
      </c>
    </row>
    <row r="441" spans="1:11">
      <c r="A441" s="5">
        <v>42</v>
      </c>
      <c r="B441" s="5" t="s">
        <v>715</v>
      </c>
      <c r="C441" s="5">
        <v>9</v>
      </c>
      <c r="D441" s="5">
        <v>11</v>
      </c>
      <c r="E441" s="39">
        <v>165</v>
      </c>
      <c r="F441" s="38" t="s">
        <v>809</v>
      </c>
      <c r="G441" s="38">
        <v>2</v>
      </c>
      <c r="H441" s="39">
        <v>7</v>
      </c>
      <c r="J441" s="5">
        <v>9</v>
      </c>
      <c r="K441" s="5">
        <v>11</v>
      </c>
    </row>
    <row r="442" spans="1:11">
      <c r="A442" s="5">
        <v>43</v>
      </c>
      <c r="B442" s="5" t="s">
        <v>716</v>
      </c>
      <c r="C442" s="5">
        <v>1</v>
      </c>
      <c r="D442" s="5">
        <v>6</v>
      </c>
      <c r="E442" s="39">
        <v>165</v>
      </c>
      <c r="F442" s="38" t="s">
        <v>809</v>
      </c>
      <c r="G442" s="38">
        <v>6</v>
      </c>
      <c r="H442" s="39">
        <v>20</v>
      </c>
      <c r="J442" s="5">
        <v>1</v>
      </c>
      <c r="K442" s="5">
        <v>6</v>
      </c>
    </row>
    <row r="443" spans="1:11">
      <c r="A443" s="5">
        <v>43</v>
      </c>
      <c r="B443" s="5" t="s">
        <v>716</v>
      </c>
      <c r="C443" s="5">
        <v>6</v>
      </c>
      <c r="D443" s="5">
        <v>9</v>
      </c>
      <c r="E443" s="39">
        <v>170</v>
      </c>
      <c r="F443" s="38" t="s">
        <v>894</v>
      </c>
      <c r="G443" s="38">
        <v>1</v>
      </c>
      <c r="H443" s="39">
        <v>7</v>
      </c>
      <c r="J443" s="5">
        <v>6</v>
      </c>
      <c r="K443" s="5">
        <v>9</v>
      </c>
    </row>
    <row r="444" spans="1:11">
      <c r="A444" s="5">
        <v>43</v>
      </c>
      <c r="B444" s="5" t="s">
        <v>716</v>
      </c>
      <c r="C444" s="5">
        <v>4</v>
      </c>
      <c r="D444" s="5">
        <v>10</v>
      </c>
      <c r="E444" s="39">
        <v>170</v>
      </c>
      <c r="F444" s="38" t="s">
        <v>894</v>
      </c>
      <c r="G444" s="38">
        <v>3</v>
      </c>
      <c r="H444" s="39">
        <v>11</v>
      </c>
      <c r="J444" s="5">
        <v>4</v>
      </c>
      <c r="K444" s="5">
        <v>10</v>
      </c>
    </row>
    <row r="445" spans="1:11">
      <c r="A445" s="5">
        <v>43</v>
      </c>
      <c r="B445" s="5" t="s">
        <v>716</v>
      </c>
      <c r="C445" s="5">
        <v>2</v>
      </c>
      <c r="D445" s="5">
        <v>6</v>
      </c>
      <c r="E445" s="39">
        <v>170</v>
      </c>
      <c r="F445" s="38" t="s">
        <v>894</v>
      </c>
      <c r="G445" s="38">
        <v>1</v>
      </c>
      <c r="H445" s="39">
        <v>2</v>
      </c>
      <c r="J445" s="5">
        <v>2</v>
      </c>
      <c r="K445" s="5">
        <v>6</v>
      </c>
    </row>
    <row r="446" spans="1:11">
      <c r="A446" s="5">
        <v>43</v>
      </c>
      <c r="B446" s="5" t="s">
        <v>716</v>
      </c>
      <c r="C446" s="5">
        <v>3</v>
      </c>
      <c r="D446" s="5">
        <v>7</v>
      </c>
      <c r="E446" s="39">
        <v>170</v>
      </c>
      <c r="F446" s="38" t="s">
        <v>894</v>
      </c>
      <c r="G446" s="38">
        <v>1</v>
      </c>
      <c r="H446" s="39">
        <v>17</v>
      </c>
      <c r="J446" s="5">
        <v>3</v>
      </c>
      <c r="K446" s="5">
        <v>7</v>
      </c>
    </row>
    <row r="447" spans="1:11">
      <c r="A447" s="5">
        <v>43</v>
      </c>
      <c r="B447" s="5" t="s">
        <v>716</v>
      </c>
      <c r="C447" s="5">
        <v>3</v>
      </c>
      <c r="D447" s="5">
        <v>7</v>
      </c>
      <c r="E447" s="39">
        <v>170</v>
      </c>
      <c r="F447" s="38" t="s">
        <v>894</v>
      </c>
      <c r="G447" s="38">
        <v>2</v>
      </c>
      <c r="H447" s="39">
        <v>9</v>
      </c>
      <c r="J447" s="5">
        <v>3</v>
      </c>
      <c r="K447" s="5">
        <v>7</v>
      </c>
    </row>
    <row r="448" spans="1:11">
      <c r="A448" s="5">
        <v>43</v>
      </c>
      <c r="B448" s="5" t="s">
        <v>716</v>
      </c>
      <c r="C448" s="5">
        <v>1</v>
      </c>
      <c r="D448" s="5">
        <v>6</v>
      </c>
      <c r="E448" s="39">
        <v>170</v>
      </c>
      <c r="F448" s="38" t="s">
        <v>894</v>
      </c>
      <c r="G448" s="38">
        <v>2</v>
      </c>
      <c r="H448" s="39">
        <v>6</v>
      </c>
      <c r="J448" s="5">
        <v>1</v>
      </c>
      <c r="K448" s="5">
        <v>6</v>
      </c>
    </row>
    <row r="449" spans="1:11">
      <c r="A449" s="5">
        <v>43</v>
      </c>
      <c r="B449" s="5" t="s">
        <v>716</v>
      </c>
      <c r="C449" s="5">
        <v>6</v>
      </c>
      <c r="D449" s="5">
        <v>13</v>
      </c>
      <c r="E449" s="39">
        <v>170</v>
      </c>
      <c r="F449" s="38" t="s">
        <v>894</v>
      </c>
      <c r="G449" s="38">
        <v>4</v>
      </c>
      <c r="H449" s="39">
        <v>11</v>
      </c>
      <c r="J449" s="5">
        <v>6</v>
      </c>
      <c r="K449" s="5">
        <v>13</v>
      </c>
    </row>
    <row r="450" spans="1:11">
      <c r="A450" s="5">
        <v>43</v>
      </c>
      <c r="B450" s="5" t="s">
        <v>716</v>
      </c>
      <c r="C450" s="5">
        <v>4</v>
      </c>
      <c r="D450" s="5">
        <v>10</v>
      </c>
      <c r="E450" s="39">
        <v>170</v>
      </c>
      <c r="F450" s="38" t="s">
        <v>894</v>
      </c>
      <c r="G450" s="38">
        <v>4</v>
      </c>
      <c r="H450" s="39">
        <v>6</v>
      </c>
      <c r="J450" s="5">
        <v>4</v>
      </c>
      <c r="K450" s="5">
        <v>10</v>
      </c>
    </row>
    <row r="451" spans="1:11">
      <c r="A451" s="5">
        <v>43</v>
      </c>
      <c r="B451" s="5" t="s">
        <v>716</v>
      </c>
      <c r="C451" s="5">
        <v>5</v>
      </c>
      <c r="D451" s="5">
        <v>13</v>
      </c>
      <c r="E451" s="39">
        <v>170</v>
      </c>
      <c r="F451" s="38" t="s">
        <v>894</v>
      </c>
      <c r="G451" s="38">
        <v>3</v>
      </c>
      <c r="H451" s="39">
        <v>7</v>
      </c>
      <c r="J451" s="5">
        <v>5</v>
      </c>
      <c r="K451" s="5">
        <v>13</v>
      </c>
    </row>
    <row r="452" spans="1:11">
      <c r="A452" s="39">
        <v>46</v>
      </c>
      <c r="B452" s="38" t="s">
        <v>718</v>
      </c>
      <c r="C452" s="5">
        <v>3</v>
      </c>
      <c r="D452" s="5">
        <v>6</v>
      </c>
      <c r="E452" s="39">
        <v>171</v>
      </c>
      <c r="F452" s="38" t="s">
        <v>812</v>
      </c>
      <c r="G452" s="38">
        <v>1</v>
      </c>
      <c r="H452" s="39">
        <v>11</v>
      </c>
      <c r="J452" s="5">
        <v>3</v>
      </c>
      <c r="K452" s="5">
        <v>6</v>
      </c>
    </row>
    <row r="453" spans="1:11">
      <c r="A453" s="39">
        <v>46</v>
      </c>
      <c r="B453" s="38" t="s">
        <v>718</v>
      </c>
      <c r="C453" s="5">
        <v>9</v>
      </c>
      <c r="D453" s="5">
        <v>11</v>
      </c>
      <c r="E453" s="39">
        <v>171</v>
      </c>
      <c r="F453" s="38" t="s">
        <v>812</v>
      </c>
      <c r="G453" s="38">
        <v>1</v>
      </c>
      <c r="H453" s="39">
        <v>11</v>
      </c>
      <c r="J453" s="5">
        <v>9</v>
      </c>
      <c r="K453" s="5">
        <v>11</v>
      </c>
    </row>
    <row r="454" spans="1:11">
      <c r="A454" s="39">
        <v>46</v>
      </c>
      <c r="B454" s="38" t="s">
        <v>718</v>
      </c>
      <c r="C454" s="5">
        <v>5</v>
      </c>
      <c r="D454" s="5">
        <v>6</v>
      </c>
      <c r="E454" s="39">
        <v>171</v>
      </c>
      <c r="F454" s="38" t="s">
        <v>812</v>
      </c>
      <c r="G454" s="38">
        <v>1</v>
      </c>
      <c r="H454" s="39">
        <v>7</v>
      </c>
      <c r="J454" s="5">
        <v>5</v>
      </c>
      <c r="K454" s="5">
        <v>6</v>
      </c>
    </row>
    <row r="455" spans="1:11">
      <c r="A455" s="39">
        <v>46</v>
      </c>
      <c r="B455" s="38" t="s">
        <v>718</v>
      </c>
      <c r="C455" s="5">
        <v>4</v>
      </c>
      <c r="D455" s="5">
        <v>6</v>
      </c>
      <c r="E455" s="39">
        <v>171</v>
      </c>
      <c r="F455" s="38" t="s">
        <v>812</v>
      </c>
      <c r="G455" s="38">
        <v>2</v>
      </c>
      <c r="H455" s="39">
        <v>11</v>
      </c>
      <c r="J455" s="5">
        <v>4</v>
      </c>
      <c r="K455" s="5">
        <v>6</v>
      </c>
    </row>
    <row r="456" spans="1:11">
      <c r="A456" s="39">
        <v>47</v>
      </c>
      <c r="B456" s="38" t="s">
        <v>6145</v>
      </c>
      <c r="C456" s="5">
        <v>3</v>
      </c>
      <c r="D456" s="5">
        <v>8</v>
      </c>
      <c r="E456" s="39">
        <v>171</v>
      </c>
      <c r="F456" s="38" t="s">
        <v>812</v>
      </c>
      <c r="G456" s="38">
        <v>2</v>
      </c>
      <c r="H456" s="39">
        <v>15</v>
      </c>
      <c r="J456" s="5">
        <v>3</v>
      </c>
      <c r="K456" s="5">
        <v>8</v>
      </c>
    </row>
    <row r="457" spans="1:11">
      <c r="A457" s="39">
        <v>47</v>
      </c>
      <c r="B457" s="38" t="s">
        <v>6145</v>
      </c>
      <c r="C457" s="5">
        <v>1</v>
      </c>
      <c r="D457" s="5">
        <v>9</v>
      </c>
      <c r="E457" s="39">
        <v>171</v>
      </c>
      <c r="F457" s="38" t="s">
        <v>812</v>
      </c>
      <c r="G457" s="38">
        <v>1</v>
      </c>
      <c r="H457" s="39">
        <v>3</v>
      </c>
      <c r="J457" s="5">
        <v>1</v>
      </c>
      <c r="K457" s="5">
        <v>9</v>
      </c>
    </row>
    <row r="458" spans="1:11">
      <c r="A458" s="39">
        <v>47</v>
      </c>
      <c r="B458" s="38" t="s">
        <v>6145</v>
      </c>
      <c r="C458" s="5">
        <v>2</v>
      </c>
      <c r="D458" s="5">
        <v>5</v>
      </c>
      <c r="E458" s="39">
        <v>171</v>
      </c>
      <c r="F458" s="38" t="s">
        <v>812</v>
      </c>
      <c r="G458" s="38">
        <v>1</v>
      </c>
      <c r="H458" s="39">
        <v>7</v>
      </c>
      <c r="J458" s="5">
        <v>2</v>
      </c>
      <c r="K458" s="5">
        <v>5</v>
      </c>
    </row>
    <row r="459" spans="1:11">
      <c r="A459" s="39">
        <v>47</v>
      </c>
      <c r="B459" s="38" t="s">
        <v>6145</v>
      </c>
      <c r="C459" s="5">
        <v>2</v>
      </c>
      <c r="D459" s="5">
        <v>7</v>
      </c>
      <c r="E459" s="39">
        <v>171</v>
      </c>
      <c r="F459" s="38" t="s">
        <v>812</v>
      </c>
      <c r="G459" s="38">
        <v>2</v>
      </c>
      <c r="H459" s="39">
        <v>29</v>
      </c>
      <c r="J459" s="5">
        <v>2</v>
      </c>
      <c r="K459" s="5">
        <v>7</v>
      </c>
    </row>
    <row r="460" spans="1:11">
      <c r="A460" s="39">
        <v>47</v>
      </c>
      <c r="B460" s="38" t="s">
        <v>6145</v>
      </c>
      <c r="C460" s="5">
        <v>3</v>
      </c>
      <c r="D460" s="5">
        <v>10</v>
      </c>
      <c r="E460" s="39">
        <v>171</v>
      </c>
      <c r="F460" s="38" t="s">
        <v>812</v>
      </c>
      <c r="G460" s="38">
        <v>2</v>
      </c>
      <c r="H460" s="39">
        <v>23</v>
      </c>
      <c r="J460" s="5">
        <v>3</v>
      </c>
      <c r="K460" s="5">
        <v>10</v>
      </c>
    </row>
    <row r="461" spans="1:11">
      <c r="A461" s="39">
        <v>47</v>
      </c>
      <c r="B461" s="38" t="s">
        <v>6145</v>
      </c>
      <c r="C461" s="5">
        <v>1</v>
      </c>
      <c r="D461" s="5">
        <v>10</v>
      </c>
      <c r="E461" s="39">
        <v>171</v>
      </c>
      <c r="F461" s="38" t="s">
        <v>812</v>
      </c>
      <c r="G461" s="38">
        <v>2</v>
      </c>
      <c r="H461" s="39">
        <v>3</v>
      </c>
      <c r="J461" s="5">
        <v>1</v>
      </c>
      <c r="K461" s="5">
        <v>10</v>
      </c>
    </row>
    <row r="462" spans="1:11">
      <c r="A462" s="39">
        <v>47</v>
      </c>
      <c r="B462" s="38" t="s">
        <v>6145</v>
      </c>
      <c r="C462" s="5">
        <v>2</v>
      </c>
      <c r="D462" s="5">
        <v>32</v>
      </c>
      <c r="E462">
        <v>174</v>
      </c>
      <c r="F462" t="s">
        <v>245</v>
      </c>
      <c r="G462">
        <v>18</v>
      </c>
      <c r="H462">
        <v>36</v>
      </c>
      <c r="J462" s="5">
        <v>2</v>
      </c>
      <c r="K462" s="5">
        <v>32</v>
      </c>
    </row>
    <row r="463" spans="1:11">
      <c r="A463" s="39">
        <v>47</v>
      </c>
      <c r="B463" s="38" t="s">
        <v>6145</v>
      </c>
      <c r="C463" s="5">
        <v>1</v>
      </c>
      <c r="D463" s="5">
        <v>5</v>
      </c>
      <c r="E463">
        <v>174</v>
      </c>
      <c r="F463" t="s">
        <v>245</v>
      </c>
      <c r="G463">
        <v>1</v>
      </c>
      <c r="H463">
        <v>16</v>
      </c>
      <c r="J463" s="5">
        <v>1</v>
      </c>
      <c r="K463" s="5">
        <v>5</v>
      </c>
    </row>
    <row r="464" spans="1:11">
      <c r="A464" s="39">
        <v>47</v>
      </c>
      <c r="B464" s="38" t="s">
        <v>6145</v>
      </c>
      <c r="C464" s="5">
        <v>2</v>
      </c>
      <c r="D464" s="5">
        <v>3</v>
      </c>
      <c r="E464">
        <v>174</v>
      </c>
      <c r="F464" t="s">
        <v>245</v>
      </c>
      <c r="G464">
        <v>1</v>
      </c>
      <c r="H464">
        <v>8</v>
      </c>
      <c r="J464" s="5">
        <v>2</v>
      </c>
      <c r="K464" s="5">
        <v>3</v>
      </c>
    </row>
    <row r="465" spans="1:11">
      <c r="A465" s="39">
        <v>47</v>
      </c>
      <c r="B465" s="38" t="s">
        <v>6145</v>
      </c>
      <c r="C465" s="5">
        <v>4</v>
      </c>
      <c r="D465" s="5">
        <v>11</v>
      </c>
      <c r="E465">
        <v>174</v>
      </c>
      <c r="F465" t="s">
        <v>245</v>
      </c>
      <c r="G465">
        <v>3</v>
      </c>
      <c r="H465">
        <v>6</v>
      </c>
      <c r="J465" s="5">
        <v>4</v>
      </c>
      <c r="K465" s="5">
        <v>11</v>
      </c>
    </row>
    <row r="466" spans="1:11">
      <c r="A466" s="39">
        <v>47</v>
      </c>
      <c r="B466" s="38" t="s">
        <v>6145</v>
      </c>
      <c r="C466" s="5">
        <v>3</v>
      </c>
      <c r="D466" s="5">
        <v>11</v>
      </c>
      <c r="E466">
        <v>174</v>
      </c>
      <c r="F466" t="s">
        <v>245</v>
      </c>
      <c r="G466">
        <v>4</v>
      </c>
      <c r="H466">
        <v>15</v>
      </c>
      <c r="J466" s="5">
        <v>3</v>
      </c>
      <c r="K466" s="5">
        <v>11</v>
      </c>
    </row>
    <row r="467" spans="1:11">
      <c r="A467" s="39">
        <v>47</v>
      </c>
      <c r="B467" s="38" t="s">
        <v>6145</v>
      </c>
      <c r="C467" s="5">
        <v>2</v>
      </c>
      <c r="D467" s="5">
        <v>4</v>
      </c>
      <c r="E467">
        <v>174</v>
      </c>
      <c r="F467" t="s">
        <v>245</v>
      </c>
      <c r="G467">
        <v>2</v>
      </c>
      <c r="H467">
        <v>8</v>
      </c>
      <c r="J467" s="5">
        <v>2</v>
      </c>
      <c r="K467" s="5">
        <v>4</v>
      </c>
    </row>
    <row r="468" spans="1:11">
      <c r="A468" s="39">
        <v>47</v>
      </c>
      <c r="B468" s="38" t="s">
        <v>6145</v>
      </c>
      <c r="C468" s="5">
        <v>3</v>
      </c>
      <c r="D468" s="5">
        <v>11</v>
      </c>
      <c r="E468">
        <v>174</v>
      </c>
      <c r="F468" t="s">
        <v>245</v>
      </c>
      <c r="G468">
        <v>3</v>
      </c>
      <c r="H468">
        <v>4</v>
      </c>
      <c r="J468" s="5">
        <v>3</v>
      </c>
      <c r="K468" s="5">
        <v>11</v>
      </c>
    </row>
    <row r="469" spans="1:11">
      <c r="A469" s="39">
        <v>47</v>
      </c>
      <c r="B469" s="38" t="s">
        <v>6145</v>
      </c>
      <c r="C469" s="5">
        <v>3</v>
      </c>
      <c r="D469" s="5">
        <v>11</v>
      </c>
      <c r="E469">
        <v>174</v>
      </c>
      <c r="F469" t="s">
        <v>245</v>
      </c>
      <c r="G469">
        <v>4</v>
      </c>
      <c r="H469">
        <v>6</v>
      </c>
      <c r="J469" s="5">
        <v>3</v>
      </c>
      <c r="K469" s="5">
        <v>11</v>
      </c>
    </row>
    <row r="470" spans="1:11">
      <c r="A470" s="39">
        <v>47</v>
      </c>
      <c r="B470" s="38" t="s">
        <v>6145</v>
      </c>
      <c r="C470" s="5">
        <v>3</v>
      </c>
      <c r="D470" s="5">
        <v>9</v>
      </c>
      <c r="E470">
        <v>174</v>
      </c>
      <c r="F470" t="s">
        <v>245</v>
      </c>
      <c r="G470">
        <v>2</v>
      </c>
      <c r="H470">
        <v>6</v>
      </c>
      <c r="J470" s="5">
        <v>3</v>
      </c>
      <c r="K470" s="5">
        <v>9</v>
      </c>
    </row>
    <row r="471" spans="1:11">
      <c r="A471" s="39">
        <v>47</v>
      </c>
      <c r="B471" s="38" t="s">
        <v>6145</v>
      </c>
      <c r="C471" s="5">
        <v>1</v>
      </c>
      <c r="D471" s="5">
        <v>10</v>
      </c>
      <c r="E471">
        <v>174</v>
      </c>
      <c r="F471" t="s">
        <v>245</v>
      </c>
      <c r="G471">
        <v>2</v>
      </c>
      <c r="H471">
        <v>3</v>
      </c>
      <c r="J471" s="5">
        <v>1</v>
      </c>
      <c r="K471" s="5">
        <v>10</v>
      </c>
    </row>
    <row r="472" spans="1:11">
      <c r="A472" s="39">
        <v>47</v>
      </c>
      <c r="B472" s="38" t="s">
        <v>6145</v>
      </c>
      <c r="C472" s="5">
        <v>1</v>
      </c>
      <c r="D472" s="5">
        <v>7</v>
      </c>
      <c r="E472">
        <v>174</v>
      </c>
      <c r="F472" t="s">
        <v>245</v>
      </c>
      <c r="G472">
        <v>3</v>
      </c>
      <c r="H472">
        <v>5</v>
      </c>
      <c r="J472" s="5">
        <v>1</v>
      </c>
      <c r="K472" s="5">
        <v>7</v>
      </c>
    </row>
    <row r="473" spans="1:11">
      <c r="A473" s="39">
        <v>47</v>
      </c>
      <c r="B473" s="38" t="s">
        <v>6145</v>
      </c>
      <c r="C473" s="5">
        <v>4</v>
      </c>
      <c r="D473" s="5">
        <v>7</v>
      </c>
      <c r="E473">
        <v>174</v>
      </c>
      <c r="F473" t="s">
        <v>245</v>
      </c>
      <c r="G473">
        <v>2</v>
      </c>
      <c r="H473">
        <v>3</v>
      </c>
      <c r="J473" s="5">
        <v>4</v>
      </c>
      <c r="K473" s="5">
        <v>7</v>
      </c>
    </row>
    <row r="474" spans="1:11">
      <c r="A474" s="39">
        <v>47</v>
      </c>
      <c r="B474" s="38" t="s">
        <v>6145</v>
      </c>
      <c r="C474" s="5">
        <v>1</v>
      </c>
      <c r="D474" s="5">
        <v>11</v>
      </c>
      <c r="E474">
        <v>174</v>
      </c>
      <c r="F474" t="s">
        <v>245</v>
      </c>
      <c r="G474">
        <v>2</v>
      </c>
      <c r="H474">
        <v>5</v>
      </c>
      <c r="J474" s="5">
        <v>1</v>
      </c>
      <c r="K474" s="5">
        <v>11</v>
      </c>
    </row>
    <row r="475" spans="1:11">
      <c r="A475" s="39">
        <v>47</v>
      </c>
      <c r="B475" s="38" t="s">
        <v>6145</v>
      </c>
      <c r="C475" s="5">
        <v>4</v>
      </c>
      <c r="D475" s="5">
        <v>13</v>
      </c>
      <c r="E475">
        <v>174</v>
      </c>
      <c r="F475" t="s">
        <v>245</v>
      </c>
      <c r="G475">
        <v>7</v>
      </c>
      <c r="H475">
        <v>10</v>
      </c>
      <c r="J475" s="5">
        <v>4</v>
      </c>
      <c r="K475" s="5">
        <v>13</v>
      </c>
    </row>
    <row r="476" spans="1:11">
      <c r="A476" s="39">
        <v>47</v>
      </c>
      <c r="B476" s="38" t="s">
        <v>6145</v>
      </c>
      <c r="C476" s="5">
        <v>3</v>
      </c>
      <c r="D476" s="5">
        <v>6</v>
      </c>
      <c r="E476">
        <v>174</v>
      </c>
      <c r="F476" t="s">
        <v>245</v>
      </c>
      <c r="G476">
        <v>2</v>
      </c>
      <c r="H476">
        <v>45</v>
      </c>
      <c r="J476" s="5">
        <v>3</v>
      </c>
      <c r="K476" s="5">
        <v>6</v>
      </c>
    </row>
    <row r="477" spans="1:11">
      <c r="A477" s="39">
        <v>47</v>
      </c>
      <c r="B477" s="38" t="s">
        <v>6145</v>
      </c>
      <c r="C477" s="5">
        <v>2</v>
      </c>
      <c r="D477" s="5">
        <v>10</v>
      </c>
      <c r="E477">
        <v>174</v>
      </c>
      <c r="F477" t="s">
        <v>245</v>
      </c>
      <c r="G477">
        <v>4</v>
      </c>
      <c r="H477">
        <v>7</v>
      </c>
      <c r="J477" s="5">
        <v>2</v>
      </c>
      <c r="K477" s="5">
        <v>10</v>
      </c>
    </row>
    <row r="478" spans="1:11">
      <c r="A478" s="39">
        <v>47</v>
      </c>
      <c r="B478" s="38" t="s">
        <v>6145</v>
      </c>
      <c r="C478" s="5">
        <v>1</v>
      </c>
      <c r="D478" s="5">
        <v>3</v>
      </c>
      <c r="E478">
        <v>174</v>
      </c>
      <c r="F478" t="s">
        <v>245</v>
      </c>
      <c r="G478">
        <v>2</v>
      </c>
      <c r="H478">
        <v>7</v>
      </c>
      <c r="J478" s="5">
        <v>1</v>
      </c>
      <c r="K478" s="5">
        <v>3</v>
      </c>
    </row>
    <row r="479" spans="1:11">
      <c r="A479" s="39">
        <v>47</v>
      </c>
      <c r="B479" s="38" t="s">
        <v>6145</v>
      </c>
      <c r="C479" s="5">
        <v>1</v>
      </c>
      <c r="D479" s="5">
        <v>9</v>
      </c>
      <c r="E479">
        <v>174</v>
      </c>
      <c r="F479" t="s">
        <v>245</v>
      </c>
      <c r="G479">
        <v>3</v>
      </c>
      <c r="H479">
        <v>4</v>
      </c>
      <c r="J479" s="5">
        <v>1</v>
      </c>
      <c r="K479" s="5">
        <v>9</v>
      </c>
    </row>
    <row r="480" spans="1:11">
      <c r="A480" s="39">
        <v>47</v>
      </c>
      <c r="B480" s="38" t="s">
        <v>6145</v>
      </c>
      <c r="C480" s="5">
        <v>1</v>
      </c>
      <c r="D480" s="5">
        <v>5</v>
      </c>
      <c r="E480" s="39">
        <v>179</v>
      </c>
      <c r="F480" s="38" t="s">
        <v>818</v>
      </c>
      <c r="G480" s="39">
        <v>1</v>
      </c>
      <c r="H480" s="39">
        <v>10</v>
      </c>
      <c r="J480" s="5">
        <v>1</v>
      </c>
      <c r="K480" s="5">
        <v>5</v>
      </c>
    </row>
    <row r="481" spans="1:11">
      <c r="A481" s="39">
        <v>47</v>
      </c>
      <c r="B481" s="38" t="s">
        <v>6145</v>
      </c>
      <c r="C481" s="5">
        <v>3</v>
      </c>
      <c r="D481" s="5">
        <v>12</v>
      </c>
      <c r="E481" s="39">
        <v>179</v>
      </c>
      <c r="F481" s="38" t="s">
        <v>818</v>
      </c>
      <c r="G481" s="39">
        <v>3</v>
      </c>
      <c r="H481" s="39">
        <v>4</v>
      </c>
      <c r="J481" s="5">
        <v>3</v>
      </c>
      <c r="K481" s="5">
        <v>12</v>
      </c>
    </row>
    <row r="482" spans="1:11">
      <c r="A482" s="39">
        <v>47</v>
      </c>
      <c r="B482" s="38" t="s">
        <v>6145</v>
      </c>
      <c r="C482" s="5">
        <v>1</v>
      </c>
      <c r="D482" s="5">
        <v>11</v>
      </c>
      <c r="E482" s="39">
        <v>184</v>
      </c>
      <c r="F482" s="38" t="s">
        <v>821</v>
      </c>
      <c r="G482" s="39">
        <v>3</v>
      </c>
      <c r="H482" s="39">
        <v>7</v>
      </c>
      <c r="J482" s="5">
        <v>1</v>
      </c>
      <c r="K482" s="5">
        <v>11</v>
      </c>
    </row>
    <row r="483" spans="1:11">
      <c r="A483" s="39">
        <v>47</v>
      </c>
      <c r="B483" s="38" t="s">
        <v>6145</v>
      </c>
      <c r="C483" s="5">
        <v>4</v>
      </c>
      <c r="D483" s="5">
        <v>15</v>
      </c>
      <c r="E483" s="39">
        <v>184</v>
      </c>
      <c r="F483" s="38" t="s">
        <v>821</v>
      </c>
      <c r="G483" s="39">
        <v>1</v>
      </c>
      <c r="H483" s="39">
        <v>15</v>
      </c>
      <c r="J483" s="5">
        <v>4</v>
      </c>
      <c r="K483" s="5">
        <v>15</v>
      </c>
    </row>
    <row r="484" spans="1:11">
      <c r="A484" s="39">
        <v>47</v>
      </c>
      <c r="B484" s="38" t="s">
        <v>6145</v>
      </c>
      <c r="C484" s="5">
        <v>1</v>
      </c>
      <c r="D484" s="5">
        <v>10</v>
      </c>
      <c r="E484" s="39">
        <v>185</v>
      </c>
      <c r="F484" s="38" t="s">
        <v>4616</v>
      </c>
      <c r="G484" s="39">
        <v>3</v>
      </c>
      <c r="H484" s="39">
        <v>6</v>
      </c>
      <c r="J484" s="5">
        <v>1</v>
      </c>
      <c r="K484" s="5">
        <v>10</v>
      </c>
    </row>
    <row r="485" spans="1:11">
      <c r="A485" s="39">
        <v>47</v>
      </c>
      <c r="B485" s="38" t="s">
        <v>6145</v>
      </c>
      <c r="C485" s="5">
        <v>3</v>
      </c>
      <c r="D485" s="5">
        <v>5</v>
      </c>
      <c r="E485" s="39">
        <v>185</v>
      </c>
      <c r="F485" s="38" t="s">
        <v>4616</v>
      </c>
      <c r="G485" s="39">
        <v>2</v>
      </c>
      <c r="H485" s="39">
        <v>3</v>
      </c>
      <c r="J485" s="5">
        <v>3</v>
      </c>
      <c r="K485" s="5">
        <v>5</v>
      </c>
    </row>
    <row r="486" spans="1:11">
      <c r="A486" s="39">
        <v>47</v>
      </c>
      <c r="B486" s="38" t="s">
        <v>6145</v>
      </c>
      <c r="C486" s="5">
        <v>1</v>
      </c>
      <c r="D486" s="5">
        <v>8</v>
      </c>
      <c r="E486" s="39">
        <v>185</v>
      </c>
      <c r="F486" s="38" t="s">
        <v>4616</v>
      </c>
      <c r="G486" s="39">
        <v>31</v>
      </c>
      <c r="H486" s="39">
        <v>38</v>
      </c>
      <c r="J486" s="5">
        <v>1</v>
      </c>
      <c r="K486" s="5">
        <v>8</v>
      </c>
    </row>
    <row r="487" spans="1:11">
      <c r="A487" s="39">
        <v>47</v>
      </c>
      <c r="B487" s="38" t="s">
        <v>6145</v>
      </c>
      <c r="C487" s="5">
        <v>2</v>
      </c>
      <c r="D487" s="5">
        <v>12</v>
      </c>
      <c r="E487" s="39">
        <v>189</v>
      </c>
      <c r="F487" s="38" t="s">
        <v>896</v>
      </c>
      <c r="G487" s="39">
        <v>1</v>
      </c>
      <c r="H487" s="39">
        <v>8</v>
      </c>
      <c r="J487" s="5">
        <v>2</v>
      </c>
      <c r="K487" s="5">
        <v>12</v>
      </c>
    </row>
    <row r="488" spans="1:11">
      <c r="A488" s="39">
        <v>47</v>
      </c>
      <c r="B488" s="38" t="s">
        <v>6145</v>
      </c>
      <c r="C488" s="5">
        <v>1</v>
      </c>
      <c r="D488" s="5">
        <v>18</v>
      </c>
      <c r="E488" s="39">
        <v>189</v>
      </c>
      <c r="F488" s="38" t="s">
        <v>896</v>
      </c>
      <c r="G488" s="39">
        <v>5</v>
      </c>
      <c r="H488" s="39">
        <v>19</v>
      </c>
      <c r="J488" s="5">
        <v>1</v>
      </c>
      <c r="K488" s="5">
        <v>18</v>
      </c>
    </row>
    <row r="489" spans="1:11">
      <c r="A489" s="39">
        <v>47</v>
      </c>
      <c r="B489" s="38" t="s">
        <v>6145</v>
      </c>
      <c r="C489" s="5">
        <v>4</v>
      </c>
      <c r="D489" s="5">
        <v>6</v>
      </c>
      <c r="E489" s="39">
        <v>189</v>
      </c>
      <c r="F489" s="38" t="s">
        <v>896</v>
      </c>
      <c r="G489" s="39">
        <v>1</v>
      </c>
      <c r="H489" s="39">
        <v>4</v>
      </c>
      <c r="J489" s="5">
        <v>4</v>
      </c>
      <c r="K489" s="5">
        <v>6</v>
      </c>
    </row>
    <row r="490" spans="1:11">
      <c r="A490" s="39">
        <v>47</v>
      </c>
      <c r="B490" s="38" t="s">
        <v>6145</v>
      </c>
      <c r="C490" s="5">
        <v>2</v>
      </c>
      <c r="D490" s="5">
        <v>5</v>
      </c>
      <c r="E490" s="39">
        <v>189</v>
      </c>
      <c r="F490" s="38" t="s">
        <v>896</v>
      </c>
      <c r="G490" s="39">
        <v>1</v>
      </c>
      <c r="H490" s="39">
        <v>2</v>
      </c>
      <c r="J490" s="5">
        <v>2</v>
      </c>
      <c r="K490" s="5">
        <v>5</v>
      </c>
    </row>
    <row r="491" spans="1:11">
      <c r="A491" s="39">
        <v>47</v>
      </c>
      <c r="B491" s="38" t="s">
        <v>6145</v>
      </c>
      <c r="C491" s="5">
        <v>4</v>
      </c>
      <c r="D491" s="5">
        <v>9</v>
      </c>
      <c r="E491" s="39">
        <v>189</v>
      </c>
      <c r="F491" s="38" t="s">
        <v>896</v>
      </c>
      <c r="G491" s="39">
        <v>7</v>
      </c>
      <c r="H491" s="39">
        <v>17</v>
      </c>
      <c r="J491" s="5">
        <v>4</v>
      </c>
      <c r="K491" s="5">
        <v>9</v>
      </c>
    </row>
    <row r="492" spans="1:11">
      <c r="A492" s="39">
        <v>47</v>
      </c>
      <c r="B492" s="38" t="s">
        <v>6145</v>
      </c>
      <c r="C492" s="5">
        <v>6</v>
      </c>
      <c r="D492" s="5">
        <v>13</v>
      </c>
      <c r="E492" s="39">
        <v>189</v>
      </c>
      <c r="F492" s="38" t="s">
        <v>896</v>
      </c>
      <c r="G492" s="39">
        <v>1</v>
      </c>
      <c r="H492" s="39">
        <v>3</v>
      </c>
      <c r="J492" s="5">
        <v>6</v>
      </c>
      <c r="K492" s="5">
        <v>13</v>
      </c>
    </row>
    <row r="493" spans="1:11">
      <c r="A493" s="39">
        <v>47</v>
      </c>
      <c r="B493" s="38" t="s">
        <v>6145</v>
      </c>
      <c r="C493" s="5">
        <v>2</v>
      </c>
      <c r="D493" s="5">
        <v>3</v>
      </c>
      <c r="E493" s="39">
        <v>189</v>
      </c>
      <c r="F493" s="38" t="s">
        <v>896</v>
      </c>
      <c r="G493" s="39">
        <v>10</v>
      </c>
      <c r="H493" s="39">
        <v>29</v>
      </c>
      <c r="J493" s="5">
        <v>2</v>
      </c>
      <c r="K493" s="5">
        <v>3</v>
      </c>
    </row>
    <row r="494" spans="1:11">
      <c r="A494" s="39">
        <v>47</v>
      </c>
      <c r="B494" s="38" t="s">
        <v>6145</v>
      </c>
      <c r="C494" s="5">
        <v>3</v>
      </c>
      <c r="D494" s="5">
        <v>6</v>
      </c>
      <c r="E494" s="39">
        <v>189</v>
      </c>
      <c r="F494" s="38" t="s">
        <v>896</v>
      </c>
      <c r="G494" s="39">
        <v>3</v>
      </c>
      <c r="H494" s="39">
        <v>9</v>
      </c>
      <c r="J494" s="5">
        <v>3</v>
      </c>
      <c r="K494" s="5">
        <v>6</v>
      </c>
    </row>
    <row r="495" spans="1:11">
      <c r="A495" s="39">
        <v>47</v>
      </c>
      <c r="B495" s="38" t="s">
        <v>6145</v>
      </c>
      <c r="C495" s="5">
        <v>2</v>
      </c>
      <c r="D495" s="5">
        <v>12</v>
      </c>
      <c r="E495" s="39">
        <v>189</v>
      </c>
      <c r="F495" s="38" t="s">
        <v>896</v>
      </c>
      <c r="G495" s="39">
        <v>3</v>
      </c>
      <c r="H495" s="39">
        <v>16</v>
      </c>
      <c r="J495" s="5">
        <v>2</v>
      </c>
      <c r="K495" s="5">
        <v>12</v>
      </c>
    </row>
    <row r="496" spans="1:11">
      <c r="A496" s="39">
        <v>47</v>
      </c>
      <c r="B496" s="38" t="s">
        <v>6145</v>
      </c>
      <c r="C496" s="5">
        <v>2</v>
      </c>
      <c r="D496" s="5">
        <v>6</v>
      </c>
      <c r="E496" s="39">
        <v>189</v>
      </c>
      <c r="F496" s="38" t="s">
        <v>896</v>
      </c>
      <c r="G496" s="39">
        <v>2</v>
      </c>
      <c r="H496" s="39">
        <v>5</v>
      </c>
      <c r="J496" s="5">
        <v>2</v>
      </c>
      <c r="K496" s="5">
        <v>6</v>
      </c>
    </row>
    <row r="497" spans="1:11">
      <c r="A497" s="39">
        <v>47</v>
      </c>
      <c r="B497" s="38" t="s">
        <v>6145</v>
      </c>
      <c r="C497" s="5">
        <v>3</v>
      </c>
      <c r="D497" s="5">
        <v>6</v>
      </c>
      <c r="E497" s="39">
        <v>189</v>
      </c>
      <c r="F497" s="38" t="s">
        <v>896</v>
      </c>
      <c r="G497" s="39">
        <v>1</v>
      </c>
      <c r="H497" s="39">
        <v>7</v>
      </c>
      <c r="J497" s="5">
        <v>3</v>
      </c>
      <c r="K497" s="5">
        <v>6</v>
      </c>
    </row>
    <row r="498" spans="1:11">
      <c r="A498" s="39">
        <v>47</v>
      </c>
      <c r="B498" s="38" t="s">
        <v>6145</v>
      </c>
      <c r="C498" s="5">
        <v>2</v>
      </c>
      <c r="D498" s="5">
        <v>6</v>
      </c>
      <c r="E498" s="39">
        <v>189</v>
      </c>
      <c r="F498" s="38" t="s">
        <v>896</v>
      </c>
      <c r="G498" s="39">
        <v>1</v>
      </c>
      <c r="H498" s="39">
        <v>8</v>
      </c>
      <c r="J498" s="5">
        <v>2</v>
      </c>
      <c r="K498" s="5">
        <v>6</v>
      </c>
    </row>
    <row r="499" spans="1:11">
      <c r="A499" s="39">
        <v>47</v>
      </c>
      <c r="B499" s="38" t="s">
        <v>6145</v>
      </c>
      <c r="C499" s="5">
        <v>6</v>
      </c>
      <c r="D499" s="5">
        <v>12</v>
      </c>
      <c r="E499" s="39">
        <v>189</v>
      </c>
      <c r="F499" s="38" t="s">
        <v>896</v>
      </c>
      <c r="G499" s="39">
        <v>5</v>
      </c>
      <c r="H499" s="39">
        <v>20</v>
      </c>
      <c r="J499" s="5">
        <v>6</v>
      </c>
      <c r="K499" s="5">
        <v>12</v>
      </c>
    </row>
    <row r="500" spans="1:11">
      <c r="A500" s="39">
        <v>47</v>
      </c>
      <c r="B500" s="38" t="s">
        <v>6145</v>
      </c>
      <c r="C500" s="5">
        <v>9</v>
      </c>
      <c r="D500" s="5">
        <v>11</v>
      </c>
      <c r="E500" s="39">
        <v>189</v>
      </c>
      <c r="F500" s="38" t="s">
        <v>896</v>
      </c>
      <c r="G500" s="39">
        <v>3</v>
      </c>
      <c r="H500" s="39">
        <v>4</v>
      </c>
      <c r="J500" s="5">
        <v>9</v>
      </c>
      <c r="K500" s="5">
        <v>11</v>
      </c>
    </row>
    <row r="501" spans="1:11">
      <c r="A501" s="39">
        <v>47</v>
      </c>
      <c r="B501" s="38" t="s">
        <v>6145</v>
      </c>
      <c r="C501" s="5">
        <v>1</v>
      </c>
      <c r="D501" s="5">
        <v>4</v>
      </c>
      <c r="E501" s="39">
        <v>189</v>
      </c>
      <c r="F501" s="38" t="s">
        <v>896</v>
      </c>
      <c r="G501" s="39">
        <v>2</v>
      </c>
      <c r="H501" s="39">
        <v>4</v>
      </c>
      <c r="J501" s="5">
        <v>1</v>
      </c>
      <c r="K501" s="5">
        <v>4</v>
      </c>
    </row>
    <row r="502" spans="1:11">
      <c r="A502" s="39">
        <v>47</v>
      </c>
      <c r="B502" s="38" t="s">
        <v>6145</v>
      </c>
      <c r="C502" s="5">
        <v>3</v>
      </c>
      <c r="D502" s="5">
        <v>16</v>
      </c>
      <c r="E502" s="39">
        <v>189</v>
      </c>
      <c r="F502" s="38" t="s">
        <v>896</v>
      </c>
      <c r="G502" s="39">
        <v>3</v>
      </c>
      <c r="H502" s="39">
        <v>9</v>
      </c>
      <c r="J502" s="5">
        <v>3</v>
      </c>
      <c r="K502" s="5">
        <v>16</v>
      </c>
    </row>
    <row r="503" spans="1:11">
      <c r="A503" s="39">
        <v>47</v>
      </c>
      <c r="B503" s="38" t="s">
        <v>6145</v>
      </c>
      <c r="C503" s="5">
        <v>7</v>
      </c>
      <c r="D503" s="5">
        <v>9</v>
      </c>
      <c r="E503" s="39">
        <v>189</v>
      </c>
      <c r="F503" s="38" t="s">
        <v>896</v>
      </c>
      <c r="G503" s="39">
        <v>1</v>
      </c>
      <c r="H503" s="39">
        <v>12</v>
      </c>
      <c r="J503" s="5">
        <v>7</v>
      </c>
      <c r="K503" s="5">
        <v>9</v>
      </c>
    </row>
    <row r="504" spans="1:11">
      <c r="A504" s="39">
        <v>47</v>
      </c>
      <c r="B504" s="38" t="s">
        <v>6145</v>
      </c>
      <c r="C504" s="5">
        <v>2</v>
      </c>
      <c r="D504" s="5">
        <v>8</v>
      </c>
      <c r="E504" s="39">
        <v>189</v>
      </c>
      <c r="F504" s="38" t="s">
        <v>896</v>
      </c>
      <c r="G504" s="39">
        <v>3</v>
      </c>
      <c r="H504" s="39">
        <v>5</v>
      </c>
      <c r="J504" s="5">
        <v>2</v>
      </c>
      <c r="K504" s="5">
        <v>8</v>
      </c>
    </row>
    <row r="505" spans="1:11">
      <c r="A505" s="39">
        <v>47</v>
      </c>
      <c r="B505" s="38" t="s">
        <v>6145</v>
      </c>
      <c r="C505" s="5">
        <v>2</v>
      </c>
      <c r="D505" s="5">
        <v>4</v>
      </c>
      <c r="E505" s="39">
        <v>189</v>
      </c>
      <c r="F505" s="38" t="s">
        <v>896</v>
      </c>
      <c r="G505" s="39">
        <v>1</v>
      </c>
      <c r="H505" s="39">
        <v>2</v>
      </c>
      <c r="J505" s="5">
        <v>2</v>
      </c>
      <c r="K505" s="5">
        <v>4</v>
      </c>
    </row>
    <row r="506" spans="1:11">
      <c r="A506" s="5">
        <v>50</v>
      </c>
      <c r="B506" s="5" t="s">
        <v>880</v>
      </c>
      <c r="C506" s="5">
        <v>6</v>
      </c>
      <c r="D506" s="5">
        <v>8</v>
      </c>
      <c r="E506" s="74">
        <v>201</v>
      </c>
      <c r="F506" s="37" t="s">
        <v>834</v>
      </c>
      <c r="G506" s="74">
        <v>9</v>
      </c>
      <c r="H506" s="74">
        <v>15</v>
      </c>
      <c r="J506" s="5">
        <v>6</v>
      </c>
      <c r="K506" s="5">
        <v>8</v>
      </c>
    </row>
    <row r="507" spans="1:11">
      <c r="A507" s="5">
        <v>50</v>
      </c>
      <c r="B507" s="5" t="s">
        <v>880</v>
      </c>
      <c r="C507" s="5">
        <v>1</v>
      </c>
      <c r="D507" s="5">
        <v>9</v>
      </c>
      <c r="E507" s="74">
        <v>201</v>
      </c>
      <c r="F507" s="37" t="s">
        <v>834</v>
      </c>
      <c r="G507" s="74">
        <v>1</v>
      </c>
      <c r="H507" s="74">
        <v>4</v>
      </c>
      <c r="J507" s="5">
        <v>1</v>
      </c>
      <c r="K507" s="5">
        <v>9</v>
      </c>
    </row>
    <row r="508" spans="1:11">
      <c r="A508" s="5">
        <v>50</v>
      </c>
      <c r="B508" s="5" t="s">
        <v>880</v>
      </c>
      <c r="C508" s="5">
        <v>8</v>
      </c>
      <c r="D508" s="5">
        <v>8</v>
      </c>
      <c r="E508">
        <v>204</v>
      </c>
      <c r="F508" t="s">
        <v>836</v>
      </c>
      <c r="G508">
        <v>1</v>
      </c>
      <c r="H508">
        <v>2</v>
      </c>
      <c r="J508" s="5">
        <v>8</v>
      </c>
      <c r="K508" s="5">
        <v>8</v>
      </c>
    </row>
    <row r="509" spans="1:11">
      <c r="A509" s="5">
        <v>50</v>
      </c>
      <c r="B509" s="5" t="s">
        <v>880</v>
      </c>
      <c r="C509" s="5">
        <v>5</v>
      </c>
      <c r="D509" s="5">
        <v>8</v>
      </c>
      <c r="E509">
        <v>204</v>
      </c>
      <c r="F509" t="s">
        <v>836</v>
      </c>
      <c r="G509">
        <v>3</v>
      </c>
      <c r="H509">
        <v>14</v>
      </c>
      <c r="J509" s="5">
        <v>5</v>
      </c>
      <c r="K509" s="5">
        <v>8</v>
      </c>
    </row>
    <row r="510" spans="1:11">
      <c r="A510" s="5">
        <v>50</v>
      </c>
      <c r="B510" s="5" t="s">
        <v>880</v>
      </c>
      <c r="C510" s="5">
        <v>5</v>
      </c>
      <c r="D510" s="5">
        <v>8</v>
      </c>
      <c r="E510">
        <v>204</v>
      </c>
      <c r="F510" t="s">
        <v>836</v>
      </c>
      <c r="G510">
        <v>1</v>
      </c>
      <c r="H510">
        <v>6</v>
      </c>
      <c r="J510" s="5">
        <v>5</v>
      </c>
      <c r="K510" s="5">
        <v>8</v>
      </c>
    </row>
    <row r="511" spans="1:11">
      <c r="A511" s="5">
        <v>50</v>
      </c>
      <c r="B511" s="5" t="s">
        <v>880</v>
      </c>
      <c r="C511" s="5">
        <v>2</v>
      </c>
      <c r="D511" s="5">
        <v>9</v>
      </c>
      <c r="E511">
        <v>204</v>
      </c>
      <c r="F511" t="s">
        <v>836</v>
      </c>
      <c r="G511">
        <v>8</v>
      </c>
      <c r="H511">
        <v>16</v>
      </c>
      <c r="J511" s="5">
        <v>2</v>
      </c>
      <c r="K511" s="5">
        <v>9</v>
      </c>
    </row>
    <row r="512" spans="1:11">
      <c r="A512" s="5">
        <v>50</v>
      </c>
      <c r="B512" s="5" t="s">
        <v>880</v>
      </c>
      <c r="C512" s="5">
        <v>6</v>
      </c>
      <c r="D512" s="5">
        <v>9</v>
      </c>
      <c r="E512">
        <v>204</v>
      </c>
      <c r="F512" t="s">
        <v>836</v>
      </c>
      <c r="G512">
        <v>8</v>
      </c>
      <c r="H512">
        <v>12</v>
      </c>
      <c r="J512" s="5">
        <v>6</v>
      </c>
      <c r="K512" s="5">
        <v>9</v>
      </c>
    </row>
    <row r="513" spans="1:11">
      <c r="A513" s="5">
        <v>50</v>
      </c>
      <c r="B513" s="5" t="s">
        <v>880</v>
      </c>
      <c r="C513" s="5">
        <v>2</v>
      </c>
      <c r="D513" s="5">
        <v>5</v>
      </c>
      <c r="E513">
        <v>204</v>
      </c>
      <c r="F513" t="s">
        <v>836</v>
      </c>
      <c r="G513">
        <v>3</v>
      </c>
      <c r="H513">
        <v>6</v>
      </c>
      <c r="J513" s="5">
        <v>2</v>
      </c>
      <c r="K513" s="5">
        <v>5</v>
      </c>
    </row>
    <row r="514" spans="1:11">
      <c r="A514" s="5">
        <v>50</v>
      </c>
      <c r="B514" s="5" t="s">
        <v>880</v>
      </c>
      <c r="C514" s="5">
        <v>2</v>
      </c>
      <c r="D514" s="5">
        <v>9</v>
      </c>
      <c r="E514">
        <v>204</v>
      </c>
      <c r="F514" t="s">
        <v>836</v>
      </c>
      <c r="G514">
        <v>3</v>
      </c>
      <c r="H514">
        <v>10</v>
      </c>
      <c r="J514" s="5">
        <v>2</v>
      </c>
      <c r="K514" s="5">
        <v>9</v>
      </c>
    </row>
    <row r="515" spans="1:11">
      <c r="A515" s="5">
        <v>50</v>
      </c>
      <c r="B515" s="5" t="s">
        <v>880</v>
      </c>
      <c r="C515" s="5">
        <v>6</v>
      </c>
      <c r="D515" s="5">
        <v>7</v>
      </c>
      <c r="E515">
        <v>204</v>
      </c>
      <c r="F515" t="s">
        <v>836</v>
      </c>
      <c r="G515">
        <v>4</v>
      </c>
      <c r="H515">
        <v>5</v>
      </c>
      <c r="J515" s="5">
        <v>6</v>
      </c>
      <c r="K515" s="5">
        <v>7</v>
      </c>
    </row>
    <row r="516" spans="1:11">
      <c r="A516" s="5">
        <v>50</v>
      </c>
      <c r="B516" s="5" t="s">
        <v>880</v>
      </c>
      <c r="C516" s="5">
        <v>2</v>
      </c>
      <c r="D516" s="5">
        <v>12</v>
      </c>
      <c r="E516">
        <v>204</v>
      </c>
      <c r="F516" t="s">
        <v>836</v>
      </c>
      <c r="G516">
        <v>4</v>
      </c>
      <c r="H516">
        <v>9</v>
      </c>
      <c r="J516" s="5">
        <v>2</v>
      </c>
      <c r="K516" s="5">
        <v>12</v>
      </c>
    </row>
    <row r="517" spans="1:11">
      <c r="A517" s="5">
        <v>50</v>
      </c>
      <c r="B517" s="5" t="s">
        <v>880</v>
      </c>
      <c r="C517" s="5">
        <v>5</v>
      </c>
      <c r="D517" s="5">
        <v>8</v>
      </c>
      <c r="E517">
        <v>204</v>
      </c>
      <c r="F517" t="s">
        <v>836</v>
      </c>
      <c r="G517">
        <v>3</v>
      </c>
      <c r="H517">
        <v>8</v>
      </c>
      <c r="J517" s="5">
        <v>5</v>
      </c>
      <c r="K517" s="5">
        <v>8</v>
      </c>
    </row>
    <row r="518" spans="1:11">
      <c r="A518" s="5">
        <v>50</v>
      </c>
      <c r="B518" s="5" t="s">
        <v>880</v>
      </c>
      <c r="C518" s="5">
        <v>8</v>
      </c>
      <c r="D518" s="5">
        <v>15</v>
      </c>
      <c r="E518">
        <v>204</v>
      </c>
      <c r="F518" t="s">
        <v>836</v>
      </c>
      <c r="G518">
        <v>3</v>
      </c>
      <c r="H518">
        <v>8</v>
      </c>
      <c r="J518" s="5">
        <v>8</v>
      </c>
      <c r="K518" s="5">
        <v>15</v>
      </c>
    </row>
    <row r="519" spans="1:11">
      <c r="A519" s="5">
        <v>50</v>
      </c>
      <c r="B519" s="5" t="s">
        <v>880</v>
      </c>
      <c r="C519" s="5">
        <v>6</v>
      </c>
      <c r="D519" s="5">
        <v>9</v>
      </c>
      <c r="E519">
        <v>204</v>
      </c>
      <c r="F519" t="s">
        <v>836</v>
      </c>
      <c r="G519">
        <v>7</v>
      </c>
      <c r="H519">
        <v>14</v>
      </c>
      <c r="J519" s="5">
        <v>6</v>
      </c>
      <c r="K519" s="5">
        <v>9</v>
      </c>
    </row>
    <row r="520" spans="1:11">
      <c r="A520" s="5">
        <v>50</v>
      </c>
      <c r="B520" s="5" t="s">
        <v>880</v>
      </c>
      <c r="C520" s="5">
        <v>2</v>
      </c>
      <c r="D520" s="5">
        <v>7</v>
      </c>
      <c r="E520">
        <v>204</v>
      </c>
      <c r="F520" t="s">
        <v>836</v>
      </c>
      <c r="G520">
        <v>7</v>
      </c>
      <c r="H520">
        <v>14</v>
      </c>
      <c r="J520" s="5">
        <v>2</v>
      </c>
      <c r="K520" s="5">
        <v>7</v>
      </c>
    </row>
    <row r="521" spans="1:11">
      <c r="A521" s="5">
        <v>50</v>
      </c>
      <c r="B521" s="5" t="s">
        <v>880</v>
      </c>
      <c r="C521" s="5">
        <v>3</v>
      </c>
      <c r="D521" s="5">
        <v>13</v>
      </c>
      <c r="E521" s="39">
        <v>206</v>
      </c>
      <c r="F521" s="38" t="s">
        <v>5095</v>
      </c>
      <c r="G521" s="39">
        <v>3</v>
      </c>
      <c r="H521" s="39">
        <v>7</v>
      </c>
      <c r="J521" s="5">
        <v>3</v>
      </c>
      <c r="K521" s="5">
        <v>13</v>
      </c>
    </row>
    <row r="522" spans="1:11">
      <c r="A522" s="5">
        <v>50</v>
      </c>
      <c r="B522" s="5" t="s">
        <v>880</v>
      </c>
      <c r="C522" s="5">
        <v>1</v>
      </c>
      <c r="D522" s="5">
        <v>12</v>
      </c>
      <c r="E522" s="39">
        <v>206</v>
      </c>
      <c r="F522" s="38" t="s">
        <v>5098</v>
      </c>
      <c r="G522" s="39">
        <v>3</v>
      </c>
      <c r="H522" s="39">
        <v>8</v>
      </c>
      <c r="J522" s="5">
        <v>1</v>
      </c>
      <c r="K522" s="5">
        <v>12</v>
      </c>
    </row>
    <row r="523" spans="1:11">
      <c r="A523" s="5">
        <v>50</v>
      </c>
      <c r="B523" s="5" t="s">
        <v>880</v>
      </c>
      <c r="C523" s="5">
        <v>7</v>
      </c>
      <c r="D523" s="5">
        <v>10</v>
      </c>
      <c r="E523" s="39">
        <v>206</v>
      </c>
      <c r="F523" s="38" t="s">
        <v>5095</v>
      </c>
      <c r="G523" s="39">
        <v>1</v>
      </c>
      <c r="H523" s="39">
        <v>6</v>
      </c>
      <c r="J523" s="5">
        <v>7</v>
      </c>
      <c r="K523" s="5">
        <v>10</v>
      </c>
    </row>
    <row r="524" spans="1:11">
      <c r="A524" s="5">
        <v>50</v>
      </c>
      <c r="B524" s="5" t="s">
        <v>880</v>
      </c>
      <c r="C524" s="5">
        <v>9</v>
      </c>
      <c r="D524" s="5">
        <v>11</v>
      </c>
      <c r="E524" s="39">
        <v>206</v>
      </c>
      <c r="F524" s="38" t="s">
        <v>5095</v>
      </c>
      <c r="G524" s="39">
        <v>1</v>
      </c>
      <c r="H524" s="39">
        <v>4</v>
      </c>
      <c r="J524" s="5">
        <v>9</v>
      </c>
      <c r="K524" s="5">
        <v>11</v>
      </c>
    </row>
    <row r="525" spans="1:11">
      <c r="A525" s="5">
        <v>50</v>
      </c>
      <c r="B525" s="5" t="s">
        <v>880</v>
      </c>
      <c r="C525" s="5">
        <v>6</v>
      </c>
      <c r="D525" s="5">
        <v>15</v>
      </c>
      <c r="E525" s="39">
        <v>206</v>
      </c>
      <c r="F525" s="38" t="s">
        <v>5095</v>
      </c>
      <c r="G525" s="39">
        <v>2</v>
      </c>
      <c r="H525" s="39">
        <v>6</v>
      </c>
      <c r="J525" s="5">
        <v>6</v>
      </c>
      <c r="K525" s="5">
        <v>15</v>
      </c>
    </row>
    <row r="526" spans="1:11">
      <c r="A526" s="5">
        <v>50</v>
      </c>
      <c r="B526" s="5" t="s">
        <v>880</v>
      </c>
      <c r="C526" s="5">
        <v>10</v>
      </c>
      <c r="D526" s="5">
        <v>19</v>
      </c>
      <c r="E526" s="39">
        <v>206</v>
      </c>
      <c r="F526" s="38" t="s">
        <v>5095</v>
      </c>
      <c r="G526" s="39">
        <v>2</v>
      </c>
      <c r="H526" s="89">
        <v>6</v>
      </c>
      <c r="J526" s="5">
        <v>10</v>
      </c>
      <c r="K526" s="5">
        <v>19</v>
      </c>
    </row>
    <row r="527" spans="1:11">
      <c r="A527" s="5">
        <v>50</v>
      </c>
      <c r="B527" s="5" t="s">
        <v>880</v>
      </c>
      <c r="C527" s="5">
        <v>2</v>
      </c>
      <c r="D527" s="5">
        <v>4</v>
      </c>
      <c r="E527" s="39">
        <v>206</v>
      </c>
      <c r="F527" s="38" t="s">
        <v>5095</v>
      </c>
      <c r="G527" s="39">
        <v>1</v>
      </c>
      <c r="H527" s="89">
        <v>3</v>
      </c>
      <c r="J527" s="5">
        <v>2</v>
      </c>
      <c r="K527" s="5">
        <v>4</v>
      </c>
    </row>
    <row r="528" spans="1:11">
      <c r="A528" s="5">
        <v>50</v>
      </c>
      <c r="B528" s="5" t="s">
        <v>880</v>
      </c>
      <c r="C528" s="5">
        <v>4</v>
      </c>
      <c r="D528" s="5">
        <v>8</v>
      </c>
      <c r="E528" s="39">
        <v>206</v>
      </c>
      <c r="F528" s="38" t="s">
        <v>5095</v>
      </c>
      <c r="G528" s="39">
        <v>2</v>
      </c>
      <c r="H528" s="89">
        <v>6</v>
      </c>
      <c r="J528" s="5">
        <v>4</v>
      </c>
      <c r="K528" s="5">
        <v>8</v>
      </c>
    </row>
    <row r="529" spans="1:11">
      <c r="A529" s="5">
        <v>50</v>
      </c>
      <c r="B529" s="5" t="s">
        <v>880</v>
      </c>
      <c r="C529" s="5">
        <v>6</v>
      </c>
      <c r="D529" s="5">
        <v>12</v>
      </c>
      <c r="E529" s="39">
        <v>206</v>
      </c>
      <c r="F529" s="38" t="s">
        <v>5095</v>
      </c>
      <c r="G529" s="39">
        <v>6</v>
      </c>
      <c r="H529" s="89">
        <v>13</v>
      </c>
      <c r="J529" s="5">
        <v>6</v>
      </c>
      <c r="K529" s="5">
        <v>12</v>
      </c>
    </row>
    <row r="530" spans="1:11">
      <c r="A530" s="5">
        <v>50</v>
      </c>
      <c r="B530" s="5" t="s">
        <v>880</v>
      </c>
      <c r="C530" s="5">
        <v>3</v>
      </c>
      <c r="D530" s="5">
        <v>6</v>
      </c>
      <c r="E530" s="39">
        <v>206</v>
      </c>
      <c r="F530" s="38" t="s">
        <v>5095</v>
      </c>
      <c r="G530" s="39">
        <v>2</v>
      </c>
      <c r="H530" s="89">
        <v>7</v>
      </c>
      <c r="J530" s="5">
        <v>3</v>
      </c>
      <c r="K530" s="5">
        <v>6</v>
      </c>
    </row>
    <row r="531" spans="1:11">
      <c r="A531" s="5">
        <v>50</v>
      </c>
      <c r="B531" s="5" t="s">
        <v>880</v>
      </c>
      <c r="C531" s="5">
        <v>1</v>
      </c>
      <c r="D531" s="5">
        <v>5</v>
      </c>
      <c r="E531" s="39">
        <v>206</v>
      </c>
      <c r="F531" s="38" t="s">
        <v>5095</v>
      </c>
      <c r="G531" s="39">
        <v>2</v>
      </c>
      <c r="H531" s="89">
        <v>5</v>
      </c>
      <c r="J531" s="5">
        <v>1</v>
      </c>
      <c r="K531" s="5">
        <v>5</v>
      </c>
    </row>
    <row r="532" spans="1:11">
      <c r="A532" s="5">
        <v>50</v>
      </c>
      <c r="B532" s="5" t="s">
        <v>880</v>
      </c>
      <c r="C532" s="5">
        <v>1</v>
      </c>
      <c r="D532" s="5">
        <v>5</v>
      </c>
      <c r="E532" s="39">
        <v>206</v>
      </c>
      <c r="F532" s="38" t="s">
        <v>5095</v>
      </c>
      <c r="G532" s="39">
        <v>1</v>
      </c>
      <c r="H532" s="89">
        <v>6</v>
      </c>
      <c r="J532" s="5">
        <v>1</v>
      </c>
      <c r="K532" s="5">
        <v>5</v>
      </c>
    </row>
    <row r="533" spans="1:11">
      <c r="A533" s="5">
        <v>50</v>
      </c>
      <c r="B533" s="5" t="s">
        <v>880</v>
      </c>
      <c r="C533" s="5">
        <v>1</v>
      </c>
      <c r="D533" s="5">
        <v>10</v>
      </c>
      <c r="E533" s="39">
        <v>206</v>
      </c>
      <c r="F533" s="38" t="s">
        <v>5095</v>
      </c>
      <c r="G533" s="39">
        <v>1</v>
      </c>
      <c r="H533" s="89">
        <v>5</v>
      </c>
      <c r="J533" s="5">
        <v>1</v>
      </c>
      <c r="K533" s="5">
        <v>10</v>
      </c>
    </row>
    <row r="534" spans="1:11">
      <c r="A534" s="5">
        <v>50</v>
      </c>
      <c r="B534" s="5" t="s">
        <v>880</v>
      </c>
      <c r="C534" s="5">
        <v>3</v>
      </c>
      <c r="D534" s="5">
        <v>6</v>
      </c>
      <c r="E534" s="39">
        <v>206</v>
      </c>
      <c r="F534" s="38" t="s">
        <v>5095</v>
      </c>
      <c r="G534" s="39">
        <v>1</v>
      </c>
      <c r="H534" s="89">
        <v>7</v>
      </c>
      <c r="J534" s="5">
        <v>3</v>
      </c>
      <c r="K534" s="5">
        <v>6</v>
      </c>
    </row>
    <row r="535" spans="1:11">
      <c r="A535" s="5">
        <v>50</v>
      </c>
      <c r="B535" s="5" t="s">
        <v>880</v>
      </c>
      <c r="C535" s="5">
        <v>2</v>
      </c>
      <c r="D535" s="5">
        <v>6</v>
      </c>
      <c r="E535" s="39">
        <v>206</v>
      </c>
      <c r="F535" s="38" t="s">
        <v>5095</v>
      </c>
      <c r="G535" s="39">
        <v>2</v>
      </c>
      <c r="H535" s="89">
        <v>5</v>
      </c>
      <c r="J535" s="5">
        <v>2</v>
      </c>
      <c r="K535" s="5">
        <v>6</v>
      </c>
    </row>
    <row r="536" spans="1:11">
      <c r="A536" s="5">
        <v>50</v>
      </c>
      <c r="B536" s="5" t="s">
        <v>880</v>
      </c>
      <c r="C536" s="5">
        <v>4</v>
      </c>
      <c r="D536" s="5">
        <v>4</v>
      </c>
      <c r="E536" s="39">
        <v>206</v>
      </c>
      <c r="F536" s="38" t="s">
        <v>5095</v>
      </c>
      <c r="G536" s="39">
        <v>1</v>
      </c>
      <c r="H536" s="89">
        <v>10</v>
      </c>
      <c r="J536" s="5">
        <v>4</v>
      </c>
      <c r="K536" s="5">
        <v>4</v>
      </c>
    </row>
    <row r="537" spans="1:11">
      <c r="A537" s="5">
        <v>50</v>
      </c>
      <c r="B537" s="5" t="s">
        <v>880</v>
      </c>
      <c r="C537" s="5">
        <v>1</v>
      </c>
      <c r="D537" s="5">
        <v>10</v>
      </c>
      <c r="E537" s="39">
        <v>206</v>
      </c>
      <c r="F537" s="38" t="s">
        <v>5095</v>
      </c>
      <c r="G537" s="39">
        <v>3</v>
      </c>
      <c r="H537" s="89">
        <v>10</v>
      </c>
      <c r="J537" s="5">
        <v>1</v>
      </c>
      <c r="K537" s="5">
        <v>10</v>
      </c>
    </row>
    <row r="538" spans="1:11">
      <c r="A538" s="5">
        <v>50</v>
      </c>
      <c r="B538" s="5" t="s">
        <v>880</v>
      </c>
      <c r="C538" s="5">
        <v>7</v>
      </c>
      <c r="D538" s="5">
        <v>10</v>
      </c>
      <c r="E538" s="39">
        <v>206</v>
      </c>
      <c r="F538" s="38" t="s">
        <v>5095</v>
      </c>
      <c r="G538" s="39">
        <v>1</v>
      </c>
      <c r="H538" s="89">
        <v>8</v>
      </c>
      <c r="J538" s="5">
        <v>7</v>
      </c>
      <c r="K538" s="5">
        <v>10</v>
      </c>
    </row>
    <row r="539" spans="1:11">
      <c r="A539" s="5">
        <v>50</v>
      </c>
      <c r="B539" s="5" t="s">
        <v>880</v>
      </c>
      <c r="C539" s="5">
        <v>2</v>
      </c>
      <c r="D539" s="5">
        <v>8</v>
      </c>
      <c r="E539" s="39">
        <v>206</v>
      </c>
      <c r="F539" s="38" t="s">
        <v>5095</v>
      </c>
      <c r="G539" s="39">
        <v>10</v>
      </c>
      <c r="H539" s="89">
        <v>22</v>
      </c>
      <c r="J539" s="5">
        <v>2</v>
      </c>
      <c r="K539" s="5">
        <v>8</v>
      </c>
    </row>
    <row r="540" spans="1:11">
      <c r="A540" s="5">
        <v>50</v>
      </c>
      <c r="B540" s="5" t="s">
        <v>880</v>
      </c>
      <c r="C540" s="5">
        <v>2</v>
      </c>
      <c r="D540" s="5">
        <v>11</v>
      </c>
      <c r="E540" s="39">
        <v>206</v>
      </c>
      <c r="F540" s="38" t="s">
        <v>5095</v>
      </c>
      <c r="G540" s="39">
        <v>1</v>
      </c>
      <c r="H540" s="89">
        <v>7</v>
      </c>
      <c r="J540" s="5">
        <v>2</v>
      </c>
      <c r="K540" s="5">
        <v>11</v>
      </c>
    </row>
    <row r="541" spans="1:11">
      <c r="A541" s="5">
        <v>50</v>
      </c>
      <c r="B541" s="5" t="s">
        <v>880</v>
      </c>
      <c r="C541" s="5">
        <v>6</v>
      </c>
      <c r="D541" s="5">
        <v>10</v>
      </c>
      <c r="E541" s="39">
        <v>206</v>
      </c>
      <c r="F541" s="38" t="s">
        <v>5095</v>
      </c>
      <c r="G541" s="39">
        <v>9</v>
      </c>
      <c r="H541" s="89">
        <v>11</v>
      </c>
      <c r="J541" s="5">
        <v>6</v>
      </c>
      <c r="K541" s="5">
        <v>10</v>
      </c>
    </row>
    <row r="542" spans="1:11">
      <c r="A542" s="5">
        <v>50</v>
      </c>
      <c r="B542" s="5" t="s">
        <v>880</v>
      </c>
      <c r="C542" s="5">
        <v>7</v>
      </c>
      <c r="D542" s="5">
        <v>14</v>
      </c>
      <c r="E542" s="39">
        <v>206</v>
      </c>
      <c r="F542" s="38" t="s">
        <v>5095</v>
      </c>
      <c r="G542" s="39">
        <v>1</v>
      </c>
      <c r="H542" s="89">
        <v>5</v>
      </c>
      <c r="J542" s="5">
        <v>7</v>
      </c>
      <c r="K542" s="5">
        <v>14</v>
      </c>
    </row>
    <row r="543" spans="1:11">
      <c r="A543" s="5">
        <v>50</v>
      </c>
      <c r="B543" s="5" t="s">
        <v>880</v>
      </c>
      <c r="C543" s="5">
        <v>4</v>
      </c>
      <c r="D543" s="5">
        <v>14</v>
      </c>
      <c r="E543" s="39">
        <v>206</v>
      </c>
      <c r="F543" s="38" t="s">
        <v>5095</v>
      </c>
      <c r="G543" s="39">
        <v>1</v>
      </c>
      <c r="H543" s="89">
        <v>6</v>
      </c>
      <c r="J543" s="5">
        <v>4</v>
      </c>
      <c r="K543" s="5">
        <v>14</v>
      </c>
    </row>
    <row r="544" spans="1:11">
      <c r="A544" s="5">
        <v>50</v>
      </c>
      <c r="B544" s="5" t="s">
        <v>880</v>
      </c>
      <c r="C544" s="5">
        <v>3</v>
      </c>
      <c r="D544" s="5">
        <v>5</v>
      </c>
      <c r="E544" s="39">
        <v>206</v>
      </c>
      <c r="F544" s="38" t="s">
        <v>5095</v>
      </c>
      <c r="G544" s="39">
        <v>1</v>
      </c>
      <c r="H544" s="89">
        <v>6</v>
      </c>
      <c r="J544" s="5">
        <v>3</v>
      </c>
      <c r="K544" s="5">
        <v>5</v>
      </c>
    </row>
    <row r="545" spans="1:11">
      <c r="A545" s="5">
        <v>50</v>
      </c>
      <c r="B545" s="5" t="s">
        <v>880</v>
      </c>
      <c r="C545" s="5">
        <v>2</v>
      </c>
      <c r="D545" s="5">
        <v>6</v>
      </c>
      <c r="E545" s="39">
        <v>212</v>
      </c>
      <c r="F545" s="38" t="s">
        <v>839</v>
      </c>
      <c r="G545" s="39">
        <v>6</v>
      </c>
      <c r="H545" s="39">
        <v>9</v>
      </c>
      <c r="J545" s="5">
        <v>2</v>
      </c>
      <c r="K545" s="5">
        <v>6</v>
      </c>
    </row>
    <row r="546" spans="1:11">
      <c r="A546" s="5">
        <v>50</v>
      </c>
      <c r="B546" s="5" t="s">
        <v>880</v>
      </c>
      <c r="C546" s="5">
        <v>4</v>
      </c>
      <c r="D546" s="5">
        <v>7</v>
      </c>
      <c r="E546" s="39">
        <v>217</v>
      </c>
      <c r="F546" s="38" t="s">
        <v>843</v>
      </c>
      <c r="G546" s="39">
        <v>8</v>
      </c>
      <c r="H546" s="39">
        <v>9</v>
      </c>
      <c r="J546" s="5">
        <v>4</v>
      </c>
      <c r="K546" s="5">
        <v>7</v>
      </c>
    </row>
    <row r="547" spans="1:11">
      <c r="A547" s="5">
        <v>50</v>
      </c>
      <c r="B547" s="5" t="s">
        <v>880</v>
      </c>
      <c r="C547" s="5">
        <v>1</v>
      </c>
      <c r="D547" s="5">
        <v>11</v>
      </c>
      <c r="E547" s="39">
        <v>217</v>
      </c>
      <c r="F547" s="38" t="s">
        <v>843</v>
      </c>
      <c r="G547" s="39">
        <v>2</v>
      </c>
      <c r="H547" s="39">
        <v>4</v>
      </c>
      <c r="J547" s="5">
        <v>1</v>
      </c>
      <c r="K547" s="5">
        <v>11</v>
      </c>
    </row>
    <row r="548" spans="1:11">
      <c r="A548" s="5">
        <v>50</v>
      </c>
      <c r="B548" s="5" t="s">
        <v>880</v>
      </c>
      <c r="C548" s="5">
        <v>1</v>
      </c>
      <c r="D548" s="5">
        <v>10</v>
      </c>
      <c r="E548" s="39">
        <v>217</v>
      </c>
      <c r="F548" s="38" t="s">
        <v>843</v>
      </c>
      <c r="G548" s="39">
        <v>3</v>
      </c>
      <c r="H548" s="39">
        <v>7</v>
      </c>
      <c r="J548" s="5">
        <v>1</v>
      </c>
      <c r="K548" s="5">
        <v>10</v>
      </c>
    </row>
    <row r="549" spans="1:11">
      <c r="A549" s="5">
        <v>50</v>
      </c>
      <c r="B549" s="5" t="s">
        <v>880</v>
      </c>
      <c r="C549" s="5">
        <v>1</v>
      </c>
      <c r="D549" s="5">
        <v>3</v>
      </c>
      <c r="E549" s="39">
        <v>217</v>
      </c>
      <c r="F549" s="38" t="s">
        <v>843</v>
      </c>
      <c r="G549" s="39">
        <v>5</v>
      </c>
      <c r="H549" s="39">
        <v>5</v>
      </c>
      <c r="J549" s="5">
        <v>1</v>
      </c>
      <c r="K549" s="5">
        <v>3</v>
      </c>
    </row>
    <row r="550" spans="1:11">
      <c r="A550" s="5">
        <v>50</v>
      </c>
      <c r="B550" s="5" t="s">
        <v>880</v>
      </c>
      <c r="C550" s="5">
        <v>8</v>
      </c>
      <c r="D550" s="5">
        <v>10</v>
      </c>
      <c r="E550" s="39">
        <v>217</v>
      </c>
      <c r="F550" s="38" t="s">
        <v>843</v>
      </c>
      <c r="G550" s="39">
        <v>7</v>
      </c>
      <c r="H550" s="39">
        <v>7</v>
      </c>
      <c r="J550" s="5">
        <v>8</v>
      </c>
      <c r="K550" s="5">
        <v>10</v>
      </c>
    </row>
    <row r="551" spans="1:11">
      <c r="A551" s="5">
        <v>50</v>
      </c>
      <c r="B551" s="5" t="s">
        <v>880</v>
      </c>
      <c r="C551" s="5">
        <v>2</v>
      </c>
      <c r="D551" s="5">
        <v>6</v>
      </c>
      <c r="E551" s="39">
        <v>217</v>
      </c>
      <c r="F551" s="38" t="s">
        <v>843</v>
      </c>
      <c r="G551" s="39">
        <v>3</v>
      </c>
      <c r="H551" s="39">
        <v>5</v>
      </c>
      <c r="J551" s="5">
        <v>2</v>
      </c>
      <c r="K551" s="5">
        <v>6</v>
      </c>
    </row>
    <row r="552" spans="1:11">
      <c r="A552" s="5">
        <v>50</v>
      </c>
      <c r="B552" s="5" t="s">
        <v>880</v>
      </c>
      <c r="C552" s="5">
        <v>2</v>
      </c>
      <c r="D552" s="5">
        <v>7</v>
      </c>
      <c r="E552" s="39">
        <v>217</v>
      </c>
      <c r="F552" s="38" t="s">
        <v>843</v>
      </c>
      <c r="G552" s="39">
        <v>3</v>
      </c>
      <c r="H552" s="39">
        <v>7</v>
      </c>
      <c r="J552" s="5">
        <v>2</v>
      </c>
      <c r="K552" s="5">
        <v>7</v>
      </c>
    </row>
    <row r="553" spans="1:11">
      <c r="A553" s="5">
        <v>50</v>
      </c>
      <c r="B553" s="5" t="s">
        <v>880</v>
      </c>
      <c r="C553" s="5">
        <v>2</v>
      </c>
      <c r="D553" s="5">
        <v>7</v>
      </c>
      <c r="E553" s="39">
        <v>217</v>
      </c>
      <c r="F553" s="38" t="s">
        <v>843</v>
      </c>
      <c r="G553" s="39">
        <v>2</v>
      </c>
      <c r="H553" s="39">
        <v>8</v>
      </c>
      <c r="J553" s="5">
        <v>2</v>
      </c>
      <c r="K553" s="5">
        <v>7</v>
      </c>
    </row>
    <row r="554" spans="1:11">
      <c r="A554" s="5">
        <v>50</v>
      </c>
      <c r="B554" s="5" t="s">
        <v>880</v>
      </c>
      <c r="C554" s="5">
        <v>2</v>
      </c>
      <c r="D554" s="5">
        <v>7</v>
      </c>
      <c r="E554" s="39">
        <v>217</v>
      </c>
      <c r="F554" s="38" t="s">
        <v>843</v>
      </c>
      <c r="G554" s="39">
        <v>3</v>
      </c>
      <c r="H554" s="39">
        <v>5</v>
      </c>
      <c r="J554" s="5">
        <v>2</v>
      </c>
      <c r="K554" s="5">
        <v>7</v>
      </c>
    </row>
    <row r="555" spans="1:11">
      <c r="A555" s="5">
        <v>50</v>
      </c>
      <c r="B555" s="5" t="s">
        <v>880</v>
      </c>
      <c r="C555" s="5">
        <v>1</v>
      </c>
      <c r="D555" s="5">
        <v>5</v>
      </c>
      <c r="E555" s="39">
        <v>217</v>
      </c>
      <c r="F555" s="38" t="s">
        <v>843</v>
      </c>
      <c r="G555" s="39">
        <v>4</v>
      </c>
      <c r="H555" s="39">
        <v>6</v>
      </c>
      <c r="J555" s="5">
        <v>1</v>
      </c>
      <c r="K555" s="5">
        <v>5</v>
      </c>
    </row>
    <row r="556" spans="1:11">
      <c r="A556" s="5">
        <v>50</v>
      </c>
      <c r="B556" s="5" t="s">
        <v>880</v>
      </c>
      <c r="C556" s="5">
        <v>6</v>
      </c>
      <c r="D556" s="5">
        <v>13</v>
      </c>
      <c r="E556" s="39">
        <v>217</v>
      </c>
      <c r="F556" s="38" t="s">
        <v>843</v>
      </c>
      <c r="G556" s="39">
        <v>1</v>
      </c>
      <c r="H556" s="39">
        <v>8</v>
      </c>
      <c r="J556" s="5">
        <v>6</v>
      </c>
      <c r="K556" s="5">
        <v>13</v>
      </c>
    </row>
    <row r="557" spans="1:11">
      <c r="A557" s="5">
        <v>50</v>
      </c>
      <c r="B557" s="5" t="s">
        <v>880</v>
      </c>
      <c r="C557" s="5">
        <v>1</v>
      </c>
      <c r="D557" s="5">
        <v>8</v>
      </c>
      <c r="E557" s="39">
        <v>217</v>
      </c>
      <c r="F557" s="38" t="s">
        <v>843</v>
      </c>
      <c r="G557" s="39">
        <v>2</v>
      </c>
      <c r="H557" s="39">
        <v>5</v>
      </c>
      <c r="J557" s="5">
        <v>1</v>
      </c>
      <c r="K557" s="5">
        <v>8</v>
      </c>
    </row>
    <row r="558" spans="1:11">
      <c r="A558" s="5">
        <v>50</v>
      </c>
      <c r="B558" s="5" t="s">
        <v>880</v>
      </c>
      <c r="C558" s="5">
        <v>2</v>
      </c>
      <c r="D558" s="5">
        <v>11</v>
      </c>
      <c r="E558" s="39">
        <v>217</v>
      </c>
      <c r="F558" s="38" t="s">
        <v>843</v>
      </c>
      <c r="G558" s="39">
        <v>2</v>
      </c>
      <c r="H558" s="39">
        <v>8</v>
      </c>
      <c r="J558" s="5">
        <v>2</v>
      </c>
      <c r="K558" s="5">
        <v>11</v>
      </c>
    </row>
    <row r="559" spans="1:11">
      <c r="A559" s="5">
        <v>50</v>
      </c>
      <c r="B559" s="5" t="s">
        <v>880</v>
      </c>
      <c r="C559" s="5">
        <v>1</v>
      </c>
      <c r="D559" s="5">
        <v>7</v>
      </c>
      <c r="E559" s="39">
        <v>217</v>
      </c>
      <c r="F559" s="38" t="s">
        <v>843</v>
      </c>
      <c r="G559" s="39">
        <v>3</v>
      </c>
      <c r="H559" s="39">
        <v>6</v>
      </c>
      <c r="J559" s="5">
        <v>1</v>
      </c>
      <c r="K559" s="5">
        <v>7</v>
      </c>
    </row>
    <row r="560" spans="1:11">
      <c r="A560" s="5">
        <v>50</v>
      </c>
      <c r="B560" s="5" t="s">
        <v>880</v>
      </c>
      <c r="C560" s="5">
        <v>1</v>
      </c>
      <c r="D560" s="5">
        <v>10</v>
      </c>
      <c r="E560" s="39">
        <v>217</v>
      </c>
      <c r="F560" s="38" t="s">
        <v>843</v>
      </c>
      <c r="G560" s="39">
        <v>1</v>
      </c>
      <c r="H560" s="39">
        <v>6</v>
      </c>
      <c r="J560" s="5">
        <v>1</v>
      </c>
      <c r="K560" s="5">
        <v>10</v>
      </c>
    </row>
    <row r="561" spans="1:11">
      <c r="A561" s="5">
        <v>50</v>
      </c>
      <c r="B561" s="5" t="s">
        <v>880</v>
      </c>
      <c r="C561" s="5">
        <v>1</v>
      </c>
      <c r="D561" s="5">
        <v>7</v>
      </c>
      <c r="E561" s="39">
        <v>217</v>
      </c>
      <c r="F561" s="38" t="s">
        <v>843</v>
      </c>
      <c r="G561" s="39">
        <v>4</v>
      </c>
      <c r="H561" s="39">
        <v>7</v>
      </c>
      <c r="J561" s="5">
        <v>1</v>
      </c>
      <c r="K561" s="5">
        <v>7</v>
      </c>
    </row>
    <row r="562" spans="1:11">
      <c r="A562" s="5">
        <v>50</v>
      </c>
      <c r="B562" s="5" t="s">
        <v>880</v>
      </c>
      <c r="C562" s="5">
        <v>1</v>
      </c>
      <c r="D562" s="5">
        <v>9</v>
      </c>
      <c r="E562" s="39">
        <v>217</v>
      </c>
      <c r="F562" s="38" t="s">
        <v>843</v>
      </c>
      <c r="G562" s="39">
        <v>4</v>
      </c>
      <c r="H562" s="39">
        <v>4</v>
      </c>
      <c r="J562" s="5">
        <v>1</v>
      </c>
      <c r="K562" s="5">
        <v>9</v>
      </c>
    </row>
    <row r="563" spans="1:11">
      <c r="A563" s="5">
        <v>50</v>
      </c>
      <c r="B563" s="5" t="s">
        <v>880</v>
      </c>
      <c r="C563" s="5">
        <v>1</v>
      </c>
      <c r="D563" s="5">
        <v>2</v>
      </c>
      <c r="E563" s="39">
        <v>217</v>
      </c>
      <c r="F563" s="38" t="s">
        <v>843</v>
      </c>
      <c r="G563" s="39">
        <v>3</v>
      </c>
      <c r="H563" s="39">
        <v>5</v>
      </c>
      <c r="J563" s="5">
        <v>1</v>
      </c>
      <c r="K563" s="5">
        <v>2</v>
      </c>
    </row>
    <row r="564" spans="1:11">
      <c r="A564" s="5">
        <v>50</v>
      </c>
      <c r="B564" s="5" t="s">
        <v>880</v>
      </c>
      <c r="C564" s="5">
        <v>4</v>
      </c>
      <c r="D564" s="5">
        <v>4</v>
      </c>
      <c r="E564" s="39">
        <v>217</v>
      </c>
      <c r="F564" s="38" t="s">
        <v>843</v>
      </c>
      <c r="G564" s="39">
        <v>2</v>
      </c>
      <c r="H564" s="39">
        <v>4</v>
      </c>
      <c r="J564" s="5">
        <v>4</v>
      </c>
      <c r="K564" s="5">
        <v>4</v>
      </c>
    </row>
    <row r="565" spans="1:11">
      <c r="A565" s="5">
        <v>50</v>
      </c>
      <c r="B565" s="5" t="s">
        <v>880</v>
      </c>
      <c r="C565" s="5">
        <v>4</v>
      </c>
      <c r="D565" s="5">
        <v>10</v>
      </c>
      <c r="E565" s="39">
        <v>217</v>
      </c>
      <c r="F565" s="38" t="s">
        <v>843</v>
      </c>
      <c r="G565" s="39">
        <v>3</v>
      </c>
      <c r="H565" s="39">
        <v>12</v>
      </c>
      <c r="J565" s="5">
        <v>4</v>
      </c>
      <c r="K565" s="5">
        <v>10</v>
      </c>
    </row>
    <row r="566" spans="1:11">
      <c r="A566" s="5">
        <v>50</v>
      </c>
      <c r="B566" s="5" t="s">
        <v>880</v>
      </c>
      <c r="C566" s="5">
        <v>4</v>
      </c>
      <c r="D566" s="5">
        <v>10</v>
      </c>
      <c r="E566" s="39">
        <v>217</v>
      </c>
      <c r="F566" s="38" t="s">
        <v>843</v>
      </c>
      <c r="G566" s="39">
        <v>4</v>
      </c>
      <c r="H566" s="39">
        <v>5</v>
      </c>
      <c r="J566" s="5">
        <v>4</v>
      </c>
      <c r="K566" s="5">
        <v>10</v>
      </c>
    </row>
    <row r="567" spans="1:11">
      <c r="A567" s="5">
        <v>50</v>
      </c>
      <c r="B567" s="5" t="s">
        <v>880</v>
      </c>
      <c r="C567" s="5">
        <v>2</v>
      </c>
      <c r="D567" s="5">
        <v>11</v>
      </c>
      <c r="E567" s="39">
        <v>217</v>
      </c>
      <c r="F567" s="38" t="s">
        <v>843</v>
      </c>
      <c r="G567" s="39">
        <v>2</v>
      </c>
      <c r="H567" s="39">
        <v>4</v>
      </c>
      <c r="J567" s="5">
        <v>2</v>
      </c>
      <c r="K567" s="5">
        <v>11</v>
      </c>
    </row>
    <row r="568" spans="1:11">
      <c r="A568" s="5">
        <v>50</v>
      </c>
      <c r="B568" s="5" t="s">
        <v>880</v>
      </c>
      <c r="C568" s="5">
        <v>1</v>
      </c>
      <c r="D568" s="5">
        <v>6</v>
      </c>
      <c r="E568" s="39">
        <v>217</v>
      </c>
      <c r="F568" s="38" t="s">
        <v>843</v>
      </c>
      <c r="G568" s="39">
        <v>2</v>
      </c>
      <c r="H568" s="39">
        <v>7</v>
      </c>
      <c r="J568" s="5">
        <v>1</v>
      </c>
      <c r="K568" s="5">
        <v>6</v>
      </c>
    </row>
    <row r="569" spans="1:11">
      <c r="A569" s="5">
        <v>50</v>
      </c>
      <c r="B569" s="5" t="s">
        <v>880</v>
      </c>
      <c r="C569" s="5">
        <v>3</v>
      </c>
      <c r="D569" s="5">
        <v>6</v>
      </c>
      <c r="E569" s="39">
        <v>217</v>
      </c>
      <c r="F569" s="38" t="s">
        <v>843</v>
      </c>
      <c r="G569" s="39">
        <v>2</v>
      </c>
      <c r="H569" s="39">
        <v>3</v>
      </c>
      <c r="J569" s="5">
        <v>3</v>
      </c>
      <c r="K569" s="5">
        <v>6</v>
      </c>
    </row>
    <row r="570" spans="1:11">
      <c r="A570" s="5">
        <v>50</v>
      </c>
      <c r="B570" s="5" t="s">
        <v>880</v>
      </c>
      <c r="C570" s="5">
        <v>1</v>
      </c>
      <c r="D570" s="5">
        <v>4</v>
      </c>
      <c r="E570" s="39">
        <v>217</v>
      </c>
      <c r="F570" s="38" t="s">
        <v>843</v>
      </c>
      <c r="G570" s="39">
        <v>1</v>
      </c>
      <c r="H570" s="39">
        <v>6</v>
      </c>
      <c r="J570" s="5">
        <v>1</v>
      </c>
      <c r="K570" s="5">
        <v>4</v>
      </c>
    </row>
    <row r="571" spans="1:11">
      <c r="A571" s="5">
        <v>50</v>
      </c>
      <c r="B571" s="5" t="s">
        <v>880</v>
      </c>
      <c r="C571" s="5">
        <v>1</v>
      </c>
      <c r="D571" s="5">
        <v>6</v>
      </c>
      <c r="E571" s="39">
        <v>217</v>
      </c>
      <c r="F571" s="38" t="s">
        <v>843</v>
      </c>
      <c r="G571" s="39">
        <v>2</v>
      </c>
      <c r="H571" s="39">
        <v>7</v>
      </c>
      <c r="J571" s="5">
        <v>1</v>
      </c>
      <c r="K571" s="5">
        <v>6</v>
      </c>
    </row>
    <row r="572" spans="1:11">
      <c r="A572" s="5">
        <v>50</v>
      </c>
      <c r="B572" s="5" t="s">
        <v>880</v>
      </c>
      <c r="C572" s="5">
        <v>3</v>
      </c>
      <c r="D572" s="5">
        <v>5</v>
      </c>
      <c r="E572" s="39">
        <v>217</v>
      </c>
      <c r="F572" s="38" t="s">
        <v>843</v>
      </c>
      <c r="G572" s="39">
        <v>4</v>
      </c>
      <c r="H572" s="39">
        <v>6</v>
      </c>
      <c r="J572" s="5">
        <v>3</v>
      </c>
      <c r="K572" s="5">
        <v>5</v>
      </c>
    </row>
    <row r="573" spans="1:11">
      <c r="A573" s="5">
        <v>50</v>
      </c>
      <c r="B573" s="5" t="s">
        <v>880</v>
      </c>
      <c r="C573" s="5">
        <v>1</v>
      </c>
      <c r="D573" s="5">
        <v>8</v>
      </c>
      <c r="E573" s="39">
        <v>217</v>
      </c>
      <c r="F573" s="38" t="s">
        <v>843</v>
      </c>
      <c r="G573" s="39">
        <v>2</v>
      </c>
      <c r="H573" s="39">
        <v>2</v>
      </c>
      <c r="J573" s="5">
        <v>1</v>
      </c>
      <c r="K573" s="5">
        <v>8</v>
      </c>
    </row>
    <row r="574" spans="1:11">
      <c r="A574" s="5">
        <v>50</v>
      </c>
      <c r="B574" s="5" t="s">
        <v>880</v>
      </c>
      <c r="C574" s="5">
        <v>7</v>
      </c>
      <c r="D574" s="5">
        <v>12</v>
      </c>
      <c r="E574" s="39">
        <v>217</v>
      </c>
      <c r="F574" s="38" t="s">
        <v>843</v>
      </c>
      <c r="G574" s="39">
        <v>2</v>
      </c>
      <c r="H574" s="39">
        <v>3</v>
      </c>
      <c r="J574" s="5">
        <v>7</v>
      </c>
      <c r="K574" s="5">
        <v>12</v>
      </c>
    </row>
    <row r="575" spans="1:11">
      <c r="A575" s="5">
        <v>50</v>
      </c>
      <c r="B575" s="5" t="s">
        <v>880</v>
      </c>
      <c r="C575" s="5">
        <v>2</v>
      </c>
      <c r="D575" s="5">
        <v>11</v>
      </c>
      <c r="E575" s="39">
        <v>217</v>
      </c>
      <c r="F575" s="38" t="s">
        <v>843</v>
      </c>
      <c r="G575" s="39">
        <v>2</v>
      </c>
      <c r="H575" s="39">
        <v>5</v>
      </c>
      <c r="J575" s="5">
        <v>2</v>
      </c>
      <c r="K575" s="5">
        <v>11</v>
      </c>
    </row>
    <row r="576" spans="1:11">
      <c r="A576" s="5">
        <v>50</v>
      </c>
      <c r="B576" s="5" t="s">
        <v>880</v>
      </c>
      <c r="C576" s="5">
        <v>5</v>
      </c>
      <c r="D576" s="5">
        <v>11</v>
      </c>
      <c r="E576" s="39">
        <v>217</v>
      </c>
      <c r="F576" s="38" t="s">
        <v>843</v>
      </c>
      <c r="G576" s="39">
        <v>4</v>
      </c>
      <c r="H576" s="39">
        <v>6</v>
      </c>
      <c r="J576" s="5">
        <v>5</v>
      </c>
      <c r="K576" s="5">
        <v>11</v>
      </c>
    </row>
    <row r="577" spans="1:11">
      <c r="A577" s="5">
        <v>50</v>
      </c>
      <c r="B577" s="5" t="s">
        <v>880</v>
      </c>
      <c r="C577" s="5">
        <v>1</v>
      </c>
      <c r="D577" s="5">
        <v>11</v>
      </c>
      <c r="E577" s="39">
        <v>217</v>
      </c>
      <c r="F577" s="38" t="s">
        <v>843</v>
      </c>
      <c r="G577" s="39">
        <v>4</v>
      </c>
      <c r="H577" s="39">
        <v>6</v>
      </c>
      <c r="J577" s="5">
        <v>1</v>
      </c>
      <c r="K577" s="5">
        <v>11</v>
      </c>
    </row>
    <row r="578" spans="1:11">
      <c r="A578" s="5">
        <v>50</v>
      </c>
      <c r="B578" s="5" t="s">
        <v>880</v>
      </c>
      <c r="C578" s="5">
        <v>2</v>
      </c>
      <c r="D578" s="5">
        <v>10</v>
      </c>
      <c r="E578" s="39">
        <v>218</v>
      </c>
      <c r="F578" s="38" t="s">
        <v>844</v>
      </c>
      <c r="G578" s="39">
        <v>4</v>
      </c>
      <c r="H578" s="39">
        <v>10</v>
      </c>
      <c r="J578" s="5">
        <v>2</v>
      </c>
      <c r="K578" s="5">
        <v>10</v>
      </c>
    </row>
    <row r="579" spans="1:11">
      <c r="A579" s="5">
        <v>50</v>
      </c>
      <c r="B579" s="5" t="s">
        <v>880</v>
      </c>
      <c r="C579" s="5">
        <v>1</v>
      </c>
      <c r="D579" s="5">
        <v>11</v>
      </c>
      <c r="E579" s="39">
        <v>218</v>
      </c>
      <c r="F579" s="38" t="s">
        <v>844</v>
      </c>
      <c r="G579" s="39">
        <v>11</v>
      </c>
      <c r="H579" s="39">
        <v>29</v>
      </c>
      <c r="J579" s="5">
        <v>1</v>
      </c>
      <c r="K579" s="5">
        <v>11</v>
      </c>
    </row>
    <row r="580" spans="1:11">
      <c r="A580" s="5">
        <v>50</v>
      </c>
      <c r="B580" s="5" t="s">
        <v>880</v>
      </c>
      <c r="C580" s="5">
        <v>1</v>
      </c>
      <c r="D580" s="5">
        <v>11</v>
      </c>
      <c r="E580" s="39">
        <v>218</v>
      </c>
      <c r="F580" s="38" t="s">
        <v>844</v>
      </c>
      <c r="G580" s="39">
        <v>9</v>
      </c>
      <c r="H580" s="39">
        <v>20</v>
      </c>
      <c r="J580" s="5">
        <v>1</v>
      </c>
      <c r="K580" s="5">
        <v>11</v>
      </c>
    </row>
    <row r="581" spans="1:11">
      <c r="A581" s="5">
        <v>50</v>
      </c>
      <c r="B581" s="5" t="s">
        <v>880</v>
      </c>
      <c r="C581" s="5">
        <v>2</v>
      </c>
      <c r="D581" s="5">
        <v>6</v>
      </c>
      <c r="E581" s="39">
        <v>218</v>
      </c>
      <c r="F581" s="38" t="s">
        <v>844</v>
      </c>
      <c r="G581" s="39">
        <v>7</v>
      </c>
      <c r="H581" s="39">
        <v>8</v>
      </c>
      <c r="J581" s="5">
        <v>2</v>
      </c>
      <c r="K581" s="5">
        <v>6</v>
      </c>
    </row>
    <row r="582" spans="1:11">
      <c r="A582" s="5">
        <v>50</v>
      </c>
      <c r="B582" s="5" t="s">
        <v>880</v>
      </c>
      <c r="C582" s="5">
        <v>1</v>
      </c>
      <c r="D582" s="5">
        <v>6</v>
      </c>
      <c r="E582" s="39">
        <v>218</v>
      </c>
      <c r="F582" s="38" t="s">
        <v>844</v>
      </c>
      <c r="G582" s="39">
        <v>3</v>
      </c>
      <c r="H582" s="39">
        <v>9</v>
      </c>
      <c r="J582" s="5">
        <v>1</v>
      </c>
      <c r="K582" s="5">
        <v>6</v>
      </c>
    </row>
    <row r="583" spans="1:11">
      <c r="A583" s="5">
        <v>50</v>
      </c>
      <c r="B583" s="5" t="s">
        <v>880</v>
      </c>
      <c r="C583" s="5">
        <v>2</v>
      </c>
      <c r="D583" s="5">
        <v>7</v>
      </c>
      <c r="E583" s="39">
        <v>218</v>
      </c>
      <c r="F583" s="38" t="s">
        <v>844</v>
      </c>
      <c r="G583" s="39">
        <v>1</v>
      </c>
      <c r="H583" s="39">
        <v>7</v>
      </c>
      <c r="J583" s="5">
        <v>2</v>
      </c>
      <c r="K583" s="5">
        <v>7</v>
      </c>
    </row>
    <row r="584" spans="1:11">
      <c r="A584" s="5">
        <v>50</v>
      </c>
      <c r="B584" s="5" t="s">
        <v>880</v>
      </c>
      <c r="C584" s="5">
        <v>7</v>
      </c>
      <c r="D584" s="5">
        <v>13</v>
      </c>
      <c r="E584" s="39">
        <v>218</v>
      </c>
      <c r="F584" s="38" t="s">
        <v>844</v>
      </c>
      <c r="G584" s="39">
        <v>2</v>
      </c>
      <c r="H584" s="39">
        <v>6</v>
      </c>
      <c r="J584" s="5">
        <v>7</v>
      </c>
      <c r="K584" s="5">
        <v>13</v>
      </c>
    </row>
    <row r="585" spans="1:11">
      <c r="A585" s="5">
        <v>50</v>
      </c>
      <c r="B585" s="5" t="s">
        <v>880</v>
      </c>
      <c r="C585" s="5">
        <v>1</v>
      </c>
      <c r="D585" s="5">
        <v>12</v>
      </c>
      <c r="E585" s="39">
        <v>218</v>
      </c>
      <c r="F585" s="38" t="s">
        <v>844</v>
      </c>
      <c r="G585" s="39">
        <v>2</v>
      </c>
      <c r="H585" s="39">
        <v>7</v>
      </c>
      <c r="J585" s="5">
        <v>1</v>
      </c>
      <c r="K585" s="5">
        <v>12</v>
      </c>
    </row>
    <row r="586" spans="1:11">
      <c r="A586" s="5">
        <v>50</v>
      </c>
      <c r="B586" s="5" t="s">
        <v>880</v>
      </c>
      <c r="C586" s="5">
        <v>7</v>
      </c>
      <c r="D586" s="5">
        <v>9</v>
      </c>
      <c r="E586" s="39">
        <v>220</v>
      </c>
      <c r="F586" s="38" t="s">
        <v>846</v>
      </c>
      <c r="G586" s="39">
        <v>3</v>
      </c>
      <c r="H586" s="39">
        <v>4</v>
      </c>
      <c r="J586" s="5">
        <v>7</v>
      </c>
      <c r="K586" s="5">
        <v>9</v>
      </c>
    </row>
    <row r="587" spans="1:11">
      <c r="A587" s="5">
        <v>50</v>
      </c>
      <c r="B587" s="5" t="s">
        <v>880</v>
      </c>
      <c r="C587" s="5">
        <v>6</v>
      </c>
      <c r="D587" s="5">
        <v>10</v>
      </c>
      <c r="E587" s="39">
        <v>220</v>
      </c>
      <c r="F587" s="38" t="s">
        <v>846</v>
      </c>
      <c r="G587" s="39">
        <v>1</v>
      </c>
      <c r="H587" s="39">
        <v>4</v>
      </c>
      <c r="J587" s="5">
        <v>6</v>
      </c>
      <c r="K587" s="5">
        <v>10</v>
      </c>
    </row>
    <row r="588" spans="1:11">
      <c r="A588" s="5">
        <v>50</v>
      </c>
      <c r="B588" s="5" t="s">
        <v>880</v>
      </c>
      <c r="C588" s="5">
        <v>7</v>
      </c>
      <c r="D588" s="5">
        <v>10</v>
      </c>
      <c r="E588" s="39">
        <v>220</v>
      </c>
      <c r="F588" s="38" t="s">
        <v>846</v>
      </c>
      <c r="G588" s="39">
        <v>1</v>
      </c>
      <c r="H588" s="39">
        <v>4</v>
      </c>
      <c r="J588" s="5">
        <v>7</v>
      </c>
      <c r="K588" s="5">
        <v>10</v>
      </c>
    </row>
    <row r="589" spans="1:11">
      <c r="A589" s="5">
        <v>50</v>
      </c>
      <c r="B589" s="5" t="s">
        <v>880</v>
      </c>
      <c r="C589" s="5">
        <v>1</v>
      </c>
      <c r="D589" s="5">
        <v>9</v>
      </c>
      <c r="E589" s="39">
        <v>221</v>
      </c>
      <c r="F589" s="38" t="s">
        <v>847</v>
      </c>
      <c r="G589" s="39">
        <v>1</v>
      </c>
      <c r="H589" s="39">
        <v>8</v>
      </c>
      <c r="J589" s="5">
        <v>1</v>
      </c>
      <c r="K589" s="5">
        <v>9</v>
      </c>
    </row>
    <row r="590" spans="1:11">
      <c r="A590" s="5">
        <v>50</v>
      </c>
      <c r="B590" s="5" t="s">
        <v>880</v>
      </c>
      <c r="C590" s="5">
        <v>6</v>
      </c>
      <c r="D590" s="5">
        <v>8</v>
      </c>
      <c r="E590" s="39">
        <v>221</v>
      </c>
      <c r="F590" s="38" t="s">
        <v>847</v>
      </c>
      <c r="G590" s="39">
        <v>4</v>
      </c>
      <c r="H590" s="39">
        <v>10</v>
      </c>
      <c r="J590" s="5">
        <v>6</v>
      </c>
      <c r="K590" s="5">
        <v>8</v>
      </c>
    </row>
    <row r="591" spans="1:11">
      <c r="A591" s="5">
        <v>50</v>
      </c>
      <c r="B591" s="5" t="s">
        <v>880</v>
      </c>
      <c r="C591" s="5">
        <v>1</v>
      </c>
      <c r="D591" s="5">
        <v>4</v>
      </c>
      <c r="E591" s="39">
        <v>221</v>
      </c>
      <c r="F591" s="38" t="s">
        <v>847</v>
      </c>
      <c r="G591" s="39">
        <v>8</v>
      </c>
      <c r="H591" s="39">
        <v>9</v>
      </c>
      <c r="J591" s="5">
        <v>1</v>
      </c>
      <c r="K591" s="5">
        <v>4</v>
      </c>
    </row>
    <row r="592" spans="1:11">
      <c r="A592" s="5">
        <v>50</v>
      </c>
      <c r="B592" s="5" t="s">
        <v>880</v>
      </c>
      <c r="C592" s="5">
        <v>2</v>
      </c>
      <c r="D592" s="5">
        <v>9</v>
      </c>
      <c r="J592" s="5">
        <v>2</v>
      </c>
      <c r="K592" s="5">
        <v>9</v>
      </c>
    </row>
    <row r="593" spans="1:11">
      <c r="A593" s="5">
        <v>50</v>
      </c>
      <c r="B593" s="5" t="s">
        <v>880</v>
      </c>
      <c r="C593" s="5">
        <v>1</v>
      </c>
      <c r="D593" s="5">
        <v>10</v>
      </c>
      <c r="F593" s="5" t="s">
        <v>6124</v>
      </c>
      <c r="G593" s="5">
        <f t="shared" ref="G593:H593" si="12">AVERAGE(G2:G591)</f>
        <v>3.3389830508474576</v>
      </c>
      <c r="H593" s="5">
        <f t="shared" si="12"/>
        <v>8.9220338983050844</v>
      </c>
      <c r="J593" s="5">
        <v>1</v>
      </c>
      <c r="K593" s="5">
        <v>10</v>
      </c>
    </row>
    <row r="594" spans="1:11">
      <c r="A594" s="5">
        <v>50</v>
      </c>
      <c r="B594" s="5" t="s">
        <v>880</v>
      </c>
      <c r="C594" s="5">
        <v>1</v>
      </c>
      <c r="D594" s="5">
        <v>9</v>
      </c>
      <c r="F594" s="5" t="s">
        <v>6126</v>
      </c>
      <c r="G594" s="5">
        <f t="shared" ref="G594:H594" si="13">MEDIAN(G2:G591)</f>
        <v>2</v>
      </c>
      <c r="H594" s="5">
        <f t="shared" si="13"/>
        <v>7</v>
      </c>
      <c r="J594" s="5">
        <v>1</v>
      </c>
      <c r="K594" s="5">
        <v>9</v>
      </c>
    </row>
    <row r="595" spans="1:11">
      <c r="A595" s="5">
        <v>50</v>
      </c>
      <c r="B595" s="5" t="s">
        <v>880</v>
      </c>
      <c r="C595" s="5">
        <v>1</v>
      </c>
      <c r="D595" s="5">
        <v>12</v>
      </c>
      <c r="F595" s="5" t="s">
        <v>6128</v>
      </c>
      <c r="G595" s="5">
        <f t="shared" ref="G595:H595" si="14">MODE(G2:G591)</f>
        <v>1</v>
      </c>
      <c r="H595" s="5">
        <f t="shared" si="14"/>
        <v>6</v>
      </c>
      <c r="J595" s="5">
        <v>1</v>
      </c>
      <c r="K595" s="5">
        <v>12</v>
      </c>
    </row>
    <row r="596" spans="1:11">
      <c r="A596" s="5">
        <v>50</v>
      </c>
      <c r="B596" s="5" t="s">
        <v>880</v>
      </c>
      <c r="C596" s="5">
        <v>1</v>
      </c>
      <c r="D596" s="5">
        <v>23</v>
      </c>
      <c r="F596" s="5" t="s">
        <v>6130</v>
      </c>
      <c r="G596" s="5">
        <f t="shared" ref="G596:H596" si="15">STDEV(G2:G591)</f>
        <v>4.0840497623696876</v>
      </c>
      <c r="H596" s="5">
        <f t="shared" si="15"/>
        <v>7.3478238534175784</v>
      </c>
      <c r="J596" s="5">
        <v>1</v>
      </c>
      <c r="K596" s="5">
        <v>23</v>
      </c>
    </row>
    <row r="597" spans="1:11">
      <c r="A597" s="5">
        <v>50</v>
      </c>
      <c r="B597" s="5" t="s">
        <v>880</v>
      </c>
      <c r="C597" s="5">
        <v>1</v>
      </c>
      <c r="D597" s="5">
        <v>6</v>
      </c>
      <c r="J597" s="5">
        <v>1</v>
      </c>
      <c r="K597" s="5">
        <v>6</v>
      </c>
    </row>
    <row r="598" spans="1:11">
      <c r="A598" s="5">
        <v>50</v>
      </c>
      <c r="B598" s="5" t="s">
        <v>880</v>
      </c>
      <c r="C598" s="5">
        <v>2</v>
      </c>
      <c r="D598" s="5">
        <v>6</v>
      </c>
      <c r="J598" s="5">
        <v>2</v>
      </c>
      <c r="K598" s="5">
        <v>6</v>
      </c>
    </row>
    <row r="599" spans="1:11">
      <c r="A599" s="5">
        <v>50</v>
      </c>
      <c r="B599" s="5" t="s">
        <v>880</v>
      </c>
      <c r="C599" s="5">
        <v>6</v>
      </c>
      <c r="D599" s="5">
        <v>10</v>
      </c>
      <c r="J599" s="5">
        <v>6</v>
      </c>
      <c r="K599" s="5">
        <v>10</v>
      </c>
    </row>
    <row r="600" spans="1:11">
      <c r="A600" s="5">
        <v>50</v>
      </c>
      <c r="B600" s="5" t="s">
        <v>880</v>
      </c>
      <c r="C600" s="5">
        <v>5</v>
      </c>
      <c r="D600" s="5">
        <v>7</v>
      </c>
      <c r="J600" s="5">
        <v>5</v>
      </c>
      <c r="K600" s="5">
        <v>7</v>
      </c>
    </row>
    <row r="601" spans="1:11">
      <c r="A601" s="5">
        <v>50</v>
      </c>
      <c r="B601" s="5" t="s">
        <v>880</v>
      </c>
      <c r="C601" s="5">
        <v>3</v>
      </c>
      <c r="D601" s="5">
        <v>12</v>
      </c>
      <c r="J601" s="5">
        <v>3</v>
      </c>
      <c r="K601" s="5">
        <v>12</v>
      </c>
    </row>
    <row r="602" spans="1:11">
      <c r="A602" s="5">
        <v>50</v>
      </c>
      <c r="B602" s="5" t="s">
        <v>880</v>
      </c>
      <c r="C602" s="5">
        <v>4</v>
      </c>
      <c r="D602" s="5">
        <v>14</v>
      </c>
      <c r="J602" s="5">
        <v>4</v>
      </c>
      <c r="K602" s="5">
        <v>14</v>
      </c>
    </row>
    <row r="603" spans="1:11">
      <c r="A603" s="5">
        <v>51</v>
      </c>
      <c r="B603" s="5" t="s">
        <v>721</v>
      </c>
      <c r="C603" s="5">
        <v>1</v>
      </c>
      <c r="D603" s="5">
        <v>8</v>
      </c>
      <c r="J603" s="5">
        <v>1</v>
      </c>
      <c r="K603" s="5">
        <v>8</v>
      </c>
    </row>
    <row r="604" spans="1:11">
      <c r="A604" s="5">
        <v>51</v>
      </c>
      <c r="B604" s="5" t="s">
        <v>721</v>
      </c>
      <c r="C604" s="5">
        <v>5</v>
      </c>
      <c r="D604" s="5">
        <v>7</v>
      </c>
      <c r="J604" s="5">
        <v>5</v>
      </c>
      <c r="K604" s="5">
        <v>7</v>
      </c>
    </row>
    <row r="605" spans="1:11">
      <c r="A605" s="5">
        <v>51</v>
      </c>
      <c r="B605" s="5" t="s">
        <v>721</v>
      </c>
      <c r="C605" s="5">
        <v>1</v>
      </c>
      <c r="D605" s="5">
        <v>5</v>
      </c>
      <c r="J605" s="5">
        <v>1</v>
      </c>
      <c r="K605" s="5">
        <v>5</v>
      </c>
    </row>
    <row r="606" spans="1:11">
      <c r="A606" s="5">
        <v>51</v>
      </c>
      <c r="B606" s="5" t="s">
        <v>721</v>
      </c>
      <c r="C606" s="5">
        <v>6</v>
      </c>
      <c r="D606" s="5">
        <v>20</v>
      </c>
      <c r="J606" s="5">
        <v>6</v>
      </c>
      <c r="K606" s="5">
        <v>20</v>
      </c>
    </row>
    <row r="607" spans="1:11">
      <c r="A607" s="5">
        <v>51</v>
      </c>
      <c r="B607" s="5" t="s">
        <v>721</v>
      </c>
      <c r="C607" s="5">
        <v>1</v>
      </c>
      <c r="D607" s="5">
        <v>11</v>
      </c>
      <c r="J607" s="5">
        <v>1</v>
      </c>
      <c r="K607" s="5">
        <v>11</v>
      </c>
    </row>
    <row r="608" spans="1:11">
      <c r="A608" s="5">
        <v>51</v>
      </c>
      <c r="B608" s="5" t="s">
        <v>721</v>
      </c>
      <c r="C608" s="5">
        <v>1</v>
      </c>
      <c r="D608" s="5">
        <v>6</v>
      </c>
      <c r="J608" s="5">
        <v>1</v>
      </c>
      <c r="K608" s="5">
        <v>6</v>
      </c>
    </row>
    <row r="609" spans="1:11">
      <c r="A609" s="5">
        <v>51</v>
      </c>
      <c r="B609" s="5" t="s">
        <v>721</v>
      </c>
      <c r="C609" s="5">
        <v>1</v>
      </c>
      <c r="D609" s="5">
        <v>7</v>
      </c>
      <c r="J609" s="5">
        <v>1</v>
      </c>
      <c r="K609" s="5">
        <v>7</v>
      </c>
    </row>
    <row r="610" spans="1:11">
      <c r="A610" s="5">
        <v>51</v>
      </c>
      <c r="B610" s="5" t="s">
        <v>721</v>
      </c>
      <c r="C610" s="5">
        <v>1</v>
      </c>
      <c r="D610" s="5">
        <v>1</v>
      </c>
      <c r="J610" s="5">
        <v>1</v>
      </c>
      <c r="K610" s="5">
        <v>1</v>
      </c>
    </row>
    <row r="611" spans="1:11">
      <c r="A611" s="5">
        <v>51</v>
      </c>
      <c r="B611" s="5" t="s">
        <v>721</v>
      </c>
      <c r="C611" s="5">
        <v>1</v>
      </c>
      <c r="D611" s="5">
        <v>10</v>
      </c>
      <c r="J611" s="5">
        <v>1</v>
      </c>
      <c r="K611" s="5">
        <v>10</v>
      </c>
    </row>
    <row r="612" spans="1:11">
      <c r="A612" s="5">
        <v>51</v>
      </c>
      <c r="B612" s="5" t="s">
        <v>721</v>
      </c>
      <c r="C612" s="5">
        <v>8</v>
      </c>
      <c r="D612" s="5">
        <v>13</v>
      </c>
      <c r="J612" s="5">
        <v>8</v>
      </c>
      <c r="K612" s="5">
        <v>13</v>
      </c>
    </row>
    <row r="613" spans="1:11">
      <c r="A613" s="5">
        <v>52</v>
      </c>
      <c r="B613" s="5" t="s">
        <v>722</v>
      </c>
      <c r="C613" s="5">
        <v>4</v>
      </c>
      <c r="D613" s="5">
        <v>10</v>
      </c>
      <c r="J613" s="5">
        <v>4</v>
      </c>
      <c r="K613" s="5">
        <v>10</v>
      </c>
    </row>
    <row r="614" spans="1:11">
      <c r="A614" s="5">
        <v>52</v>
      </c>
      <c r="B614" s="5" t="s">
        <v>722</v>
      </c>
      <c r="C614" s="5">
        <v>3</v>
      </c>
      <c r="D614" s="5">
        <v>12</v>
      </c>
      <c r="J614" s="5">
        <v>3</v>
      </c>
      <c r="K614" s="5">
        <v>12</v>
      </c>
    </row>
    <row r="615" spans="1:11">
      <c r="A615" s="5">
        <v>52</v>
      </c>
      <c r="B615" s="5" t="s">
        <v>722</v>
      </c>
      <c r="C615" s="5">
        <v>1</v>
      </c>
      <c r="D615" s="5">
        <v>7</v>
      </c>
      <c r="J615" s="5">
        <v>1</v>
      </c>
      <c r="K615" s="5">
        <v>7</v>
      </c>
    </row>
    <row r="616" spans="1:11">
      <c r="A616" s="5">
        <v>52</v>
      </c>
      <c r="B616" s="5" t="s">
        <v>722</v>
      </c>
      <c r="C616" s="5">
        <v>2</v>
      </c>
      <c r="D616" s="5">
        <v>5</v>
      </c>
      <c r="J616" s="5">
        <v>2</v>
      </c>
      <c r="K616" s="5">
        <v>5</v>
      </c>
    </row>
    <row r="617" spans="1:11">
      <c r="A617" s="5">
        <v>52</v>
      </c>
      <c r="B617" s="5" t="s">
        <v>722</v>
      </c>
      <c r="C617" s="5">
        <v>2</v>
      </c>
      <c r="D617" s="5">
        <v>6</v>
      </c>
      <c r="J617" s="5">
        <v>2</v>
      </c>
      <c r="K617" s="5">
        <v>6</v>
      </c>
    </row>
    <row r="618" spans="1:11">
      <c r="A618" s="5">
        <v>52</v>
      </c>
      <c r="B618" s="5" t="s">
        <v>722</v>
      </c>
      <c r="C618" s="5">
        <v>1</v>
      </c>
      <c r="D618" s="5">
        <v>5</v>
      </c>
      <c r="J618" s="5">
        <v>1</v>
      </c>
      <c r="K618" s="5">
        <v>5</v>
      </c>
    </row>
    <row r="619" spans="1:11">
      <c r="A619" s="5">
        <v>52</v>
      </c>
      <c r="B619" s="5" t="s">
        <v>722</v>
      </c>
      <c r="C619" s="5">
        <v>1</v>
      </c>
      <c r="D619" s="5">
        <v>2</v>
      </c>
      <c r="J619" s="5">
        <v>1</v>
      </c>
      <c r="K619" s="5">
        <v>2</v>
      </c>
    </row>
    <row r="620" spans="1:11">
      <c r="A620" s="5">
        <v>52</v>
      </c>
      <c r="B620" s="5" t="s">
        <v>722</v>
      </c>
      <c r="C620" s="5">
        <v>1</v>
      </c>
      <c r="D620" s="5">
        <v>12</v>
      </c>
      <c r="J620" s="5">
        <v>1</v>
      </c>
      <c r="K620" s="5">
        <v>12</v>
      </c>
    </row>
    <row r="621" spans="1:11">
      <c r="A621" s="5">
        <v>52</v>
      </c>
      <c r="B621" s="5" t="s">
        <v>722</v>
      </c>
      <c r="C621" s="5">
        <v>2</v>
      </c>
      <c r="D621" s="5">
        <v>9</v>
      </c>
      <c r="J621" s="5">
        <v>2</v>
      </c>
      <c r="K621" s="5">
        <v>9</v>
      </c>
    </row>
    <row r="622" spans="1:11">
      <c r="A622" s="5">
        <v>52</v>
      </c>
      <c r="B622" s="5" t="s">
        <v>722</v>
      </c>
      <c r="C622" s="5">
        <v>8</v>
      </c>
      <c r="D622" s="5">
        <v>12</v>
      </c>
      <c r="J622" s="5">
        <v>8</v>
      </c>
      <c r="K622" s="5">
        <v>12</v>
      </c>
    </row>
    <row r="623" spans="1:11">
      <c r="A623" s="5">
        <v>52</v>
      </c>
      <c r="B623" s="5" t="s">
        <v>722</v>
      </c>
      <c r="C623" s="5">
        <v>2</v>
      </c>
      <c r="D623" s="5">
        <v>6</v>
      </c>
      <c r="J623" s="5">
        <v>2</v>
      </c>
      <c r="K623" s="5">
        <v>6</v>
      </c>
    </row>
    <row r="624" spans="1:11">
      <c r="A624" s="5">
        <v>52</v>
      </c>
      <c r="B624" s="5" t="s">
        <v>722</v>
      </c>
      <c r="C624" s="5">
        <v>1</v>
      </c>
      <c r="D624" s="5">
        <v>4</v>
      </c>
      <c r="J624" s="5">
        <v>1</v>
      </c>
      <c r="K624" s="5">
        <v>4</v>
      </c>
    </row>
    <row r="625" spans="1:11">
      <c r="A625" s="5">
        <v>52</v>
      </c>
      <c r="B625" s="5" t="s">
        <v>722</v>
      </c>
      <c r="C625" s="5">
        <v>2</v>
      </c>
      <c r="D625" s="5">
        <v>6</v>
      </c>
      <c r="J625" s="5">
        <v>2</v>
      </c>
      <c r="K625" s="5">
        <v>6</v>
      </c>
    </row>
    <row r="626" spans="1:11">
      <c r="A626" s="5">
        <v>52</v>
      </c>
      <c r="B626" s="5" t="s">
        <v>722</v>
      </c>
      <c r="C626" s="5">
        <v>2</v>
      </c>
      <c r="D626" s="5">
        <v>5</v>
      </c>
      <c r="J626" s="5">
        <v>2</v>
      </c>
      <c r="K626" s="5">
        <v>5</v>
      </c>
    </row>
    <row r="627" spans="1:11">
      <c r="A627" s="5">
        <v>52</v>
      </c>
      <c r="B627" s="5" t="s">
        <v>722</v>
      </c>
      <c r="C627" s="5">
        <v>1</v>
      </c>
      <c r="D627" s="5">
        <v>12</v>
      </c>
      <c r="J627" s="5">
        <v>1</v>
      </c>
      <c r="K627" s="5">
        <v>12</v>
      </c>
    </row>
    <row r="628" spans="1:11">
      <c r="A628" s="5">
        <v>52</v>
      </c>
      <c r="B628" s="5" t="s">
        <v>722</v>
      </c>
      <c r="C628" s="5">
        <v>2</v>
      </c>
      <c r="D628" s="5">
        <v>5</v>
      </c>
      <c r="J628" s="5">
        <v>2</v>
      </c>
      <c r="K628" s="5">
        <v>5</v>
      </c>
    </row>
    <row r="629" spans="1:11">
      <c r="A629" s="5">
        <v>52</v>
      </c>
      <c r="B629" s="5" t="s">
        <v>722</v>
      </c>
      <c r="C629" s="5">
        <v>3</v>
      </c>
      <c r="D629" s="5">
        <v>14</v>
      </c>
      <c r="J629" s="5">
        <v>3</v>
      </c>
      <c r="K629" s="5">
        <v>14</v>
      </c>
    </row>
    <row r="630" spans="1:11">
      <c r="A630" s="5">
        <v>52</v>
      </c>
      <c r="B630" s="5" t="s">
        <v>722</v>
      </c>
      <c r="C630" s="5">
        <v>12</v>
      </c>
      <c r="D630" s="5">
        <v>13</v>
      </c>
      <c r="J630" s="5">
        <v>12</v>
      </c>
      <c r="K630" s="5">
        <v>13</v>
      </c>
    </row>
    <row r="631" spans="1:11">
      <c r="A631" s="5">
        <v>52</v>
      </c>
      <c r="B631" s="5" t="s">
        <v>722</v>
      </c>
      <c r="C631" s="5">
        <v>5</v>
      </c>
      <c r="D631" s="5">
        <v>6</v>
      </c>
      <c r="J631" s="5">
        <v>5</v>
      </c>
      <c r="K631" s="5">
        <v>6</v>
      </c>
    </row>
    <row r="632" spans="1:11">
      <c r="A632" s="5">
        <v>52</v>
      </c>
      <c r="B632" s="5" t="s">
        <v>722</v>
      </c>
      <c r="C632" s="5">
        <v>4</v>
      </c>
      <c r="D632" s="5">
        <v>6</v>
      </c>
      <c r="J632" s="5">
        <v>4</v>
      </c>
      <c r="K632" s="5">
        <v>6</v>
      </c>
    </row>
    <row r="633" spans="1:11">
      <c r="A633" s="5">
        <v>52</v>
      </c>
      <c r="B633" s="5" t="s">
        <v>722</v>
      </c>
      <c r="C633" s="5">
        <v>4</v>
      </c>
      <c r="D633" s="5">
        <v>13</v>
      </c>
      <c r="J633" s="5">
        <v>4</v>
      </c>
      <c r="K633" s="5">
        <v>13</v>
      </c>
    </row>
    <row r="634" spans="1:11">
      <c r="A634" s="5">
        <v>52</v>
      </c>
      <c r="B634" s="5" t="s">
        <v>722</v>
      </c>
      <c r="C634" s="5">
        <v>2</v>
      </c>
      <c r="D634" s="5">
        <v>6</v>
      </c>
      <c r="J634" s="5">
        <v>2</v>
      </c>
      <c r="K634" s="5">
        <v>6</v>
      </c>
    </row>
    <row r="635" spans="1:11">
      <c r="A635" s="5">
        <v>52</v>
      </c>
      <c r="B635" s="5" t="s">
        <v>722</v>
      </c>
      <c r="C635" s="5">
        <v>2</v>
      </c>
      <c r="D635" s="5">
        <v>6</v>
      </c>
      <c r="J635" s="5">
        <v>2</v>
      </c>
      <c r="K635" s="5">
        <v>6</v>
      </c>
    </row>
    <row r="636" spans="1:11">
      <c r="A636" s="5">
        <v>52</v>
      </c>
      <c r="B636" s="5" t="s">
        <v>722</v>
      </c>
      <c r="C636" s="5">
        <v>3</v>
      </c>
      <c r="D636" s="5">
        <v>9</v>
      </c>
      <c r="J636" s="5">
        <v>3</v>
      </c>
      <c r="K636" s="5">
        <v>9</v>
      </c>
    </row>
    <row r="637" spans="1:11">
      <c r="A637" s="5">
        <v>53</v>
      </c>
      <c r="B637" s="5" t="s">
        <v>723</v>
      </c>
      <c r="C637" s="5">
        <v>4</v>
      </c>
      <c r="D637" s="5">
        <v>9</v>
      </c>
      <c r="J637" s="5">
        <v>4</v>
      </c>
      <c r="K637" s="5">
        <v>9</v>
      </c>
    </row>
    <row r="638" spans="1:11">
      <c r="A638" s="5">
        <v>53</v>
      </c>
      <c r="B638" s="5" t="s">
        <v>723</v>
      </c>
      <c r="C638" s="5">
        <v>7</v>
      </c>
      <c r="D638" s="5">
        <v>9</v>
      </c>
      <c r="J638" s="5">
        <v>7</v>
      </c>
      <c r="K638" s="5">
        <v>9</v>
      </c>
    </row>
    <row r="639" spans="1:11">
      <c r="A639" s="5">
        <v>53</v>
      </c>
      <c r="B639" s="5" t="s">
        <v>723</v>
      </c>
      <c r="C639" s="5">
        <v>2</v>
      </c>
      <c r="D639" s="5">
        <v>6</v>
      </c>
      <c r="J639" s="5">
        <v>2</v>
      </c>
      <c r="K639" s="5">
        <v>6</v>
      </c>
    </row>
    <row r="640" spans="1:11">
      <c r="A640" s="5">
        <v>53</v>
      </c>
      <c r="B640" s="5" t="s">
        <v>723</v>
      </c>
      <c r="C640" s="5">
        <v>1</v>
      </c>
      <c r="D640" s="5">
        <v>4</v>
      </c>
      <c r="J640" s="5">
        <v>1</v>
      </c>
      <c r="K640" s="5">
        <v>4</v>
      </c>
    </row>
    <row r="641" spans="1:11">
      <c r="A641" s="5">
        <v>53</v>
      </c>
      <c r="B641" s="5" t="s">
        <v>723</v>
      </c>
      <c r="C641" s="5">
        <v>5</v>
      </c>
      <c r="D641" s="5">
        <v>11</v>
      </c>
      <c r="J641" s="5">
        <v>5</v>
      </c>
      <c r="K641" s="5">
        <v>11</v>
      </c>
    </row>
    <row r="642" spans="1:11">
      <c r="A642" s="5">
        <v>53</v>
      </c>
      <c r="B642" s="5" t="s">
        <v>723</v>
      </c>
      <c r="C642" s="5">
        <v>2</v>
      </c>
      <c r="D642" s="5">
        <v>6</v>
      </c>
      <c r="J642" s="5">
        <v>2</v>
      </c>
      <c r="K642" s="5">
        <v>6</v>
      </c>
    </row>
    <row r="643" spans="1:11">
      <c r="A643" s="5">
        <v>53</v>
      </c>
      <c r="B643" s="5" t="s">
        <v>723</v>
      </c>
      <c r="C643" s="5">
        <v>3</v>
      </c>
      <c r="D643" s="5">
        <v>6</v>
      </c>
      <c r="J643" s="5">
        <v>3</v>
      </c>
      <c r="K643" s="5">
        <v>6</v>
      </c>
    </row>
    <row r="644" spans="1:11">
      <c r="A644" s="5">
        <v>53</v>
      </c>
      <c r="B644" s="5" t="s">
        <v>723</v>
      </c>
      <c r="C644" s="5">
        <v>3</v>
      </c>
      <c r="D644" s="5">
        <v>12</v>
      </c>
      <c r="J644" s="5">
        <v>3</v>
      </c>
      <c r="K644" s="5">
        <v>12</v>
      </c>
    </row>
    <row r="645" spans="1:11">
      <c r="A645" s="5">
        <v>53</v>
      </c>
      <c r="B645" s="5" t="s">
        <v>723</v>
      </c>
      <c r="C645" s="5">
        <v>5</v>
      </c>
      <c r="D645" s="5">
        <v>7</v>
      </c>
      <c r="J645" s="5">
        <v>5</v>
      </c>
      <c r="K645" s="5">
        <v>7</v>
      </c>
    </row>
    <row r="646" spans="1:11">
      <c r="A646">
        <v>55</v>
      </c>
      <c r="B646" t="s">
        <v>881</v>
      </c>
      <c r="C646" s="41">
        <v>2</v>
      </c>
      <c r="D646" s="41">
        <v>6</v>
      </c>
      <c r="J646" s="41">
        <v>2</v>
      </c>
      <c r="K646" s="41">
        <v>6</v>
      </c>
    </row>
    <row r="647" spans="1:11">
      <c r="A647">
        <v>55</v>
      </c>
      <c r="B647" t="s">
        <v>881</v>
      </c>
      <c r="C647" s="41">
        <v>2</v>
      </c>
      <c r="D647" s="41">
        <v>15</v>
      </c>
      <c r="J647" s="41">
        <v>2</v>
      </c>
      <c r="K647" s="41">
        <v>15</v>
      </c>
    </row>
    <row r="648" spans="1:11">
      <c r="A648">
        <v>55</v>
      </c>
      <c r="B648" t="s">
        <v>881</v>
      </c>
      <c r="C648" s="41">
        <v>3</v>
      </c>
      <c r="D648" s="41">
        <v>10</v>
      </c>
      <c r="J648" s="41">
        <v>3</v>
      </c>
      <c r="K648" s="41">
        <v>10</v>
      </c>
    </row>
    <row r="649" spans="1:11">
      <c r="A649">
        <v>55</v>
      </c>
      <c r="B649" t="s">
        <v>881</v>
      </c>
      <c r="C649" s="41">
        <v>1</v>
      </c>
      <c r="D649" s="41">
        <v>8</v>
      </c>
      <c r="J649" s="41">
        <v>1</v>
      </c>
      <c r="K649" s="41">
        <v>8</v>
      </c>
    </row>
    <row r="650" spans="1:11">
      <c r="A650">
        <v>55</v>
      </c>
      <c r="B650" t="s">
        <v>881</v>
      </c>
      <c r="C650" s="41">
        <v>1</v>
      </c>
      <c r="D650" s="41">
        <v>3</v>
      </c>
      <c r="J650" s="41">
        <v>1</v>
      </c>
      <c r="K650" s="41">
        <v>3</v>
      </c>
    </row>
    <row r="651" spans="1:11">
      <c r="A651">
        <v>55</v>
      </c>
      <c r="B651" t="s">
        <v>881</v>
      </c>
      <c r="C651" s="41">
        <v>1</v>
      </c>
      <c r="D651" s="41">
        <v>7</v>
      </c>
      <c r="J651" s="41">
        <v>1</v>
      </c>
      <c r="K651" s="41">
        <v>7</v>
      </c>
    </row>
    <row r="652" spans="1:11">
      <c r="A652">
        <v>55</v>
      </c>
      <c r="B652" t="s">
        <v>881</v>
      </c>
      <c r="C652" s="41">
        <v>3</v>
      </c>
      <c r="D652" s="41">
        <v>5</v>
      </c>
      <c r="J652" s="41">
        <v>3</v>
      </c>
      <c r="K652" s="41">
        <v>5</v>
      </c>
    </row>
    <row r="653" spans="1:11">
      <c r="A653">
        <v>55</v>
      </c>
      <c r="B653" t="s">
        <v>881</v>
      </c>
      <c r="C653" s="41">
        <v>1</v>
      </c>
      <c r="D653" s="41">
        <v>8</v>
      </c>
      <c r="J653" s="41">
        <v>1</v>
      </c>
      <c r="K653" s="41">
        <v>8</v>
      </c>
    </row>
    <row r="654" spans="1:11">
      <c r="A654">
        <v>55</v>
      </c>
      <c r="B654" t="s">
        <v>881</v>
      </c>
      <c r="C654" s="41">
        <v>1</v>
      </c>
      <c r="D654" s="41">
        <v>2</v>
      </c>
      <c r="J654" s="41">
        <v>1</v>
      </c>
      <c r="K654" s="41">
        <v>2</v>
      </c>
    </row>
    <row r="655" spans="1:11">
      <c r="A655">
        <v>55</v>
      </c>
      <c r="B655" t="s">
        <v>881</v>
      </c>
      <c r="C655" s="41">
        <v>2</v>
      </c>
      <c r="D655" s="41">
        <v>13</v>
      </c>
      <c r="J655" s="41">
        <v>2</v>
      </c>
      <c r="K655" s="41">
        <v>13</v>
      </c>
    </row>
    <row r="656" spans="1:11">
      <c r="A656">
        <v>55</v>
      </c>
      <c r="B656" t="s">
        <v>881</v>
      </c>
      <c r="C656" s="41">
        <v>1</v>
      </c>
      <c r="D656" s="41">
        <v>9</v>
      </c>
      <c r="J656" s="41">
        <v>1</v>
      </c>
      <c r="K656" s="41">
        <v>9</v>
      </c>
    </row>
    <row r="657" spans="1:11">
      <c r="A657">
        <v>55</v>
      </c>
      <c r="B657" t="s">
        <v>881</v>
      </c>
      <c r="C657" s="41">
        <v>1</v>
      </c>
      <c r="D657" s="41">
        <v>3</v>
      </c>
      <c r="J657" s="41">
        <v>1</v>
      </c>
      <c r="K657" s="41">
        <v>3</v>
      </c>
    </row>
    <row r="658" spans="1:11">
      <c r="A658">
        <v>55</v>
      </c>
      <c r="B658" t="s">
        <v>881</v>
      </c>
      <c r="C658" s="41">
        <v>1</v>
      </c>
      <c r="D658" s="41">
        <v>7</v>
      </c>
      <c r="J658" s="41">
        <v>1</v>
      </c>
      <c r="K658" s="41">
        <v>7</v>
      </c>
    </row>
    <row r="659" spans="1:11">
      <c r="A659">
        <v>55</v>
      </c>
      <c r="B659" t="s">
        <v>881</v>
      </c>
      <c r="C659" s="41">
        <v>1</v>
      </c>
      <c r="D659" s="41">
        <v>2</v>
      </c>
      <c r="J659" s="41">
        <v>1</v>
      </c>
      <c r="K659" s="41">
        <v>2</v>
      </c>
    </row>
    <row r="660" spans="1:11">
      <c r="A660">
        <v>55</v>
      </c>
      <c r="B660" t="s">
        <v>881</v>
      </c>
      <c r="C660" s="41">
        <v>1</v>
      </c>
      <c r="D660" s="41">
        <v>9</v>
      </c>
      <c r="J660" s="41">
        <v>1</v>
      </c>
      <c r="K660" s="41">
        <v>9</v>
      </c>
    </row>
    <row r="661" spans="1:11">
      <c r="A661">
        <v>55</v>
      </c>
      <c r="B661" t="s">
        <v>881</v>
      </c>
      <c r="C661" s="41">
        <v>1</v>
      </c>
      <c r="D661" s="41">
        <v>2</v>
      </c>
      <c r="J661" s="41">
        <v>1</v>
      </c>
      <c r="K661" s="41">
        <v>2</v>
      </c>
    </row>
    <row r="662" spans="1:11">
      <c r="A662">
        <v>55</v>
      </c>
      <c r="B662" t="s">
        <v>881</v>
      </c>
      <c r="C662" s="41">
        <v>3</v>
      </c>
      <c r="D662" s="41">
        <v>7</v>
      </c>
      <c r="J662" s="41">
        <v>3</v>
      </c>
      <c r="K662" s="41">
        <v>7</v>
      </c>
    </row>
    <row r="663" spans="1:11">
      <c r="A663">
        <v>55</v>
      </c>
      <c r="B663" t="s">
        <v>881</v>
      </c>
      <c r="C663" s="41">
        <v>1</v>
      </c>
      <c r="D663" s="41">
        <v>11</v>
      </c>
      <c r="J663" s="41">
        <v>1</v>
      </c>
      <c r="K663" s="41">
        <v>11</v>
      </c>
    </row>
    <row r="664" spans="1:11">
      <c r="A664">
        <v>55</v>
      </c>
      <c r="B664" t="s">
        <v>881</v>
      </c>
      <c r="C664" s="41">
        <v>5</v>
      </c>
      <c r="D664" s="41">
        <v>7</v>
      </c>
      <c r="J664" s="41">
        <v>5</v>
      </c>
      <c r="K664" s="41">
        <v>7</v>
      </c>
    </row>
    <row r="665" spans="1:11">
      <c r="A665">
        <v>55</v>
      </c>
      <c r="B665" t="s">
        <v>881</v>
      </c>
      <c r="C665" s="41">
        <v>1</v>
      </c>
      <c r="D665" s="41">
        <v>6</v>
      </c>
      <c r="J665" s="41">
        <v>1</v>
      </c>
      <c r="K665" s="41">
        <v>6</v>
      </c>
    </row>
    <row r="666" spans="1:11">
      <c r="A666">
        <v>55</v>
      </c>
      <c r="B666" t="s">
        <v>881</v>
      </c>
      <c r="C666" s="41">
        <v>2</v>
      </c>
      <c r="D666" s="41">
        <v>10</v>
      </c>
      <c r="J666" s="41">
        <v>2</v>
      </c>
      <c r="K666" s="41">
        <v>10</v>
      </c>
    </row>
    <row r="667" spans="1:11">
      <c r="A667">
        <v>55</v>
      </c>
      <c r="B667" t="s">
        <v>881</v>
      </c>
      <c r="C667" s="41">
        <v>7</v>
      </c>
      <c r="D667" s="41">
        <v>25</v>
      </c>
      <c r="J667" s="41">
        <v>7</v>
      </c>
      <c r="K667" s="41">
        <v>25</v>
      </c>
    </row>
    <row r="668" spans="1:11">
      <c r="A668">
        <v>55</v>
      </c>
      <c r="B668" t="s">
        <v>881</v>
      </c>
      <c r="C668" s="41">
        <v>1</v>
      </c>
      <c r="D668" s="41">
        <v>4</v>
      </c>
      <c r="J668" s="41">
        <v>1</v>
      </c>
      <c r="K668" s="41">
        <v>4</v>
      </c>
    </row>
    <row r="669" spans="1:11">
      <c r="A669">
        <v>55</v>
      </c>
      <c r="B669" t="s">
        <v>881</v>
      </c>
      <c r="C669" s="41">
        <v>1</v>
      </c>
      <c r="D669" s="41">
        <v>6</v>
      </c>
      <c r="J669" s="41">
        <v>1</v>
      </c>
      <c r="K669" s="41">
        <v>6</v>
      </c>
    </row>
    <row r="670" spans="1:11">
      <c r="A670">
        <v>55</v>
      </c>
      <c r="B670" t="s">
        <v>881</v>
      </c>
      <c r="C670" s="41">
        <v>2</v>
      </c>
      <c r="D670" s="41">
        <v>3</v>
      </c>
      <c r="J670" s="41">
        <v>2</v>
      </c>
      <c r="K670" s="41">
        <v>3</v>
      </c>
    </row>
    <row r="671" spans="1:11">
      <c r="A671">
        <v>55</v>
      </c>
      <c r="B671" t="s">
        <v>881</v>
      </c>
      <c r="C671" s="41">
        <v>4</v>
      </c>
      <c r="D671" s="41">
        <v>7</v>
      </c>
      <c r="J671" s="41">
        <v>4</v>
      </c>
      <c r="K671" s="41">
        <v>7</v>
      </c>
    </row>
    <row r="672" spans="1:11">
      <c r="A672">
        <v>55</v>
      </c>
      <c r="B672" t="s">
        <v>881</v>
      </c>
      <c r="C672" s="41">
        <v>2</v>
      </c>
      <c r="D672" s="41">
        <v>7</v>
      </c>
      <c r="J672" s="41">
        <v>2</v>
      </c>
      <c r="K672" s="41">
        <v>7</v>
      </c>
    </row>
    <row r="673" spans="1:11">
      <c r="A673">
        <v>56</v>
      </c>
      <c r="B673" t="s">
        <v>1291</v>
      </c>
      <c r="C673" s="42">
        <v>1</v>
      </c>
      <c r="D673" s="42">
        <v>10</v>
      </c>
      <c r="J673" s="42">
        <v>1</v>
      </c>
      <c r="K673" s="42">
        <v>10</v>
      </c>
    </row>
    <row r="674" spans="1:11">
      <c r="A674">
        <v>56</v>
      </c>
      <c r="B674" t="s">
        <v>1291</v>
      </c>
      <c r="C674" s="42">
        <v>1</v>
      </c>
      <c r="D674" s="42">
        <v>3</v>
      </c>
      <c r="J674" s="42">
        <v>1</v>
      </c>
      <c r="K674" s="42">
        <v>3</v>
      </c>
    </row>
    <row r="675" spans="1:11">
      <c r="A675">
        <v>56</v>
      </c>
      <c r="B675" t="s">
        <v>1291</v>
      </c>
      <c r="C675" s="42">
        <v>1</v>
      </c>
      <c r="D675" s="42">
        <v>10</v>
      </c>
      <c r="J675" s="42">
        <v>1</v>
      </c>
      <c r="K675" s="42">
        <v>10</v>
      </c>
    </row>
    <row r="676" spans="1:11">
      <c r="A676">
        <v>56</v>
      </c>
      <c r="B676" t="s">
        <v>1291</v>
      </c>
      <c r="C676" s="42">
        <v>1</v>
      </c>
      <c r="D676" s="42">
        <v>4</v>
      </c>
      <c r="J676" s="42">
        <v>1</v>
      </c>
      <c r="K676" s="42">
        <v>4</v>
      </c>
    </row>
    <row r="677" spans="1:11">
      <c r="A677">
        <v>56</v>
      </c>
      <c r="B677" t="s">
        <v>1291</v>
      </c>
      <c r="C677" s="42">
        <v>1</v>
      </c>
      <c r="D677" s="42">
        <v>3</v>
      </c>
      <c r="J677" s="42">
        <v>1</v>
      </c>
      <c r="K677" s="42">
        <v>3</v>
      </c>
    </row>
    <row r="678" spans="1:11">
      <c r="A678">
        <v>56</v>
      </c>
      <c r="B678" t="s">
        <v>1291</v>
      </c>
      <c r="C678" s="42">
        <v>1</v>
      </c>
      <c r="D678" s="42">
        <v>5</v>
      </c>
      <c r="J678" s="42">
        <v>1</v>
      </c>
      <c r="K678" s="42">
        <v>5</v>
      </c>
    </row>
    <row r="679" spans="1:11">
      <c r="A679">
        <v>56</v>
      </c>
      <c r="B679" t="s">
        <v>1291</v>
      </c>
      <c r="C679" s="42">
        <v>1</v>
      </c>
      <c r="D679" s="42">
        <v>4</v>
      </c>
      <c r="J679" s="42">
        <v>1</v>
      </c>
      <c r="K679" s="42">
        <v>4</v>
      </c>
    </row>
    <row r="680" spans="1:11">
      <c r="A680">
        <v>56</v>
      </c>
      <c r="B680" t="s">
        <v>1291</v>
      </c>
      <c r="C680" s="42">
        <v>1</v>
      </c>
      <c r="D680" s="42">
        <v>2</v>
      </c>
      <c r="J680" s="42">
        <v>1</v>
      </c>
      <c r="K680" s="42">
        <v>2</v>
      </c>
    </row>
    <row r="681" spans="1:11">
      <c r="A681">
        <v>56</v>
      </c>
      <c r="B681" t="s">
        <v>1291</v>
      </c>
      <c r="C681" s="42">
        <v>1</v>
      </c>
      <c r="D681" s="42">
        <v>3</v>
      </c>
      <c r="J681" s="42">
        <v>1</v>
      </c>
      <c r="K681" s="42">
        <v>3</v>
      </c>
    </row>
    <row r="682" spans="1:11">
      <c r="A682">
        <v>56</v>
      </c>
      <c r="B682" t="s">
        <v>1291</v>
      </c>
      <c r="C682" s="42">
        <v>1</v>
      </c>
      <c r="D682" s="42">
        <v>11</v>
      </c>
      <c r="J682" s="42">
        <v>1</v>
      </c>
      <c r="K682" s="42">
        <v>11</v>
      </c>
    </row>
    <row r="683" spans="1:11">
      <c r="A683">
        <v>56</v>
      </c>
      <c r="B683" t="s">
        <v>1291</v>
      </c>
      <c r="C683" s="42">
        <v>1</v>
      </c>
      <c r="D683" s="42">
        <v>6</v>
      </c>
      <c r="J683" s="42">
        <v>1</v>
      </c>
      <c r="K683" s="42">
        <v>6</v>
      </c>
    </row>
    <row r="684" spans="1:11">
      <c r="A684">
        <v>56</v>
      </c>
      <c r="B684" t="s">
        <v>1291</v>
      </c>
      <c r="C684" s="42">
        <v>1</v>
      </c>
      <c r="D684" s="42">
        <v>3</v>
      </c>
      <c r="J684" s="42">
        <v>1</v>
      </c>
      <c r="K684" s="42">
        <v>3</v>
      </c>
    </row>
    <row r="685" spans="1:11">
      <c r="A685">
        <v>56</v>
      </c>
      <c r="B685" t="s">
        <v>1291</v>
      </c>
      <c r="C685" s="42">
        <v>1</v>
      </c>
      <c r="D685" s="42">
        <v>2</v>
      </c>
      <c r="J685" s="42">
        <v>1</v>
      </c>
      <c r="K685" s="42">
        <v>2</v>
      </c>
    </row>
    <row r="686" spans="1:11">
      <c r="A686">
        <v>56</v>
      </c>
      <c r="B686" t="s">
        <v>1291</v>
      </c>
      <c r="C686" s="42">
        <v>1</v>
      </c>
      <c r="D686" s="42">
        <v>2</v>
      </c>
      <c r="J686" s="42">
        <v>1</v>
      </c>
      <c r="K686" s="42">
        <v>2</v>
      </c>
    </row>
    <row r="687" spans="1:11">
      <c r="A687">
        <v>56</v>
      </c>
      <c r="B687" t="s">
        <v>1291</v>
      </c>
      <c r="C687" s="42">
        <v>2</v>
      </c>
      <c r="D687" s="42">
        <v>11</v>
      </c>
      <c r="J687" s="42">
        <v>2</v>
      </c>
      <c r="K687" s="42">
        <v>11</v>
      </c>
    </row>
    <row r="688" spans="1:11">
      <c r="A688">
        <v>56</v>
      </c>
      <c r="B688" t="s">
        <v>1291</v>
      </c>
      <c r="C688" s="42">
        <v>1</v>
      </c>
      <c r="D688" s="42">
        <v>7</v>
      </c>
      <c r="J688" s="42">
        <v>1</v>
      </c>
      <c r="K688" s="42">
        <v>7</v>
      </c>
    </row>
    <row r="689" spans="1:11">
      <c r="A689">
        <v>56</v>
      </c>
      <c r="B689" t="s">
        <v>1291</v>
      </c>
      <c r="C689" s="42">
        <v>1</v>
      </c>
      <c r="D689" s="42">
        <v>1</v>
      </c>
      <c r="J689" s="42">
        <v>1</v>
      </c>
      <c r="K689" s="42">
        <v>1</v>
      </c>
    </row>
    <row r="690" spans="1:11">
      <c r="A690">
        <v>56</v>
      </c>
      <c r="B690" t="s">
        <v>1291</v>
      </c>
      <c r="C690" s="42">
        <v>1</v>
      </c>
      <c r="D690" s="42">
        <v>5</v>
      </c>
      <c r="J690" s="42">
        <v>1</v>
      </c>
      <c r="K690" s="42">
        <v>5</v>
      </c>
    </row>
    <row r="691" spans="1:11">
      <c r="A691">
        <v>56</v>
      </c>
      <c r="B691" t="s">
        <v>1291</v>
      </c>
      <c r="C691" s="42">
        <v>1</v>
      </c>
      <c r="D691" s="42">
        <v>6</v>
      </c>
      <c r="J691" s="42">
        <v>1</v>
      </c>
      <c r="K691" s="42">
        <v>6</v>
      </c>
    </row>
    <row r="692" spans="1:11">
      <c r="A692">
        <v>56</v>
      </c>
      <c r="B692" t="s">
        <v>1291</v>
      </c>
      <c r="C692" s="42">
        <v>1</v>
      </c>
      <c r="D692" s="42">
        <v>6</v>
      </c>
      <c r="J692" s="42">
        <v>1</v>
      </c>
      <c r="K692" s="42">
        <v>6</v>
      </c>
    </row>
    <row r="693" spans="1:11">
      <c r="A693">
        <v>56</v>
      </c>
      <c r="B693" t="s">
        <v>1291</v>
      </c>
      <c r="C693" s="42">
        <v>1</v>
      </c>
      <c r="D693" s="42">
        <v>1</v>
      </c>
      <c r="J693" s="42">
        <v>1</v>
      </c>
      <c r="K693" s="42">
        <v>1</v>
      </c>
    </row>
    <row r="694" spans="1:11">
      <c r="A694">
        <v>56</v>
      </c>
      <c r="B694" t="s">
        <v>1291</v>
      </c>
      <c r="C694" s="42">
        <v>1</v>
      </c>
      <c r="D694" s="42">
        <v>10</v>
      </c>
      <c r="J694" s="42">
        <v>1</v>
      </c>
      <c r="K694" s="42">
        <v>10</v>
      </c>
    </row>
    <row r="695" spans="1:11">
      <c r="A695">
        <v>56</v>
      </c>
      <c r="B695" t="s">
        <v>1291</v>
      </c>
      <c r="C695" s="42">
        <v>3</v>
      </c>
      <c r="D695" s="42">
        <v>8</v>
      </c>
      <c r="J695" s="42">
        <v>3</v>
      </c>
      <c r="K695" s="42">
        <v>8</v>
      </c>
    </row>
    <row r="696" spans="1:11">
      <c r="A696">
        <v>56</v>
      </c>
      <c r="B696" t="s">
        <v>1291</v>
      </c>
      <c r="C696" s="42">
        <v>1</v>
      </c>
      <c r="D696" s="42">
        <v>7</v>
      </c>
      <c r="J696" s="42">
        <v>1</v>
      </c>
      <c r="K696" s="42">
        <v>7</v>
      </c>
    </row>
    <row r="697" spans="1:11">
      <c r="A697">
        <v>56</v>
      </c>
      <c r="B697" t="s">
        <v>1291</v>
      </c>
      <c r="C697" s="42">
        <v>1</v>
      </c>
      <c r="D697" s="42">
        <v>10</v>
      </c>
      <c r="J697" s="42">
        <v>1</v>
      </c>
      <c r="K697" s="42">
        <v>10</v>
      </c>
    </row>
    <row r="698" spans="1:11">
      <c r="A698">
        <v>56</v>
      </c>
      <c r="B698" t="s">
        <v>1291</v>
      </c>
      <c r="C698" s="42">
        <v>2</v>
      </c>
      <c r="D698" s="42">
        <v>7</v>
      </c>
      <c r="J698" s="42">
        <v>2</v>
      </c>
      <c r="K698" s="42">
        <v>7</v>
      </c>
    </row>
    <row r="699" spans="1:11">
      <c r="A699">
        <v>56</v>
      </c>
      <c r="B699" t="s">
        <v>1291</v>
      </c>
      <c r="C699" s="42">
        <v>1</v>
      </c>
      <c r="D699" s="42">
        <v>10</v>
      </c>
      <c r="J699" s="42">
        <v>1</v>
      </c>
      <c r="K699" s="42">
        <v>10</v>
      </c>
    </row>
    <row r="700" spans="1:11">
      <c r="A700">
        <v>56</v>
      </c>
      <c r="B700" t="s">
        <v>1291</v>
      </c>
      <c r="C700" s="42">
        <v>1</v>
      </c>
      <c r="D700" s="42">
        <v>6</v>
      </c>
      <c r="J700" s="42">
        <v>1</v>
      </c>
      <c r="K700" s="42">
        <v>6</v>
      </c>
    </row>
    <row r="701" spans="1:11">
      <c r="A701">
        <v>56</v>
      </c>
      <c r="B701" t="s">
        <v>1291</v>
      </c>
      <c r="C701" s="42">
        <v>2</v>
      </c>
      <c r="D701" s="42">
        <v>6</v>
      </c>
      <c r="J701" s="42">
        <v>2</v>
      </c>
      <c r="K701" s="42">
        <v>6</v>
      </c>
    </row>
    <row r="702" spans="1:11">
      <c r="A702">
        <v>56</v>
      </c>
      <c r="B702" t="s">
        <v>1291</v>
      </c>
      <c r="C702" s="42">
        <v>1</v>
      </c>
      <c r="D702" s="42">
        <v>7</v>
      </c>
      <c r="J702" s="42">
        <v>1</v>
      </c>
      <c r="K702" s="42">
        <v>7</v>
      </c>
    </row>
    <row r="703" spans="1:11">
      <c r="A703">
        <v>56</v>
      </c>
      <c r="B703" t="s">
        <v>1291</v>
      </c>
      <c r="C703" s="42">
        <v>2</v>
      </c>
      <c r="D703" s="42">
        <v>3</v>
      </c>
      <c r="J703" s="42">
        <v>2</v>
      </c>
      <c r="K703" s="42">
        <v>3</v>
      </c>
    </row>
    <row r="704" spans="1:11">
      <c r="A704">
        <v>56</v>
      </c>
      <c r="B704" t="s">
        <v>1291</v>
      </c>
      <c r="C704" s="42">
        <v>1</v>
      </c>
      <c r="D704" s="42">
        <v>9</v>
      </c>
      <c r="J704" s="42">
        <v>1</v>
      </c>
      <c r="K704" s="42">
        <v>9</v>
      </c>
    </row>
    <row r="705" spans="1:11">
      <c r="A705">
        <v>59</v>
      </c>
      <c r="B705" t="s">
        <v>883</v>
      </c>
      <c r="C705" s="42">
        <v>1</v>
      </c>
      <c r="D705" s="42">
        <v>2</v>
      </c>
      <c r="J705" s="42">
        <v>1</v>
      </c>
      <c r="K705" s="42">
        <v>2</v>
      </c>
    </row>
    <row r="706" spans="1:11">
      <c r="A706">
        <v>59</v>
      </c>
      <c r="B706" t="s">
        <v>883</v>
      </c>
      <c r="C706" s="42">
        <v>5</v>
      </c>
      <c r="D706" s="42">
        <v>11</v>
      </c>
      <c r="J706" s="42">
        <v>5</v>
      </c>
      <c r="K706" s="42">
        <v>11</v>
      </c>
    </row>
    <row r="707" spans="1:11">
      <c r="A707">
        <v>59</v>
      </c>
      <c r="B707" t="s">
        <v>883</v>
      </c>
      <c r="C707" s="42">
        <v>29</v>
      </c>
      <c r="D707" s="42">
        <v>29</v>
      </c>
      <c r="J707" s="42">
        <v>29</v>
      </c>
      <c r="K707" s="42">
        <v>29</v>
      </c>
    </row>
    <row r="708" spans="1:11">
      <c r="A708">
        <v>59</v>
      </c>
      <c r="B708" t="s">
        <v>883</v>
      </c>
      <c r="C708" s="42">
        <v>3</v>
      </c>
      <c r="D708" s="42">
        <v>8</v>
      </c>
      <c r="J708" s="42">
        <v>3</v>
      </c>
      <c r="K708" s="42">
        <v>8</v>
      </c>
    </row>
    <row r="709" spans="1:11">
      <c r="A709">
        <v>59</v>
      </c>
      <c r="B709" t="s">
        <v>883</v>
      </c>
      <c r="C709" s="42">
        <v>2</v>
      </c>
      <c r="D709" s="42">
        <v>13</v>
      </c>
      <c r="J709" s="42">
        <v>2</v>
      </c>
      <c r="K709" s="42">
        <v>13</v>
      </c>
    </row>
    <row r="710" spans="1:11">
      <c r="A710">
        <v>59</v>
      </c>
      <c r="B710" t="s">
        <v>883</v>
      </c>
      <c r="C710" s="42">
        <v>3</v>
      </c>
      <c r="D710" s="42">
        <v>8</v>
      </c>
      <c r="J710" s="42">
        <v>3</v>
      </c>
      <c r="K710" s="42">
        <v>8</v>
      </c>
    </row>
    <row r="711" spans="1:11">
      <c r="A711">
        <v>59</v>
      </c>
      <c r="B711" t="s">
        <v>883</v>
      </c>
      <c r="C711" s="42">
        <v>1</v>
      </c>
      <c r="D711" s="42">
        <v>7</v>
      </c>
      <c r="J711" s="42">
        <v>1</v>
      </c>
      <c r="K711" s="42">
        <v>7</v>
      </c>
    </row>
    <row r="712" spans="1:11">
      <c r="A712">
        <v>59</v>
      </c>
      <c r="B712" t="s">
        <v>883</v>
      </c>
      <c r="C712" s="42">
        <v>5</v>
      </c>
      <c r="D712" s="42">
        <v>10</v>
      </c>
      <c r="J712" s="42">
        <v>5</v>
      </c>
      <c r="K712" s="42">
        <v>10</v>
      </c>
    </row>
    <row r="713" spans="1:11">
      <c r="A713">
        <v>59</v>
      </c>
      <c r="B713" t="s">
        <v>883</v>
      </c>
      <c r="C713" s="42">
        <v>2</v>
      </c>
      <c r="D713" s="42">
        <v>8</v>
      </c>
      <c r="J713" s="42">
        <v>2</v>
      </c>
      <c r="K713" s="42">
        <v>8</v>
      </c>
    </row>
    <row r="714" spans="1:11">
      <c r="A714">
        <v>59</v>
      </c>
      <c r="B714" t="s">
        <v>883</v>
      </c>
      <c r="C714" s="42">
        <v>2</v>
      </c>
      <c r="D714" s="42">
        <v>9</v>
      </c>
      <c r="J714" s="42">
        <v>2</v>
      </c>
      <c r="K714" s="42">
        <v>9</v>
      </c>
    </row>
    <row r="715" spans="1:11">
      <c r="A715">
        <v>59</v>
      </c>
      <c r="B715" t="s">
        <v>883</v>
      </c>
      <c r="C715" s="42">
        <v>3</v>
      </c>
      <c r="D715" s="42">
        <v>10</v>
      </c>
      <c r="J715" s="42">
        <v>3</v>
      </c>
      <c r="K715" s="42">
        <v>10</v>
      </c>
    </row>
    <row r="716" spans="1:11">
      <c r="A716">
        <v>59</v>
      </c>
      <c r="B716" t="s">
        <v>883</v>
      </c>
      <c r="C716" s="42">
        <v>1</v>
      </c>
      <c r="D716" s="42">
        <v>2</v>
      </c>
      <c r="J716" s="42">
        <v>1</v>
      </c>
      <c r="K716" s="42">
        <v>2</v>
      </c>
    </row>
    <row r="717" spans="1:11">
      <c r="A717">
        <v>59</v>
      </c>
      <c r="B717" t="s">
        <v>883</v>
      </c>
      <c r="C717" s="42">
        <v>4</v>
      </c>
      <c r="D717" s="42">
        <v>5</v>
      </c>
      <c r="J717" s="42">
        <v>4</v>
      </c>
      <c r="K717" s="42">
        <v>5</v>
      </c>
    </row>
    <row r="718" spans="1:11">
      <c r="A718">
        <v>59</v>
      </c>
      <c r="B718" t="s">
        <v>883</v>
      </c>
      <c r="C718" s="42">
        <v>4</v>
      </c>
      <c r="D718" s="42">
        <v>8</v>
      </c>
      <c r="J718" s="42">
        <v>4</v>
      </c>
      <c r="K718" s="42">
        <v>8</v>
      </c>
    </row>
    <row r="719" spans="1:11">
      <c r="A719">
        <v>59</v>
      </c>
      <c r="B719" t="s">
        <v>883</v>
      </c>
      <c r="C719" s="42">
        <v>3</v>
      </c>
      <c r="D719" s="42">
        <v>4</v>
      </c>
      <c r="J719" s="42">
        <v>3</v>
      </c>
      <c r="K719" s="42">
        <v>4</v>
      </c>
    </row>
    <row r="720" spans="1:11">
      <c r="A720">
        <v>60</v>
      </c>
      <c r="B720" t="s">
        <v>884</v>
      </c>
      <c r="C720" s="42">
        <v>4</v>
      </c>
      <c r="D720" s="42">
        <v>6</v>
      </c>
      <c r="J720" s="42">
        <v>4</v>
      </c>
      <c r="K720" s="42">
        <v>6</v>
      </c>
    </row>
    <row r="721" spans="1:11">
      <c r="A721">
        <v>60</v>
      </c>
      <c r="B721" t="s">
        <v>884</v>
      </c>
      <c r="C721" s="42">
        <v>1</v>
      </c>
      <c r="D721" s="42">
        <v>3</v>
      </c>
      <c r="J721" s="42">
        <v>1</v>
      </c>
      <c r="K721" s="42">
        <v>3</v>
      </c>
    </row>
    <row r="722" spans="1:11">
      <c r="A722">
        <v>60</v>
      </c>
      <c r="B722" t="s">
        <v>884</v>
      </c>
      <c r="C722" s="42">
        <v>1</v>
      </c>
      <c r="D722" s="42">
        <v>13</v>
      </c>
      <c r="J722" s="42">
        <v>1</v>
      </c>
      <c r="K722" s="42">
        <v>13</v>
      </c>
    </row>
    <row r="723" spans="1:11">
      <c r="A723">
        <v>60</v>
      </c>
      <c r="B723" t="s">
        <v>884</v>
      </c>
      <c r="C723" s="42">
        <v>1</v>
      </c>
      <c r="D723" s="42">
        <v>10</v>
      </c>
      <c r="J723" s="42">
        <v>1</v>
      </c>
      <c r="K723" s="42">
        <v>10</v>
      </c>
    </row>
    <row r="724" spans="1:11">
      <c r="A724">
        <v>60</v>
      </c>
      <c r="B724" t="s">
        <v>884</v>
      </c>
      <c r="C724" s="42">
        <v>7</v>
      </c>
      <c r="D724" s="42">
        <v>13</v>
      </c>
      <c r="J724" s="42">
        <v>7</v>
      </c>
      <c r="K724" s="42">
        <v>13</v>
      </c>
    </row>
    <row r="725" spans="1:11">
      <c r="A725">
        <v>60</v>
      </c>
      <c r="B725" t="s">
        <v>884</v>
      </c>
      <c r="C725" s="42">
        <v>2</v>
      </c>
      <c r="D725" s="42">
        <v>18</v>
      </c>
      <c r="J725" s="42">
        <v>2</v>
      </c>
      <c r="K725" s="42">
        <v>18</v>
      </c>
    </row>
    <row r="726" spans="1:11">
      <c r="A726">
        <v>60</v>
      </c>
      <c r="B726" t="s">
        <v>884</v>
      </c>
      <c r="C726" s="42">
        <v>2</v>
      </c>
      <c r="D726" s="42">
        <v>14</v>
      </c>
      <c r="J726" s="42">
        <v>2</v>
      </c>
      <c r="K726" s="42">
        <v>14</v>
      </c>
    </row>
    <row r="727" spans="1:11">
      <c r="A727">
        <v>60</v>
      </c>
      <c r="B727" t="s">
        <v>884</v>
      </c>
      <c r="C727" s="42">
        <v>2</v>
      </c>
      <c r="D727" s="42">
        <v>7</v>
      </c>
      <c r="J727" s="42">
        <v>2</v>
      </c>
      <c r="K727" s="42">
        <v>7</v>
      </c>
    </row>
    <row r="728" spans="1:11">
      <c r="A728">
        <v>60</v>
      </c>
      <c r="B728" t="s">
        <v>884</v>
      </c>
      <c r="C728" s="42">
        <v>6</v>
      </c>
      <c r="D728" s="42">
        <v>22</v>
      </c>
      <c r="J728" s="42">
        <v>6</v>
      </c>
      <c r="K728" s="42">
        <v>22</v>
      </c>
    </row>
    <row r="729" spans="1:11">
      <c r="A729">
        <v>60</v>
      </c>
      <c r="B729" t="s">
        <v>884</v>
      </c>
      <c r="C729" s="42">
        <v>5</v>
      </c>
      <c r="D729" s="42">
        <v>9</v>
      </c>
      <c r="J729" s="42">
        <v>5</v>
      </c>
      <c r="K729" s="42">
        <v>9</v>
      </c>
    </row>
    <row r="730" spans="1:11">
      <c r="A730">
        <v>60</v>
      </c>
      <c r="B730" t="s">
        <v>884</v>
      </c>
      <c r="C730" s="42">
        <v>3</v>
      </c>
      <c r="D730" s="42">
        <v>11</v>
      </c>
      <c r="J730" s="42">
        <v>3</v>
      </c>
      <c r="K730" s="42">
        <v>11</v>
      </c>
    </row>
    <row r="731" spans="1:11">
      <c r="A731">
        <v>60</v>
      </c>
      <c r="B731" t="s">
        <v>884</v>
      </c>
      <c r="C731" s="42">
        <v>8</v>
      </c>
      <c r="D731" s="42">
        <v>13</v>
      </c>
      <c r="J731" s="42">
        <v>8</v>
      </c>
      <c r="K731" s="42">
        <v>13</v>
      </c>
    </row>
    <row r="732" spans="1:11">
      <c r="A732">
        <v>60</v>
      </c>
      <c r="B732" t="s">
        <v>884</v>
      </c>
      <c r="C732" s="42">
        <v>8</v>
      </c>
      <c r="D732" s="42">
        <v>12</v>
      </c>
      <c r="J732" s="42">
        <v>8</v>
      </c>
      <c r="K732" s="42">
        <v>12</v>
      </c>
    </row>
    <row r="733" spans="1:11">
      <c r="A733">
        <v>60</v>
      </c>
      <c r="B733" t="s">
        <v>884</v>
      </c>
      <c r="C733" s="42">
        <v>2</v>
      </c>
      <c r="D733" s="42">
        <v>10</v>
      </c>
      <c r="J733" s="42">
        <v>2</v>
      </c>
      <c r="K733" s="42">
        <v>10</v>
      </c>
    </row>
    <row r="734" spans="1:11">
      <c r="A734">
        <v>60</v>
      </c>
      <c r="B734" t="s">
        <v>884</v>
      </c>
      <c r="C734" s="42">
        <v>5</v>
      </c>
      <c r="D734" s="42">
        <v>15</v>
      </c>
      <c r="J734" s="42">
        <v>5</v>
      </c>
      <c r="K734" s="42">
        <v>15</v>
      </c>
    </row>
    <row r="735" spans="1:11">
      <c r="A735">
        <v>60</v>
      </c>
      <c r="B735" t="s">
        <v>884</v>
      </c>
      <c r="C735" s="42">
        <v>1</v>
      </c>
      <c r="D735" s="42">
        <v>15</v>
      </c>
      <c r="J735" s="42">
        <v>1</v>
      </c>
      <c r="K735" s="42">
        <v>15</v>
      </c>
    </row>
    <row r="736" spans="1:11">
      <c r="A736">
        <v>60</v>
      </c>
      <c r="B736" t="s">
        <v>884</v>
      </c>
      <c r="C736" s="42">
        <v>1</v>
      </c>
      <c r="D736" s="42">
        <v>12</v>
      </c>
      <c r="J736" s="42">
        <v>1</v>
      </c>
      <c r="K736" s="42">
        <v>12</v>
      </c>
    </row>
    <row r="737" spans="1:11">
      <c r="A737">
        <v>60</v>
      </c>
      <c r="B737" t="s">
        <v>884</v>
      </c>
      <c r="C737" s="42">
        <v>3</v>
      </c>
      <c r="D737" s="42">
        <v>4</v>
      </c>
      <c r="J737" s="42">
        <v>3</v>
      </c>
      <c r="K737" s="42">
        <v>4</v>
      </c>
    </row>
    <row r="738" spans="1:11">
      <c r="A738">
        <v>60</v>
      </c>
      <c r="B738" t="s">
        <v>884</v>
      </c>
      <c r="C738" s="42">
        <v>2</v>
      </c>
      <c r="D738" s="42">
        <v>13</v>
      </c>
      <c r="J738" s="42">
        <v>2</v>
      </c>
      <c r="K738" s="42">
        <v>13</v>
      </c>
    </row>
    <row r="739" spans="1:11">
      <c r="A739">
        <v>60</v>
      </c>
      <c r="B739" t="s">
        <v>884</v>
      </c>
      <c r="C739" s="42">
        <v>1</v>
      </c>
      <c r="D739" s="42">
        <v>3</v>
      </c>
      <c r="J739" s="42">
        <v>1</v>
      </c>
      <c r="K739" s="42">
        <v>3</v>
      </c>
    </row>
    <row r="740" spans="1:11">
      <c r="A740">
        <v>63</v>
      </c>
      <c r="B740" t="s">
        <v>1543</v>
      </c>
      <c r="C740">
        <v>6</v>
      </c>
      <c r="D740">
        <v>9</v>
      </c>
      <c r="J740">
        <v>6</v>
      </c>
      <c r="K740">
        <v>9</v>
      </c>
    </row>
    <row r="741" spans="1:11">
      <c r="A741">
        <v>63</v>
      </c>
      <c r="B741" t="s">
        <v>1543</v>
      </c>
      <c r="C741">
        <v>6</v>
      </c>
      <c r="D741">
        <v>11</v>
      </c>
      <c r="J741">
        <v>6</v>
      </c>
      <c r="K741">
        <v>11</v>
      </c>
    </row>
    <row r="742" spans="1:11">
      <c r="A742">
        <v>63</v>
      </c>
      <c r="B742" t="s">
        <v>1543</v>
      </c>
      <c r="C742">
        <v>1</v>
      </c>
      <c r="D742">
        <v>11</v>
      </c>
      <c r="J742">
        <v>1</v>
      </c>
      <c r="K742">
        <v>11</v>
      </c>
    </row>
    <row r="743" spans="1:11">
      <c r="A743">
        <v>63</v>
      </c>
      <c r="B743" t="s">
        <v>1543</v>
      </c>
      <c r="C743">
        <v>2</v>
      </c>
      <c r="D743">
        <v>8</v>
      </c>
      <c r="J743">
        <v>2</v>
      </c>
      <c r="K743">
        <v>8</v>
      </c>
    </row>
    <row r="744" spans="1:11">
      <c r="A744">
        <v>63</v>
      </c>
      <c r="B744" t="s">
        <v>1543</v>
      </c>
      <c r="C744">
        <v>6</v>
      </c>
      <c r="D744">
        <v>9</v>
      </c>
      <c r="J744">
        <v>6</v>
      </c>
      <c r="K744">
        <v>9</v>
      </c>
    </row>
    <row r="745" spans="1:11">
      <c r="A745">
        <v>63</v>
      </c>
      <c r="B745" t="s">
        <v>1543</v>
      </c>
      <c r="C745">
        <v>2</v>
      </c>
      <c r="D745">
        <v>18</v>
      </c>
      <c r="J745">
        <v>2</v>
      </c>
      <c r="K745">
        <v>18</v>
      </c>
    </row>
    <row r="746" spans="1:11">
      <c r="A746">
        <v>63</v>
      </c>
      <c r="B746" t="s">
        <v>1543</v>
      </c>
      <c r="C746">
        <v>1</v>
      </c>
      <c r="D746">
        <v>2</v>
      </c>
      <c r="J746">
        <v>1</v>
      </c>
      <c r="K746">
        <v>2</v>
      </c>
    </row>
    <row r="747" spans="1:11">
      <c r="A747">
        <v>63</v>
      </c>
      <c r="B747" t="s">
        <v>1543</v>
      </c>
      <c r="C747">
        <v>1</v>
      </c>
      <c r="D747">
        <v>10</v>
      </c>
      <c r="J747">
        <v>1</v>
      </c>
      <c r="K747">
        <v>10</v>
      </c>
    </row>
    <row r="748" spans="1:11">
      <c r="A748">
        <v>63</v>
      </c>
      <c r="B748" t="s">
        <v>1543</v>
      </c>
      <c r="C748">
        <v>4</v>
      </c>
      <c r="D748">
        <v>6</v>
      </c>
      <c r="J748">
        <v>4</v>
      </c>
      <c r="K748">
        <v>6</v>
      </c>
    </row>
    <row r="749" spans="1:11">
      <c r="A749">
        <v>63</v>
      </c>
      <c r="B749" t="s">
        <v>1543</v>
      </c>
      <c r="C749">
        <v>14</v>
      </c>
      <c r="D749">
        <v>26</v>
      </c>
      <c r="J749">
        <v>14</v>
      </c>
      <c r="K749">
        <v>26</v>
      </c>
    </row>
    <row r="750" spans="1:11">
      <c r="A750">
        <v>63</v>
      </c>
      <c r="B750" t="s">
        <v>1543</v>
      </c>
      <c r="C750">
        <v>3</v>
      </c>
      <c r="D750">
        <v>13</v>
      </c>
      <c r="J750">
        <v>3</v>
      </c>
      <c r="K750">
        <v>13</v>
      </c>
    </row>
    <row r="751" spans="1:11">
      <c r="A751">
        <v>63</v>
      </c>
      <c r="B751" t="s">
        <v>1543</v>
      </c>
      <c r="C751">
        <v>1</v>
      </c>
      <c r="D751">
        <v>12</v>
      </c>
      <c r="J751">
        <v>1</v>
      </c>
      <c r="K751">
        <v>12</v>
      </c>
    </row>
    <row r="752" spans="1:11">
      <c r="A752">
        <v>63</v>
      </c>
      <c r="B752" t="s">
        <v>1543</v>
      </c>
      <c r="C752">
        <v>15</v>
      </c>
      <c r="D752">
        <v>27</v>
      </c>
      <c r="J752">
        <v>15</v>
      </c>
      <c r="K752">
        <v>27</v>
      </c>
    </row>
    <row r="753" spans="1:11">
      <c r="A753">
        <v>63</v>
      </c>
      <c r="B753" t="s">
        <v>1543</v>
      </c>
      <c r="C753">
        <v>1</v>
      </c>
      <c r="D753">
        <v>6</v>
      </c>
      <c r="J753">
        <v>1</v>
      </c>
      <c r="K753">
        <v>6</v>
      </c>
    </row>
    <row r="754" spans="1:11">
      <c r="A754">
        <v>63</v>
      </c>
      <c r="B754" t="s">
        <v>1543</v>
      </c>
      <c r="C754">
        <v>3</v>
      </c>
      <c r="D754">
        <v>12</v>
      </c>
      <c r="J754">
        <v>3</v>
      </c>
      <c r="K754">
        <v>12</v>
      </c>
    </row>
    <row r="755" spans="1:11">
      <c r="A755">
        <v>63</v>
      </c>
      <c r="B755" t="s">
        <v>1543</v>
      </c>
      <c r="C755">
        <v>1</v>
      </c>
      <c r="D755">
        <v>6</v>
      </c>
      <c r="J755">
        <v>1</v>
      </c>
      <c r="K755">
        <v>6</v>
      </c>
    </row>
    <row r="756" spans="1:11">
      <c r="A756">
        <v>63</v>
      </c>
      <c r="B756" t="s">
        <v>1543</v>
      </c>
      <c r="C756">
        <v>2</v>
      </c>
      <c r="D756">
        <v>9</v>
      </c>
      <c r="J756">
        <v>2</v>
      </c>
      <c r="K756">
        <v>9</v>
      </c>
    </row>
    <row r="757" spans="1:11">
      <c r="A757">
        <v>63</v>
      </c>
      <c r="B757" t="s">
        <v>1543</v>
      </c>
      <c r="C757">
        <v>2</v>
      </c>
      <c r="D757">
        <v>14</v>
      </c>
      <c r="J757">
        <v>2</v>
      </c>
      <c r="K757">
        <v>14</v>
      </c>
    </row>
    <row r="758" spans="1:11">
      <c r="A758">
        <v>63</v>
      </c>
      <c r="B758" t="s">
        <v>1543</v>
      </c>
      <c r="C758">
        <v>2</v>
      </c>
      <c r="D758">
        <v>18</v>
      </c>
      <c r="J758">
        <v>2</v>
      </c>
      <c r="K758">
        <v>18</v>
      </c>
    </row>
    <row r="759" spans="1:11">
      <c r="A759">
        <v>63</v>
      </c>
      <c r="B759" t="s">
        <v>1543</v>
      </c>
      <c r="C759">
        <v>2</v>
      </c>
      <c r="D759">
        <v>12</v>
      </c>
      <c r="J759">
        <v>2</v>
      </c>
      <c r="K759">
        <v>12</v>
      </c>
    </row>
    <row r="760" spans="1:11">
      <c r="A760">
        <v>63</v>
      </c>
      <c r="B760" t="s">
        <v>1543</v>
      </c>
      <c r="C760">
        <v>2</v>
      </c>
      <c r="D760">
        <v>15</v>
      </c>
      <c r="J760">
        <v>2</v>
      </c>
      <c r="K760">
        <v>15</v>
      </c>
    </row>
    <row r="761" spans="1:11">
      <c r="A761">
        <v>63</v>
      </c>
      <c r="B761" t="s">
        <v>1543</v>
      </c>
      <c r="C761">
        <v>1</v>
      </c>
      <c r="D761">
        <v>15</v>
      </c>
      <c r="J761">
        <v>1</v>
      </c>
      <c r="K761">
        <v>15</v>
      </c>
    </row>
    <row r="762" spans="1:11">
      <c r="A762">
        <v>63</v>
      </c>
      <c r="B762" t="s">
        <v>1543</v>
      </c>
      <c r="C762">
        <v>4</v>
      </c>
      <c r="D762">
        <v>9</v>
      </c>
      <c r="J762">
        <v>4</v>
      </c>
      <c r="K762">
        <v>9</v>
      </c>
    </row>
    <row r="763" spans="1:11">
      <c r="A763">
        <v>63</v>
      </c>
      <c r="B763" t="s">
        <v>1543</v>
      </c>
      <c r="C763">
        <v>3</v>
      </c>
      <c r="D763">
        <v>6</v>
      </c>
      <c r="J763">
        <v>3</v>
      </c>
      <c r="K763">
        <v>6</v>
      </c>
    </row>
    <row r="764" spans="1:11">
      <c r="A764">
        <v>63</v>
      </c>
      <c r="B764" t="s">
        <v>1543</v>
      </c>
      <c r="C764">
        <v>9</v>
      </c>
      <c r="D764">
        <v>13</v>
      </c>
      <c r="J764">
        <v>9</v>
      </c>
      <c r="K764">
        <v>13</v>
      </c>
    </row>
    <row r="765" spans="1:11">
      <c r="A765">
        <v>63</v>
      </c>
      <c r="B765" t="s">
        <v>1543</v>
      </c>
      <c r="C765">
        <v>3</v>
      </c>
      <c r="D765">
        <v>6</v>
      </c>
      <c r="J765">
        <v>3</v>
      </c>
      <c r="K765">
        <v>6</v>
      </c>
    </row>
    <row r="766" spans="1:11">
      <c r="A766">
        <v>63</v>
      </c>
      <c r="B766" t="s">
        <v>1543</v>
      </c>
      <c r="C766">
        <v>2</v>
      </c>
      <c r="D766">
        <v>3</v>
      </c>
      <c r="J766">
        <v>2</v>
      </c>
      <c r="K766">
        <v>3</v>
      </c>
    </row>
    <row r="767" spans="1:11">
      <c r="A767">
        <v>63</v>
      </c>
      <c r="B767" t="s">
        <v>1543</v>
      </c>
      <c r="C767">
        <v>1</v>
      </c>
      <c r="D767">
        <v>6</v>
      </c>
      <c r="J767">
        <v>1</v>
      </c>
      <c r="K767">
        <v>6</v>
      </c>
    </row>
    <row r="768" spans="1:11">
      <c r="A768">
        <v>63</v>
      </c>
      <c r="B768" t="s">
        <v>1543</v>
      </c>
      <c r="C768">
        <v>1</v>
      </c>
      <c r="D768">
        <v>9</v>
      </c>
      <c r="J768">
        <v>1</v>
      </c>
      <c r="K768">
        <v>9</v>
      </c>
    </row>
    <row r="769" spans="1:11">
      <c r="A769">
        <v>63</v>
      </c>
      <c r="B769" t="s">
        <v>1543</v>
      </c>
      <c r="C769">
        <v>2</v>
      </c>
      <c r="D769">
        <v>4</v>
      </c>
      <c r="J769">
        <v>2</v>
      </c>
      <c r="K769">
        <v>4</v>
      </c>
    </row>
    <row r="770" spans="1:11">
      <c r="A770">
        <v>63</v>
      </c>
      <c r="B770" t="s">
        <v>1543</v>
      </c>
      <c r="C770">
        <v>2</v>
      </c>
      <c r="D770">
        <v>11</v>
      </c>
      <c r="J770">
        <v>2</v>
      </c>
      <c r="K770">
        <v>11</v>
      </c>
    </row>
    <row r="771" spans="1:11">
      <c r="A771">
        <v>63</v>
      </c>
      <c r="B771" t="s">
        <v>1543</v>
      </c>
      <c r="C771">
        <v>2</v>
      </c>
      <c r="D771">
        <v>10</v>
      </c>
      <c r="J771">
        <v>2</v>
      </c>
      <c r="K771">
        <v>10</v>
      </c>
    </row>
    <row r="772" spans="1:11">
      <c r="A772">
        <v>63</v>
      </c>
      <c r="B772" t="s">
        <v>1543</v>
      </c>
      <c r="C772">
        <v>5</v>
      </c>
      <c r="D772">
        <v>9</v>
      </c>
      <c r="J772">
        <v>5</v>
      </c>
      <c r="K772">
        <v>9</v>
      </c>
    </row>
    <row r="773" spans="1:11">
      <c r="A773">
        <v>63</v>
      </c>
      <c r="B773" t="s">
        <v>1543</v>
      </c>
      <c r="C773">
        <v>2</v>
      </c>
      <c r="D773">
        <v>8</v>
      </c>
      <c r="J773">
        <v>2</v>
      </c>
      <c r="K773">
        <v>8</v>
      </c>
    </row>
    <row r="774" spans="1:11">
      <c r="A774">
        <v>63</v>
      </c>
      <c r="B774" t="s">
        <v>1543</v>
      </c>
      <c r="C774">
        <v>2</v>
      </c>
      <c r="D774">
        <v>10</v>
      </c>
      <c r="J774">
        <v>2</v>
      </c>
      <c r="K774">
        <v>10</v>
      </c>
    </row>
    <row r="775" spans="1:11">
      <c r="A775">
        <v>63</v>
      </c>
      <c r="B775" t="s">
        <v>1543</v>
      </c>
      <c r="C775">
        <v>1</v>
      </c>
      <c r="D775">
        <v>15</v>
      </c>
      <c r="J775">
        <v>1</v>
      </c>
      <c r="K775">
        <v>15</v>
      </c>
    </row>
    <row r="776" spans="1:11">
      <c r="A776">
        <v>63</v>
      </c>
      <c r="B776" t="s">
        <v>1543</v>
      </c>
      <c r="C776">
        <v>3</v>
      </c>
      <c r="D776">
        <v>8</v>
      </c>
      <c r="J776">
        <v>3</v>
      </c>
      <c r="K776">
        <v>8</v>
      </c>
    </row>
    <row r="777" spans="1:11">
      <c r="A777">
        <v>64</v>
      </c>
      <c r="B777" t="s">
        <v>1602</v>
      </c>
      <c r="C777">
        <v>1</v>
      </c>
      <c r="D777">
        <v>5</v>
      </c>
      <c r="J777">
        <v>1</v>
      </c>
      <c r="K777">
        <v>5</v>
      </c>
    </row>
    <row r="778" spans="1:11">
      <c r="A778">
        <v>64</v>
      </c>
      <c r="B778" t="s">
        <v>1602</v>
      </c>
      <c r="C778">
        <v>1</v>
      </c>
      <c r="D778">
        <v>13</v>
      </c>
      <c r="J778">
        <v>1</v>
      </c>
      <c r="K778">
        <v>13</v>
      </c>
    </row>
    <row r="779" spans="1:11">
      <c r="A779">
        <v>64</v>
      </c>
      <c r="B779" t="s">
        <v>1602</v>
      </c>
      <c r="C779">
        <v>1</v>
      </c>
      <c r="D779">
        <v>6</v>
      </c>
      <c r="J779">
        <v>1</v>
      </c>
      <c r="K779">
        <v>6</v>
      </c>
    </row>
    <row r="780" spans="1:11">
      <c r="A780">
        <v>64</v>
      </c>
      <c r="B780" t="s">
        <v>1602</v>
      </c>
      <c r="C780">
        <v>1</v>
      </c>
      <c r="D780">
        <v>2</v>
      </c>
      <c r="J780">
        <v>1</v>
      </c>
      <c r="K780">
        <v>2</v>
      </c>
    </row>
    <row r="781" spans="1:11">
      <c r="A781">
        <v>64</v>
      </c>
      <c r="B781" t="s">
        <v>1602</v>
      </c>
      <c r="C781">
        <v>5</v>
      </c>
      <c r="D781">
        <v>16</v>
      </c>
      <c r="J781">
        <v>5</v>
      </c>
      <c r="K781">
        <v>16</v>
      </c>
    </row>
    <row r="782" spans="1:11">
      <c r="A782">
        <v>64</v>
      </c>
      <c r="B782" t="s">
        <v>1602</v>
      </c>
      <c r="C782">
        <v>4</v>
      </c>
      <c r="D782">
        <v>6</v>
      </c>
      <c r="J782">
        <v>4</v>
      </c>
      <c r="K782">
        <v>6</v>
      </c>
    </row>
    <row r="783" spans="1:11">
      <c r="A783">
        <v>64</v>
      </c>
      <c r="B783" t="s">
        <v>1602</v>
      </c>
      <c r="C783">
        <v>4</v>
      </c>
      <c r="D783">
        <v>9</v>
      </c>
      <c r="J783">
        <v>4</v>
      </c>
      <c r="K783">
        <v>9</v>
      </c>
    </row>
    <row r="784" spans="1:11">
      <c r="A784">
        <v>64</v>
      </c>
      <c r="B784" t="s">
        <v>1602</v>
      </c>
      <c r="C784">
        <v>1</v>
      </c>
      <c r="D784">
        <v>7</v>
      </c>
      <c r="J784">
        <v>1</v>
      </c>
      <c r="K784">
        <v>7</v>
      </c>
    </row>
    <row r="785" spans="1:11">
      <c r="A785">
        <v>64</v>
      </c>
      <c r="B785" t="s">
        <v>1602</v>
      </c>
      <c r="C785">
        <v>1</v>
      </c>
      <c r="D785">
        <v>9</v>
      </c>
      <c r="J785">
        <v>1</v>
      </c>
      <c r="K785">
        <v>9</v>
      </c>
    </row>
    <row r="786" spans="1:11">
      <c r="A786">
        <v>64</v>
      </c>
      <c r="B786" t="s">
        <v>1602</v>
      </c>
      <c r="C786">
        <v>1</v>
      </c>
      <c r="D786">
        <v>5</v>
      </c>
      <c r="J786">
        <v>1</v>
      </c>
      <c r="K786">
        <v>5</v>
      </c>
    </row>
    <row r="787" spans="1:11">
      <c r="A787">
        <v>65</v>
      </c>
      <c r="B787" t="s">
        <v>729</v>
      </c>
      <c r="C787">
        <v>1</v>
      </c>
      <c r="D787">
        <v>6</v>
      </c>
      <c r="J787">
        <v>1</v>
      </c>
      <c r="K787">
        <v>6</v>
      </c>
    </row>
    <row r="788" spans="1:11">
      <c r="A788">
        <v>65</v>
      </c>
      <c r="B788" t="s">
        <v>729</v>
      </c>
      <c r="C788">
        <v>1</v>
      </c>
      <c r="D788">
        <v>12</v>
      </c>
      <c r="J788">
        <v>1</v>
      </c>
      <c r="K788">
        <v>12</v>
      </c>
    </row>
    <row r="789" spans="1:11">
      <c r="A789">
        <v>65</v>
      </c>
      <c r="B789" t="s">
        <v>729</v>
      </c>
      <c r="C789">
        <v>3</v>
      </c>
      <c r="D789">
        <v>8</v>
      </c>
      <c r="J789">
        <v>3</v>
      </c>
      <c r="K789">
        <v>8</v>
      </c>
    </row>
    <row r="790" spans="1:11">
      <c r="A790">
        <v>65</v>
      </c>
      <c r="B790" t="s">
        <v>729</v>
      </c>
      <c r="C790">
        <v>1</v>
      </c>
      <c r="D790">
        <v>4</v>
      </c>
      <c r="J790">
        <v>1</v>
      </c>
      <c r="K790">
        <v>4</v>
      </c>
    </row>
    <row r="791" spans="1:11">
      <c r="A791">
        <v>65</v>
      </c>
      <c r="B791" t="s">
        <v>729</v>
      </c>
      <c r="C791">
        <v>3</v>
      </c>
      <c r="D791">
        <v>8</v>
      </c>
      <c r="J791">
        <v>3</v>
      </c>
      <c r="K791">
        <v>8</v>
      </c>
    </row>
    <row r="792" spans="1:11">
      <c r="A792">
        <v>65</v>
      </c>
      <c r="B792" t="s">
        <v>729</v>
      </c>
      <c r="C792">
        <v>1</v>
      </c>
      <c r="D792">
        <v>8</v>
      </c>
      <c r="J792">
        <v>1</v>
      </c>
      <c r="K792">
        <v>8</v>
      </c>
    </row>
    <row r="793" spans="1:11">
      <c r="A793">
        <v>65</v>
      </c>
      <c r="B793" t="s">
        <v>729</v>
      </c>
      <c r="C793">
        <v>1</v>
      </c>
      <c r="D793">
        <v>5</v>
      </c>
      <c r="J793">
        <v>1</v>
      </c>
      <c r="K793">
        <v>5</v>
      </c>
    </row>
    <row r="794" spans="1:11">
      <c r="A794">
        <v>65</v>
      </c>
      <c r="B794" t="s">
        <v>729</v>
      </c>
      <c r="C794">
        <v>2</v>
      </c>
      <c r="D794">
        <v>4</v>
      </c>
      <c r="J794">
        <v>2</v>
      </c>
      <c r="K794">
        <v>4</v>
      </c>
    </row>
    <row r="795" spans="1:11">
      <c r="A795">
        <v>65</v>
      </c>
      <c r="B795" t="s">
        <v>729</v>
      </c>
      <c r="C795">
        <v>1</v>
      </c>
      <c r="D795">
        <v>2</v>
      </c>
      <c r="J795">
        <v>1</v>
      </c>
      <c r="K795">
        <v>2</v>
      </c>
    </row>
    <row r="796" spans="1:11">
      <c r="A796">
        <v>67</v>
      </c>
      <c r="B796" t="s">
        <v>731</v>
      </c>
      <c r="C796">
        <v>4</v>
      </c>
      <c r="D796">
        <v>8</v>
      </c>
      <c r="J796">
        <v>4</v>
      </c>
      <c r="K796">
        <v>8</v>
      </c>
    </row>
    <row r="797" spans="1:11">
      <c r="A797">
        <v>67</v>
      </c>
      <c r="B797" t="s">
        <v>1674</v>
      </c>
      <c r="C797">
        <v>5</v>
      </c>
      <c r="D797">
        <v>16</v>
      </c>
      <c r="J797">
        <v>5</v>
      </c>
      <c r="K797">
        <v>16</v>
      </c>
    </row>
    <row r="798" spans="1:11">
      <c r="A798">
        <v>67</v>
      </c>
      <c r="B798" t="s">
        <v>731</v>
      </c>
      <c r="C798">
        <v>3</v>
      </c>
      <c r="D798">
        <v>7</v>
      </c>
      <c r="J798">
        <v>3</v>
      </c>
      <c r="K798">
        <v>7</v>
      </c>
    </row>
    <row r="799" spans="1:11">
      <c r="A799">
        <v>67</v>
      </c>
      <c r="B799" t="s">
        <v>731</v>
      </c>
      <c r="C799">
        <v>4</v>
      </c>
      <c r="D799">
        <v>14</v>
      </c>
      <c r="J799">
        <v>4</v>
      </c>
      <c r="K799">
        <v>14</v>
      </c>
    </row>
    <row r="800" spans="1:11">
      <c r="A800">
        <v>67</v>
      </c>
      <c r="B800" t="s">
        <v>731</v>
      </c>
      <c r="C800">
        <v>1</v>
      </c>
      <c r="D800">
        <v>9</v>
      </c>
      <c r="J800">
        <v>1</v>
      </c>
      <c r="K800">
        <v>9</v>
      </c>
    </row>
    <row r="801" spans="1:11">
      <c r="A801">
        <v>67</v>
      </c>
      <c r="B801" t="s">
        <v>731</v>
      </c>
      <c r="C801">
        <v>2</v>
      </c>
      <c r="D801">
        <v>6</v>
      </c>
      <c r="J801">
        <v>2</v>
      </c>
      <c r="K801">
        <v>6</v>
      </c>
    </row>
    <row r="802" spans="1:11">
      <c r="A802">
        <v>67</v>
      </c>
      <c r="B802" t="s">
        <v>731</v>
      </c>
      <c r="C802">
        <v>3</v>
      </c>
      <c r="D802">
        <v>5</v>
      </c>
      <c r="J802">
        <v>3</v>
      </c>
      <c r="K802">
        <v>5</v>
      </c>
    </row>
    <row r="803" spans="1:11">
      <c r="A803">
        <v>67</v>
      </c>
      <c r="B803" t="s">
        <v>731</v>
      </c>
      <c r="C803">
        <v>3</v>
      </c>
      <c r="D803">
        <v>8</v>
      </c>
      <c r="J803">
        <v>3</v>
      </c>
      <c r="K803">
        <v>8</v>
      </c>
    </row>
    <row r="804" spans="1:11">
      <c r="A804">
        <v>67</v>
      </c>
      <c r="B804" t="s">
        <v>731</v>
      </c>
      <c r="C804">
        <v>2</v>
      </c>
      <c r="D804">
        <v>15</v>
      </c>
      <c r="J804">
        <v>2</v>
      </c>
      <c r="K804">
        <v>15</v>
      </c>
    </row>
    <row r="805" spans="1:11">
      <c r="A805">
        <v>67</v>
      </c>
      <c r="B805" t="s">
        <v>731</v>
      </c>
      <c r="C805">
        <v>2</v>
      </c>
      <c r="D805">
        <v>6</v>
      </c>
      <c r="J805">
        <v>2</v>
      </c>
      <c r="K805">
        <v>6</v>
      </c>
    </row>
    <row r="806" spans="1:11">
      <c r="A806">
        <v>67</v>
      </c>
      <c r="B806" t="s">
        <v>731</v>
      </c>
      <c r="C806">
        <v>11</v>
      </c>
      <c r="D806">
        <v>27</v>
      </c>
      <c r="J806">
        <v>11</v>
      </c>
      <c r="K806">
        <v>27</v>
      </c>
    </row>
    <row r="807" spans="1:11">
      <c r="A807">
        <v>67</v>
      </c>
      <c r="B807" t="s">
        <v>731</v>
      </c>
      <c r="C807">
        <v>2</v>
      </c>
      <c r="D807">
        <v>5</v>
      </c>
      <c r="J807">
        <v>2</v>
      </c>
      <c r="K807">
        <v>5</v>
      </c>
    </row>
    <row r="808" spans="1:11">
      <c r="A808">
        <v>67</v>
      </c>
      <c r="B808" t="s">
        <v>731</v>
      </c>
      <c r="C808">
        <v>5</v>
      </c>
      <c r="D808">
        <v>11</v>
      </c>
      <c r="J808">
        <v>5</v>
      </c>
      <c r="K808">
        <v>11</v>
      </c>
    </row>
    <row r="809" spans="1:11">
      <c r="A809">
        <v>67</v>
      </c>
      <c r="B809" t="s">
        <v>731</v>
      </c>
      <c r="C809">
        <v>1</v>
      </c>
      <c r="D809">
        <v>11</v>
      </c>
      <c r="J809">
        <v>1</v>
      </c>
      <c r="K809">
        <v>11</v>
      </c>
    </row>
    <row r="810" spans="1:11">
      <c r="A810">
        <v>67</v>
      </c>
      <c r="B810" t="s">
        <v>731</v>
      </c>
      <c r="C810">
        <v>1</v>
      </c>
      <c r="D810">
        <v>13</v>
      </c>
      <c r="J810">
        <v>1</v>
      </c>
      <c r="K810">
        <v>13</v>
      </c>
    </row>
    <row r="811" spans="1:11">
      <c r="A811">
        <v>67</v>
      </c>
      <c r="B811" t="s">
        <v>731</v>
      </c>
      <c r="C811">
        <v>1</v>
      </c>
      <c r="D811">
        <v>13</v>
      </c>
      <c r="J811">
        <v>1</v>
      </c>
      <c r="K811">
        <v>13</v>
      </c>
    </row>
    <row r="812" spans="1:11">
      <c r="A812">
        <v>67</v>
      </c>
      <c r="B812" t="s">
        <v>731</v>
      </c>
      <c r="C812">
        <v>2</v>
      </c>
      <c r="D812">
        <v>5</v>
      </c>
      <c r="J812">
        <v>2</v>
      </c>
      <c r="K812">
        <v>5</v>
      </c>
    </row>
    <row r="813" spans="1:11">
      <c r="A813" s="39">
        <v>70</v>
      </c>
      <c r="B813" s="38" t="s">
        <v>734</v>
      </c>
      <c r="C813">
        <v>8</v>
      </c>
      <c r="D813">
        <v>21</v>
      </c>
      <c r="J813">
        <v>8</v>
      </c>
      <c r="K813">
        <v>21</v>
      </c>
    </row>
    <row r="814" spans="1:11">
      <c r="A814" s="39">
        <v>70</v>
      </c>
      <c r="B814" s="38" t="s">
        <v>734</v>
      </c>
      <c r="C814">
        <v>4</v>
      </c>
      <c r="D814">
        <v>8</v>
      </c>
      <c r="J814">
        <v>4</v>
      </c>
      <c r="K814">
        <v>8</v>
      </c>
    </row>
    <row r="815" spans="1:11">
      <c r="A815" s="39">
        <v>70</v>
      </c>
      <c r="B815" s="38" t="s">
        <v>1729</v>
      </c>
      <c r="C815">
        <v>1</v>
      </c>
      <c r="D815">
        <v>4</v>
      </c>
      <c r="J815">
        <v>1</v>
      </c>
      <c r="K815">
        <v>4</v>
      </c>
    </row>
    <row r="816" spans="1:11">
      <c r="A816" s="39">
        <v>70</v>
      </c>
      <c r="B816" s="38" t="s">
        <v>734</v>
      </c>
      <c r="C816">
        <v>2</v>
      </c>
      <c r="D816">
        <v>8</v>
      </c>
      <c r="J816">
        <v>2</v>
      </c>
      <c r="K816">
        <v>8</v>
      </c>
    </row>
    <row r="817" spans="1:11">
      <c r="A817" s="39">
        <v>70</v>
      </c>
      <c r="B817" s="38" t="s">
        <v>734</v>
      </c>
      <c r="C817">
        <v>2</v>
      </c>
      <c r="D817">
        <v>10</v>
      </c>
      <c r="J817">
        <v>2</v>
      </c>
      <c r="K817">
        <v>10</v>
      </c>
    </row>
    <row r="818" spans="1:11">
      <c r="A818" s="39">
        <v>70</v>
      </c>
      <c r="B818" s="38" t="s">
        <v>734</v>
      </c>
      <c r="C818">
        <v>2</v>
      </c>
      <c r="D818">
        <v>9</v>
      </c>
      <c r="J818">
        <v>2</v>
      </c>
      <c r="K818">
        <v>9</v>
      </c>
    </row>
    <row r="819" spans="1:11">
      <c r="A819" s="39">
        <v>70</v>
      </c>
      <c r="B819" s="38" t="s">
        <v>1729</v>
      </c>
      <c r="C819">
        <v>2</v>
      </c>
      <c r="D819">
        <v>3</v>
      </c>
      <c r="J819">
        <v>2</v>
      </c>
      <c r="K819">
        <v>3</v>
      </c>
    </row>
    <row r="820" spans="1:11">
      <c r="A820" s="39">
        <v>70</v>
      </c>
      <c r="B820" s="38" t="s">
        <v>734</v>
      </c>
      <c r="C820">
        <v>8</v>
      </c>
      <c r="D820">
        <v>13</v>
      </c>
      <c r="J820">
        <v>8</v>
      </c>
      <c r="K820">
        <v>13</v>
      </c>
    </row>
    <row r="821" spans="1:11">
      <c r="A821" s="39">
        <v>70</v>
      </c>
      <c r="B821" s="38" t="s">
        <v>1729</v>
      </c>
      <c r="C821">
        <v>2</v>
      </c>
      <c r="D821">
        <v>5</v>
      </c>
      <c r="J821">
        <v>2</v>
      </c>
      <c r="K821">
        <v>5</v>
      </c>
    </row>
    <row r="822" spans="1:11">
      <c r="A822" s="39">
        <v>70</v>
      </c>
      <c r="B822" s="38" t="s">
        <v>734</v>
      </c>
      <c r="C822">
        <v>4</v>
      </c>
      <c r="D822">
        <v>9</v>
      </c>
      <c r="J822">
        <v>4</v>
      </c>
      <c r="K822">
        <v>9</v>
      </c>
    </row>
    <row r="823" spans="1:11">
      <c r="A823">
        <v>74</v>
      </c>
      <c r="B823" t="s">
        <v>1772</v>
      </c>
      <c r="C823">
        <v>5</v>
      </c>
      <c r="D823">
        <v>8</v>
      </c>
      <c r="J823">
        <v>5</v>
      </c>
      <c r="K823">
        <v>8</v>
      </c>
    </row>
    <row r="824" spans="1:11">
      <c r="A824">
        <v>74</v>
      </c>
      <c r="B824" t="s">
        <v>1772</v>
      </c>
      <c r="C824">
        <v>2</v>
      </c>
      <c r="D824">
        <v>9</v>
      </c>
      <c r="J824">
        <v>2</v>
      </c>
      <c r="K824">
        <v>9</v>
      </c>
    </row>
    <row r="825" spans="1:11">
      <c r="A825">
        <v>74</v>
      </c>
      <c r="B825" t="s">
        <v>1772</v>
      </c>
      <c r="C825">
        <v>2</v>
      </c>
      <c r="D825">
        <v>19</v>
      </c>
      <c r="J825">
        <v>2</v>
      </c>
      <c r="K825">
        <v>19</v>
      </c>
    </row>
    <row r="826" spans="1:11">
      <c r="A826">
        <v>74</v>
      </c>
      <c r="B826" t="s">
        <v>1779</v>
      </c>
      <c r="C826">
        <v>1</v>
      </c>
      <c r="D826">
        <v>2</v>
      </c>
      <c r="J826">
        <v>1</v>
      </c>
      <c r="K826">
        <v>2</v>
      </c>
    </row>
    <row r="827" spans="1:11">
      <c r="A827">
        <v>74</v>
      </c>
      <c r="B827" t="s">
        <v>1772</v>
      </c>
      <c r="C827">
        <v>1</v>
      </c>
      <c r="D827">
        <v>15</v>
      </c>
      <c r="J827">
        <v>1</v>
      </c>
      <c r="K827">
        <v>15</v>
      </c>
    </row>
    <row r="828" spans="1:11">
      <c r="A828">
        <v>74</v>
      </c>
      <c r="B828" t="s">
        <v>1772</v>
      </c>
      <c r="C828">
        <v>1</v>
      </c>
      <c r="D828">
        <v>13</v>
      </c>
      <c r="J828">
        <v>1</v>
      </c>
      <c r="K828">
        <v>13</v>
      </c>
    </row>
    <row r="829" spans="1:11">
      <c r="A829">
        <v>74</v>
      </c>
      <c r="B829" t="s">
        <v>1772</v>
      </c>
      <c r="C829">
        <v>2</v>
      </c>
      <c r="D829">
        <v>3</v>
      </c>
      <c r="J829">
        <v>2</v>
      </c>
      <c r="K829">
        <v>3</v>
      </c>
    </row>
    <row r="830" spans="1:11">
      <c r="A830">
        <v>74</v>
      </c>
      <c r="B830" t="s">
        <v>1772</v>
      </c>
      <c r="C830">
        <v>1</v>
      </c>
      <c r="D830">
        <v>7</v>
      </c>
      <c r="J830">
        <v>1</v>
      </c>
      <c r="K830">
        <v>7</v>
      </c>
    </row>
    <row r="831" spans="1:11">
      <c r="A831">
        <v>74</v>
      </c>
      <c r="B831" t="s">
        <v>1772</v>
      </c>
      <c r="C831">
        <v>6</v>
      </c>
      <c r="D831">
        <v>20</v>
      </c>
      <c r="J831">
        <v>6</v>
      </c>
      <c r="K831">
        <v>20</v>
      </c>
    </row>
    <row r="832" spans="1:11">
      <c r="A832">
        <v>75</v>
      </c>
      <c r="B832" t="s">
        <v>1796</v>
      </c>
      <c r="C832">
        <v>1</v>
      </c>
      <c r="D832">
        <v>21</v>
      </c>
      <c r="J832">
        <v>1</v>
      </c>
      <c r="K832">
        <v>21</v>
      </c>
    </row>
    <row r="833" spans="1:11">
      <c r="A833">
        <v>75</v>
      </c>
      <c r="B833" t="s">
        <v>887</v>
      </c>
      <c r="C833">
        <v>8</v>
      </c>
      <c r="D833">
        <v>9</v>
      </c>
      <c r="J833">
        <v>8</v>
      </c>
      <c r="K833">
        <v>9</v>
      </c>
    </row>
    <row r="834" spans="1:11">
      <c r="A834">
        <v>75</v>
      </c>
      <c r="B834" t="s">
        <v>1796</v>
      </c>
      <c r="C834">
        <v>1</v>
      </c>
      <c r="D834">
        <v>5</v>
      </c>
      <c r="J834">
        <v>1</v>
      </c>
      <c r="K834">
        <v>5</v>
      </c>
    </row>
    <row r="835" spans="1:11">
      <c r="A835">
        <v>75</v>
      </c>
      <c r="B835" t="s">
        <v>887</v>
      </c>
      <c r="C835">
        <v>2</v>
      </c>
      <c r="D835">
        <v>7</v>
      </c>
      <c r="J835">
        <v>2</v>
      </c>
      <c r="K835">
        <v>7</v>
      </c>
    </row>
    <row r="836" spans="1:11">
      <c r="A836">
        <v>75</v>
      </c>
      <c r="B836" t="s">
        <v>1796</v>
      </c>
      <c r="C836">
        <v>1</v>
      </c>
      <c r="D836">
        <v>10</v>
      </c>
      <c r="J836">
        <v>1</v>
      </c>
      <c r="K836">
        <v>10</v>
      </c>
    </row>
    <row r="837" spans="1:11">
      <c r="A837">
        <v>75</v>
      </c>
      <c r="B837" t="s">
        <v>1796</v>
      </c>
      <c r="C837">
        <v>1</v>
      </c>
      <c r="D837">
        <v>10</v>
      </c>
      <c r="J837">
        <v>1</v>
      </c>
      <c r="K837">
        <v>10</v>
      </c>
    </row>
    <row r="838" spans="1:11">
      <c r="A838">
        <v>75</v>
      </c>
      <c r="B838" t="s">
        <v>887</v>
      </c>
      <c r="C838">
        <v>3</v>
      </c>
      <c r="D838">
        <v>13</v>
      </c>
      <c r="J838">
        <v>3</v>
      </c>
      <c r="K838">
        <v>13</v>
      </c>
    </row>
    <row r="839" spans="1:11">
      <c r="A839">
        <v>75</v>
      </c>
      <c r="B839" t="s">
        <v>1796</v>
      </c>
      <c r="C839">
        <v>1</v>
      </c>
      <c r="D839">
        <v>8</v>
      </c>
      <c r="J839">
        <v>1</v>
      </c>
      <c r="K839">
        <v>8</v>
      </c>
    </row>
    <row r="840" spans="1:11">
      <c r="A840">
        <v>75</v>
      </c>
      <c r="B840" t="s">
        <v>1796</v>
      </c>
      <c r="C840">
        <v>9</v>
      </c>
      <c r="D840">
        <v>24</v>
      </c>
      <c r="J840">
        <v>9</v>
      </c>
      <c r="K840">
        <v>24</v>
      </c>
    </row>
    <row r="841" spans="1:11">
      <c r="A841">
        <v>75</v>
      </c>
      <c r="B841" t="s">
        <v>1796</v>
      </c>
      <c r="C841">
        <v>13</v>
      </c>
      <c r="D841">
        <v>28</v>
      </c>
      <c r="J841">
        <v>13</v>
      </c>
      <c r="K841">
        <v>28</v>
      </c>
    </row>
    <row r="842" spans="1:11">
      <c r="A842">
        <v>75</v>
      </c>
      <c r="B842" t="s">
        <v>1796</v>
      </c>
      <c r="C842">
        <v>1</v>
      </c>
      <c r="D842">
        <v>14</v>
      </c>
      <c r="J842">
        <v>1</v>
      </c>
      <c r="K842">
        <v>14</v>
      </c>
    </row>
    <row r="843" spans="1:11">
      <c r="A843">
        <v>75</v>
      </c>
      <c r="B843" t="s">
        <v>1796</v>
      </c>
      <c r="C843">
        <v>1</v>
      </c>
      <c r="D843">
        <v>8</v>
      </c>
      <c r="J843">
        <v>1</v>
      </c>
      <c r="K843">
        <v>8</v>
      </c>
    </row>
    <row r="844" spans="1:11">
      <c r="A844">
        <v>75</v>
      </c>
      <c r="B844" t="s">
        <v>887</v>
      </c>
      <c r="C844">
        <v>1</v>
      </c>
      <c r="D844">
        <v>11</v>
      </c>
      <c r="J844">
        <v>1</v>
      </c>
      <c r="K844">
        <v>11</v>
      </c>
    </row>
    <row r="845" spans="1:11">
      <c r="A845">
        <v>75</v>
      </c>
      <c r="B845" t="s">
        <v>1796</v>
      </c>
      <c r="C845">
        <v>5</v>
      </c>
      <c r="D845">
        <v>11</v>
      </c>
      <c r="J845">
        <v>5</v>
      </c>
      <c r="K845">
        <v>11</v>
      </c>
    </row>
    <row r="846" spans="1:11">
      <c r="A846">
        <v>75</v>
      </c>
      <c r="B846" t="s">
        <v>1796</v>
      </c>
      <c r="C846">
        <v>6</v>
      </c>
      <c r="D846">
        <v>10</v>
      </c>
      <c r="J846">
        <v>6</v>
      </c>
      <c r="K846">
        <v>10</v>
      </c>
    </row>
    <row r="847" spans="1:11">
      <c r="A847">
        <v>75</v>
      </c>
      <c r="B847" t="s">
        <v>887</v>
      </c>
      <c r="C847">
        <v>4</v>
      </c>
      <c r="D847">
        <v>8</v>
      </c>
      <c r="J847">
        <v>4</v>
      </c>
      <c r="K847">
        <v>8</v>
      </c>
    </row>
    <row r="848" spans="1:11">
      <c r="A848">
        <v>75</v>
      </c>
      <c r="B848" t="s">
        <v>1796</v>
      </c>
      <c r="C848">
        <v>3</v>
      </c>
      <c r="D848">
        <v>9</v>
      </c>
      <c r="J848">
        <v>3</v>
      </c>
      <c r="K848">
        <v>9</v>
      </c>
    </row>
    <row r="849" spans="1:11">
      <c r="A849">
        <v>75</v>
      </c>
      <c r="B849" t="s">
        <v>1796</v>
      </c>
      <c r="C849">
        <v>1</v>
      </c>
      <c r="D849">
        <v>17</v>
      </c>
      <c r="J849">
        <v>1</v>
      </c>
      <c r="K849">
        <v>17</v>
      </c>
    </row>
    <row r="850" spans="1:11">
      <c r="A850">
        <v>77</v>
      </c>
      <c r="B850" t="s">
        <v>740</v>
      </c>
      <c r="C850">
        <v>1</v>
      </c>
      <c r="D850">
        <v>7</v>
      </c>
      <c r="J850">
        <v>1</v>
      </c>
      <c r="K850">
        <v>7</v>
      </c>
    </row>
    <row r="851" spans="1:11">
      <c r="A851">
        <v>77</v>
      </c>
      <c r="B851" t="s">
        <v>1845</v>
      </c>
      <c r="C851">
        <v>3</v>
      </c>
      <c r="D851">
        <v>7</v>
      </c>
      <c r="J851">
        <v>3</v>
      </c>
      <c r="K851">
        <v>7</v>
      </c>
    </row>
    <row r="852" spans="1:11">
      <c r="A852">
        <v>77</v>
      </c>
      <c r="B852" t="s">
        <v>740</v>
      </c>
      <c r="C852">
        <v>1</v>
      </c>
      <c r="D852">
        <v>6</v>
      </c>
      <c r="J852">
        <v>1</v>
      </c>
      <c r="K852">
        <v>6</v>
      </c>
    </row>
    <row r="853" spans="1:11">
      <c r="A853">
        <v>77</v>
      </c>
      <c r="B853" t="s">
        <v>740</v>
      </c>
      <c r="C853">
        <v>2</v>
      </c>
      <c r="D853">
        <v>3</v>
      </c>
      <c r="J853">
        <v>2</v>
      </c>
      <c r="K853">
        <v>3</v>
      </c>
    </row>
    <row r="854" spans="1:11">
      <c r="A854">
        <v>77</v>
      </c>
      <c r="B854" t="s">
        <v>740</v>
      </c>
      <c r="C854">
        <v>3</v>
      </c>
      <c r="D854">
        <v>19</v>
      </c>
      <c r="J854">
        <v>3</v>
      </c>
      <c r="K854">
        <v>19</v>
      </c>
    </row>
    <row r="855" spans="1:11">
      <c r="A855">
        <v>79</v>
      </c>
      <c r="B855" t="s">
        <v>742</v>
      </c>
      <c r="C855">
        <v>1</v>
      </c>
      <c r="D855">
        <v>2</v>
      </c>
      <c r="J855">
        <v>1</v>
      </c>
      <c r="K855">
        <v>2</v>
      </c>
    </row>
    <row r="856" spans="1:11">
      <c r="A856">
        <v>79</v>
      </c>
      <c r="B856" t="s">
        <v>742</v>
      </c>
      <c r="C856">
        <v>3</v>
      </c>
      <c r="D856">
        <v>7</v>
      </c>
      <c r="J856">
        <v>3</v>
      </c>
      <c r="K856">
        <v>7</v>
      </c>
    </row>
    <row r="857" spans="1:11">
      <c r="A857">
        <v>79</v>
      </c>
      <c r="B857" t="s">
        <v>742</v>
      </c>
      <c r="C857">
        <v>2</v>
      </c>
      <c r="D857">
        <v>5</v>
      </c>
      <c r="J857">
        <v>2</v>
      </c>
      <c r="K857">
        <v>5</v>
      </c>
    </row>
    <row r="858" spans="1:11">
      <c r="A858">
        <v>79</v>
      </c>
      <c r="B858" t="s">
        <v>742</v>
      </c>
      <c r="C858">
        <v>2</v>
      </c>
      <c r="D858">
        <v>7</v>
      </c>
      <c r="J858">
        <v>2</v>
      </c>
      <c r="K858">
        <v>7</v>
      </c>
    </row>
    <row r="859" spans="1:11">
      <c r="A859">
        <v>81</v>
      </c>
      <c r="B859" t="s">
        <v>1864</v>
      </c>
      <c r="C859">
        <v>1</v>
      </c>
      <c r="D859">
        <v>5</v>
      </c>
      <c r="J859">
        <v>1</v>
      </c>
      <c r="K859">
        <v>5</v>
      </c>
    </row>
    <row r="860" spans="1:11">
      <c r="A860">
        <v>81</v>
      </c>
      <c r="B860" t="s">
        <v>744</v>
      </c>
      <c r="C860">
        <v>3</v>
      </c>
      <c r="D860">
        <v>5</v>
      </c>
      <c r="J860">
        <v>3</v>
      </c>
      <c r="K860">
        <v>5</v>
      </c>
    </row>
    <row r="861" spans="1:11">
      <c r="A861">
        <v>81</v>
      </c>
      <c r="B861" t="s">
        <v>744</v>
      </c>
      <c r="C861">
        <v>1</v>
      </c>
      <c r="D861">
        <v>6</v>
      </c>
      <c r="J861">
        <v>1</v>
      </c>
      <c r="K861">
        <v>6</v>
      </c>
    </row>
    <row r="862" spans="1:11">
      <c r="A862">
        <v>81</v>
      </c>
      <c r="B862" t="s">
        <v>744</v>
      </c>
      <c r="C862">
        <v>4</v>
      </c>
      <c r="D862">
        <v>8</v>
      </c>
      <c r="J862">
        <v>4</v>
      </c>
      <c r="K862">
        <v>8</v>
      </c>
    </row>
    <row r="863" spans="1:11">
      <c r="A863">
        <v>81</v>
      </c>
      <c r="B863" t="s">
        <v>1864</v>
      </c>
      <c r="C863">
        <v>2</v>
      </c>
      <c r="D863">
        <v>8</v>
      </c>
      <c r="J863">
        <v>2</v>
      </c>
      <c r="K863">
        <v>8</v>
      </c>
    </row>
    <row r="864" spans="1:11">
      <c r="A864">
        <v>81</v>
      </c>
      <c r="B864" t="s">
        <v>744</v>
      </c>
      <c r="C864">
        <v>2</v>
      </c>
      <c r="D864">
        <v>6</v>
      </c>
      <c r="J864">
        <v>2</v>
      </c>
      <c r="K864">
        <v>6</v>
      </c>
    </row>
    <row r="865" spans="1:11">
      <c r="A865">
        <v>81</v>
      </c>
      <c r="B865" t="s">
        <v>744</v>
      </c>
      <c r="C865">
        <v>1</v>
      </c>
      <c r="D865">
        <v>4</v>
      </c>
      <c r="J865">
        <v>1</v>
      </c>
      <c r="K865">
        <v>4</v>
      </c>
    </row>
    <row r="866" spans="1:11">
      <c r="A866">
        <v>81</v>
      </c>
      <c r="B866" t="s">
        <v>1864</v>
      </c>
      <c r="C866">
        <v>3</v>
      </c>
      <c r="D866">
        <v>5</v>
      </c>
      <c r="J866">
        <v>3</v>
      </c>
      <c r="K866">
        <v>5</v>
      </c>
    </row>
    <row r="867" spans="1:11">
      <c r="A867">
        <v>81</v>
      </c>
      <c r="B867" t="s">
        <v>1864</v>
      </c>
      <c r="C867">
        <v>4</v>
      </c>
      <c r="D867">
        <v>5</v>
      </c>
      <c r="J867">
        <v>4</v>
      </c>
      <c r="K867">
        <v>5</v>
      </c>
    </row>
    <row r="868" spans="1:11">
      <c r="A868">
        <v>81</v>
      </c>
      <c r="B868" t="s">
        <v>1864</v>
      </c>
      <c r="C868">
        <v>1</v>
      </c>
      <c r="D868">
        <v>7</v>
      </c>
      <c r="J868">
        <v>1</v>
      </c>
      <c r="K868">
        <v>7</v>
      </c>
    </row>
    <row r="869" spans="1:11">
      <c r="A869">
        <v>81</v>
      </c>
      <c r="B869" t="s">
        <v>1864</v>
      </c>
      <c r="C869">
        <v>1</v>
      </c>
      <c r="D869">
        <v>6</v>
      </c>
      <c r="J869">
        <v>1</v>
      </c>
      <c r="K869">
        <v>6</v>
      </c>
    </row>
    <row r="870" spans="1:11">
      <c r="A870">
        <v>81</v>
      </c>
      <c r="B870" t="s">
        <v>1864</v>
      </c>
      <c r="C870">
        <v>1</v>
      </c>
      <c r="D870">
        <v>6</v>
      </c>
      <c r="J870">
        <v>1</v>
      </c>
      <c r="K870">
        <v>6</v>
      </c>
    </row>
    <row r="871" spans="1:11">
      <c r="A871">
        <v>81</v>
      </c>
      <c r="B871" t="s">
        <v>744</v>
      </c>
      <c r="C871">
        <v>3</v>
      </c>
      <c r="D871">
        <v>12</v>
      </c>
      <c r="J871">
        <v>3</v>
      </c>
      <c r="K871">
        <v>12</v>
      </c>
    </row>
    <row r="872" spans="1:11">
      <c r="A872">
        <v>82</v>
      </c>
      <c r="B872" t="s">
        <v>1892</v>
      </c>
      <c r="C872">
        <v>9</v>
      </c>
      <c r="D872">
        <v>12</v>
      </c>
      <c r="J872">
        <v>9</v>
      </c>
      <c r="K872">
        <v>12</v>
      </c>
    </row>
    <row r="873" spans="1:11">
      <c r="A873">
        <v>82</v>
      </c>
      <c r="B873" t="s">
        <v>1892</v>
      </c>
      <c r="C873">
        <v>1</v>
      </c>
      <c r="D873">
        <v>7</v>
      </c>
      <c r="J873">
        <v>1</v>
      </c>
      <c r="K873">
        <v>7</v>
      </c>
    </row>
    <row r="874" spans="1:11">
      <c r="A874">
        <v>82</v>
      </c>
      <c r="B874" t="s">
        <v>888</v>
      </c>
      <c r="C874">
        <v>8</v>
      </c>
      <c r="D874">
        <v>12</v>
      </c>
      <c r="J874">
        <v>8</v>
      </c>
      <c r="K874">
        <v>12</v>
      </c>
    </row>
    <row r="875" spans="1:11">
      <c r="A875">
        <v>82</v>
      </c>
      <c r="B875" t="s">
        <v>1892</v>
      </c>
      <c r="C875">
        <v>1</v>
      </c>
      <c r="D875">
        <v>11</v>
      </c>
      <c r="J875">
        <v>1</v>
      </c>
      <c r="K875">
        <v>11</v>
      </c>
    </row>
    <row r="876" spans="1:11">
      <c r="A876">
        <v>82</v>
      </c>
      <c r="B876" t="s">
        <v>1892</v>
      </c>
      <c r="C876">
        <v>7</v>
      </c>
      <c r="D876">
        <v>15</v>
      </c>
      <c r="J876">
        <v>7</v>
      </c>
      <c r="K876">
        <v>15</v>
      </c>
    </row>
    <row r="877" spans="1:11">
      <c r="A877">
        <v>83</v>
      </c>
      <c r="B877" t="s">
        <v>248</v>
      </c>
      <c r="C877">
        <v>3</v>
      </c>
      <c r="D877">
        <v>8</v>
      </c>
      <c r="J877">
        <v>3</v>
      </c>
      <c r="K877">
        <v>8</v>
      </c>
    </row>
    <row r="878" spans="1:11">
      <c r="A878">
        <v>83</v>
      </c>
      <c r="B878" t="s">
        <v>248</v>
      </c>
      <c r="C878">
        <v>5</v>
      </c>
      <c r="D878">
        <v>9</v>
      </c>
      <c r="J878">
        <v>5</v>
      </c>
      <c r="K878">
        <v>9</v>
      </c>
    </row>
    <row r="879" spans="1:11">
      <c r="A879">
        <v>83</v>
      </c>
      <c r="B879" t="s">
        <v>248</v>
      </c>
      <c r="C879">
        <v>6</v>
      </c>
      <c r="D879">
        <v>15</v>
      </c>
      <c r="J879">
        <v>6</v>
      </c>
      <c r="K879">
        <v>15</v>
      </c>
    </row>
    <row r="880" spans="1:11">
      <c r="A880">
        <v>83</v>
      </c>
      <c r="B880" t="s">
        <v>248</v>
      </c>
      <c r="C880">
        <v>4</v>
      </c>
      <c r="D880">
        <v>6</v>
      </c>
      <c r="J880">
        <v>4</v>
      </c>
      <c r="K880">
        <v>6</v>
      </c>
    </row>
    <row r="881" spans="1:11">
      <c r="A881">
        <v>83</v>
      </c>
      <c r="B881" t="s">
        <v>248</v>
      </c>
      <c r="C881">
        <v>1</v>
      </c>
      <c r="D881">
        <v>4</v>
      </c>
      <c r="J881">
        <v>1</v>
      </c>
      <c r="K881">
        <v>4</v>
      </c>
    </row>
    <row r="882" spans="1:11">
      <c r="A882">
        <v>83</v>
      </c>
      <c r="B882" t="s">
        <v>248</v>
      </c>
      <c r="C882">
        <v>1</v>
      </c>
      <c r="D882">
        <v>12</v>
      </c>
      <c r="J882">
        <v>1</v>
      </c>
      <c r="K882">
        <v>12</v>
      </c>
    </row>
    <row r="883" spans="1:11">
      <c r="A883">
        <v>83</v>
      </c>
      <c r="B883" t="s">
        <v>248</v>
      </c>
      <c r="C883">
        <v>8</v>
      </c>
      <c r="D883">
        <v>16</v>
      </c>
      <c r="J883">
        <v>8</v>
      </c>
      <c r="K883">
        <v>16</v>
      </c>
    </row>
    <row r="884" spans="1:11">
      <c r="A884">
        <v>83</v>
      </c>
      <c r="B884" t="s">
        <v>248</v>
      </c>
      <c r="C884">
        <v>2</v>
      </c>
      <c r="D884">
        <v>3</v>
      </c>
      <c r="J884">
        <v>2</v>
      </c>
      <c r="K884">
        <v>3</v>
      </c>
    </row>
    <row r="885" spans="1:11">
      <c r="A885">
        <v>83</v>
      </c>
      <c r="B885" t="s">
        <v>248</v>
      </c>
      <c r="C885">
        <v>1</v>
      </c>
      <c r="D885">
        <v>10</v>
      </c>
      <c r="J885">
        <v>1</v>
      </c>
      <c r="K885">
        <v>10</v>
      </c>
    </row>
    <row r="886" spans="1:11">
      <c r="A886">
        <v>84</v>
      </c>
      <c r="B886" s="5" t="s">
        <v>745</v>
      </c>
      <c r="C886" s="5">
        <v>6</v>
      </c>
      <c r="D886" s="5">
        <v>15</v>
      </c>
      <c r="J886" s="5">
        <v>6</v>
      </c>
      <c r="K886" s="5">
        <v>15</v>
      </c>
    </row>
    <row r="887" spans="1:11">
      <c r="A887">
        <v>84</v>
      </c>
      <c r="B887" s="5" t="s">
        <v>745</v>
      </c>
      <c r="C887" s="5">
        <v>18</v>
      </c>
      <c r="D887" s="5">
        <v>25</v>
      </c>
      <c r="J887" s="5">
        <v>18</v>
      </c>
      <c r="K887" s="5">
        <v>25</v>
      </c>
    </row>
    <row r="888" spans="1:11">
      <c r="A888">
        <v>84</v>
      </c>
      <c r="B888" s="5" t="s">
        <v>1920</v>
      </c>
      <c r="C888" s="5">
        <v>2</v>
      </c>
      <c r="D888" s="5">
        <v>7</v>
      </c>
      <c r="J888" s="5">
        <v>2</v>
      </c>
      <c r="K888" s="5">
        <v>7</v>
      </c>
    </row>
    <row r="889" spans="1:11">
      <c r="A889">
        <v>84</v>
      </c>
      <c r="B889" s="5" t="s">
        <v>745</v>
      </c>
      <c r="C889" s="5">
        <v>3</v>
      </c>
      <c r="D889" s="5">
        <v>8</v>
      </c>
      <c r="J889" s="5">
        <v>3</v>
      </c>
      <c r="K889" s="5">
        <v>8</v>
      </c>
    </row>
    <row r="890" spans="1:11">
      <c r="A890">
        <v>84</v>
      </c>
      <c r="B890" s="5" t="s">
        <v>1920</v>
      </c>
      <c r="C890" s="5">
        <v>1</v>
      </c>
      <c r="D890" s="5">
        <v>9</v>
      </c>
      <c r="J890" s="5">
        <v>1</v>
      </c>
      <c r="K890" s="5">
        <v>9</v>
      </c>
    </row>
    <row r="891" spans="1:11">
      <c r="A891">
        <v>87</v>
      </c>
      <c r="B891" s="5" t="s">
        <v>855</v>
      </c>
      <c r="C891" s="5">
        <v>1</v>
      </c>
      <c r="D891" s="5">
        <v>5</v>
      </c>
      <c r="J891" s="5">
        <v>1</v>
      </c>
      <c r="K891" s="5">
        <v>5</v>
      </c>
    </row>
    <row r="892" spans="1:11">
      <c r="A892">
        <v>87</v>
      </c>
      <c r="B892" s="5" t="s">
        <v>855</v>
      </c>
      <c r="C892" s="5">
        <v>8</v>
      </c>
      <c r="D892" s="5">
        <v>13</v>
      </c>
      <c r="J892" s="5">
        <v>8</v>
      </c>
      <c r="K892" s="5">
        <v>13</v>
      </c>
    </row>
    <row r="893" spans="1:11">
      <c r="A893">
        <v>87</v>
      </c>
      <c r="B893" s="5" t="s">
        <v>855</v>
      </c>
      <c r="C893" s="5">
        <v>3</v>
      </c>
      <c r="D893" s="5">
        <v>7</v>
      </c>
      <c r="J893" s="5">
        <v>3</v>
      </c>
      <c r="K893" s="5">
        <v>7</v>
      </c>
    </row>
    <row r="894" spans="1:11">
      <c r="A894">
        <v>87</v>
      </c>
      <c r="B894" s="5" t="s">
        <v>855</v>
      </c>
      <c r="C894" s="5">
        <v>2</v>
      </c>
      <c r="D894" s="5">
        <v>4</v>
      </c>
      <c r="J894" s="5">
        <v>2</v>
      </c>
      <c r="K894" s="5">
        <v>4</v>
      </c>
    </row>
    <row r="895" spans="1:11">
      <c r="A895">
        <v>87</v>
      </c>
      <c r="B895" s="5" t="s">
        <v>855</v>
      </c>
      <c r="C895" s="5">
        <v>2</v>
      </c>
      <c r="D895" s="5">
        <v>6</v>
      </c>
      <c r="J895" s="5">
        <v>2</v>
      </c>
      <c r="K895" s="5">
        <v>6</v>
      </c>
    </row>
    <row r="896" spans="1:11">
      <c r="A896">
        <v>87</v>
      </c>
      <c r="B896" t="s">
        <v>855</v>
      </c>
      <c r="C896">
        <v>3</v>
      </c>
      <c r="D896">
        <v>9</v>
      </c>
      <c r="J896">
        <v>3</v>
      </c>
      <c r="K896">
        <v>9</v>
      </c>
    </row>
    <row r="897" spans="1:11">
      <c r="A897">
        <v>87</v>
      </c>
      <c r="B897" t="s">
        <v>855</v>
      </c>
      <c r="C897">
        <v>5</v>
      </c>
      <c r="D897">
        <v>11</v>
      </c>
      <c r="J897">
        <v>5</v>
      </c>
      <c r="K897">
        <v>11</v>
      </c>
    </row>
    <row r="898" spans="1:11">
      <c r="A898">
        <v>87</v>
      </c>
      <c r="B898" s="5" t="s">
        <v>855</v>
      </c>
      <c r="C898" s="5">
        <v>1</v>
      </c>
      <c r="D898" s="5">
        <v>8</v>
      </c>
      <c r="J898" s="5">
        <v>1</v>
      </c>
      <c r="K898" s="5">
        <v>8</v>
      </c>
    </row>
    <row r="899" spans="1:11">
      <c r="A899">
        <v>87</v>
      </c>
      <c r="B899" s="5" t="s">
        <v>855</v>
      </c>
      <c r="C899" s="5">
        <v>2</v>
      </c>
      <c r="D899" s="5">
        <v>8</v>
      </c>
      <c r="J899" s="5">
        <v>2</v>
      </c>
      <c r="K899" s="5">
        <v>8</v>
      </c>
    </row>
    <row r="900" spans="1:11">
      <c r="A900">
        <v>87</v>
      </c>
      <c r="B900" s="5" t="s">
        <v>855</v>
      </c>
      <c r="C900" s="5">
        <v>1</v>
      </c>
      <c r="D900" s="5">
        <v>4</v>
      </c>
      <c r="J900" s="5">
        <v>1</v>
      </c>
      <c r="K900" s="5">
        <v>4</v>
      </c>
    </row>
    <row r="901" spans="1:11">
      <c r="A901">
        <v>87</v>
      </c>
      <c r="B901" s="5" t="s">
        <v>855</v>
      </c>
      <c r="C901" s="5">
        <v>5</v>
      </c>
      <c r="D901" s="5">
        <v>6</v>
      </c>
      <c r="J901" s="5">
        <v>5</v>
      </c>
      <c r="K901" s="5">
        <v>6</v>
      </c>
    </row>
    <row r="902" spans="1:11">
      <c r="A902">
        <v>87</v>
      </c>
      <c r="B902" s="5" t="s">
        <v>855</v>
      </c>
      <c r="C902" s="5">
        <v>4</v>
      </c>
      <c r="D902" s="5">
        <v>8</v>
      </c>
      <c r="J902" s="5">
        <v>4</v>
      </c>
      <c r="K902" s="5">
        <v>8</v>
      </c>
    </row>
    <row r="903" spans="1:11">
      <c r="A903">
        <v>87</v>
      </c>
      <c r="B903" s="5" t="s">
        <v>855</v>
      </c>
      <c r="C903" s="5">
        <v>1</v>
      </c>
      <c r="D903" s="5">
        <v>4</v>
      </c>
      <c r="J903" s="5">
        <v>1</v>
      </c>
      <c r="K903" s="5">
        <v>4</v>
      </c>
    </row>
    <row r="904" spans="1:11">
      <c r="A904">
        <v>87</v>
      </c>
      <c r="B904" s="5" t="s">
        <v>855</v>
      </c>
      <c r="C904" s="5">
        <v>1</v>
      </c>
      <c r="D904" s="5">
        <v>4</v>
      </c>
      <c r="J904" s="5">
        <v>1</v>
      </c>
      <c r="K904" s="5">
        <v>4</v>
      </c>
    </row>
    <row r="905" spans="1:11">
      <c r="A905">
        <v>87</v>
      </c>
      <c r="B905" s="5" t="s">
        <v>855</v>
      </c>
      <c r="C905" s="5">
        <v>4</v>
      </c>
      <c r="D905" s="5">
        <v>10</v>
      </c>
      <c r="J905" s="5">
        <v>4</v>
      </c>
      <c r="K905" s="5">
        <v>10</v>
      </c>
    </row>
    <row r="906" spans="1:11">
      <c r="A906">
        <v>87</v>
      </c>
      <c r="B906" s="5" t="s">
        <v>855</v>
      </c>
      <c r="C906" s="5">
        <v>1</v>
      </c>
      <c r="D906" s="5">
        <v>6</v>
      </c>
      <c r="J906" s="5">
        <v>1</v>
      </c>
      <c r="K906" s="5">
        <v>6</v>
      </c>
    </row>
    <row r="907" spans="1:11">
      <c r="A907">
        <v>87</v>
      </c>
      <c r="B907" s="5" t="s">
        <v>855</v>
      </c>
      <c r="C907" s="5">
        <v>1</v>
      </c>
      <c r="D907" s="5">
        <v>5</v>
      </c>
      <c r="J907" s="5">
        <v>1</v>
      </c>
      <c r="K907" s="5">
        <v>5</v>
      </c>
    </row>
    <row r="908" spans="1:11">
      <c r="A908" s="5">
        <v>89</v>
      </c>
      <c r="B908" s="5" t="s">
        <v>889</v>
      </c>
      <c r="C908" s="5">
        <v>1</v>
      </c>
      <c r="D908" s="5">
        <v>5</v>
      </c>
      <c r="J908" s="5">
        <v>1</v>
      </c>
      <c r="K908" s="5">
        <v>5</v>
      </c>
    </row>
    <row r="909" spans="1:11">
      <c r="A909" s="5">
        <v>89</v>
      </c>
      <c r="B909" s="5" t="s">
        <v>889</v>
      </c>
      <c r="C909" s="5">
        <v>1</v>
      </c>
      <c r="D909" s="5">
        <v>6</v>
      </c>
      <c r="J909" s="5">
        <v>1</v>
      </c>
      <c r="K909" s="5">
        <v>6</v>
      </c>
    </row>
    <row r="910" spans="1:11">
      <c r="A910" s="5">
        <v>89</v>
      </c>
      <c r="B910" s="5" t="s">
        <v>889</v>
      </c>
      <c r="C910" s="5">
        <v>2</v>
      </c>
      <c r="D910" s="5">
        <v>7</v>
      </c>
      <c r="J910" s="5">
        <v>2</v>
      </c>
      <c r="K910" s="5">
        <v>7</v>
      </c>
    </row>
    <row r="911" spans="1:11">
      <c r="A911" s="5">
        <v>89</v>
      </c>
      <c r="B911" s="5" t="s">
        <v>889</v>
      </c>
      <c r="C911" s="5">
        <v>6</v>
      </c>
      <c r="D911" s="5">
        <v>7</v>
      </c>
      <c r="J911" s="5">
        <v>6</v>
      </c>
      <c r="K911" s="5">
        <v>7</v>
      </c>
    </row>
    <row r="912" spans="1:11">
      <c r="A912" s="5">
        <v>89</v>
      </c>
      <c r="B912" s="5" t="s">
        <v>889</v>
      </c>
      <c r="C912" s="5">
        <v>1</v>
      </c>
      <c r="D912" s="5">
        <v>7</v>
      </c>
      <c r="J912" s="5">
        <v>1</v>
      </c>
      <c r="K912" s="5">
        <v>7</v>
      </c>
    </row>
    <row r="913" spans="1:11">
      <c r="A913" s="5">
        <v>89</v>
      </c>
      <c r="B913" s="5" t="s">
        <v>889</v>
      </c>
      <c r="C913" s="5">
        <v>1</v>
      </c>
      <c r="D913" s="5">
        <v>4</v>
      </c>
      <c r="J913" s="5">
        <v>1</v>
      </c>
      <c r="K913" s="5">
        <v>4</v>
      </c>
    </row>
    <row r="914" spans="1:11">
      <c r="A914" s="5">
        <v>89</v>
      </c>
      <c r="B914" s="5" t="s">
        <v>889</v>
      </c>
      <c r="C914" s="5">
        <v>1</v>
      </c>
      <c r="D914" s="5">
        <v>3</v>
      </c>
      <c r="J914" s="5">
        <v>1</v>
      </c>
      <c r="K914" s="5">
        <v>3</v>
      </c>
    </row>
    <row r="915" spans="1:11">
      <c r="A915" s="5">
        <v>89</v>
      </c>
      <c r="B915" s="5" t="s">
        <v>889</v>
      </c>
      <c r="C915" s="5">
        <v>1</v>
      </c>
      <c r="D915" s="5">
        <v>4</v>
      </c>
      <c r="J915" s="5">
        <v>1</v>
      </c>
      <c r="K915" s="5">
        <v>4</v>
      </c>
    </row>
    <row r="916" spans="1:11">
      <c r="A916" s="5">
        <v>89</v>
      </c>
      <c r="B916" s="5" t="s">
        <v>2010</v>
      </c>
      <c r="C916" s="5">
        <v>2</v>
      </c>
      <c r="D916" s="5">
        <v>5</v>
      </c>
      <c r="J916" s="5">
        <v>2</v>
      </c>
      <c r="K916" s="5">
        <v>5</v>
      </c>
    </row>
    <row r="917" spans="1:11">
      <c r="A917" s="5">
        <v>89</v>
      </c>
      <c r="B917" s="5" t="s">
        <v>2010</v>
      </c>
      <c r="C917" s="5">
        <v>2</v>
      </c>
      <c r="D917" s="5">
        <v>5</v>
      </c>
      <c r="J917" s="5">
        <v>2</v>
      </c>
      <c r="K917" s="5">
        <v>5</v>
      </c>
    </row>
    <row r="918" spans="1:11">
      <c r="A918" s="5">
        <v>89</v>
      </c>
      <c r="B918" s="5" t="s">
        <v>2010</v>
      </c>
      <c r="C918" s="5">
        <v>2</v>
      </c>
      <c r="D918" s="5">
        <v>5</v>
      </c>
      <c r="J918" s="5">
        <v>2</v>
      </c>
      <c r="K918" s="5">
        <v>5</v>
      </c>
    </row>
    <row r="919" spans="1:11">
      <c r="A919" s="5">
        <v>90</v>
      </c>
      <c r="B919" s="5" t="s">
        <v>749</v>
      </c>
      <c r="C919" s="5">
        <v>2</v>
      </c>
      <c r="D919" s="5">
        <v>4</v>
      </c>
      <c r="J919" s="5">
        <v>2</v>
      </c>
      <c r="K919" s="5">
        <v>4</v>
      </c>
    </row>
    <row r="920" spans="1:11">
      <c r="A920" s="5">
        <v>90</v>
      </c>
      <c r="B920" s="5" t="s">
        <v>749</v>
      </c>
      <c r="C920" s="5">
        <v>3</v>
      </c>
      <c r="D920" s="5">
        <v>8</v>
      </c>
      <c r="J920" s="5">
        <v>3</v>
      </c>
      <c r="K920" s="5">
        <v>8</v>
      </c>
    </row>
    <row r="921" spans="1:11">
      <c r="A921" s="5">
        <v>90</v>
      </c>
      <c r="B921" s="5" t="s">
        <v>749</v>
      </c>
      <c r="C921" s="5">
        <v>4</v>
      </c>
      <c r="D921" s="5">
        <v>7</v>
      </c>
      <c r="J921" s="5">
        <v>4</v>
      </c>
      <c r="K921" s="5">
        <v>7</v>
      </c>
    </row>
    <row r="922" spans="1:11">
      <c r="A922" s="5">
        <v>90</v>
      </c>
      <c r="B922" s="5" t="s">
        <v>749</v>
      </c>
      <c r="C922" s="5">
        <v>2</v>
      </c>
      <c r="D922" s="5">
        <v>3</v>
      </c>
      <c r="J922" s="5">
        <v>2</v>
      </c>
      <c r="K922" s="5">
        <v>3</v>
      </c>
    </row>
    <row r="923" spans="1:11">
      <c r="A923" s="5">
        <v>90</v>
      </c>
      <c r="B923" s="5" t="s">
        <v>749</v>
      </c>
      <c r="C923" s="5">
        <v>5</v>
      </c>
      <c r="D923" s="5">
        <v>9</v>
      </c>
      <c r="J923" s="5">
        <v>5</v>
      </c>
      <c r="K923" s="5">
        <v>9</v>
      </c>
    </row>
    <row r="924" spans="1:11">
      <c r="A924" s="5">
        <v>90</v>
      </c>
      <c r="B924" s="5" t="s">
        <v>749</v>
      </c>
      <c r="C924" s="5">
        <v>7</v>
      </c>
      <c r="D924" s="5">
        <v>11</v>
      </c>
      <c r="J924" s="5">
        <v>7</v>
      </c>
      <c r="K924" s="5">
        <v>11</v>
      </c>
    </row>
    <row r="925" spans="1:11">
      <c r="A925" s="5">
        <v>90</v>
      </c>
      <c r="B925" s="5" t="s">
        <v>749</v>
      </c>
      <c r="C925" s="5">
        <v>5</v>
      </c>
      <c r="D925" s="5">
        <v>11</v>
      </c>
      <c r="J925" s="5">
        <v>5</v>
      </c>
      <c r="K925" s="5">
        <v>11</v>
      </c>
    </row>
    <row r="926" spans="1:11">
      <c r="A926" s="5">
        <v>90</v>
      </c>
      <c r="B926" s="5" t="s">
        <v>749</v>
      </c>
      <c r="C926" s="5">
        <v>2</v>
      </c>
      <c r="D926" s="5">
        <v>3</v>
      </c>
      <c r="J926" s="5">
        <v>2</v>
      </c>
      <c r="K926" s="5">
        <v>3</v>
      </c>
    </row>
    <row r="927" spans="1:11">
      <c r="A927" s="5">
        <v>90</v>
      </c>
      <c r="B927" s="5" t="s">
        <v>749</v>
      </c>
      <c r="C927" s="5">
        <v>5</v>
      </c>
      <c r="D927" s="5">
        <v>7</v>
      </c>
      <c r="J927" s="5">
        <v>5</v>
      </c>
      <c r="K927" s="5">
        <v>7</v>
      </c>
    </row>
    <row r="928" spans="1:11">
      <c r="A928" s="5">
        <v>90</v>
      </c>
      <c r="B928" s="5" t="s">
        <v>749</v>
      </c>
      <c r="C928" s="5">
        <v>2</v>
      </c>
      <c r="D928" s="5">
        <v>6</v>
      </c>
      <c r="J928" s="5">
        <v>2</v>
      </c>
      <c r="K928" s="5">
        <v>6</v>
      </c>
    </row>
    <row r="929" spans="1:11">
      <c r="A929" s="5">
        <v>90</v>
      </c>
      <c r="B929" s="5" t="s">
        <v>749</v>
      </c>
      <c r="C929" s="5">
        <v>4</v>
      </c>
      <c r="D929" s="5">
        <v>11</v>
      </c>
      <c r="J929" s="5">
        <v>4</v>
      </c>
      <c r="K929" s="5">
        <v>11</v>
      </c>
    </row>
    <row r="930" spans="1:11">
      <c r="A930">
        <v>92</v>
      </c>
      <c r="B930" s="5" t="s">
        <v>751</v>
      </c>
      <c r="C930" s="5">
        <v>3</v>
      </c>
      <c r="D930" s="5">
        <v>6</v>
      </c>
      <c r="J930" s="5">
        <v>3</v>
      </c>
      <c r="K930" s="5">
        <v>6</v>
      </c>
    </row>
    <row r="931" spans="1:11">
      <c r="A931">
        <v>92</v>
      </c>
      <c r="B931" s="5" t="s">
        <v>751</v>
      </c>
      <c r="C931" s="5">
        <v>2</v>
      </c>
      <c r="D931" s="5">
        <v>3</v>
      </c>
      <c r="J931" s="5">
        <v>2</v>
      </c>
      <c r="K931" s="5">
        <v>3</v>
      </c>
    </row>
    <row r="932" spans="1:11">
      <c r="A932" s="5">
        <v>93</v>
      </c>
      <c r="B932" s="5" t="s">
        <v>752</v>
      </c>
      <c r="C932" s="5">
        <v>1</v>
      </c>
      <c r="D932" s="5">
        <v>10</v>
      </c>
      <c r="J932" s="5">
        <v>1</v>
      </c>
      <c r="K932" s="5">
        <v>10</v>
      </c>
    </row>
    <row r="933" spans="1:11">
      <c r="A933" s="5">
        <v>93</v>
      </c>
      <c r="B933" s="5" t="s">
        <v>752</v>
      </c>
      <c r="C933" s="5">
        <v>2</v>
      </c>
      <c r="D933" s="5">
        <v>8</v>
      </c>
      <c r="J933" s="5">
        <v>2</v>
      </c>
      <c r="K933" s="5">
        <v>8</v>
      </c>
    </row>
    <row r="934" spans="1:11">
      <c r="A934" s="5">
        <v>93</v>
      </c>
      <c r="B934" s="5" t="s">
        <v>752</v>
      </c>
      <c r="C934" s="5">
        <v>2</v>
      </c>
      <c r="D934" s="5">
        <v>4</v>
      </c>
      <c r="J934" s="5">
        <v>2</v>
      </c>
      <c r="K934" s="5">
        <v>4</v>
      </c>
    </row>
    <row r="935" spans="1:11">
      <c r="A935" s="5">
        <v>93</v>
      </c>
      <c r="B935" s="5" t="s">
        <v>752</v>
      </c>
      <c r="C935" s="5">
        <v>7</v>
      </c>
      <c r="D935" s="5">
        <v>8</v>
      </c>
      <c r="J935" s="5">
        <v>7</v>
      </c>
      <c r="K935" s="5">
        <v>8</v>
      </c>
    </row>
    <row r="936" spans="1:11">
      <c r="A936" s="5">
        <v>93</v>
      </c>
      <c r="B936" s="5" t="s">
        <v>752</v>
      </c>
      <c r="C936" s="5">
        <v>3</v>
      </c>
      <c r="D936" s="5">
        <v>10</v>
      </c>
      <c r="J936" s="5">
        <v>3</v>
      </c>
      <c r="K936" s="5">
        <v>10</v>
      </c>
    </row>
    <row r="937" spans="1:11">
      <c r="A937" s="5">
        <v>93</v>
      </c>
      <c r="B937" s="5" t="s">
        <v>752</v>
      </c>
      <c r="C937" s="5">
        <v>2</v>
      </c>
      <c r="D937" s="5">
        <v>7</v>
      </c>
      <c r="J937" s="5">
        <v>2</v>
      </c>
      <c r="K937" s="5">
        <v>7</v>
      </c>
    </row>
    <row r="938" spans="1:11">
      <c r="A938" s="5">
        <v>93</v>
      </c>
      <c r="B938" s="5" t="s">
        <v>752</v>
      </c>
      <c r="C938" s="5">
        <v>8</v>
      </c>
      <c r="D938" s="5">
        <v>9</v>
      </c>
      <c r="J938" s="5">
        <v>8</v>
      </c>
      <c r="K938" s="5">
        <v>9</v>
      </c>
    </row>
    <row r="939" spans="1:11">
      <c r="A939" s="5">
        <v>94</v>
      </c>
      <c r="B939" s="5" t="s">
        <v>753</v>
      </c>
      <c r="C939" s="5">
        <v>3</v>
      </c>
      <c r="D939" s="5">
        <v>6</v>
      </c>
      <c r="J939" s="5">
        <v>3</v>
      </c>
      <c r="K939" s="5">
        <v>6</v>
      </c>
    </row>
    <row r="940" spans="1:11">
      <c r="A940" s="5">
        <v>94</v>
      </c>
      <c r="B940" s="5" t="s">
        <v>753</v>
      </c>
      <c r="C940" s="5">
        <v>8</v>
      </c>
      <c r="D940" s="5">
        <v>13</v>
      </c>
      <c r="J940" s="5">
        <v>8</v>
      </c>
      <c r="K940" s="5">
        <v>13</v>
      </c>
    </row>
    <row r="941" spans="1:11">
      <c r="A941" s="5">
        <v>94</v>
      </c>
      <c r="B941" s="5" t="s">
        <v>753</v>
      </c>
      <c r="C941" s="5">
        <v>7</v>
      </c>
      <c r="D941" s="5">
        <v>11</v>
      </c>
      <c r="J941" s="5">
        <v>7</v>
      </c>
      <c r="K941" s="5">
        <v>11</v>
      </c>
    </row>
    <row r="942" spans="1:11">
      <c r="A942" s="5">
        <v>94</v>
      </c>
      <c r="B942" s="5" t="s">
        <v>753</v>
      </c>
      <c r="C942" s="5">
        <v>2</v>
      </c>
      <c r="D942" s="5">
        <v>10</v>
      </c>
      <c r="J942" s="5">
        <v>2</v>
      </c>
      <c r="K942" s="5">
        <v>10</v>
      </c>
    </row>
    <row r="943" spans="1:11">
      <c r="A943" s="5">
        <v>94</v>
      </c>
      <c r="B943" s="5" t="s">
        <v>753</v>
      </c>
      <c r="C943" s="5">
        <v>5</v>
      </c>
      <c r="D943" s="5">
        <v>9</v>
      </c>
      <c r="J943" s="5">
        <v>5</v>
      </c>
      <c r="K943" s="5">
        <v>9</v>
      </c>
    </row>
    <row r="944" spans="1:11">
      <c r="A944" s="5">
        <v>95</v>
      </c>
      <c r="B944" s="5" t="s">
        <v>754</v>
      </c>
      <c r="C944" s="5">
        <v>34</v>
      </c>
      <c r="D944" s="5">
        <v>37</v>
      </c>
      <c r="J944" s="5">
        <v>34</v>
      </c>
      <c r="K944" s="5">
        <v>37</v>
      </c>
    </row>
    <row r="945" spans="1:11">
      <c r="A945" s="5">
        <v>95</v>
      </c>
      <c r="B945" s="5" t="s">
        <v>754</v>
      </c>
      <c r="C945" s="5">
        <v>8</v>
      </c>
      <c r="D945" s="5">
        <v>24</v>
      </c>
      <c r="J945" s="5">
        <v>8</v>
      </c>
      <c r="K945" s="5">
        <v>24</v>
      </c>
    </row>
    <row r="946" spans="1:11">
      <c r="A946" s="5">
        <v>95</v>
      </c>
      <c r="B946" s="5" t="s">
        <v>754</v>
      </c>
      <c r="C946" s="5">
        <v>7</v>
      </c>
      <c r="D946" s="5">
        <v>14</v>
      </c>
      <c r="J946" s="5">
        <v>7</v>
      </c>
      <c r="K946" s="5">
        <v>14</v>
      </c>
    </row>
    <row r="947" spans="1:11">
      <c r="A947" s="5">
        <v>95</v>
      </c>
      <c r="B947" s="5" t="s">
        <v>754</v>
      </c>
      <c r="C947" s="5">
        <v>2</v>
      </c>
      <c r="D947" s="5">
        <v>9</v>
      </c>
      <c r="J947" s="5">
        <v>2</v>
      </c>
      <c r="K947" s="5">
        <v>9</v>
      </c>
    </row>
    <row r="948" spans="1:11">
      <c r="A948" s="5">
        <v>95</v>
      </c>
      <c r="B948" s="5" t="s">
        <v>754</v>
      </c>
      <c r="C948" s="5">
        <v>1</v>
      </c>
      <c r="D948" s="5">
        <v>3</v>
      </c>
      <c r="J948" s="5">
        <v>1</v>
      </c>
      <c r="K948" s="5">
        <v>3</v>
      </c>
    </row>
    <row r="949" spans="1:11">
      <c r="A949" s="5">
        <v>95</v>
      </c>
      <c r="B949" s="5" t="s">
        <v>754</v>
      </c>
      <c r="C949" s="5">
        <v>2</v>
      </c>
      <c r="D949" s="5">
        <v>11</v>
      </c>
      <c r="J949" s="5">
        <v>2</v>
      </c>
      <c r="K949" s="5">
        <v>11</v>
      </c>
    </row>
    <row r="950" spans="1:11">
      <c r="A950" s="5">
        <v>95</v>
      </c>
      <c r="B950" s="5" t="s">
        <v>754</v>
      </c>
      <c r="C950" s="5">
        <v>4</v>
      </c>
      <c r="D950" s="5">
        <v>12</v>
      </c>
      <c r="J950" s="5">
        <v>4</v>
      </c>
      <c r="K950" s="5">
        <v>12</v>
      </c>
    </row>
    <row r="951" spans="1:11">
      <c r="A951" s="5">
        <v>95</v>
      </c>
      <c r="B951" s="5" t="s">
        <v>754</v>
      </c>
      <c r="C951" s="5">
        <v>11</v>
      </c>
      <c r="D951" s="5">
        <v>16</v>
      </c>
      <c r="J951" s="5">
        <v>11</v>
      </c>
      <c r="K951" s="5">
        <v>16</v>
      </c>
    </row>
    <row r="952" spans="1:11">
      <c r="A952" s="5">
        <v>95</v>
      </c>
      <c r="B952" s="5" t="s">
        <v>754</v>
      </c>
      <c r="C952" s="5">
        <v>5</v>
      </c>
      <c r="D952" s="5">
        <v>23</v>
      </c>
      <c r="J952" s="5">
        <v>5</v>
      </c>
      <c r="K952" s="5">
        <v>23</v>
      </c>
    </row>
    <row r="953" spans="1:11">
      <c r="A953" s="5">
        <v>95</v>
      </c>
      <c r="B953" s="5" t="s">
        <v>754</v>
      </c>
      <c r="C953" s="5">
        <v>6</v>
      </c>
      <c r="D953" s="5">
        <v>10</v>
      </c>
      <c r="J953" s="5">
        <v>6</v>
      </c>
      <c r="K953" s="5">
        <v>10</v>
      </c>
    </row>
    <row r="954" spans="1:11">
      <c r="A954" s="5">
        <v>95</v>
      </c>
      <c r="B954" s="5" t="s">
        <v>754</v>
      </c>
      <c r="C954" s="5">
        <v>7</v>
      </c>
      <c r="D954" s="5">
        <v>19</v>
      </c>
      <c r="J954" s="5">
        <v>7</v>
      </c>
      <c r="K954" s="5">
        <v>19</v>
      </c>
    </row>
    <row r="955" spans="1:11">
      <c r="A955" s="5">
        <v>95</v>
      </c>
      <c r="B955" s="5" t="s">
        <v>754</v>
      </c>
      <c r="C955" s="5">
        <v>1</v>
      </c>
      <c r="D955" s="5">
        <v>4</v>
      </c>
      <c r="J955" s="5">
        <v>1</v>
      </c>
      <c r="K955" s="5">
        <v>4</v>
      </c>
    </row>
    <row r="956" spans="1:11">
      <c r="A956" s="5">
        <v>95</v>
      </c>
      <c r="B956" s="5" t="s">
        <v>754</v>
      </c>
      <c r="C956" s="5">
        <v>5</v>
      </c>
      <c r="D956" s="5">
        <v>21</v>
      </c>
      <c r="J956" s="5">
        <v>5</v>
      </c>
      <c r="K956" s="5">
        <v>21</v>
      </c>
    </row>
    <row r="957" spans="1:11">
      <c r="A957" s="5">
        <v>95</v>
      </c>
      <c r="B957" s="5" t="s">
        <v>754</v>
      </c>
      <c r="C957" s="5">
        <v>3</v>
      </c>
      <c r="D957" s="5">
        <v>11</v>
      </c>
      <c r="J957" s="5">
        <v>3</v>
      </c>
      <c r="K957" s="5">
        <v>11</v>
      </c>
    </row>
    <row r="958" spans="1:11">
      <c r="A958" s="5">
        <v>95</v>
      </c>
      <c r="B958" s="5" t="s">
        <v>754</v>
      </c>
      <c r="C958" s="5">
        <v>3</v>
      </c>
      <c r="D958" s="5">
        <v>12</v>
      </c>
      <c r="J958" s="5">
        <v>3</v>
      </c>
      <c r="K958" s="5">
        <v>12</v>
      </c>
    </row>
    <row r="959" spans="1:11">
      <c r="A959">
        <v>97</v>
      </c>
      <c r="B959" s="5" t="s">
        <v>756</v>
      </c>
      <c r="C959" s="5">
        <v>3</v>
      </c>
      <c r="D959" s="5">
        <v>6</v>
      </c>
      <c r="J959" s="5">
        <v>3</v>
      </c>
      <c r="K959" s="5">
        <v>6</v>
      </c>
    </row>
    <row r="960" spans="1:11">
      <c r="A960">
        <v>97</v>
      </c>
      <c r="B960" s="5" t="s">
        <v>756</v>
      </c>
      <c r="C960" s="5">
        <v>2</v>
      </c>
      <c r="D960" s="5">
        <v>6</v>
      </c>
      <c r="J960" s="5">
        <v>2</v>
      </c>
      <c r="K960" s="5">
        <v>6</v>
      </c>
    </row>
    <row r="961" spans="1:11">
      <c r="A961">
        <v>97</v>
      </c>
      <c r="B961" s="5" t="s">
        <v>756</v>
      </c>
      <c r="C961" s="5">
        <v>10</v>
      </c>
      <c r="D961" s="5">
        <v>13</v>
      </c>
      <c r="J961" s="5">
        <v>10</v>
      </c>
      <c r="K961" s="5">
        <v>13</v>
      </c>
    </row>
    <row r="962" spans="1:11">
      <c r="A962">
        <v>97</v>
      </c>
      <c r="B962" s="5" t="s">
        <v>756</v>
      </c>
      <c r="C962" s="5">
        <v>3</v>
      </c>
      <c r="D962" s="5">
        <v>5</v>
      </c>
      <c r="J962" s="5">
        <v>3</v>
      </c>
      <c r="K962" s="5">
        <v>5</v>
      </c>
    </row>
    <row r="963" spans="1:11">
      <c r="A963">
        <v>97</v>
      </c>
      <c r="B963" s="5" t="s">
        <v>756</v>
      </c>
      <c r="C963" s="5">
        <v>3</v>
      </c>
      <c r="D963" s="5">
        <v>34</v>
      </c>
      <c r="J963" s="5">
        <v>3</v>
      </c>
      <c r="K963" s="5">
        <v>34</v>
      </c>
    </row>
    <row r="964" spans="1:11">
      <c r="A964">
        <v>97</v>
      </c>
      <c r="B964" s="5" t="s">
        <v>756</v>
      </c>
      <c r="C964" s="5">
        <v>2</v>
      </c>
      <c r="D964" s="5">
        <v>7</v>
      </c>
      <c r="J964" s="5">
        <v>2</v>
      </c>
      <c r="K964" s="5">
        <v>7</v>
      </c>
    </row>
    <row r="965" spans="1:11">
      <c r="A965">
        <v>97</v>
      </c>
      <c r="B965" s="5" t="s">
        <v>756</v>
      </c>
      <c r="C965" s="5">
        <v>4</v>
      </c>
      <c r="D965" s="5">
        <v>8</v>
      </c>
      <c r="J965" s="5">
        <v>4</v>
      </c>
      <c r="K965" s="5">
        <v>8</v>
      </c>
    </row>
    <row r="966" spans="1:11">
      <c r="A966">
        <v>97</v>
      </c>
      <c r="B966" s="5" t="s">
        <v>756</v>
      </c>
      <c r="C966" s="5">
        <v>1</v>
      </c>
      <c r="D966" s="5">
        <v>7</v>
      </c>
      <c r="J966" s="5">
        <v>1</v>
      </c>
      <c r="K966" s="5">
        <v>7</v>
      </c>
    </row>
    <row r="967" spans="1:11">
      <c r="A967">
        <v>97</v>
      </c>
      <c r="B967" s="5" t="s">
        <v>756</v>
      </c>
      <c r="C967" s="5">
        <v>1</v>
      </c>
      <c r="D967" s="5">
        <v>9</v>
      </c>
      <c r="J967" s="5">
        <v>1</v>
      </c>
      <c r="K967" s="5">
        <v>9</v>
      </c>
    </row>
    <row r="968" spans="1:11">
      <c r="A968">
        <v>97</v>
      </c>
      <c r="B968" s="5" t="s">
        <v>756</v>
      </c>
      <c r="C968" s="5">
        <v>1</v>
      </c>
      <c r="D968" s="5">
        <v>11</v>
      </c>
      <c r="J968" s="5">
        <v>1</v>
      </c>
      <c r="K968" s="5">
        <v>11</v>
      </c>
    </row>
    <row r="969" spans="1:11">
      <c r="A969">
        <v>97</v>
      </c>
      <c r="B969" s="5" t="s">
        <v>756</v>
      </c>
      <c r="C969" s="5">
        <v>4</v>
      </c>
      <c r="D969" s="5">
        <v>9</v>
      </c>
      <c r="J969" s="5">
        <v>4</v>
      </c>
      <c r="K969" s="5">
        <v>9</v>
      </c>
    </row>
    <row r="970" spans="1:11">
      <c r="A970">
        <v>97</v>
      </c>
      <c r="B970" s="5" t="s">
        <v>756</v>
      </c>
      <c r="C970" s="5">
        <v>2</v>
      </c>
      <c r="D970" s="5">
        <v>9</v>
      </c>
      <c r="J970" s="5">
        <v>2</v>
      </c>
      <c r="K970" s="5">
        <v>9</v>
      </c>
    </row>
    <row r="971" spans="1:11">
      <c r="A971">
        <v>97</v>
      </c>
      <c r="B971" s="5" t="s">
        <v>756</v>
      </c>
      <c r="C971" s="5">
        <v>3</v>
      </c>
      <c r="D971" s="5">
        <v>10</v>
      </c>
      <c r="J971" s="5">
        <v>3</v>
      </c>
      <c r="K971" s="5">
        <v>10</v>
      </c>
    </row>
    <row r="972" spans="1:11">
      <c r="A972">
        <v>97</v>
      </c>
      <c r="B972" s="5" t="s">
        <v>756</v>
      </c>
      <c r="C972" s="5">
        <v>4</v>
      </c>
      <c r="D972" s="5">
        <v>7</v>
      </c>
      <c r="J972" s="5">
        <v>4</v>
      </c>
      <c r="K972" s="5">
        <v>7</v>
      </c>
    </row>
    <row r="973" spans="1:11">
      <c r="A973">
        <v>97</v>
      </c>
      <c r="B973" s="5" t="s">
        <v>756</v>
      </c>
      <c r="C973" s="5">
        <v>2</v>
      </c>
      <c r="D973" s="5">
        <v>9</v>
      </c>
      <c r="J973" s="5">
        <v>2</v>
      </c>
      <c r="K973" s="5">
        <v>9</v>
      </c>
    </row>
    <row r="974" spans="1:11">
      <c r="A974">
        <v>97</v>
      </c>
      <c r="B974" s="5" t="s">
        <v>756</v>
      </c>
      <c r="C974" s="5">
        <v>7</v>
      </c>
      <c r="D974" s="5">
        <v>10</v>
      </c>
      <c r="J974" s="5">
        <v>7</v>
      </c>
      <c r="K974" s="5">
        <v>10</v>
      </c>
    </row>
    <row r="975" spans="1:11">
      <c r="A975">
        <v>97</v>
      </c>
      <c r="B975" s="5" t="s">
        <v>756</v>
      </c>
      <c r="C975" s="5">
        <v>1</v>
      </c>
      <c r="D975" s="5">
        <v>8</v>
      </c>
      <c r="J975" s="5">
        <v>1</v>
      </c>
      <c r="K975" s="5">
        <v>8</v>
      </c>
    </row>
    <row r="976" spans="1:11">
      <c r="A976">
        <v>97</v>
      </c>
      <c r="B976" s="5" t="s">
        <v>756</v>
      </c>
      <c r="C976" s="5">
        <v>2</v>
      </c>
      <c r="D976" s="5">
        <v>9</v>
      </c>
      <c r="J976" s="5">
        <v>2</v>
      </c>
      <c r="K976" s="5">
        <v>9</v>
      </c>
    </row>
    <row r="977" spans="1:11">
      <c r="A977">
        <v>97</v>
      </c>
      <c r="B977" s="5" t="s">
        <v>756</v>
      </c>
      <c r="C977" s="5">
        <v>1</v>
      </c>
      <c r="D977" s="5">
        <v>7</v>
      </c>
      <c r="J977" s="5">
        <v>1</v>
      </c>
      <c r="K977" s="5">
        <v>7</v>
      </c>
    </row>
    <row r="978" spans="1:11">
      <c r="A978">
        <v>97</v>
      </c>
      <c r="B978" s="5" t="s">
        <v>756</v>
      </c>
      <c r="C978" s="5">
        <v>2</v>
      </c>
      <c r="D978" s="5">
        <v>10</v>
      </c>
      <c r="J978" s="5">
        <v>2</v>
      </c>
      <c r="K978" s="5">
        <v>10</v>
      </c>
    </row>
    <row r="979" spans="1:11">
      <c r="A979">
        <v>97</v>
      </c>
      <c r="B979" s="5" t="s">
        <v>756</v>
      </c>
      <c r="C979" s="5">
        <v>2</v>
      </c>
      <c r="D979" s="5">
        <v>10</v>
      </c>
      <c r="J979" s="5">
        <v>2</v>
      </c>
      <c r="K979" s="5">
        <v>10</v>
      </c>
    </row>
    <row r="980" spans="1:11">
      <c r="A980">
        <v>97</v>
      </c>
      <c r="B980" s="5" t="s">
        <v>756</v>
      </c>
      <c r="C980" s="5">
        <v>1</v>
      </c>
      <c r="D980" s="5">
        <v>9</v>
      </c>
      <c r="J980" s="5">
        <v>1</v>
      </c>
      <c r="K980" s="5">
        <v>9</v>
      </c>
    </row>
    <row r="981" spans="1:11">
      <c r="A981">
        <v>97</v>
      </c>
      <c r="B981" s="5" t="s">
        <v>756</v>
      </c>
      <c r="C981" s="5">
        <v>5</v>
      </c>
      <c r="D981" s="5">
        <v>8</v>
      </c>
      <c r="J981" s="5">
        <v>5</v>
      </c>
      <c r="K981" s="5">
        <v>8</v>
      </c>
    </row>
    <row r="982" spans="1:11">
      <c r="A982">
        <v>97</v>
      </c>
      <c r="B982" s="5" t="s">
        <v>756</v>
      </c>
      <c r="C982" s="5">
        <v>1</v>
      </c>
      <c r="D982" s="5">
        <v>7</v>
      </c>
      <c r="J982" s="5">
        <v>1</v>
      </c>
      <c r="K982" s="5">
        <v>7</v>
      </c>
    </row>
    <row r="983" spans="1:11">
      <c r="A983">
        <v>97</v>
      </c>
      <c r="B983" s="5" t="s">
        <v>756</v>
      </c>
      <c r="C983" s="5">
        <v>4</v>
      </c>
      <c r="D983" s="5">
        <v>8</v>
      </c>
      <c r="J983" s="5">
        <v>4</v>
      </c>
      <c r="K983" s="5">
        <v>8</v>
      </c>
    </row>
    <row r="984" spans="1:11">
      <c r="A984">
        <v>97</v>
      </c>
      <c r="B984" s="5" t="s">
        <v>756</v>
      </c>
      <c r="C984" s="5">
        <v>1</v>
      </c>
      <c r="D984" s="5">
        <v>8</v>
      </c>
      <c r="J984" s="5">
        <v>1</v>
      </c>
      <c r="K984" s="5">
        <v>8</v>
      </c>
    </row>
    <row r="985" spans="1:11">
      <c r="A985">
        <v>97</v>
      </c>
      <c r="B985" s="5" t="s">
        <v>756</v>
      </c>
      <c r="C985" s="5">
        <v>1</v>
      </c>
      <c r="D985" s="5">
        <v>9</v>
      </c>
      <c r="J985" s="5">
        <v>1</v>
      </c>
      <c r="K985" s="5">
        <v>9</v>
      </c>
    </row>
    <row r="986" spans="1:11">
      <c r="A986">
        <v>97</v>
      </c>
      <c r="B986" s="5" t="s">
        <v>756</v>
      </c>
      <c r="C986" s="5">
        <v>3</v>
      </c>
      <c r="D986" s="5">
        <v>6</v>
      </c>
      <c r="J986" s="5">
        <v>3</v>
      </c>
      <c r="K986" s="5">
        <v>6</v>
      </c>
    </row>
    <row r="987" spans="1:11">
      <c r="A987">
        <v>97</v>
      </c>
      <c r="B987" s="5" t="s">
        <v>756</v>
      </c>
      <c r="C987" s="5">
        <v>3</v>
      </c>
      <c r="D987" s="5">
        <v>7</v>
      </c>
      <c r="J987" s="5">
        <v>3</v>
      </c>
      <c r="K987" s="5">
        <v>7</v>
      </c>
    </row>
    <row r="988" spans="1:11">
      <c r="A988">
        <v>97</v>
      </c>
      <c r="B988" s="5" t="s">
        <v>756</v>
      </c>
      <c r="C988" s="5">
        <v>1</v>
      </c>
      <c r="D988" s="5">
        <v>7</v>
      </c>
      <c r="J988" s="5">
        <v>1</v>
      </c>
      <c r="K988" s="5">
        <v>7</v>
      </c>
    </row>
    <row r="989" spans="1:11">
      <c r="A989">
        <v>97</v>
      </c>
      <c r="B989" s="5" t="s">
        <v>756</v>
      </c>
      <c r="C989" s="5">
        <v>1</v>
      </c>
      <c r="D989" s="5">
        <v>8</v>
      </c>
      <c r="J989" s="5">
        <v>1</v>
      </c>
      <c r="K989" s="5">
        <v>8</v>
      </c>
    </row>
    <row r="990" spans="1:11">
      <c r="A990">
        <v>97</v>
      </c>
      <c r="B990" s="5" t="s">
        <v>756</v>
      </c>
      <c r="C990" s="5">
        <v>2</v>
      </c>
      <c r="D990" s="5">
        <v>7</v>
      </c>
      <c r="J990" s="5">
        <v>2</v>
      </c>
      <c r="K990" s="5">
        <v>7</v>
      </c>
    </row>
    <row r="991" spans="1:11">
      <c r="A991">
        <v>97</v>
      </c>
      <c r="B991" s="5" t="s">
        <v>756</v>
      </c>
      <c r="C991" s="5">
        <v>2</v>
      </c>
      <c r="D991" s="5">
        <v>10</v>
      </c>
      <c r="J991" s="5">
        <v>2</v>
      </c>
      <c r="K991" s="5">
        <v>10</v>
      </c>
    </row>
    <row r="992" spans="1:11">
      <c r="A992">
        <v>97</v>
      </c>
      <c r="B992" s="5" t="s">
        <v>756</v>
      </c>
      <c r="C992" s="5">
        <v>1</v>
      </c>
      <c r="D992" s="5">
        <v>8</v>
      </c>
      <c r="J992" s="5">
        <v>1</v>
      </c>
      <c r="K992" s="5">
        <v>8</v>
      </c>
    </row>
    <row r="993" spans="1:11">
      <c r="A993">
        <v>97</v>
      </c>
      <c r="B993" s="5" t="s">
        <v>756</v>
      </c>
      <c r="C993" s="5">
        <v>3</v>
      </c>
      <c r="D993" s="5">
        <v>11</v>
      </c>
      <c r="J993" s="5">
        <v>3</v>
      </c>
      <c r="K993" s="5">
        <v>11</v>
      </c>
    </row>
    <row r="994" spans="1:11">
      <c r="A994" s="5">
        <v>98</v>
      </c>
      <c r="B994" t="s">
        <v>757</v>
      </c>
      <c r="C994">
        <v>1</v>
      </c>
      <c r="D994">
        <v>6</v>
      </c>
      <c r="J994">
        <v>1</v>
      </c>
      <c r="K994">
        <v>6</v>
      </c>
    </row>
    <row r="995" spans="1:11">
      <c r="A995" s="5">
        <v>98</v>
      </c>
      <c r="B995" t="s">
        <v>757</v>
      </c>
      <c r="C995">
        <v>1</v>
      </c>
      <c r="D995">
        <v>3</v>
      </c>
      <c r="J995">
        <v>1</v>
      </c>
      <c r="K995">
        <v>3</v>
      </c>
    </row>
    <row r="996" spans="1:11">
      <c r="A996" s="5">
        <v>98</v>
      </c>
      <c r="B996" t="s">
        <v>757</v>
      </c>
      <c r="C996">
        <v>5</v>
      </c>
      <c r="D996">
        <v>10</v>
      </c>
      <c r="J996">
        <v>5</v>
      </c>
      <c r="K996">
        <v>10</v>
      </c>
    </row>
    <row r="997" spans="1:11">
      <c r="A997" s="5">
        <v>98</v>
      </c>
      <c r="B997" t="s">
        <v>757</v>
      </c>
      <c r="C997">
        <v>1</v>
      </c>
      <c r="D997">
        <v>8</v>
      </c>
      <c r="J997">
        <v>1</v>
      </c>
      <c r="K997">
        <v>8</v>
      </c>
    </row>
    <row r="998" spans="1:11">
      <c r="A998" s="5">
        <v>98</v>
      </c>
      <c r="B998" t="s">
        <v>757</v>
      </c>
      <c r="C998">
        <v>2</v>
      </c>
      <c r="D998">
        <v>10</v>
      </c>
      <c r="J998">
        <v>2</v>
      </c>
      <c r="K998">
        <v>10</v>
      </c>
    </row>
    <row r="999" spans="1:11">
      <c r="A999" s="5">
        <v>98</v>
      </c>
      <c r="B999" t="s">
        <v>757</v>
      </c>
      <c r="C999">
        <v>7</v>
      </c>
      <c r="D999">
        <v>10</v>
      </c>
      <c r="J999">
        <v>7</v>
      </c>
      <c r="K999">
        <v>10</v>
      </c>
    </row>
    <row r="1000" spans="1:11">
      <c r="A1000" s="5">
        <v>98</v>
      </c>
      <c r="B1000" t="s">
        <v>757</v>
      </c>
      <c r="C1000">
        <v>1</v>
      </c>
      <c r="D1000">
        <v>7</v>
      </c>
      <c r="J1000">
        <v>1</v>
      </c>
      <c r="K1000">
        <v>7</v>
      </c>
    </row>
    <row r="1001" spans="1:11">
      <c r="A1001" s="5">
        <v>98</v>
      </c>
      <c r="B1001" t="s">
        <v>757</v>
      </c>
      <c r="C1001">
        <v>1</v>
      </c>
      <c r="D1001">
        <v>11</v>
      </c>
      <c r="J1001">
        <v>1</v>
      </c>
      <c r="K1001">
        <v>11</v>
      </c>
    </row>
    <row r="1002" spans="1:11">
      <c r="A1002" s="5">
        <v>98</v>
      </c>
      <c r="B1002" t="s">
        <v>757</v>
      </c>
      <c r="C1002">
        <v>4</v>
      </c>
      <c r="D1002">
        <v>9</v>
      </c>
      <c r="J1002">
        <v>4</v>
      </c>
      <c r="K1002">
        <v>9</v>
      </c>
    </row>
    <row r="1003" spans="1:11">
      <c r="A1003" s="5">
        <v>98</v>
      </c>
      <c r="B1003" t="s">
        <v>757</v>
      </c>
      <c r="C1003">
        <v>14</v>
      </c>
      <c r="D1003">
        <v>22</v>
      </c>
      <c r="J1003">
        <v>14</v>
      </c>
      <c r="K1003">
        <v>22</v>
      </c>
    </row>
    <row r="1004" spans="1:11">
      <c r="A1004" s="5">
        <v>98</v>
      </c>
      <c r="B1004" t="s">
        <v>757</v>
      </c>
      <c r="C1004">
        <v>10</v>
      </c>
      <c r="D1004">
        <v>14</v>
      </c>
      <c r="J1004">
        <v>10</v>
      </c>
      <c r="K1004">
        <v>14</v>
      </c>
    </row>
    <row r="1005" spans="1:11">
      <c r="A1005" s="5">
        <v>98</v>
      </c>
      <c r="B1005" t="s">
        <v>757</v>
      </c>
      <c r="C1005">
        <v>3</v>
      </c>
      <c r="D1005">
        <v>8</v>
      </c>
      <c r="J1005">
        <v>3</v>
      </c>
      <c r="K1005">
        <v>8</v>
      </c>
    </row>
    <row r="1006" spans="1:11">
      <c r="A1006" s="5">
        <v>98</v>
      </c>
      <c r="B1006" t="s">
        <v>757</v>
      </c>
      <c r="C1006">
        <v>1</v>
      </c>
      <c r="D1006">
        <v>9</v>
      </c>
      <c r="J1006">
        <v>1</v>
      </c>
      <c r="K1006">
        <v>9</v>
      </c>
    </row>
    <row r="1007" spans="1:11">
      <c r="A1007" s="5">
        <v>98</v>
      </c>
      <c r="B1007" t="s">
        <v>757</v>
      </c>
      <c r="C1007">
        <v>1</v>
      </c>
      <c r="D1007">
        <v>10</v>
      </c>
      <c r="J1007">
        <v>1</v>
      </c>
      <c r="K1007">
        <v>10</v>
      </c>
    </row>
    <row r="1008" spans="1:11">
      <c r="A1008" s="5">
        <v>98</v>
      </c>
      <c r="B1008" t="s">
        <v>757</v>
      </c>
      <c r="C1008">
        <v>1</v>
      </c>
      <c r="D1008">
        <v>5</v>
      </c>
      <c r="J1008">
        <v>1</v>
      </c>
      <c r="K1008">
        <v>5</v>
      </c>
    </row>
    <row r="1009" spans="1:11">
      <c r="A1009" s="5">
        <v>98</v>
      </c>
      <c r="B1009" t="s">
        <v>757</v>
      </c>
      <c r="C1009">
        <v>4</v>
      </c>
      <c r="D1009">
        <v>8</v>
      </c>
      <c r="J1009">
        <v>4</v>
      </c>
      <c r="K1009">
        <v>8</v>
      </c>
    </row>
    <row r="1010" spans="1:11">
      <c r="A1010" s="5">
        <v>99</v>
      </c>
      <c r="B1010" s="5" t="s">
        <v>675</v>
      </c>
      <c r="C1010" s="5">
        <v>1</v>
      </c>
      <c r="D1010" s="5">
        <v>3</v>
      </c>
      <c r="J1010" s="5">
        <v>1</v>
      </c>
      <c r="K1010" s="5">
        <v>3</v>
      </c>
    </row>
    <row r="1011" spans="1:11">
      <c r="A1011" s="5">
        <v>99</v>
      </c>
      <c r="B1011" s="5" t="s">
        <v>675</v>
      </c>
      <c r="C1011" s="5">
        <v>3</v>
      </c>
      <c r="D1011" s="5">
        <v>8</v>
      </c>
      <c r="J1011" s="5">
        <v>3</v>
      </c>
      <c r="K1011" s="5">
        <v>8</v>
      </c>
    </row>
    <row r="1012" spans="1:11">
      <c r="A1012" s="5">
        <v>99</v>
      </c>
      <c r="B1012" s="5" t="s">
        <v>675</v>
      </c>
      <c r="C1012" s="5">
        <v>1</v>
      </c>
      <c r="D1012" s="5">
        <v>7</v>
      </c>
      <c r="J1012" s="5">
        <v>1</v>
      </c>
      <c r="K1012" s="5">
        <v>7</v>
      </c>
    </row>
    <row r="1013" spans="1:11">
      <c r="A1013" s="5">
        <v>99</v>
      </c>
      <c r="B1013" s="5" t="s">
        <v>675</v>
      </c>
      <c r="C1013" s="5">
        <v>2</v>
      </c>
      <c r="D1013" s="5">
        <v>4</v>
      </c>
      <c r="J1013" s="5">
        <v>2</v>
      </c>
      <c r="K1013" s="5">
        <v>4</v>
      </c>
    </row>
    <row r="1014" spans="1:11">
      <c r="A1014" s="5">
        <v>99</v>
      </c>
      <c r="B1014" s="5" t="s">
        <v>675</v>
      </c>
      <c r="C1014" s="5">
        <v>6</v>
      </c>
      <c r="D1014" s="5">
        <v>42</v>
      </c>
      <c r="J1014" s="5">
        <v>6</v>
      </c>
      <c r="K1014" s="5">
        <v>42</v>
      </c>
    </row>
    <row r="1015" spans="1:11">
      <c r="A1015" s="5">
        <v>99</v>
      </c>
      <c r="B1015" s="5" t="s">
        <v>675</v>
      </c>
      <c r="C1015" s="5">
        <v>1</v>
      </c>
      <c r="D1015" s="5">
        <v>4</v>
      </c>
      <c r="J1015" s="5">
        <v>1</v>
      </c>
      <c r="K1015" s="5">
        <v>4</v>
      </c>
    </row>
    <row r="1016" spans="1:11">
      <c r="A1016" s="5">
        <v>99</v>
      </c>
      <c r="B1016" s="5" t="s">
        <v>675</v>
      </c>
      <c r="C1016" s="5">
        <v>3</v>
      </c>
      <c r="D1016" s="5">
        <v>5</v>
      </c>
      <c r="J1016" s="5">
        <v>3</v>
      </c>
      <c r="K1016" s="5">
        <v>5</v>
      </c>
    </row>
    <row r="1017" spans="1:11">
      <c r="A1017" s="5">
        <v>99</v>
      </c>
      <c r="B1017" s="5" t="s">
        <v>675</v>
      </c>
      <c r="C1017" s="5">
        <v>5</v>
      </c>
      <c r="D1017" s="5">
        <v>9</v>
      </c>
      <c r="J1017" s="5">
        <v>5</v>
      </c>
      <c r="K1017" s="5">
        <v>9</v>
      </c>
    </row>
    <row r="1018" spans="1:11">
      <c r="A1018" s="5">
        <v>99</v>
      </c>
      <c r="B1018" s="5" t="s">
        <v>675</v>
      </c>
      <c r="C1018" s="5">
        <v>1</v>
      </c>
      <c r="D1018" s="5">
        <v>11</v>
      </c>
      <c r="J1018" s="5">
        <v>1</v>
      </c>
      <c r="K1018" s="5">
        <v>11</v>
      </c>
    </row>
    <row r="1019" spans="1:11">
      <c r="A1019" s="5">
        <v>99</v>
      </c>
      <c r="B1019" s="5" t="s">
        <v>675</v>
      </c>
      <c r="C1019" s="5">
        <v>3</v>
      </c>
      <c r="D1019" s="5">
        <v>10</v>
      </c>
      <c r="J1019" s="5">
        <v>3</v>
      </c>
      <c r="K1019" s="5">
        <v>10</v>
      </c>
    </row>
    <row r="1020" spans="1:11">
      <c r="A1020" s="5">
        <v>99</v>
      </c>
      <c r="B1020" s="5" t="s">
        <v>675</v>
      </c>
      <c r="C1020" s="5">
        <v>4</v>
      </c>
      <c r="D1020" s="5">
        <v>8</v>
      </c>
      <c r="J1020" s="5">
        <v>4</v>
      </c>
      <c r="K1020" s="5">
        <v>8</v>
      </c>
    </row>
    <row r="1021" spans="1:11">
      <c r="A1021" s="5">
        <v>99</v>
      </c>
      <c r="B1021" s="5" t="s">
        <v>675</v>
      </c>
      <c r="C1021" s="5">
        <v>1</v>
      </c>
      <c r="D1021" s="5">
        <v>11</v>
      </c>
      <c r="J1021" s="5">
        <v>1</v>
      </c>
      <c r="K1021" s="5">
        <v>11</v>
      </c>
    </row>
    <row r="1022" spans="1:11">
      <c r="A1022" s="5">
        <v>99</v>
      </c>
      <c r="B1022" s="5" t="s">
        <v>675</v>
      </c>
      <c r="C1022" s="5">
        <v>3</v>
      </c>
      <c r="D1022" s="5">
        <v>9</v>
      </c>
      <c r="J1022" s="5">
        <v>3</v>
      </c>
      <c r="K1022" s="5">
        <v>9</v>
      </c>
    </row>
    <row r="1023" spans="1:11">
      <c r="A1023" s="5">
        <v>99</v>
      </c>
      <c r="B1023" s="5" t="s">
        <v>675</v>
      </c>
      <c r="C1023" s="5">
        <v>1</v>
      </c>
      <c r="D1023" s="5">
        <v>7</v>
      </c>
      <c r="J1023" s="5">
        <v>1</v>
      </c>
      <c r="K1023" s="5">
        <v>7</v>
      </c>
    </row>
    <row r="1024" spans="1:11">
      <c r="A1024" s="5">
        <v>99</v>
      </c>
      <c r="B1024" s="5" t="s">
        <v>675</v>
      </c>
      <c r="C1024" s="5">
        <v>2</v>
      </c>
      <c r="D1024" s="5">
        <v>10</v>
      </c>
      <c r="J1024" s="5">
        <v>2</v>
      </c>
      <c r="K1024" s="5">
        <v>10</v>
      </c>
    </row>
    <row r="1025" spans="1:11">
      <c r="A1025" s="5">
        <v>99</v>
      </c>
      <c r="B1025" s="5" t="s">
        <v>675</v>
      </c>
      <c r="C1025" s="5">
        <v>1</v>
      </c>
      <c r="D1025" s="5">
        <v>3</v>
      </c>
      <c r="J1025" s="5">
        <v>1</v>
      </c>
      <c r="K1025" s="5">
        <v>3</v>
      </c>
    </row>
    <row r="1026" spans="1:11">
      <c r="A1026" s="5">
        <v>100</v>
      </c>
      <c r="B1026" s="5" t="s">
        <v>758</v>
      </c>
      <c r="C1026" s="5">
        <v>2</v>
      </c>
      <c r="D1026" s="5">
        <v>4</v>
      </c>
      <c r="J1026" s="5">
        <v>2</v>
      </c>
      <c r="K1026" s="5">
        <v>4</v>
      </c>
    </row>
    <row r="1027" spans="1:11">
      <c r="A1027" s="5">
        <v>100</v>
      </c>
      <c r="B1027" s="5" t="s">
        <v>758</v>
      </c>
      <c r="C1027" s="5">
        <v>8</v>
      </c>
      <c r="D1027" s="5">
        <v>17</v>
      </c>
      <c r="J1027" s="5">
        <v>8</v>
      </c>
      <c r="K1027" s="5">
        <v>17</v>
      </c>
    </row>
    <row r="1028" spans="1:11">
      <c r="A1028" s="5">
        <v>101</v>
      </c>
      <c r="B1028" s="5" t="s">
        <v>2269</v>
      </c>
      <c r="C1028" s="5">
        <v>4</v>
      </c>
      <c r="D1028" s="5">
        <v>7</v>
      </c>
      <c r="J1028" s="5">
        <v>4</v>
      </c>
      <c r="K1028" s="5">
        <v>7</v>
      </c>
    </row>
    <row r="1029" spans="1:11">
      <c r="A1029" s="5">
        <v>101</v>
      </c>
      <c r="B1029" s="5" t="s">
        <v>2269</v>
      </c>
      <c r="C1029" s="5">
        <v>4</v>
      </c>
      <c r="D1029" s="5">
        <v>12</v>
      </c>
      <c r="J1029" s="5">
        <v>4</v>
      </c>
      <c r="K1029" s="5">
        <v>12</v>
      </c>
    </row>
    <row r="1030" spans="1:11">
      <c r="A1030" s="5">
        <v>101</v>
      </c>
      <c r="B1030" s="5" t="s">
        <v>2269</v>
      </c>
      <c r="C1030" s="5">
        <v>6</v>
      </c>
      <c r="D1030" s="5">
        <v>13</v>
      </c>
      <c r="J1030" s="5">
        <v>6</v>
      </c>
      <c r="K1030" s="5">
        <v>13</v>
      </c>
    </row>
    <row r="1031" spans="1:11">
      <c r="A1031" s="5">
        <v>101</v>
      </c>
      <c r="B1031" s="5" t="s">
        <v>2269</v>
      </c>
      <c r="C1031" s="5">
        <v>3</v>
      </c>
      <c r="D1031" s="5">
        <v>10</v>
      </c>
      <c r="J1031" s="5">
        <v>3</v>
      </c>
      <c r="K1031" s="5">
        <v>10</v>
      </c>
    </row>
    <row r="1032" spans="1:11">
      <c r="A1032" s="5">
        <v>101</v>
      </c>
      <c r="B1032" s="5" t="s">
        <v>2269</v>
      </c>
      <c r="C1032" s="5">
        <v>2</v>
      </c>
      <c r="D1032" s="5">
        <v>15</v>
      </c>
      <c r="J1032" s="5">
        <v>2</v>
      </c>
      <c r="K1032" s="5">
        <v>15</v>
      </c>
    </row>
    <row r="1033" spans="1:11">
      <c r="A1033" s="5">
        <v>101</v>
      </c>
      <c r="B1033" s="5" t="s">
        <v>2269</v>
      </c>
      <c r="C1033" s="5">
        <v>2</v>
      </c>
      <c r="D1033" s="5">
        <v>10</v>
      </c>
      <c r="J1033" s="5">
        <v>2</v>
      </c>
      <c r="K1033" s="5">
        <v>10</v>
      </c>
    </row>
    <row r="1034" spans="1:11">
      <c r="A1034" s="5">
        <v>101</v>
      </c>
      <c r="B1034" s="5" t="s">
        <v>2269</v>
      </c>
      <c r="C1034" s="5">
        <v>4</v>
      </c>
      <c r="D1034" s="5">
        <v>6</v>
      </c>
      <c r="J1034" s="5">
        <v>4</v>
      </c>
      <c r="K1034" s="5">
        <v>6</v>
      </c>
    </row>
    <row r="1035" spans="1:11">
      <c r="A1035" s="5">
        <v>101</v>
      </c>
      <c r="B1035" s="5" t="s">
        <v>2269</v>
      </c>
      <c r="C1035" s="5">
        <v>6</v>
      </c>
      <c r="D1035" s="5">
        <v>11</v>
      </c>
      <c r="J1035" s="5">
        <v>6</v>
      </c>
      <c r="K1035" s="5">
        <v>11</v>
      </c>
    </row>
    <row r="1036" spans="1:11">
      <c r="A1036" s="5">
        <v>101</v>
      </c>
      <c r="B1036" s="5" t="s">
        <v>2269</v>
      </c>
      <c r="C1036" s="5">
        <v>6</v>
      </c>
      <c r="D1036" s="5">
        <v>12</v>
      </c>
      <c r="J1036" s="5">
        <v>6</v>
      </c>
      <c r="K1036" s="5">
        <v>12</v>
      </c>
    </row>
    <row r="1037" spans="1:11">
      <c r="A1037" s="5">
        <v>101</v>
      </c>
      <c r="B1037" s="5" t="s">
        <v>2269</v>
      </c>
      <c r="C1037" s="5">
        <v>4</v>
      </c>
      <c r="D1037" s="5">
        <v>13</v>
      </c>
      <c r="J1037" s="5">
        <v>4</v>
      </c>
      <c r="K1037" s="5">
        <v>13</v>
      </c>
    </row>
    <row r="1038" spans="1:11">
      <c r="A1038" s="5">
        <v>101</v>
      </c>
      <c r="B1038" s="5" t="s">
        <v>2269</v>
      </c>
      <c r="C1038" s="5">
        <v>6</v>
      </c>
      <c r="D1038" s="5">
        <v>10</v>
      </c>
      <c r="J1038" s="5">
        <v>6</v>
      </c>
      <c r="K1038" s="5">
        <v>10</v>
      </c>
    </row>
    <row r="1039" spans="1:11">
      <c r="A1039" s="5">
        <v>101</v>
      </c>
      <c r="B1039" s="5" t="s">
        <v>2269</v>
      </c>
      <c r="C1039" s="5">
        <v>1</v>
      </c>
      <c r="D1039" s="5">
        <v>12</v>
      </c>
      <c r="J1039" s="5">
        <v>1</v>
      </c>
      <c r="K1039" s="5">
        <v>12</v>
      </c>
    </row>
    <row r="1040" spans="1:11">
      <c r="A1040" s="5">
        <v>101</v>
      </c>
      <c r="B1040" s="5" t="s">
        <v>2269</v>
      </c>
      <c r="C1040" s="5">
        <v>5</v>
      </c>
      <c r="D1040" s="5">
        <v>11</v>
      </c>
      <c r="J1040" s="5">
        <v>5</v>
      </c>
      <c r="K1040" s="5">
        <v>11</v>
      </c>
    </row>
    <row r="1041" spans="1:11">
      <c r="A1041" s="5">
        <v>101</v>
      </c>
      <c r="B1041" s="5" t="s">
        <v>2269</v>
      </c>
      <c r="C1041" s="5">
        <v>2</v>
      </c>
      <c r="D1041" s="5">
        <v>6</v>
      </c>
      <c r="J1041" s="5">
        <v>2</v>
      </c>
      <c r="K1041" s="5">
        <v>6</v>
      </c>
    </row>
    <row r="1042" spans="1:11">
      <c r="A1042" s="5">
        <v>101</v>
      </c>
      <c r="B1042" s="5" t="s">
        <v>2269</v>
      </c>
      <c r="C1042" s="5">
        <v>5</v>
      </c>
      <c r="D1042" s="5">
        <v>8</v>
      </c>
      <c r="J1042" s="5">
        <v>5</v>
      </c>
      <c r="K1042" s="5">
        <v>8</v>
      </c>
    </row>
    <row r="1043" spans="1:11">
      <c r="A1043" s="5">
        <v>101</v>
      </c>
      <c r="B1043" s="5" t="s">
        <v>2269</v>
      </c>
      <c r="C1043" s="5">
        <v>1</v>
      </c>
      <c r="D1043" s="5">
        <v>10</v>
      </c>
      <c r="J1043" s="5">
        <v>1</v>
      </c>
      <c r="K1043" s="5">
        <v>10</v>
      </c>
    </row>
    <row r="1044" spans="1:11">
      <c r="A1044" s="5">
        <v>101</v>
      </c>
      <c r="B1044" s="5" t="s">
        <v>2269</v>
      </c>
      <c r="C1044" s="5">
        <v>7</v>
      </c>
      <c r="D1044" s="5">
        <v>9</v>
      </c>
      <c r="J1044" s="5">
        <v>7</v>
      </c>
      <c r="K1044" s="5">
        <v>9</v>
      </c>
    </row>
    <row r="1045" spans="1:11">
      <c r="A1045" s="5">
        <v>101</v>
      </c>
      <c r="B1045" s="5" t="s">
        <v>2269</v>
      </c>
      <c r="C1045" s="5">
        <v>2</v>
      </c>
      <c r="D1045" s="5">
        <v>7</v>
      </c>
      <c r="J1045" s="5">
        <v>2</v>
      </c>
      <c r="K1045" s="5">
        <v>7</v>
      </c>
    </row>
    <row r="1046" spans="1:11">
      <c r="A1046" s="5">
        <v>103</v>
      </c>
      <c r="B1046" s="5" t="s">
        <v>761</v>
      </c>
      <c r="C1046" s="5">
        <v>3</v>
      </c>
      <c r="D1046" s="5">
        <v>6</v>
      </c>
      <c r="J1046" s="5">
        <v>3</v>
      </c>
      <c r="K1046" s="5">
        <v>6</v>
      </c>
    </row>
    <row r="1047" spans="1:11">
      <c r="A1047" s="5">
        <v>103</v>
      </c>
      <c r="B1047" s="5" t="s">
        <v>761</v>
      </c>
      <c r="C1047" s="5">
        <v>1</v>
      </c>
      <c r="D1047" s="5">
        <v>4</v>
      </c>
      <c r="J1047" s="5">
        <v>1</v>
      </c>
      <c r="K1047" s="5">
        <v>4</v>
      </c>
    </row>
    <row r="1048" spans="1:11">
      <c r="A1048" s="5">
        <v>103</v>
      </c>
      <c r="B1048" s="5" t="s">
        <v>761</v>
      </c>
      <c r="C1048" s="5">
        <v>4</v>
      </c>
      <c r="D1048" s="5">
        <v>9</v>
      </c>
      <c r="J1048" s="5">
        <v>4</v>
      </c>
      <c r="K1048" s="5">
        <v>9</v>
      </c>
    </row>
    <row r="1049" spans="1:11">
      <c r="A1049" s="5">
        <v>103</v>
      </c>
      <c r="B1049" s="5" t="s">
        <v>761</v>
      </c>
      <c r="C1049" s="5">
        <v>4</v>
      </c>
      <c r="D1049" s="5">
        <v>14</v>
      </c>
      <c r="J1049" s="5">
        <v>4</v>
      </c>
      <c r="K1049" s="5">
        <v>14</v>
      </c>
    </row>
    <row r="1050" spans="1:11">
      <c r="A1050" s="5">
        <v>103</v>
      </c>
      <c r="B1050" s="5" t="s">
        <v>761</v>
      </c>
      <c r="C1050" s="5">
        <v>1</v>
      </c>
      <c r="D1050" s="5">
        <v>14</v>
      </c>
      <c r="J1050" s="5">
        <v>1</v>
      </c>
      <c r="K1050" s="5">
        <v>14</v>
      </c>
    </row>
    <row r="1051" spans="1:11">
      <c r="A1051" s="5">
        <v>103</v>
      </c>
      <c r="B1051" s="5" t="s">
        <v>761</v>
      </c>
      <c r="C1051" s="5">
        <v>5</v>
      </c>
      <c r="D1051" s="5">
        <v>11</v>
      </c>
      <c r="J1051" s="5">
        <v>5</v>
      </c>
      <c r="K1051" s="5">
        <v>11</v>
      </c>
    </row>
    <row r="1052" spans="1:11">
      <c r="A1052" s="5">
        <v>103</v>
      </c>
      <c r="B1052" s="5" t="s">
        <v>761</v>
      </c>
      <c r="C1052" s="5">
        <v>1</v>
      </c>
      <c r="D1052" s="5">
        <v>9</v>
      </c>
      <c r="J1052" s="5">
        <v>1</v>
      </c>
      <c r="K1052" s="5">
        <v>9</v>
      </c>
    </row>
    <row r="1053" spans="1:11">
      <c r="A1053" s="5">
        <v>103</v>
      </c>
      <c r="B1053" s="5" t="s">
        <v>761</v>
      </c>
      <c r="C1053" s="5">
        <v>4</v>
      </c>
      <c r="D1053" s="5">
        <v>14</v>
      </c>
      <c r="J1053" s="5">
        <v>4</v>
      </c>
      <c r="K1053" s="5">
        <v>14</v>
      </c>
    </row>
    <row r="1054" spans="1:11">
      <c r="A1054" s="5">
        <v>103</v>
      </c>
      <c r="B1054" s="5" t="s">
        <v>761</v>
      </c>
      <c r="C1054" s="5">
        <v>6</v>
      </c>
      <c r="D1054" s="5">
        <v>13</v>
      </c>
      <c r="J1054" s="5">
        <v>6</v>
      </c>
      <c r="K1054" s="5">
        <v>13</v>
      </c>
    </row>
    <row r="1055" spans="1:11">
      <c r="A1055" s="5">
        <v>103</v>
      </c>
      <c r="B1055" s="5" t="s">
        <v>761</v>
      </c>
      <c r="C1055" s="5">
        <v>4</v>
      </c>
      <c r="D1055" s="5">
        <v>10</v>
      </c>
      <c r="J1055" s="5">
        <v>4</v>
      </c>
      <c r="K1055" s="5">
        <v>10</v>
      </c>
    </row>
    <row r="1056" spans="1:11">
      <c r="A1056" s="5">
        <v>103</v>
      </c>
      <c r="B1056" s="5" t="s">
        <v>761</v>
      </c>
      <c r="C1056" s="5">
        <v>1</v>
      </c>
      <c r="D1056" s="5">
        <v>6</v>
      </c>
      <c r="J1056" s="5">
        <v>1</v>
      </c>
      <c r="K1056" s="5">
        <v>6</v>
      </c>
    </row>
    <row r="1057" spans="1:11">
      <c r="A1057" s="5">
        <v>103</v>
      </c>
      <c r="B1057" s="5" t="s">
        <v>761</v>
      </c>
      <c r="C1057" s="5">
        <v>2</v>
      </c>
      <c r="D1057" s="5">
        <v>8</v>
      </c>
      <c r="J1057" s="5">
        <v>2</v>
      </c>
      <c r="K1057" s="5">
        <v>8</v>
      </c>
    </row>
    <row r="1058" spans="1:11">
      <c r="A1058" s="5">
        <v>103</v>
      </c>
      <c r="B1058" s="5" t="s">
        <v>761</v>
      </c>
      <c r="C1058" s="5">
        <v>3</v>
      </c>
      <c r="D1058" s="5">
        <v>4</v>
      </c>
      <c r="J1058" s="5">
        <v>3</v>
      </c>
      <c r="K1058" s="5">
        <v>4</v>
      </c>
    </row>
    <row r="1059" spans="1:11">
      <c r="A1059" s="5">
        <v>103</v>
      </c>
      <c r="B1059" s="5" t="s">
        <v>761</v>
      </c>
      <c r="C1059" s="5">
        <v>1</v>
      </c>
      <c r="D1059" s="5">
        <v>9</v>
      </c>
      <c r="J1059" s="5">
        <v>1</v>
      </c>
      <c r="K1059" s="5">
        <v>9</v>
      </c>
    </row>
    <row r="1060" spans="1:11">
      <c r="A1060" s="5">
        <v>103</v>
      </c>
      <c r="B1060" s="5" t="s">
        <v>761</v>
      </c>
      <c r="C1060" s="5">
        <v>1</v>
      </c>
      <c r="D1060" s="5">
        <v>5</v>
      </c>
      <c r="J1060" s="5">
        <v>1</v>
      </c>
      <c r="K1060" s="5">
        <v>5</v>
      </c>
    </row>
    <row r="1061" spans="1:11">
      <c r="A1061" s="5">
        <v>103</v>
      </c>
      <c r="B1061" s="5" t="s">
        <v>761</v>
      </c>
      <c r="C1061" s="5">
        <v>2</v>
      </c>
      <c r="D1061" s="5">
        <v>5</v>
      </c>
      <c r="J1061" s="5">
        <v>2</v>
      </c>
      <c r="K1061" s="5">
        <v>5</v>
      </c>
    </row>
    <row r="1062" spans="1:11">
      <c r="A1062" s="5">
        <v>104</v>
      </c>
      <c r="B1062" s="5" t="s">
        <v>762</v>
      </c>
      <c r="C1062" s="5">
        <v>3</v>
      </c>
      <c r="D1062" s="5">
        <v>8</v>
      </c>
      <c r="J1062" s="5">
        <v>3</v>
      </c>
      <c r="K1062" s="5">
        <v>8</v>
      </c>
    </row>
    <row r="1063" spans="1:11">
      <c r="A1063" s="5">
        <v>104</v>
      </c>
      <c r="B1063" s="5" t="s">
        <v>762</v>
      </c>
      <c r="C1063" s="5">
        <v>2</v>
      </c>
      <c r="D1063" s="5">
        <v>10</v>
      </c>
      <c r="J1063" s="5">
        <v>2</v>
      </c>
      <c r="K1063" s="5">
        <v>10</v>
      </c>
    </row>
    <row r="1064" spans="1:11">
      <c r="A1064" s="5">
        <v>104</v>
      </c>
      <c r="B1064" s="5" t="s">
        <v>762</v>
      </c>
      <c r="C1064" s="5">
        <v>1</v>
      </c>
      <c r="D1064" s="5">
        <v>4</v>
      </c>
      <c r="J1064" s="5">
        <v>1</v>
      </c>
      <c r="K1064" s="5">
        <v>4</v>
      </c>
    </row>
    <row r="1065" spans="1:11">
      <c r="A1065" s="5">
        <v>104</v>
      </c>
      <c r="B1065" s="5" t="s">
        <v>762</v>
      </c>
      <c r="C1065" s="5">
        <v>1</v>
      </c>
      <c r="D1065" s="5">
        <v>4</v>
      </c>
      <c r="J1065" s="5">
        <v>1</v>
      </c>
      <c r="K1065" s="5">
        <v>4</v>
      </c>
    </row>
    <row r="1066" spans="1:11">
      <c r="A1066" s="5">
        <v>104</v>
      </c>
      <c r="B1066" s="5" t="s">
        <v>762</v>
      </c>
      <c r="C1066" s="5">
        <v>2</v>
      </c>
      <c r="D1066" s="5">
        <v>9</v>
      </c>
      <c r="J1066" s="5">
        <v>2</v>
      </c>
      <c r="K1066" s="5">
        <v>9</v>
      </c>
    </row>
    <row r="1067" spans="1:11">
      <c r="A1067" s="5">
        <v>104</v>
      </c>
      <c r="B1067" s="5" t="s">
        <v>762</v>
      </c>
      <c r="C1067" s="5">
        <v>3</v>
      </c>
      <c r="D1067" s="5">
        <v>6</v>
      </c>
      <c r="J1067" s="5">
        <v>3</v>
      </c>
      <c r="K1067" s="5">
        <v>6</v>
      </c>
    </row>
    <row r="1068" spans="1:11">
      <c r="A1068" s="5">
        <v>105</v>
      </c>
      <c r="B1068" s="5" t="s">
        <v>763</v>
      </c>
      <c r="C1068" s="5">
        <v>2</v>
      </c>
      <c r="D1068" s="5">
        <v>12</v>
      </c>
      <c r="J1068" s="5">
        <v>2</v>
      </c>
      <c r="K1068" s="5">
        <v>12</v>
      </c>
    </row>
    <row r="1069" spans="1:11">
      <c r="A1069" s="5">
        <v>105</v>
      </c>
      <c r="B1069" s="5" t="s">
        <v>763</v>
      </c>
      <c r="C1069" s="5">
        <v>4</v>
      </c>
      <c r="D1069" s="5">
        <v>10</v>
      </c>
      <c r="J1069" s="5">
        <v>4</v>
      </c>
      <c r="K1069" s="5">
        <v>10</v>
      </c>
    </row>
    <row r="1070" spans="1:11">
      <c r="A1070" s="5">
        <v>105</v>
      </c>
      <c r="B1070" s="5" t="s">
        <v>763</v>
      </c>
      <c r="C1070" s="5">
        <v>5</v>
      </c>
      <c r="D1070" s="5">
        <v>10</v>
      </c>
      <c r="J1070" s="5">
        <v>5</v>
      </c>
      <c r="K1070" s="5">
        <v>10</v>
      </c>
    </row>
    <row r="1071" spans="1:11">
      <c r="A1071" s="5">
        <v>105</v>
      </c>
      <c r="B1071" s="5" t="s">
        <v>763</v>
      </c>
      <c r="C1071" s="5">
        <v>4</v>
      </c>
      <c r="D1071" s="5">
        <v>8</v>
      </c>
      <c r="J1071" s="5">
        <v>4</v>
      </c>
      <c r="K1071" s="5">
        <v>8</v>
      </c>
    </row>
    <row r="1072" spans="1:11">
      <c r="A1072" s="5">
        <v>105</v>
      </c>
      <c r="B1072" s="5" t="s">
        <v>763</v>
      </c>
      <c r="C1072" s="5">
        <v>3</v>
      </c>
      <c r="D1072" s="5">
        <v>10</v>
      </c>
      <c r="J1072" s="5">
        <v>3</v>
      </c>
      <c r="K1072" s="5">
        <v>10</v>
      </c>
    </row>
    <row r="1073" spans="1:11">
      <c r="A1073" s="5">
        <v>105</v>
      </c>
      <c r="B1073" s="5" t="s">
        <v>763</v>
      </c>
      <c r="C1073" s="5">
        <v>1</v>
      </c>
      <c r="D1073" s="5">
        <v>9</v>
      </c>
      <c r="J1073" s="5">
        <v>1</v>
      </c>
      <c r="K1073" s="5">
        <v>9</v>
      </c>
    </row>
    <row r="1074" spans="1:11">
      <c r="A1074" s="5">
        <v>105</v>
      </c>
      <c r="B1074" s="5" t="s">
        <v>763</v>
      </c>
      <c r="C1074" s="5">
        <v>1</v>
      </c>
      <c r="D1074" s="5">
        <v>8</v>
      </c>
      <c r="J1074" s="5">
        <v>1</v>
      </c>
      <c r="K1074" s="5">
        <v>8</v>
      </c>
    </row>
    <row r="1075" spans="1:11">
      <c r="A1075" s="5">
        <v>105</v>
      </c>
      <c r="B1075" s="5" t="s">
        <v>763</v>
      </c>
      <c r="C1075" s="5">
        <v>2</v>
      </c>
      <c r="D1075" s="5">
        <v>9</v>
      </c>
      <c r="J1075" s="5">
        <v>2</v>
      </c>
      <c r="K1075" s="5">
        <v>9</v>
      </c>
    </row>
    <row r="1076" spans="1:11">
      <c r="A1076" s="5">
        <v>105</v>
      </c>
      <c r="B1076" s="5" t="s">
        <v>763</v>
      </c>
      <c r="C1076" s="5">
        <v>1</v>
      </c>
      <c r="D1076" s="5">
        <v>18</v>
      </c>
      <c r="J1076" s="5">
        <v>1</v>
      </c>
      <c r="K1076" s="5">
        <v>18</v>
      </c>
    </row>
    <row r="1077" spans="1:11">
      <c r="A1077" s="5">
        <v>105</v>
      </c>
      <c r="B1077" s="5" t="s">
        <v>763</v>
      </c>
      <c r="C1077" s="5">
        <v>4</v>
      </c>
      <c r="D1077" s="5">
        <v>8</v>
      </c>
      <c r="J1077" s="5">
        <v>4</v>
      </c>
      <c r="K1077" s="5">
        <v>8</v>
      </c>
    </row>
    <row r="1078" spans="1:11">
      <c r="A1078" s="5">
        <v>105</v>
      </c>
      <c r="B1078" s="5" t="s">
        <v>763</v>
      </c>
      <c r="C1078" s="5">
        <v>1</v>
      </c>
      <c r="D1078" s="5">
        <v>7</v>
      </c>
      <c r="J1078" s="5">
        <v>1</v>
      </c>
      <c r="K1078" s="5">
        <v>7</v>
      </c>
    </row>
    <row r="1079" spans="1:11">
      <c r="A1079" s="5">
        <v>105</v>
      </c>
      <c r="B1079" s="5" t="s">
        <v>763</v>
      </c>
      <c r="C1079" s="5">
        <v>5</v>
      </c>
      <c r="D1079" s="5">
        <v>23</v>
      </c>
      <c r="J1079" s="5">
        <v>5</v>
      </c>
      <c r="K1079" s="5">
        <v>23</v>
      </c>
    </row>
    <row r="1080" spans="1:11">
      <c r="A1080" s="5">
        <v>105</v>
      </c>
      <c r="B1080" s="5" t="s">
        <v>763</v>
      </c>
      <c r="C1080" s="5">
        <v>7</v>
      </c>
      <c r="D1080" s="5">
        <v>11</v>
      </c>
      <c r="J1080" s="5">
        <v>7</v>
      </c>
      <c r="K1080" s="5">
        <v>11</v>
      </c>
    </row>
    <row r="1081" spans="1:11">
      <c r="A1081" s="5">
        <v>105</v>
      </c>
      <c r="B1081" s="5" t="s">
        <v>763</v>
      </c>
      <c r="C1081" s="5">
        <v>1</v>
      </c>
      <c r="D1081" s="5">
        <v>9</v>
      </c>
      <c r="J1081" s="5">
        <v>1</v>
      </c>
      <c r="K1081" s="5">
        <v>9</v>
      </c>
    </row>
    <row r="1082" spans="1:11">
      <c r="A1082" s="5">
        <v>105</v>
      </c>
      <c r="B1082" s="5" t="s">
        <v>763</v>
      </c>
      <c r="C1082" s="5">
        <v>4</v>
      </c>
      <c r="D1082" s="5">
        <v>5</v>
      </c>
      <c r="J1082" s="5">
        <v>4</v>
      </c>
      <c r="K1082" s="5">
        <v>5</v>
      </c>
    </row>
    <row r="1083" spans="1:11">
      <c r="A1083" s="5">
        <v>105</v>
      </c>
      <c r="B1083" s="5" t="s">
        <v>763</v>
      </c>
      <c r="C1083" s="5">
        <v>3</v>
      </c>
      <c r="D1083" s="5">
        <v>8</v>
      </c>
      <c r="J1083" s="5">
        <v>3</v>
      </c>
      <c r="K1083" s="5">
        <v>8</v>
      </c>
    </row>
    <row r="1084" spans="1:11">
      <c r="A1084" s="5">
        <v>106</v>
      </c>
      <c r="B1084" s="5" t="s">
        <v>890</v>
      </c>
      <c r="C1084" s="5">
        <v>1</v>
      </c>
      <c r="D1084" s="5">
        <v>2</v>
      </c>
      <c r="J1084" s="5">
        <v>1</v>
      </c>
      <c r="K1084" s="5">
        <v>2</v>
      </c>
    </row>
    <row r="1085" spans="1:11">
      <c r="A1085" s="5">
        <v>106</v>
      </c>
      <c r="B1085" s="5" t="s">
        <v>890</v>
      </c>
      <c r="C1085" s="5">
        <v>1</v>
      </c>
      <c r="D1085" s="5">
        <v>3</v>
      </c>
      <c r="J1085" s="5">
        <v>1</v>
      </c>
      <c r="K1085" s="5">
        <v>3</v>
      </c>
    </row>
    <row r="1086" spans="1:11">
      <c r="A1086" s="5">
        <v>106</v>
      </c>
      <c r="B1086" s="5" t="s">
        <v>890</v>
      </c>
      <c r="C1086" s="5">
        <v>2</v>
      </c>
      <c r="D1086" s="5">
        <v>3</v>
      </c>
      <c r="J1086" s="5">
        <v>2</v>
      </c>
      <c r="K1086" s="5">
        <v>3</v>
      </c>
    </row>
    <row r="1087" spans="1:11">
      <c r="A1087" s="5">
        <v>106</v>
      </c>
      <c r="B1087" s="5" t="s">
        <v>890</v>
      </c>
      <c r="C1087" s="5">
        <v>1</v>
      </c>
      <c r="D1087" s="5">
        <v>3</v>
      </c>
      <c r="J1087" s="5">
        <v>1</v>
      </c>
      <c r="K1087" s="5">
        <v>3</v>
      </c>
    </row>
    <row r="1088" spans="1:11">
      <c r="A1088" s="5">
        <v>106</v>
      </c>
      <c r="B1088" s="5" t="s">
        <v>890</v>
      </c>
      <c r="C1088" s="5">
        <v>1</v>
      </c>
      <c r="D1088" s="5">
        <v>3</v>
      </c>
      <c r="J1088" s="5">
        <v>1</v>
      </c>
      <c r="K1088" s="5">
        <v>3</v>
      </c>
    </row>
    <row r="1089" spans="1:11">
      <c r="A1089" s="5">
        <v>106</v>
      </c>
      <c r="B1089" s="5" t="s">
        <v>890</v>
      </c>
      <c r="C1089" s="5">
        <v>5</v>
      </c>
      <c r="D1089" s="5">
        <v>10</v>
      </c>
      <c r="J1089" s="5">
        <v>5</v>
      </c>
      <c r="K1089" s="5">
        <v>10</v>
      </c>
    </row>
    <row r="1090" spans="1:11">
      <c r="A1090" s="5">
        <v>106</v>
      </c>
      <c r="B1090" s="5" t="s">
        <v>890</v>
      </c>
      <c r="C1090" s="5">
        <v>4</v>
      </c>
      <c r="D1090" s="5">
        <v>10</v>
      </c>
      <c r="J1090" s="5">
        <v>4</v>
      </c>
      <c r="K1090" s="5">
        <v>10</v>
      </c>
    </row>
    <row r="1091" spans="1:11">
      <c r="A1091" s="5">
        <v>108</v>
      </c>
      <c r="B1091" s="5" t="s">
        <v>2419</v>
      </c>
      <c r="C1091" s="5">
        <v>3</v>
      </c>
      <c r="D1091" s="5">
        <v>23</v>
      </c>
      <c r="J1091" s="5">
        <v>3</v>
      </c>
      <c r="K1091" s="5">
        <v>23</v>
      </c>
    </row>
    <row r="1092" spans="1:11">
      <c r="A1092" s="5">
        <v>108</v>
      </c>
      <c r="B1092" s="5" t="s">
        <v>2419</v>
      </c>
      <c r="C1092" s="5">
        <v>5</v>
      </c>
      <c r="D1092" s="5">
        <v>24</v>
      </c>
      <c r="J1092" s="5">
        <v>5</v>
      </c>
      <c r="K1092" s="5">
        <v>24</v>
      </c>
    </row>
    <row r="1093" spans="1:11">
      <c r="A1093" s="5">
        <v>108</v>
      </c>
      <c r="B1093" s="5" t="s">
        <v>2419</v>
      </c>
      <c r="C1093" s="5">
        <v>6</v>
      </c>
      <c r="D1093" s="5">
        <v>14</v>
      </c>
      <c r="J1093" s="5">
        <v>6</v>
      </c>
      <c r="K1093" s="5">
        <v>14</v>
      </c>
    </row>
    <row r="1094" spans="1:11">
      <c r="A1094" s="5">
        <v>108</v>
      </c>
      <c r="B1094" s="5" t="s">
        <v>2419</v>
      </c>
      <c r="C1094" s="5">
        <v>3</v>
      </c>
      <c r="D1094" s="5">
        <v>6</v>
      </c>
      <c r="J1094" s="5">
        <v>3</v>
      </c>
      <c r="K1094" s="5">
        <v>6</v>
      </c>
    </row>
    <row r="1095" spans="1:11">
      <c r="A1095" s="5">
        <v>108</v>
      </c>
      <c r="B1095" s="5" t="s">
        <v>2419</v>
      </c>
      <c r="C1095" s="5">
        <v>1</v>
      </c>
      <c r="D1095" s="5">
        <v>3</v>
      </c>
      <c r="J1095" s="5">
        <v>1</v>
      </c>
      <c r="K1095" s="5">
        <v>3</v>
      </c>
    </row>
    <row r="1096" spans="1:11">
      <c r="A1096" s="5">
        <v>108</v>
      </c>
      <c r="B1096" s="5" t="s">
        <v>2419</v>
      </c>
      <c r="C1096" s="5">
        <v>12</v>
      </c>
      <c r="D1096" s="5">
        <v>17</v>
      </c>
      <c r="J1096" s="5">
        <v>12</v>
      </c>
      <c r="K1096" s="5">
        <v>17</v>
      </c>
    </row>
    <row r="1097" spans="1:11">
      <c r="A1097" s="5">
        <v>108</v>
      </c>
      <c r="B1097" s="5" t="s">
        <v>2419</v>
      </c>
      <c r="C1097" s="5">
        <v>5</v>
      </c>
      <c r="D1097" s="5">
        <v>8</v>
      </c>
      <c r="J1097" s="5">
        <v>5</v>
      </c>
      <c r="K1097" s="5">
        <v>8</v>
      </c>
    </row>
    <row r="1098" spans="1:11">
      <c r="A1098" s="5">
        <v>108</v>
      </c>
      <c r="B1098" s="5" t="s">
        <v>2419</v>
      </c>
      <c r="C1098" s="5">
        <v>1</v>
      </c>
      <c r="D1098" s="5">
        <v>3</v>
      </c>
      <c r="J1098" s="5">
        <v>1</v>
      </c>
      <c r="K1098" s="5">
        <v>3</v>
      </c>
    </row>
    <row r="1099" spans="1:11">
      <c r="A1099" s="5">
        <v>108</v>
      </c>
      <c r="B1099" s="5" t="s">
        <v>2419</v>
      </c>
      <c r="C1099" s="5">
        <v>1</v>
      </c>
      <c r="D1099" s="5">
        <v>3</v>
      </c>
      <c r="J1099" s="5">
        <v>1</v>
      </c>
      <c r="K1099" s="5">
        <v>3</v>
      </c>
    </row>
    <row r="1100" spans="1:11">
      <c r="A1100" s="5">
        <v>108</v>
      </c>
      <c r="B1100" s="5" t="s">
        <v>2419</v>
      </c>
      <c r="C1100" s="5">
        <v>4</v>
      </c>
      <c r="D1100" s="5">
        <v>9</v>
      </c>
      <c r="J1100" s="5">
        <v>4</v>
      </c>
      <c r="K1100" s="5">
        <v>9</v>
      </c>
    </row>
    <row r="1101" spans="1:11">
      <c r="A1101" s="5">
        <v>108</v>
      </c>
      <c r="B1101" s="5" t="s">
        <v>2419</v>
      </c>
      <c r="C1101" s="5">
        <v>1</v>
      </c>
      <c r="D1101" s="5">
        <v>6</v>
      </c>
      <c r="J1101" s="5">
        <v>1</v>
      </c>
      <c r="K1101" s="5">
        <v>6</v>
      </c>
    </row>
    <row r="1102" spans="1:11">
      <c r="A1102" s="5">
        <v>108</v>
      </c>
      <c r="B1102" s="5" t="s">
        <v>2419</v>
      </c>
      <c r="C1102" s="5">
        <v>6</v>
      </c>
      <c r="D1102" s="5">
        <v>10</v>
      </c>
      <c r="J1102" s="5">
        <v>6</v>
      </c>
      <c r="K1102" s="5">
        <v>10</v>
      </c>
    </row>
    <row r="1103" spans="1:11">
      <c r="A1103" s="5">
        <v>108</v>
      </c>
      <c r="B1103" s="5" t="s">
        <v>2419</v>
      </c>
      <c r="C1103" s="5">
        <v>4</v>
      </c>
      <c r="D1103" s="5">
        <v>7</v>
      </c>
      <c r="J1103" s="5">
        <v>4</v>
      </c>
      <c r="K1103" s="5">
        <v>7</v>
      </c>
    </row>
    <row r="1104" spans="1:11">
      <c r="A1104" s="5">
        <v>108</v>
      </c>
      <c r="B1104" s="5" t="s">
        <v>2419</v>
      </c>
      <c r="C1104" s="5">
        <v>5</v>
      </c>
      <c r="D1104" s="5">
        <v>8</v>
      </c>
      <c r="J1104" s="5">
        <v>5</v>
      </c>
      <c r="K1104" s="5">
        <v>8</v>
      </c>
    </row>
    <row r="1105" spans="1:11">
      <c r="A1105" s="5">
        <v>109</v>
      </c>
      <c r="B1105" s="5" t="s">
        <v>765</v>
      </c>
      <c r="C1105" s="5">
        <v>63</v>
      </c>
      <c r="D1105" s="5">
        <v>76</v>
      </c>
      <c r="J1105" s="5">
        <v>63</v>
      </c>
      <c r="K1105" s="5">
        <v>76</v>
      </c>
    </row>
    <row r="1106" spans="1:11">
      <c r="A1106" s="5">
        <v>109</v>
      </c>
      <c r="B1106" s="5" t="s">
        <v>765</v>
      </c>
      <c r="C1106" s="5">
        <v>61</v>
      </c>
      <c r="D1106" s="5">
        <v>75</v>
      </c>
      <c r="J1106" s="5">
        <v>61</v>
      </c>
      <c r="K1106" s="5">
        <v>75</v>
      </c>
    </row>
    <row r="1107" spans="1:11">
      <c r="A1107" s="5">
        <v>109</v>
      </c>
      <c r="B1107" s="5" t="s">
        <v>765</v>
      </c>
      <c r="C1107" s="5">
        <v>6</v>
      </c>
      <c r="D1107" s="5">
        <v>16</v>
      </c>
      <c r="J1107" s="5">
        <v>6</v>
      </c>
      <c r="K1107" s="5">
        <v>16</v>
      </c>
    </row>
    <row r="1108" spans="1:11">
      <c r="A1108" s="5">
        <v>109</v>
      </c>
      <c r="B1108" s="5" t="s">
        <v>765</v>
      </c>
      <c r="C1108" s="5">
        <v>2</v>
      </c>
      <c r="D1108" s="5">
        <v>15</v>
      </c>
      <c r="J1108" s="5">
        <v>2</v>
      </c>
      <c r="K1108" s="5">
        <v>15</v>
      </c>
    </row>
    <row r="1109" spans="1:11">
      <c r="A1109" s="5">
        <v>109</v>
      </c>
      <c r="B1109" s="5" t="s">
        <v>765</v>
      </c>
      <c r="C1109" s="5">
        <v>2</v>
      </c>
      <c r="D1109" s="5">
        <v>12</v>
      </c>
      <c r="J1109" s="5">
        <v>2</v>
      </c>
      <c r="K1109" s="5">
        <v>12</v>
      </c>
    </row>
    <row r="1110" spans="1:11">
      <c r="A1110" s="5">
        <v>109</v>
      </c>
      <c r="B1110" s="5" t="s">
        <v>765</v>
      </c>
      <c r="C1110" s="5">
        <v>2</v>
      </c>
      <c r="D1110" s="5">
        <v>10</v>
      </c>
      <c r="J1110" s="5">
        <v>2</v>
      </c>
      <c r="K1110" s="5">
        <v>10</v>
      </c>
    </row>
    <row r="1111" spans="1:11">
      <c r="A1111" s="5">
        <v>109</v>
      </c>
      <c r="B1111" s="5" t="s">
        <v>765</v>
      </c>
      <c r="C1111" s="5">
        <v>4</v>
      </c>
      <c r="D1111" s="5">
        <v>11</v>
      </c>
      <c r="J1111" s="5">
        <v>4</v>
      </c>
      <c r="K1111" s="5">
        <v>11</v>
      </c>
    </row>
    <row r="1112" spans="1:11">
      <c r="A1112" s="5">
        <v>109</v>
      </c>
      <c r="B1112" s="5" t="s">
        <v>765</v>
      </c>
      <c r="C1112" s="5">
        <v>9</v>
      </c>
      <c r="D1112" s="5">
        <v>10</v>
      </c>
      <c r="J1112" s="5">
        <v>9</v>
      </c>
      <c r="K1112" s="5">
        <v>10</v>
      </c>
    </row>
    <row r="1113" spans="1:11">
      <c r="A1113" s="5">
        <v>109</v>
      </c>
      <c r="B1113" s="5" t="s">
        <v>765</v>
      </c>
      <c r="C1113" s="5">
        <v>2</v>
      </c>
      <c r="D1113" s="5">
        <v>10</v>
      </c>
      <c r="J1113" s="5">
        <v>2</v>
      </c>
      <c r="K1113" s="5">
        <v>10</v>
      </c>
    </row>
    <row r="1114" spans="1:11">
      <c r="A1114" s="5">
        <v>109</v>
      </c>
      <c r="B1114" s="5" t="s">
        <v>765</v>
      </c>
      <c r="C1114" s="5">
        <v>6</v>
      </c>
      <c r="D1114" s="5">
        <v>18</v>
      </c>
      <c r="J1114" s="5">
        <v>6</v>
      </c>
      <c r="K1114" s="5">
        <v>18</v>
      </c>
    </row>
    <row r="1115" spans="1:11">
      <c r="A1115" s="5">
        <v>109</v>
      </c>
      <c r="B1115" s="5" t="s">
        <v>765</v>
      </c>
      <c r="C1115" s="5">
        <v>3</v>
      </c>
      <c r="D1115" s="5">
        <v>27</v>
      </c>
      <c r="J1115" s="5">
        <v>3</v>
      </c>
      <c r="K1115" s="5">
        <v>27</v>
      </c>
    </row>
    <row r="1116" spans="1:11">
      <c r="A1116" s="5">
        <v>109</v>
      </c>
      <c r="B1116" s="5" t="s">
        <v>765</v>
      </c>
      <c r="C1116" s="5">
        <v>8</v>
      </c>
      <c r="D1116" s="5">
        <v>14</v>
      </c>
      <c r="J1116" s="5">
        <v>8</v>
      </c>
      <c r="K1116" s="5">
        <v>14</v>
      </c>
    </row>
    <row r="1117" spans="1:11">
      <c r="A1117" s="5">
        <v>109</v>
      </c>
      <c r="B1117" s="5" t="s">
        <v>765</v>
      </c>
      <c r="C1117" s="5">
        <v>4</v>
      </c>
      <c r="D1117" s="5">
        <v>11</v>
      </c>
      <c r="J1117" s="5">
        <v>4</v>
      </c>
      <c r="K1117" s="5">
        <v>11</v>
      </c>
    </row>
    <row r="1118" spans="1:11">
      <c r="A1118" s="5">
        <v>109</v>
      </c>
      <c r="B1118" s="5" t="s">
        <v>765</v>
      </c>
      <c r="C1118" s="5">
        <v>7</v>
      </c>
      <c r="D1118" s="5">
        <v>12</v>
      </c>
      <c r="J1118" s="5">
        <v>7</v>
      </c>
      <c r="K1118" s="5">
        <v>12</v>
      </c>
    </row>
    <row r="1119" spans="1:11">
      <c r="A1119" s="5">
        <v>109</v>
      </c>
      <c r="B1119" s="5" t="s">
        <v>765</v>
      </c>
      <c r="C1119" s="5">
        <v>22</v>
      </c>
      <c r="D1119" s="5">
        <v>23</v>
      </c>
      <c r="J1119" s="5">
        <v>22</v>
      </c>
      <c r="K1119" s="5">
        <v>23</v>
      </c>
    </row>
    <row r="1120" spans="1:11">
      <c r="A1120" s="5">
        <v>109</v>
      </c>
      <c r="B1120" s="5" t="s">
        <v>765</v>
      </c>
      <c r="C1120" s="5">
        <v>6</v>
      </c>
      <c r="D1120" s="5">
        <v>9</v>
      </c>
      <c r="J1120" s="5">
        <v>6</v>
      </c>
      <c r="K1120" s="5">
        <v>9</v>
      </c>
    </row>
    <row r="1121" spans="1:11">
      <c r="A1121">
        <v>110</v>
      </c>
      <c r="B1121" t="s">
        <v>249</v>
      </c>
      <c r="C1121">
        <v>1</v>
      </c>
      <c r="D1121">
        <v>3</v>
      </c>
      <c r="J1121">
        <v>1</v>
      </c>
      <c r="K1121">
        <v>3</v>
      </c>
    </row>
    <row r="1122" spans="1:11">
      <c r="A1122">
        <v>110</v>
      </c>
      <c r="B1122" t="s">
        <v>249</v>
      </c>
      <c r="C1122">
        <v>4</v>
      </c>
      <c r="D1122">
        <v>9</v>
      </c>
      <c r="J1122">
        <v>4</v>
      </c>
      <c r="K1122">
        <v>9</v>
      </c>
    </row>
    <row r="1123" spans="1:11">
      <c r="A1123">
        <v>110</v>
      </c>
      <c r="B1123" t="s">
        <v>249</v>
      </c>
      <c r="C1123">
        <v>1</v>
      </c>
      <c r="D1123">
        <v>7</v>
      </c>
      <c r="J1123">
        <v>1</v>
      </c>
      <c r="K1123">
        <v>7</v>
      </c>
    </row>
    <row r="1124" spans="1:11">
      <c r="A1124">
        <v>110</v>
      </c>
      <c r="B1124" t="s">
        <v>249</v>
      </c>
      <c r="C1124">
        <v>1</v>
      </c>
      <c r="D1124">
        <v>6</v>
      </c>
      <c r="J1124">
        <v>1</v>
      </c>
      <c r="K1124">
        <v>6</v>
      </c>
    </row>
    <row r="1125" spans="1:11">
      <c r="A1125">
        <v>110</v>
      </c>
      <c r="B1125" t="s">
        <v>249</v>
      </c>
      <c r="C1125">
        <v>2</v>
      </c>
      <c r="D1125">
        <v>8</v>
      </c>
      <c r="J1125">
        <v>2</v>
      </c>
      <c r="K1125">
        <v>8</v>
      </c>
    </row>
    <row r="1126" spans="1:11">
      <c r="A1126">
        <v>110</v>
      </c>
      <c r="B1126" t="s">
        <v>249</v>
      </c>
      <c r="C1126">
        <v>1</v>
      </c>
      <c r="D1126" s="45">
        <v>5</v>
      </c>
      <c r="J1126">
        <v>1</v>
      </c>
      <c r="K1126" s="45">
        <v>5</v>
      </c>
    </row>
    <row r="1127" spans="1:11">
      <c r="A1127">
        <v>110</v>
      </c>
      <c r="B1127" t="s">
        <v>249</v>
      </c>
      <c r="C1127">
        <v>5</v>
      </c>
      <c r="D1127">
        <v>10</v>
      </c>
      <c r="J1127">
        <v>5</v>
      </c>
      <c r="K1127">
        <v>10</v>
      </c>
    </row>
    <row r="1128" spans="1:11">
      <c r="A1128">
        <v>110</v>
      </c>
      <c r="B1128" t="s">
        <v>249</v>
      </c>
      <c r="C1128">
        <v>1</v>
      </c>
      <c r="D1128">
        <v>9</v>
      </c>
      <c r="J1128">
        <v>1</v>
      </c>
      <c r="K1128">
        <v>9</v>
      </c>
    </row>
    <row r="1129" spans="1:11">
      <c r="A1129">
        <v>110</v>
      </c>
      <c r="B1129" t="s">
        <v>249</v>
      </c>
      <c r="C1129">
        <v>1</v>
      </c>
      <c r="D1129">
        <v>10</v>
      </c>
      <c r="J1129">
        <v>1</v>
      </c>
      <c r="K1129">
        <v>10</v>
      </c>
    </row>
    <row r="1130" spans="1:11">
      <c r="A1130">
        <v>110</v>
      </c>
      <c r="B1130" t="s">
        <v>249</v>
      </c>
      <c r="C1130">
        <v>1</v>
      </c>
      <c r="D1130">
        <v>8</v>
      </c>
      <c r="J1130">
        <v>1</v>
      </c>
      <c r="K1130">
        <v>8</v>
      </c>
    </row>
    <row r="1131" spans="1:11">
      <c r="A1131">
        <v>110</v>
      </c>
      <c r="B1131" t="s">
        <v>249</v>
      </c>
      <c r="C1131">
        <v>8</v>
      </c>
      <c r="D1131">
        <v>12</v>
      </c>
      <c r="J1131">
        <v>8</v>
      </c>
      <c r="K1131">
        <v>12</v>
      </c>
    </row>
    <row r="1132" spans="1:11">
      <c r="A1132">
        <v>110</v>
      </c>
      <c r="B1132" t="s">
        <v>249</v>
      </c>
      <c r="C1132">
        <v>3</v>
      </c>
      <c r="D1132">
        <v>7</v>
      </c>
      <c r="J1132">
        <v>3</v>
      </c>
      <c r="K1132">
        <v>7</v>
      </c>
    </row>
    <row r="1133" spans="1:11">
      <c r="A1133">
        <v>110</v>
      </c>
      <c r="B1133" t="s">
        <v>249</v>
      </c>
      <c r="C1133">
        <v>6</v>
      </c>
      <c r="D1133">
        <v>10</v>
      </c>
      <c r="J1133">
        <v>6</v>
      </c>
      <c r="K1133">
        <v>10</v>
      </c>
    </row>
    <row r="1134" spans="1:11">
      <c r="A1134">
        <v>110</v>
      </c>
      <c r="B1134" t="s">
        <v>249</v>
      </c>
      <c r="C1134">
        <v>1</v>
      </c>
      <c r="D1134">
        <v>4</v>
      </c>
      <c r="J1134">
        <v>1</v>
      </c>
      <c r="K1134">
        <v>4</v>
      </c>
    </row>
    <row r="1135" spans="1:11">
      <c r="A1135">
        <v>110</v>
      </c>
      <c r="B1135" t="s">
        <v>249</v>
      </c>
      <c r="C1135">
        <v>1</v>
      </c>
      <c r="D1135">
        <v>8</v>
      </c>
      <c r="J1135">
        <v>1</v>
      </c>
      <c r="K1135">
        <v>8</v>
      </c>
    </row>
    <row r="1136" spans="1:11">
      <c r="A1136">
        <v>112</v>
      </c>
      <c r="B1136" t="s">
        <v>2531</v>
      </c>
      <c r="C1136">
        <v>1</v>
      </c>
      <c r="D1136">
        <v>6</v>
      </c>
      <c r="J1136">
        <v>1</v>
      </c>
      <c r="K1136">
        <v>6</v>
      </c>
    </row>
    <row r="1137" spans="1:11">
      <c r="A1137">
        <v>112</v>
      </c>
      <c r="B1137" t="s">
        <v>2531</v>
      </c>
      <c r="C1137">
        <v>9</v>
      </c>
      <c r="D1137">
        <v>31</v>
      </c>
      <c r="J1137">
        <v>9</v>
      </c>
      <c r="K1137">
        <v>31</v>
      </c>
    </row>
    <row r="1138" spans="1:11">
      <c r="A1138">
        <v>112</v>
      </c>
      <c r="B1138" t="s">
        <v>2531</v>
      </c>
      <c r="C1138">
        <v>2</v>
      </c>
      <c r="D1138">
        <v>4</v>
      </c>
      <c r="J1138">
        <v>2</v>
      </c>
      <c r="K1138">
        <v>4</v>
      </c>
    </row>
    <row r="1139" spans="1:11">
      <c r="A1139">
        <v>112</v>
      </c>
      <c r="B1139" t="s">
        <v>2531</v>
      </c>
      <c r="C1139">
        <v>1</v>
      </c>
      <c r="D1139">
        <v>9</v>
      </c>
      <c r="J1139">
        <v>1</v>
      </c>
      <c r="K1139">
        <v>9</v>
      </c>
    </row>
    <row r="1140" spans="1:11">
      <c r="A1140">
        <v>112</v>
      </c>
      <c r="B1140" t="s">
        <v>2531</v>
      </c>
      <c r="C1140">
        <v>2</v>
      </c>
      <c r="D1140">
        <v>10</v>
      </c>
      <c r="J1140">
        <v>2</v>
      </c>
      <c r="K1140">
        <v>10</v>
      </c>
    </row>
    <row r="1141" spans="1:11">
      <c r="A1141">
        <v>112</v>
      </c>
      <c r="B1141" t="s">
        <v>2531</v>
      </c>
      <c r="C1141">
        <v>1</v>
      </c>
      <c r="D1141">
        <v>10</v>
      </c>
      <c r="J1141">
        <v>1</v>
      </c>
      <c r="K1141">
        <v>10</v>
      </c>
    </row>
    <row r="1142" spans="1:11">
      <c r="A1142">
        <v>112</v>
      </c>
      <c r="B1142" t="s">
        <v>2531</v>
      </c>
      <c r="C1142">
        <v>1</v>
      </c>
      <c r="D1142">
        <v>11</v>
      </c>
      <c r="J1142">
        <v>1</v>
      </c>
      <c r="K1142">
        <v>11</v>
      </c>
    </row>
    <row r="1143" spans="1:11">
      <c r="A1143">
        <v>112</v>
      </c>
      <c r="B1143" t="s">
        <v>2531</v>
      </c>
      <c r="C1143">
        <v>3</v>
      </c>
      <c r="D1143">
        <v>7</v>
      </c>
      <c r="J1143">
        <v>3</v>
      </c>
      <c r="K1143">
        <v>7</v>
      </c>
    </row>
    <row r="1144" spans="1:11">
      <c r="A1144">
        <v>112</v>
      </c>
      <c r="B1144" t="s">
        <v>2531</v>
      </c>
      <c r="C1144">
        <v>15</v>
      </c>
      <c r="D1144">
        <v>34</v>
      </c>
      <c r="J1144">
        <v>15</v>
      </c>
      <c r="K1144">
        <v>34</v>
      </c>
    </row>
    <row r="1145" spans="1:11">
      <c r="A1145">
        <v>112</v>
      </c>
      <c r="B1145" t="s">
        <v>2531</v>
      </c>
      <c r="C1145">
        <v>1</v>
      </c>
      <c r="D1145">
        <v>10</v>
      </c>
      <c r="J1145">
        <v>1</v>
      </c>
      <c r="K1145">
        <v>10</v>
      </c>
    </row>
    <row r="1146" spans="1:11">
      <c r="A1146">
        <v>112</v>
      </c>
      <c r="B1146" t="s">
        <v>2531</v>
      </c>
      <c r="C1146">
        <v>13</v>
      </c>
      <c r="D1146">
        <v>29</v>
      </c>
      <c r="J1146">
        <v>13</v>
      </c>
      <c r="K1146">
        <v>29</v>
      </c>
    </row>
    <row r="1147" spans="1:11">
      <c r="A1147">
        <v>112</v>
      </c>
      <c r="B1147" t="s">
        <v>2531</v>
      </c>
      <c r="C1147">
        <v>1</v>
      </c>
      <c r="D1147">
        <v>2</v>
      </c>
      <c r="J1147">
        <v>1</v>
      </c>
      <c r="K1147">
        <v>2</v>
      </c>
    </row>
    <row r="1148" spans="1:11">
      <c r="A1148" s="5">
        <v>112</v>
      </c>
      <c r="B1148" s="5" t="s">
        <v>2531</v>
      </c>
      <c r="C1148" s="5">
        <v>1</v>
      </c>
      <c r="D1148" s="5">
        <v>2</v>
      </c>
      <c r="J1148" s="5">
        <v>1</v>
      </c>
      <c r="K1148" s="5">
        <v>2</v>
      </c>
    </row>
    <row r="1149" spans="1:11">
      <c r="A1149" s="5">
        <v>114</v>
      </c>
      <c r="B1149" s="5" t="s">
        <v>856</v>
      </c>
      <c r="C1149" s="5">
        <v>4</v>
      </c>
      <c r="D1149" s="5">
        <v>6</v>
      </c>
      <c r="J1149" s="5">
        <v>4</v>
      </c>
      <c r="K1149" s="5">
        <v>6</v>
      </c>
    </row>
    <row r="1150" spans="1:11">
      <c r="A1150" s="5">
        <v>114</v>
      </c>
      <c r="B1150" s="5" t="s">
        <v>856</v>
      </c>
      <c r="C1150" s="5">
        <v>1</v>
      </c>
      <c r="D1150" s="5">
        <v>2</v>
      </c>
      <c r="J1150" s="5">
        <v>1</v>
      </c>
      <c r="K1150" s="5">
        <v>2</v>
      </c>
    </row>
    <row r="1151" spans="1:11">
      <c r="A1151" s="5">
        <v>114</v>
      </c>
      <c r="B1151" s="5" t="s">
        <v>856</v>
      </c>
      <c r="C1151" s="5">
        <v>1</v>
      </c>
      <c r="D1151" s="5">
        <v>3</v>
      </c>
      <c r="J1151" s="5">
        <v>1</v>
      </c>
      <c r="K1151" s="5">
        <v>3</v>
      </c>
    </row>
    <row r="1152" spans="1:11">
      <c r="A1152" s="5">
        <v>114</v>
      </c>
      <c r="B1152" s="5" t="s">
        <v>856</v>
      </c>
      <c r="C1152" s="5">
        <v>1</v>
      </c>
      <c r="D1152" s="5">
        <v>3</v>
      </c>
      <c r="J1152" s="5">
        <v>1</v>
      </c>
      <c r="K1152" s="5">
        <v>3</v>
      </c>
    </row>
    <row r="1153" spans="1:11">
      <c r="A1153" s="5">
        <v>114</v>
      </c>
      <c r="B1153" s="5" t="s">
        <v>856</v>
      </c>
      <c r="C1153" s="5">
        <v>1</v>
      </c>
      <c r="D1153" s="5">
        <v>6</v>
      </c>
      <c r="J1153" s="5">
        <v>1</v>
      </c>
      <c r="K1153" s="5">
        <v>6</v>
      </c>
    </row>
    <row r="1154" spans="1:11">
      <c r="A1154" s="5">
        <v>114</v>
      </c>
      <c r="B1154" s="5" t="s">
        <v>856</v>
      </c>
      <c r="C1154" s="5">
        <v>2</v>
      </c>
      <c r="D1154" s="5">
        <v>14</v>
      </c>
      <c r="J1154" s="5">
        <v>2</v>
      </c>
      <c r="K1154" s="5">
        <v>14</v>
      </c>
    </row>
    <row r="1155" spans="1:11">
      <c r="A1155" s="5">
        <v>114</v>
      </c>
      <c r="B1155" s="5" t="s">
        <v>856</v>
      </c>
      <c r="C1155" s="5">
        <v>8</v>
      </c>
      <c r="D1155" s="5">
        <v>11</v>
      </c>
      <c r="J1155" s="5">
        <v>8</v>
      </c>
      <c r="K1155" s="5">
        <v>11</v>
      </c>
    </row>
    <row r="1156" spans="1:11">
      <c r="A1156" s="5">
        <v>114</v>
      </c>
      <c r="B1156" s="5" t="s">
        <v>856</v>
      </c>
      <c r="C1156" s="5">
        <v>2</v>
      </c>
      <c r="D1156" s="5">
        <v>5</v>
      </c>
      <c r="J1156" s="5">
        <v>2</v>
      </c>
      <c r="K1156" s="5">
        <v>5</v>
      </c>
    </row>
    <row r="1157" spans="1:11">
      <c r="A1157" s="5">
        <v>114</v>
      </c>
      <c r="B1157" s="5" t="s">
        <v>856</v>
      </c>
      <c r="C1157" s="5">
        <v>1</v>
      </c>
      <c r="D1157" s="5">
        <v>4</v>
      </c>
      <c r="J1157" s="5">
        <v>1</v>
      </c>
      <c r="K1157" s="5">
        <v>4</v>
      </c>
    </row>
    <row r="1158" spans="1:11">
      <c r="A1158" s="5">
        <v>114</v>
      </c>
      <c r="B1158" s="5" t="s">
        <v>856</v>
      </c>
      <c r="C1158" s="5">
        <v>1</v>
      </c>
      <c r="D1158" s="5">
        <v>6</v>
      </c>
      <c r="J1158" s="5">
        <v>1</v>
      </c>
      <c r="K1158" s="5">
        <v>6</v>
      </c>
    </row>
    <row r="1159" spans="1:11">
      <c r="A1159" s="5">
        <v>114</v>
      </c>
      <c r="B1159" s="5" t="s">
        <v>856</v>
      </c>
      <c r="C1159" s="5">
        <v>2</v>
      </c>
      <c r="D1159" s="5">
        <v>7</v>
      </c>
      <c r="J1159" s="5">
        <v>2</v>
      </c>
      <c r="K1159" s="5">
        <v>7</v>
      </c>
    </row>
    <row r="1160" spans="1:11">
      <c r="A1160" s="5">
        <v>114</v>
      </c>
      <c r="B1160" s="5" t="s">
        <v>856</v>
      </c>
      <c r="C1160" s="5">
        <v>1</v>
      </c>
      <c r="D1160" s="5">
        <v>6</v>
      </c>
      <c r="J1160" s="5">
        <v>1</v>
      </c>
      <c r="K1160" s="5">
        <v>6</v>
      </c>
    </row>
    <row r="1161" spans="1:11">
      <c r="A1161" s="5">
        <v>114</v>
      </c>
      <c r="B1161" s="5" t="s">
        <v>856</v>
      </c>
      <c r="C1161" s="5">
        <v>2</v>
      </c>
      <c r="D1161" s="5">
        <v>6</v>
      </c>
      <c r="J1161" s="5">
        <v>2</v>
      </c>
      <c r="K1161" s="5">
        <v>6</v>
      </c>
    </row>
    <row r="1162" spans="1:11">
      <c r="A1162" s="5">
        <v>114</v>
      </c>
      <c r="B1162" s="5" t="s">
        <v>856</v>
      </c>
      <c r="C1162" s="5">
        <v>1</v>
      </c>
      <c r="D1162" s="5">
        <v>3</v>
      </c>
      <c r="J1162" s="5">
        <v>1</v>
      </c>
      <c r="K1162" s="5">
        <v>3</v>
      </c>
    </row>
    <row r="1163" spans="1:11">
      <c r="A1163" s="5">
        <v>114</v>
      </c>
      <c r="B1163" s="5" t="s">
        <v>856</v>
      </c>
      <c r="C1163" s="5">
        <v>2</v>
      </c>
      <c r="D1163" s="5">
        <v>3</v>
      </c>
      <c r="J1163" s="5">
        <v>2</v>
      </c>
      <c r="K1163" s="5">
        <v>3</v>
      </c>
    </row>
    <row r="1164" spans="1:11">
      <c r="A1164" s="5">
        <v>114</v>
      </c>
      <c r="B1164" s="5" t="s">
        <v>856</v>
      </c>
      <c r="C1164" s="5">
        <v>2</v>
      </c>
      <c r="D1164" s="5">
        <v>5</v>
      </c>
      <c r="J1164" s="5">
        <v>2</v>
      </c>
      <c r="K1164" s="5">
        <v>5</v>
      </c>
    </row>
    <row r="1165" spans="1:11">
      <c r="A1165" s="5">
        <v>114</v>
      </c>
      <c r="B1165" s="5" t="s">
        <v>856</v>
      </c>
      <c r="C1165" s="5">
        <v>1</v>
      </c>
      <c r="D1165" s="5">
        <v>6</v>
      </c>
      <c r="J1165" s="5">
        <v>1</v>
      </c>
      <c r="K1165" s="5">
        <v>6</v>
      </c>
    </row>
    <row r="1166" spans="1:11">
      <c r="A1166" s="5">
        <v>114</v>
      </c>
      <c r="B1166" s="5" t="s">
        <v>856</v>
      </c>
      <c r="C1166" s="5">
        <v>2</v>
      </c>
      <c r="D1166" s="5">
        <v>6</v>
      </c>
      <c r="J1166" s="5">
        <v>2</v>
      </c>
      <c r="K1166" s="5">
        <v>6</v>
      </c>
    </row>
    <row r="1167" spans="1:11">
      <c r="A1167" s="5">
        <v>114</v>
      </c>
      <c r="B1167" s="5" t="s">
        <v>856</v>
      </c>
      <c r="C1167" s="5">
        <v>4</v>
      </c>
      <c r="D1167" s="5">
        <v>6</v>
      </c>
      <c r="J1167" s="5">
        <v>4</v>
      </c>
      <c r="K1167" s="5">
        <v>6</v>
      </c>
    </row>
    <row r="1168" spans="1:11">
      <c r="A1168" s="5">
        <v>115</v>
      </c>
      <c r="B1168" s="5" t="s">
        <v>768</v>
      </c>
      <c r="C1168" s="5">
        <v>3</v>
      </c>
      <c r="D1168" s="5">
        <v>6</v>
      </c>
      <c r="J1168" s="5">
        <v>3</v>
      </c>
      <c r="K1168" s="5">
        <v>6</v>
      </c>
    </row>
    <row r="1169" spans="1:11">
      <c r="A1169" s="5">
        <v>115</v>
      </c>
      <c r="B1169" s="5" t="s">
        <v>768</v>
      </c>
      <c r="C1169" s="5">
        <v>1</v>
      </c>
      <c r="D1169" s="5">
        <v>4</v>
      </c>
      <c r="J1169" s="5">
        <v>1</v>
      </c>
      <c r="K1169" s="5">
        <v>4</v>
      </c>
    </row>
    <row r="1170" spans="1:11">
      <c r="A1170" s="5">
        <v>115</v>
      </c>
      <c r="B1170" s="5" t="s">
        <v>768</v>
      </c>
      <c r="C1170" s="5">
        <v>1</v>
      </c>
      <c r="D1170" s="5">
        <v>4</v>
      </c>
      <c r="J1170" s="5">
        <v>1</v>
      </c>
      <c r="K1170" s="5">
        <v>4</v>
      </c>
    </row>
    <row r="1171" spans="1:11">
      <c r="A1171" s="5">
        <v>115</v>
      </c>
      <c r="B1171" s="5" t="s">
        <v>768</v>
      </c>
      <c r="C1171" s="5">
        <v>3</v>
      </c>
      <c r="D1171" s="5">
        <v>10</v>
      </c>
      <c r="J1171" s="5">
        <v>3</v>
      </c>
      <c r="K1171" s="5">
        <v>10</v>
      </c>
    </row>
    <row r="1172" spans="1:11">
      <c r="A1172" s="5">
        <v>115</v>
      </c>
      <c r="B1172" s="5" t="s">
        <v>768</v>
      </c>
      <c r="C1172" s="5">
        <v>7</v>
      </c>
      <c r="D1172" s="5">
        <v>15</v>
      </c>
      <c r="J1172" s="5">
        <v>7</v>
      </c>
      <c r="K1172" s="5">
        <v>15</v>
      </c>
    </row>
    <row r="1173" spans="1:11">
      <c r="A1173" s="5">
        <v>115</v>
      </c>
      <c r="B1173" s="5" t="s">
        <v>768</v>
      </c>
      <c r="C1173" s="5">
        <v>1</v>
      </c>
      <c r="D1173" s="5">
        <v>12</v>
      </c>
      <c r="J1173" s="5">
        <v>1</v>
      </c>
      <c r="K1173" s="5">
        <v>12</v>
      </c>
    </row>
    <row r="1174" spans="1:11">
      <c r="A1174" s="5">
        <v>115</v>
      </c>
      <c r="B1174" s="5" t="s">
        <v>768</v>
      </c>
      <c r="C1174" s="5">
        <v>2</v>
      </c>
      <c r="D1174" s="5">
        <v>12</v>
      </c>
      <c r="J1174" s="5">
        <v>2</v>
      </c>
      <c r="K1174" s="5">
        <v>12</v>
      </c>
    </row>
    <row r="1175" spans="1:11">
      <c r="A1175" s="5">
        <v>115</v>
      </c>
      <c r="B1175" s="5" t="s">
        <v>768</v>
      </c>
      <c r="C1175" s="5">
        <v>6</v>
      </c>
      <c r="D1175" s="5">
        <v>11</v>
      </c>
      <c r="J1175" s="5">
        <v>6</v>
      </c>
      <c r="K1175" s="5">
        <v>11</v>
      </c>
    </row>
    <row r="1176" spans="1:11">
      <c r="A1176" s="5">
        <v>115</v>
      </c>
      <c r="B1176" s="5" t="s">
        <v>768</v>
      </c>
      <c r="C1176" s="5">
        <v>3</v>
      </c>
      <c r="D1176" s="5">
        <v>11</v>
      </c>
      <c r="J1176" s="5">
        <v>3</v>
      </c>
      <c r="K1176" s="5">
        <v>11</v>
      </c>
    </row>
    <row r="1177" spans="1:11">
      <c r="A1177" s="5">
        <v>115</v>
      </c>
      <c r="B1177" s="5" t="s">
        <v>768</v>
      </c>
      <c r="C1177" s="5">
        <v>4</v>
      </c>
      <c r="D1177" s="5">
        <v>5</v>
      </c>
      <c r="J1177" s="5">
        <v>4</v>
      </c>
      <c r="K1177" s="5">
        <v>5</v>
      </c>
    </row>
    <row r="1178" spans="1:11">
      <c r="A1178" s="5">
        <v>115</v>
      </c>
      <c r="B1178" s="5" t="s">
        <v>768</v>
      </c>
      <c r="C1178" s="5">
        <v>7</v>
      </c>
      <c r="D1178" s="5">
        <v>12</v>
      </c>
      <c r="J1178" s="5">
        <v>7</v>
      </c>
      <c r="K1178" s="5">
        <v>12</v>
      </c>
    </row>
    <row r="1179" spans="1:11">
      <c r="A1179" s="5">
        <v>115</v>
      </c>
      <c r="B1179" s="5" t="s">
        <v>768</v>
      </c>
      <c r="C1179" s="5">
        <v>2</v>
      </c>
      <c r="D1179" s="5">
        <v>5</v>
      </c>
      <c r="J1179" s="5">
        <v>2</v>
      </c>
      <c r="K1179" s="5">
        <v>5</v>
      </c>
    </row>
    <row r="1180" spans="1:11">
      <c r="A1180" s="5">
        <v>115</v>
      </c>
      <c r="B1180" s="5" t="s">
        <v>768</v>
      </c>
      <c r="C1180" s="5">
        <v>2</v>
      </c>
      <c r="D1180" s="5">
        <v>11</v>
      </c>
      <c r="J1180" s="5">
        <v>2</v>
      </c>
      <c r="K1180" s="5">
        <v>11</v>
      </c>
    </row>
    <row r="1181" spans="1:11">
      <c r="A1181" s="5">
        <v>115</v>
      </c>
      <c r="B1181" s="5" t="s">
        <v>768</v>
      </c>
      <c r="C1181" s="5">
        <v>2</v>
      </c>
      <c r="D1181" s="5">
        <v>8</v>
      </c>
      <c r="J1181" s="5">
        <v>2</v>
      </c>
      <c r="K1181" s="5">
        <v>8</v>
      </c>
    </row>
    <row r="1182" spans="1:11">
      <c r="A1182" s="5">
        <v>115</v>
      </c>
      <c r="B1182" s="5" t="s">
        <v>768</v>
      </c>
      <c r="C1182" s="5">
        <v>1</v>
      </c>
      <c r="D1182" s="5">
        <v>10</v>
      </c>
      <c r="J1182" s="5">
        <v>1</v>
      </c>
      <c r="K1182" s="5">
        <v>10</v>
      </c>
    </row>
    <row r="1183" spans="1:11">
      <c r="A1183" s="5">
        <v>115</v>
      </c>
      <c r="B1183" s="5" t="s">
        <v>768</v>
      </c>
      <c r="C1183" s="5">
        <v>1</v>
      </c>
      <c r="D1183" s="5">
        <v>14</v>
      </c>
      <c r="J1183" s="5">
        <v>1</v>
      </c>
      <c r="K1183" s="5">
        <v>14</v>
      </c>
    </row>
    <row r="1184" spans="1:11">
      <c r="A1184" s="5">
        <v>115</v>
      </c>
      <c r="B1184" s="5" t="s">
        <v>768</v>
      </c>
      <c r="C1184" s="5">
        <v>7</v>
      </c>
      <c r="D1184" s="5">
        <v>19</v>
      </c>
      <c r="J1184" s="5">
        <v>7</v>
      </c>
      <c r="K1184" s="5">
        <v>19</v>
      </c>
    </row>
    <row r="1185" spans="1:11">
      <c r="A1185" s="5">
        <v>115</v>
      </c>
      <c r="B1185" s="5" t="s">
        <v>768</v>
      </c>
      <c r="C1185" s="5">
        <v>7</v>
      </c>
      <c r="D1185" s="5">
        <v>8</v>
      </c>
      <c r="J1185" s="5">
        <v>7</v>
      </c>
      <c r="K1185" s="5">
        <v>8</v>
      </c>
    </row>
    <row r="1186" spans="1:11">
      <c r="A1186" s="5">
        <v>115</v>
      </c>
      <c r="B1186" s="5" t="s">
        <v>768</v>
      </c>
      <c r="C1186" s="5">
        <v>1</v>
      </c>
      <c r="D1186" s="5">
        <v>12</v>
      </c>
      <c r="J1186" s="5">
        <v>1</v>
      </c>
      <c r="K1186" s="5">
        <v>12</v>
      </c>
    </row>
    <row r="1187" spans="1:11">
      <c r="A1187" s="5">
        <v>115</v>
      </c>
      <c r="B1187" s="5" t="s">
        <v>768</v>
      </c>
      <c r="C1187" s="5">
        <v>1</v>
      </c>
      <c r="D1187" s="5">
        <v>6</v>
      </c>
      <c r="J1187" s="5">
        <v>1</v>
      </c>
      <c r="K1187" s="5">
        <v>6</v>
      </c>
    </row>
    <row r="1188" spans="1:11">
      <c r="A1188" s="5">
        <v>115</v>
      </c>
      <c r="B1188" s="5" t="s">
        <v>768</v>
      </c>
      <c r="C1188" s="5">
        <v>3</v>
      </c>
      <c r="D1188" s="5">
        <v>4</v>
      </c>
      <c r="J1188" s="5">
        <v>3</v>
      </c>
      <c r="K1188" s="5">
        <v>4</v>
      </c>
    </row>
    <row r="1189" spans="1:11">
      <c r="A1189" s="5">
        <v>115</v>
      </c>
      <c r="B1189" s="5" t="s">
        <v>768</v>
      </c>
      <c r="C1189" s="5">
        <v>1</v>
      </c>
      <c r="D1189" s="5">
        <v>7</v>
      </c>
      <c r="J1189" s="5">
        <v>1</v>
      </c>
      <c r="K1189" s="5">
        <v>7</v>
      </c>
    </row>
    <row r="1190" spans="1:11">
      <c r="A1190" s="5">
        <v>115</v>
      </c>
      <c r="B1190" s="5" t="s">
        <v>768</v>
      </c>
      <c r="C1190" s="5">
        <v>3</v>
      </c>
      <c r="D1190" s="5">
        <v>12</v>
      </c>
      <c r="J1190" s="5">
        <v>3</v>
      </c>
      <c r="K1190" s="5">
        <v>12</v>
      </c>
    </row>
    <row r="1191" spans="1:11">
      <c r="A1191" s="5">
        <v>115</v>
      </c>
      <c r="B1191" s="5" t="s">
        <v>768</v>
      </c>
      <c r="C1191" s="5">
        <v>1</v>
      </c>
      <c r="D1191" s="5">
        <v>11</v>
      </c>
      <c r="J1191" s="5">
        <v>1</v>
      </c>
      <c r="K1191" s="5">
        <v>11</v>
      </c>
    </row>
    <row r="1192" spans="1:11">
      <c r="A1192" s="5">
        <v>115</v>
      </c>
      <c r="B1192" s="5" t="s">
        <v>768</v>
      </c>
      <c r="C1192" s="5">
        <v>2</v>
      </c>
      <c r="D1192" s="5">
        <v>6</v>
      </c>
      <c r="J1192" s="5">
        <v>2</v>
      </c>
      <c r="K1192" s="5">
        <v>6</v>
      </c>
    </row>
    <row r="1193" spans="1:11">
      <c r="A1193" s="5">
        <v>115</v>
      </c>
      <c r="B1193" s="5" t="s">
        <v>768</v>
      </c>
      <c r="C1193" s="5">
        <v>7</v>
      </c>
      <c r="D1193" s="5">
        <v>19</v>
      </c>
      <c r="J1193" s="5">
        <v>7</v>
      </c>
      <c r="K1193" s="5">
        <v>19</v>
      </c>
    </row>
    <row r="1194" spans="1:11">
      <c r="A1194" s="5">
        <v>115</v>
      </c>
      <c r="B1194" s="5" t="s">
        <v>768</v>
      </c>
      <c r="C1194" s="5">
        <v>2</v>
      </c>
      <c r="D1194" s="5">
        <v>12</v>
      </c>
      <c r="J1194" s="5">
        <v>2</v>
      </c>
      <c r="K1194" s="5">
        <v>12</v>
      </c>
    </row>
    <row r="1195" spans="1:11">
      <c r="A1195" s="5">
        <v>115</v>
      </c>
      <c r="B1195" s="5" t="s">
        <v>768</v>
      </c>
      <c r="C1195" s="5">
        <v>3</v>
      </c>
      <c r="D1195" s="5">
        <v>11</v>
      </c>
      <c r="J1195" s="5">
        <v>3</v>
      </c>
      <c r="K1195" s="5">
        <v>11</v>
      </c>
    </row>
    <row r="1196" spans="1:11">
      <c r="A1196" s="5">
        <v>115</v>
      </c>
      <c r="B1196" s="5" t="s">
        <v>768</v>
      </c>
      <c r="C1196" s="5">
        <v>3</v>
      </c>
      <c r="D1196" s="5">
        <v>5</v>
      </c>
      <c r="J1196" s="5">
        <v>3</v>
      </c>
      <c r="K1196" s="5">
        <v>5</v>
      </c>
    </row>
    <row r="1197" spans="1:11">
      <c r="A1197" s="5">
        <v>115</v>
      </c>
      <c r="B1197" s="5" t="s">
        <v>768</v>
      </c>
      <c r="C1197" s="5">
        <v>1</v>
      </c>
      <c r="D1197" s="5">
        <v>6</v>
      </c>
      <c r="J1197" s="5">
        <v>1</v>
      </c>
      <c r="K1197" s="5">
        <v>6</v>
      </c>
    </row>
    <row r="1198" spans="1:11">
      <c r="A1198" s="5">
        <v>115</v>
      </c>
      <c r="B1198" s="5" t="s">
        <v>768</v>
      </c>
      <c r="C1198" s="5">
        <v>1</v>
      </c>
      <c r="D1198" s="5">
        <v>4</v>
      </c>
      <c r="J1198" s="5">
        <v>1</v>
      </c>
      <c r="K1198" s="5">
        <v>4</v>
      </c>
    </row>
    <row r="1199" spans="1:11">
      <c r="A1199" s="5">
        <v>115</v>
      </c>
      <c r="B1199" s="5" t="s">
        <v>768</v>
      </c>
      <c r="C1199" s="5">
        <v>4</v>
      </c>
      <c r="D1199" s="5">
        <v>10</v>
      </c>
      <c r="J1199" s="5">
        <v>4</v>
      </c>
      <c r="K1199" s="5">
        <v>10</v>
      </c>
    </row>
    <row r="1200" spans="1:11">
      <c r="A1200" s="5">
        <v>115</v>
      </c>
      <c r="B1200" s="5" t="s">
        <v>768</v>
      </c>
      <c r="C1200" s="5">
        <v>3</v>
      </c>
      <c r="D1200" s="5">
        <v>5</v>
      </c>
      <c r="J1200" s="5">
        <v>3</v>
      </c>
      <c r="K1200" s="5">
        <v>5</v>
      </c>
    </row>
    <row r="1201" spans="1:11">
      <c r="A1201" s="5">
        <v>115</v>
      </c>
      <c r="B1201" s="5" t="s">
        <v>768</v>
      </c>
      <c r="C1201" s="5">
        <v>1</v>
      </c>
      <c r="D1201" s="5">
        <v>6</v>
      </c>
      <c r="J1201" s="5">
        <v>1</v>
      </c>
      <c r="K1201" s="5">
        <v>6</v>
      </c>
    </row>
    <row r="1202" spans="1:11">
      <c r="A1202" s="5">
        <v>115</v>
      </c>
      <c r="B1202" s="5" t="s">
        <v>768</v>
      </c>
      <c r="C1202" s="5">
        <v>2</v>
      </c>
      <c r="D1202" s="5">
        <v>3</v>
      </c>
      <c r="J1202" s="5">
        <v>2</v>
      </c>
      <c r="K1202" s="5">
        <v>3</v>
      </c>
    </row>
    <row r="1203" spans="1:11">
      <c r="A1203" s="5">
        <v>115</v>
      </c>
      <c r="B1203" s="5" t="s">
        <v>768</v>
      </c>
      <c r="C1203" s="5">
        <v>1</v>
      </c>
      <c r="D1203" s="5">
        <v>9</v>
      </c>
      <c r="J1203" s="5">
        <v>1</v>
      </c>
      <c r="K1203" s="5">
        <v>9</v>
      </c>
    </row>
    <row r="1204" spans="1:11">
      <c r="A1204" s="5">
        <v>115</v>
      </c>
      <c r="B1204" s="5" t="s">
        <v>768</v>
      </c>
      <c r="C1204" s="5">
        <v>1</v>
      </c>
      <c r="D1204" s="5">
        <v>4</v>
      </c>
      <c r="J1204" s="5">
        <v>1</v>
      </c>
      <c r="K1204" s="5">
        <v>4</v>
      </c>
    </row>
    <row r="1205" spans="1:11">
      <c r="A1205" s="5">
        <v>115</v>
      </c>
      <c r="B1205" s="5" t="s">
        <v>768</v>
      </c>
      <c r="C1205" s="5">
        <v>1</v>
      </c>
      <c r="D1205" s="5">
        <v>6</v>
      </c>
      <c r="J1205" s="5">
        <v>1</v>
      </c>
      <c r="K1205" s="5">
        <v>6</v>
      </c>
    </row>
    <row r="1206" spans="1:11">
      <c r="A1206" s="5">
        <v>115</v>
      </c>
      <c r="B1206" s="5" t="s">
        <v>768</v>
      </c>
      <c r="C1206" s="5">
        <v>1</v>
      </c>
      <c r="D1206" s="5">
        <v>6</v>
      </c>
      <c r="J1206" s="5">
        <v>1</v>
      </c>
      <c r="K1206" s="5">
        <v>6</v>
      </c>
    </row>
    <row r="1207" spans="1:11">
      <c r="A1207" s="5">
        <v>115</v>
      </c>
      <c r="B1207" s="5" t="s">
        <v>768</v>
      </c>
      <c r="C1207" s="5">
        <v>1</v>
      </c>
      <c r="D1207" s="5">
        <v>7</v>
      </c>
      <c r="J1207" s="5">
        <v>1</v>
      </c>
      <c r="K1207" s="5">
        <v>7</v>
      </c>
    </row>
    <row r="1208" spans="1:11">
      <c r="A1208" s="5">
        <v>115</v>
      </c>
      <c r="B1208" s="5" t="s">
        <v>768</v>
      </c>
      <c r="C1208" s="5">
        <v>2</v>
      </c>
      <c r="D1208" s="5">
        <v>3</v>
      </c>
      <c r="J1208" s="5">
        <v>2</v>
      </c>
      <c r="K1208" s="5">
        <v>3</v>
      </c>
    </row>
    <row r="1209" spans="1:11">
      <c r="A1209" s="5">
        <v>115</v>
      </c>
      <c r="B1209" s="5" t="s">
        <v>768</v>
      </c>
      <c r="C1209" s="5">
        <v>4</v>
      </c>
      <c r="D1209" s="5">
        <v>13</v>
      </c>
      <c r="J1209" s="5">
        <v>4</v>
      </c>
      <c r="K1209" s="5">
        <v>13</v>
      </c>
    </row>
    <row r="1210" spans="1:11">
      <c r="A1210" s="5">
        <v>115</v>
      </c>
      <c r="B1210" s="5" t="s">
        <v>768</v>
      </c>
      <c r="C1210" s="5">
        <v>3</v>
      </c>
      <c r="D1210" s="5">
        <v>6</v>
      </c>
      <c r="J1210" s="5">
        <v>3</v>
      </c>
      <c r="K1210" s="5">
        <v>6</v>
      </c>
    </row>
    <row r="1211" spans="1:11">
      <c r="A1211" s="5">
        <v>115</v>
      </c>
      <c r="B1211" s="5" t="s">
        <v>768</v>
      </c>
      <c r="C1211" s="5">
        <v>1</v>
      </c>
      <c r="D1211" s="5">
        <v>5</v>
      </c>
      <c r="J1211" s="5">
        <v>1</v>
      </c>
      <c r="K1211" s="5">
        <v>5</v>
      </c>
    </row>
    <row r="1212" spans="1:11">
      <c r="A1212" s="5">
        <v>115</v>
      </c>
      <c r="B1212" s="5" t="s">
        <v>768</v>
      </c>
      <c r="C1212" s="5">
        <v>1</v>
      </c>
      <c r="D1212" s="5">
        <v>5</v>
      </c>
      <c r="J1212" s="5">
        <v>1</v>
      </c>
      <c r="K1212" s="5">
        <v>5</v>
      </c>
    </row>
    <row r="1213" spans="1:11">
      <c r="A1213" s="5">
        <v>115</v>
      </c>
      <c r="B1213" s="5" t="s">
        <v>768</v>
      </c>
      <c r="C1213" s="5">
        <v>1</v>
      </c>
      <c r="D1213" s="5">
        <v>5</v>
      </c>
      <c r="J1213" s="5">
        <v>1</v>
      </c>
      <c r="K1213" s="5">
        <v>5</v>
      </c>
    </row>
    <row r="1214" spans="1:11">
      <c r="A1214" s="5">
        <v>115</v>
      </c>
      <c r="B1214" s="5" t="s">
        <v>768</v>
      </c>
      <c r="C1214" s="5">
        <v>2</v>
      </c>
      <c r="D1214" s="5">
        <v>11</v>
      </c>
      <c r="J1214" s="5">
        <v>2</v>
      </c>
      <c r="K1214" s="5">
        <v>11</v>
      </c>
    </row>
    <row r="1215" spans="1:11">
      <c r="A1215" s="5">
        <v>115</v>
      </c>
      <c r="B1215" s="5" t="s">
        <v>768</v>
      </c>
      <c r="C1215" s="5">
        <v>3</v>
      </c>
      <c r="D1215" s="5">
        <v>8</v>
      </c>
      <c r="J1215" s="5">
        <v>3</v>
      </c>
      <c r="K1215" s="5">
        <v>8</v>
      </c>
    </row>
    <row r="1216" spans="1:11">
      <c r="A1216" s="5">
        <v>115</v>
      </c>
      <c r="B1216" s="5" t="s">
        <v>768</v>
      </c>
      <c r="C1216" s="5">
        <v>1</v>
      </c>
      <c r="D1216" s="5">
        <v>7</v>
      </c>
      <c r="J1216" s="5">
        <v>1</v>
      </c>
      <c r="K1216" s="5">
        <v>7</v>
      </c>
    </row>
    <row r="1217" spans="1:11">
      <c r="A1217" s="5">
        <v>115</v>
      </c>
      <c r="B1217" s="5" t="s">
        <v>768</v>
      </c>
      <c r="C1217" s="5">
        <v>1</v>
      </c>
      <c r="D1217" s="5">
        <v>5</v>
      </c>
      <c r="J1217" s="5">
        <v>1</v>
      </c>
      <c r="K1217" s="5">
        <v>5</v>
      </c>
    </row>
    <row r="1218" spans="1:11">
      <c r="A1218" s="5">
        <v>115</v>
      </c>
      <c r="B1218" s="5" t="s">
        <v>768</v>
      </c>
      <c r="C1218" s="5">
        <v>3</v>
      </c>
      <c r="D1218" s="5">
        <v>7</v>
      </c>
      <c r="J1218" s="5">
        <v>3</v>
      </c>
      <c r="K1218" s="5">
        <v>7</v>
      </c>
    </row>
    <row r="1219" spans="1:11">
      <c r="A1219" s="5">
        <v>115</v>
      </c>
      <c r="B1219" s="5" t="s">
        <v>768</v>
      </c>
      <c r="C1219" s="5">
        <v>1</v>
      </c>
      <c r="D1219" s="5">
        <v>4</v>
      </c>
      <c r="J1219" s="5">
        <v>1</v>
      </c>
      <c r="K1219" s="5">
        <v>4</v>
      </c>
    </row>
    <row r="1220" spans="1:11">
      <c r="A1220" s="5">
        <v>115</v>
      </c>
      <c r="B1220" s="5" t="s">
        <v>768</v>
      </c>
      <c r="C1220" s="5">
        <v>10</v>
      </c>
      <c r="D1220" s="5">
        <v>14</v>
      </c>
      <c r="J1220" s="5">
        <v>10</v>
      </c>
      <c r="K1220" s="5">
        <v>14</v>
      </c>
    </row>
    <row r="1221" spans="1:11">
      <c r="A1221" s="5">
        <v>115</v>
      </c>
      <c r="B1221" s="5" t="s">
        <v>768</v>
      </c>
      <c r="C1221" s="5">
        <v>2</v>
      </c>
      <c r="D1221" s="5">
        <v>9</v>
      </c>
      <c r="J1221" s="5">
        <v>2</v>
      </c>
      <c r="K1221" s="5">
        <v>9</v>
      </c>
    </row>
    <row r="1222" spans="1:11">
      <c r="A1222" s="5">
        <v>115</v>
      </c>
      <c r="B1222" s="5" t="s">
        <v>768</v>
      </c>
      <c r="C1222" s="5">
        <v>5</v>
      </c>
      <c r="D1222" s="5">
        <v>7</v>
      </c>
      <c r="J1222" s="5">
        <v>5</v>
      </c>
      <c r="K1222" s="5">
        <v>7</v>
      </c>
    </row>
    <row r="1223" spans="1:11">
      <c r="A1223" s="5">
        <v>115</v>
      </c>
      <c r="B1223" s="5" t="s">
        <v>768</v>
      </c>
      <c r="C1223" s="5">
        <v>2</v>
      </c>
      <c r="D1223" s="5">
        <v>16</v>
      </c>
      <c r="J1223" s="5">
        <v>2</v>
      </c>
      <c r="K1223" s="5">
        <v>16</v>
      </c>
    </row>
    <row r="1224" spans="1:11">
      <c r="A1224" s="5">
        <v>116</v>
      </c>
      <c r="B1224" s="5" t="s">
        <v>769</v>
      </c>
      <c r="C1224" s="5">
        <v>2</v>
      </c>
      <c r="D1224" s="5">
        <v>6</v>
      </c>
      <c r="J1224" s="5">
        <v>2</v>
      </c>
      <c r="K1224" s="5">
        <v>6</v>
      </c>
    </row>
    <row r="1225" spans="1:11">
      <c r="A1225" s="5">
        <v>116</v>
      </c>
      <c r="B1225" s="5" t="s">
        <v>769</v>
      </c>
      <c r="C1225" s="5">
        <v>3</v>
      </c>
      <c r="D1225" s="5">
        <v>15</v>
      </c>
      <c r="J1225" s="5">
        <v>3</v>
      </c>
      <c r="K1225" s="5">
        <v>15</v>
      </c>
    </row>
    <row r="1226" spans="1:11">
      <c r="A1226" s="5">
        <v>116</v>
      </c>
      <c r="B1226" s="5" t="s">
        <v>769</v>
      </c>
      <c r="C1226" s="5">
        <v>1</v>
      </c>
      <c r="D1226" s="5">
        <v>7</v>
      </c>
      <c r="J1226" s="5">
        <v>1</v>
      </c>
      <c r="K1226" s="5">
        <v>7</v>
      </c>
    </row>
    <row r="1227" spans="1:11">
      <c r="A1227" s="5">
        <v>116</v>
      </c>
      <c r="B1227" s="5" t="s">
        <v>769</v>
      </c>
      <c r="C1227" s="5">
        <v>6</v>
      </c>
      <c r="D1227" s="5">
        <v>12</v>
      </c>
      <c r="J1227" s="5">
        <v>6</v>
      </c>
      <c r="K1227" s="5">
        <v>12</v>
      </c>
    </row>
    <row r="1228" spans="1:11">
      <c r="A1228" s="5">
        <v>116</v>
      </c>
      <c r="B1228" s="5" t="s">
        <v>769</v>
      </c>
      <c r="C1228" s="5">
        <v>4</v>
      </c>
      <c r="D1228" s="5">
        <v>13</v>
      </c>
      <c r="J1228" s="5">
        <v>4</v>
      </c>
      <c r="K1228" s="5">
        <v>13</v>
      </c>
    </row>
    <row r="1229" spans="1:11">
      <c r="A1229" s="5">
        <v>116</v>
      </c>
      <c r="B1229" s="5" t="s">
        <v>769</v>
      </c>
      <c r="C1229" s="5">
        <v>2</v>
      </c>
      <c r="D1229" s="5">
        <v>5</v>
      </c>
      <c r="J1229" s="5">
        <v>2</v>
      </c>
      <c r="K1229" s="5">
        <v>5</v>
      </c>
    </row>
    <row r="1230" spans="1:11">
      <c r="A1230" s="5">
        <v>116</v>
      </c>
      <c r="B1230" s="5" t="s">
        <v>769</v>
      </c>
      <c r="C1230" s="5">
        <v>2</v>
      </c>
      <c r="D1230" s="5">
        <v>9</v>
      </c>
      <c r="J1230" s="5">
        <v>2</v>
      </c>
      <c r="K1230" s="5">
        <v>9</v>
      </c>
    </row>
    <row r="1231" spans="1:11">
      <c r="A1231" s="5">
        <v>116</v>
      </c>
      <c r="B1231" s="5" t="s">
        <v>769</v>
      </c>
      <c r="C1231" s="5">
        <v>1</v>
      </c>
      <c r="D1231" s="5">
        <v>10</v>
      </c>
      <c r="J1231" s="5">
        <v>1</v>
      </c>
      <c r="K1231" s="5">
        <v>10</v>
      </c>
    </row>
    <row r="1232" spans="1:11">
      <c r="A1232" s="5">
        <v>116</v>
      </c>
      <c r="B1232" s="5" t="s">
        <v>769</v>
      </c>
      <c r="C1232" s="5">
        <v>2</v>
      </c>
      <c r="D1232" s="5">
        <v>7</v>
      </c>
      <c r="J1232" s="5">
        <v>2</v>
      </c>
      <c r="K1232" s="5">
        <v>7</v>
      </c>
    </row>
    <row r="1233" spans="1:11">
      <c r="A1233" s="5">
        <v>116</v>
      </c>
      <c r="B1233" s="5" t="s">
        <v>769</v>
      </c>
      <c r="C1233" s="5">
        <v>2</v>
      </c>
      <c r="D1233" s="5">
        <v>4</v>
      </c>
      <c r="J1233" s="5">
        <v>2</v>
      </c>
      <c r="K1233" s="5">
        <v>4</v>
      </c>
    </row>
    <row r="1234" spans="1:11">
      <c r="A1234" s="5">
        <v>116</v>
      </c>
      <c r="B1234" s="5" t="s">
        <v>769</v>
      </c>
      <c r="C1234" s="5">
        <v>1</v>
      </c>
      <c r="D1234" s="5">
        <v>6</v>
      </c>
      <c r="J1234" s="5">
        <v>1</v>
      </c>
      <c r="K1234" s="5">
        <v>6</v>
      </c>
    </row>
    <row r="1235" spans="1:11">
      <c r="A1235" s="5">
        <v>116</v>
      </c>
      <c r="B1235" s="5" t="s">
        <v>769</v>
      </c>
      <c r="C1235" s="5">
        <v>2</v>
      </c>
      <c r="D1235" s="5">
        <v>4</v>
      </c>
      <c r="J1235" s="5">
        <v>2</v>
      </c>
      <c r="K1235" s="5">
        <v>4</v>
      </c>
    </row>
    <row r="1236" spans="1:11">
      <c r="A1236" s="5">
        <v>117</v>
      </c>
      <c r="B1236" s="5" t="s">
        <v>673</v>
      </c>
      <c r="C1236" s="5">
        <v>2</v>
      </c>
      <c r="D1236" s="5">
        <v>5</v>
      </c>
      <c r="J1236" s="5">
        <v>2</v>
      </c>
      <c r="K1236" s="5">
        <v>5</v>
      </c>
    </row>
    <row r="1237" spans="1:11">
      <c r="A1237" s="5">
        <v>117</v>
      </c>
      <c r="B1237" s="5" t="s">
        <v>673</v>
      </c>
      <c r="C1237" s="5">
        <v>2</v>
      </c>
      <c r="D1237" s="5">
        <v>7</v>
      </c>
      <c r="J1237" s="5">
        <v>2</v>
      </c>
      <c r="K1237" s="5">
        <v>7</v>
      </c>
    </row>
    <row r="1238" spans="1:11">
      <c r="A1238" s="5">
        <v>117</v>
      </c>
      <c r="B1238" s="5" t="s">
        <v>673</v>
      </c>
      <c r="C1238" s="5">
        <v>2</v>
      </c>
      <c r="D1238" s="5">
        <v>6</v>
      </c>
      <c r="J1238" s="5">
        <v>2</v>
      </c>
      <c r="K1238" s="5">
        <v>6</v>
      </c>
    </row>
    <row r="1239" spans="1:11">
      <c r="A1239" s="5">
        <v>117</v>
      </c>
      <c r="B1239" s="5" t="s">
        <v>673</v>
      </c>
      <c r="C1239" s="5">
        <v>2</v>
      </c>
      <c r="D1239" s="5">
        <v>5</v>
      </c>
      <c r="J1239" s="5">
        <v>2</v>
      </c>
      <c r="K1239" s="5">
        <v>5</v>
      </c>
    </row>
    <row r="1240" spans="1:11">
      <c r="A1240" s="5">
        <v>117</v>
      </c>
      <c r="B1240" s="5" t="s">
        <v>673</v>
      </c>
      <c r="C1240" s="5">
        <v>2</v>
      </c>
      <c r="D1240" s="5">
        <v>4</v>
      </c>
      <c r="J1240" s="5">
        <v>2</v>
      </c>
      <c r="K1240" s="5">
        <v>4</v>
      </c>
    </row>
    <row r="1241" spans="1:11">
      <c r="A1241" s="5">
        <v>117</v>
      </c>
      <c r="B1241" s="5" t="s">
        <v>673</v>
      </c>
      <c r="C1241" s="5">
        <v>1</v>
      </c>
      <c r="D1241" s="5">
        <v>3</v>
      </c>
      <c r="J1241" s="5">
        <v>1</v>
      </c>
      <c r="K1241" s="5">
        <v>3</v>
      </c>
    </row>
    <row r="1242" spans="1:11">
      <c r="A1242" s="5">
        <v>117</v>
      </c>
      <c r="B1242" s="5" t="s">
        <v>673</v>
      </c>
      <c r="C1242" s="5">
        <v>4</v>
      </c>
      <c r="D1242" s="5">
        <v>8</v>
      </c>
      <c r="J1242" s="5">
        <v>4</v>
      </c>
      <c r="K1242" s="5">
        <v>8</v>
      </c>
    </row>
    <row r="1243" spans="1:11">
      <c r="A1243" s="5">
        <v>117</v>
      </c>
      <c r="B1243" s="5" t="s">
        <v>673</v>
      </c>
      <c r="C1243" s="5">
        <v>1</v>
      </c>
      <c r="D1243" s="5">
        <v>6</v>
      </c>
      <c r="J1243" s="5">
        <v>1</v>
      </c>
      <c r="K1243" s="5">
        <v>6</v>
      </c>
    </row>
    <row r="1244" spans="1:11">
      <c r="A1244" s="5">
        <v>117</v>
      </c>
      <c r="B1244" s="5" t="s">
        <v>673</v>
      </c>
      <c r="C1244" s="5">
        <v>1</v>
      </c>
      <c r="D1244" s="5">
        <v>3</v>
      </c>
      <c r="J1244" s="5">
        <v>1</v>
      </c>
      <c r="K1244" s="5">
        <v>3</v>
      </c>
    </row>
    <row r="1245" spans="1:11">
      <c r="A1245" s="5">
        <v>117</v>
      </c>
      <c r="B1245" s="5" t="s">
        <v>673</v>
      </c>
      <c r="C1245" s="5">
        <v>2</v>
      </c>
      <c r="D1245" s="5">
        <v>4</v>
      </c>
      <c r="J1245" s="5">
        <v>2</v>
      </c>
      <c r="K1245" s="5">
        <v>4</v>
      </c>
    </row>
    <row r="1246" spans="1:11">
      <c r="A1246" s="5">
        <v>117</v>
      </c>
      <c r="B1246" s="5" t="s">
        <v>673</v>
      </c>
      <c r="C1246" s="5">
        <v>1</v>
      </c>
      <c r="D1246" s="5">
        <v>2</v>
      </c>
      <c r="J1246" s="5">
        <v>1</v>
      </c>
      <c r="K1246" s="5">
        <v>2</v>
      </c>
    </row>
    <row r="1247" spans="1:11">
      <c r="A1247" s="5">
        <v>117</v>
      </c>
      <c r="B1247" s="5" t="s">
        <v>673</v>
      </c>
      <c r="C1247" s="5">
        <v>1</v>
      </c>
      <c r="D1247" s="5">
        <v>5</v>
      </c>
      <c r="J1247" s="5">
        <v>1</v>
      </c>
      <c r="K1247" s="5">
        <v>5</v>
      </c>
    </row>
    <row r="1248" spans="1:11">
      <c r="A1248" s="5">
        <v>117</v>
      </c>
      <c r="B1248" s="5" t="s">
        <v>673</v>
      </c>
      <c r="C1248" s="5">
        <v>6</v>
      </c>
      <c r="D1248" s="5">
        <v>6</v>
      </c>
      <c r="J1248" s="5">
        <v>6</v>
      </c>
      <c r="K1248" s="5">
        <v>6</v>
      </c>
    </row>
    <row r="1249" spans="1:11">
      <c r="A1249" s="5">
        <v>117</v>
      </c>
      <c r="B1249" s="5" t="s">
        <v>673</v>
      </c>
      <c r="C1249" s="5">
        <v>1</v>
      </c>
      <c r="D1249" s="5">
        <v>4</v>
      </c>
      <c r="J1249" s="5">
        <v>1</v>
      </c>
      <c r="K1249" s="5">
        <v>4</v>
      </c>
    </row>
    <row r="1250" spans="1:11">
      <c r="A1250" s="5">
        <v>117</v>
      </c>
      <c r="B1250" s="5" t="s">
        <v>673</v>
      </c>
      <c r="C1250" s="5">
        <v>2</v>
      </c>
      <c r="D1250" s="5">
        <v>7</v>
      </c>
      <c r="J1250" s="5">
        <v>2</v>
      </c>
      <c r="K1250" s="5">
        <v>7</v>
      </c>
    </row>
    <row r="1251" spans="1:11">
      <c r="A1251">
        <v>118</v>
      </c>
      <c r="B1251" t="s">
        <v>770</v>
      </c>
      <c r="C1251">
        <v>1</v>
      </c>
      <c r="D1251">
        <v>5</v>
      </c>
      <c r="J1251">
        <v>1</v>
      </c>
      <c r="K1251">
        <v>5</v>
      </c>
    </row>
    <row r="1252" spans="1:11">
      <c r="A1252">
        <v>118</v>
      </c>
      <c r="B1252" t="s">
        <v>770</v>
      </c>
      <c r="C1252">
        <v>2</v>
      </c>
      <c r="D1252">
        <v>14</v>
      </c>
      <c r="J1252">
        <v>2</v>
      </c>
      <c r="K1252">
        <v>14</v>
      </c>
    </row>
    <row r="1253" spans="1:11">
      <c r="A1253">
        <v>118</v>
      </c>
      <c r="B1253" t="s">
        <v>770</v>
      </c>
      <c r="C1253">
        <v>3</v>
      </c>
      <c r="D1253">
        <v>14</v>
      </c>
      <c r="J1253">
        <v>3</v>
      </c>
      <c r="K1253">
        <v>14</v>
      </c>
    </row>
    <row r="1254" spans="1:11">
      <c r="A1254">
        <v>118</v>
      </c>
      <c r="B1254" t="s">
        <v>770</v>
      </c>
      <c r="C1254">
        <v>3</v>
      </c>
      <c r="D1254">
        <v>12</v>
      </c>
      <c r="J1254">
        <v>3</v>
      </c>
      <c r="K1254">
        <v>12</v>
      </c>
    </row>
    <row r="1255" spans="1:11">
      <c r="A1255">
        <v>118</v>
      </c>
      <c r="B1255" t="s">
        <v>770</v>
      </c>
      <c r="C1255">
        <v>1</v>
      </c>
      <c r="D1255">
        <v>7</v>
      </c>
      <c r="J1255">
        <v>1</v>
      </c>
      <c r="K1255">
        <v>7</v>
      </c>
    </row>
    <row r="1256" spans="1:11">
      <c r="A1256">
        <v>118</v>
      </c>
      <c r="B1256" t="s">
        <v>770</v>
      </c>
      <c r="C1256">
        <v>5</v>
      </c>
      <c r="D1256">
        <v>7</v>
      </c>
      <c r="J1256">
        <v>5</v>
      </c>
      <c r="K1256">
        <v>7</v>
      </c>
    </row>
    <row r="1257" spans="1:11">
      <c r="A1257">
        <v>118</v>
      </c>
      <c r="B1257" t="s">
        <v>770</v>
      </c>
      <c r="C1257">
        <v>1</v>
      </c>
      <c r="D1257">
        <v>9</v>
      </c>
      <c r="J1257">
        <v>1</v>
      </c>
      <c r="K1257">
        <v>9</v>
      </c>
    </row>
    <row r="1258" spans="1:11">
      <c r="A1258">
        <v>118</v>
      </c>
      <c r="B1258" t="s">
        <v>770</v>
      </c>
      <c r="C1258">
        <v>1</v>
      </c>
      <c r="D1258">
        <v>5</v>
      </c>
      <c r="J1258">
        <v>1</v>
      </c>
      <c r="K1258">
        <v>5</v>
      </c>
    </row>
    <row r="1259" spans="1:11">
      <c r="A1259">
        <v>118</v>
      </c>
      <c r="B1259" t="s">
        <v>770</v>
      </c>
      <c r="C1259">
        <v>5</v>
      </c>
      <c r="D1259">
        <v>8</v>
      </c>
      <c r="J1259">
        <v>5</v>
      </c>
      <c r="K1259">
        <v>8</v>
      </c>
    </row>
    <row r="1260" spans="1:11">
      <c r="A1260">
        <v>118</v>
      </c>
      <c r="B1260" t="s">
        <v>770</v>
      </c>
      <c r="C1260">
        <v>1</v>
      </c>
      <c r="D1260">
        <v>10</v>
      </c>
      <c r="J1260">
        <v>1</v>
      </c>
      <c r="K1260">
        <v>10</v>
      </c>
    </row>
    <row r="1261" spans="1:11">
      <c r="A1261">
        <v>118</v>
      </c>
      <c r="B1261" t="s">
        <v>770</v>
      </c>
      <c r="C1261">
        <v>4</v>
      </c>
      <c r="D1261">
        <v>9</v>
      </c>
      <c r="J1261">
        <v>4</v>
      </c>
      <c r="K1261">
        <v>9</v>
      </c>
    </row>
    <row r="1262" spans="1:11">
      <c r="A1262">
        <v>118</v>
      </c>
      <c r="B1262" t="s">
        <v>770</v>
      </c>
      <c r="C1262">
        <v>1</v>
      </c>
      <c r="D1262">
        <v>6</v>
      </c>
      <c r="J1262">
        <v>1</v>
      </c>
      <c r="K1262">
        <v>6</v>
      </c>
    </row>
    <row r="1263" spans="1:11">
      <c r="A1263">
        <v>118</v>
      </c>
      <c r="B1263" t="s">
        <v>770</v>
      </c>
      <c r="C1263">
        <v>1</v>
      </c>
      <c r="D1263">
        <v>8</v>
      </c>
      <c r="J1263">
        <v>1</v>
      </c>
      <c r="K1263">
        <v>8</v>
      </c>
    </row>
    <row r="1264" spans="1:11">
      <c r="A1264">
        <v>118</v>
      </c>
      <c r="B1264" t="s">
        <v>770</v>
      </c>
      <c r="C1264">
        <v>1</v>
      </c>
      <c r="D1264">
        <v>12</v>
      </c>
      <c r="J1264">
        <v>1</v>
      </c>
      <c r="K1264">
        <v>12</v>
      </c>
    </row>
    <row r="1265" spans="1:11">
      <c r="A1265">
        <v>118</v>
      </c>
      <c r="B1265" t="s">
        <v>770</v>
      </c>
      <c r="C1265">
        <v>1</v>
      </c>
      <c r="D1265">
        <v>5</v>
      </c>
      <c r="J1265">
        <v>1</v>
      </c>
      <c r="K1265">
        <v>5</v>
      </c>
    </row>
    <row r="1266" spans="1:11">
      <c r="A1266">
        <v>118</v>
      </c>
      <c r="B1266" t="s">
        <v>770</v>
      </c>
      <c r="C1266">
        <v>3</v>
      </c>
      <c r="D1266">
        <v>8</v>
      </c>
      <c r="J1266">
        <v>3</v>
      </c>
      <c r="K1266">
        <v>8</v>
      </c>
    </row>
    <row r="1267" spans="1:11">
      <c r="A1267">
        <v>118</v>
      </c>
      <c r="B1267" t="s">
        <v>770</v>
      </c>
      <c r="C1267">
        <v>3</v>
      </c>
      <c r="D1267">
        <v>3</v>
      </c>
      <c r="J1267">
        <v>3</v>
      </c>
      <c r="K1267">
        <v>3</v>
      </c>
    </row>
    <row r="1268" spans="1:11">
      <c r="A1268">
        <v>118</v>
      </c>
      <c r="B1268" t="s">
        <v>770</v>
      </c>
      <c r="C1268">
        <v>2</v>
      </c>
      <c r="D1268">
        <v>12</v>
      </c>
      <c r="J1268">
        <v>2</v>
      </c>
      <c r="K1268">
        <v>12</v>
      </c>
    </row>
    <row r="1269" spans="1:11">
      <c r="A1269">
        <v>118</v>
      </c>
      <c r="B1269" t="s">
        <v>770</v>
      </c>
      <c r="C1269">
        <v>2</v>
      </c>
      <c r="D1269">
        <v>4</v>
      </c>
      <c r="J1269">
        <v>2</v>
      </c>
      <c r="K1269">
        <v>4</v>
      </c>
    </row>
    <row r="1270" spans="1:11">
      <c r="A1270">
        <v>118</v>
      </c>
      <c r="B1270" t="s">
        <v>770</v>
      </c>
      <c r="C1270">
        <v>1</v>
      </c>
      <c r="D1270">
        <v>3</v>
      </c>
      <c r="J1270">
        <v>1</v>
      </c>
      <c r="K1270">
        <v>3</v>
      </c>
    </row>
    <row r="1271" spans="1:11">
      <c r="A1271">
        <v>118</v>
      </c>
      <c r="B1271" t="s">
        <v>770</v>
      </c>
      <c r="C1271">
        <v>2</v>
      </c>
      <c r="D1271">
        <v>6</v>
      </c>
      <c r="J1271">
        <v>2</v>
      </c>
      <c r="K1271">
        <v>6</v>
      </c>
    </row>
    <row r="1272" spans="1:11">
      <c r="A1272">
        <v>119</v>
      </c>
      <c r="B1272" s="38" t="s">
        <v>674</v>
      </c>
      <c r="C1272" s="39">
        <v>3</v>
      </c>
      <c r="D1272" s="39">
        <v>5</v>
      </c>
      <c r="J1272" s="39">
        <v>3</v>
      </c>
      <c r="K1272" s="39">
        <v>5</v>
      </c>
    </row>
    <row r="1273" spans="1:11">
      <c r="A1273" s="42">
        <v>120</v>
      </c>
      <c r="B1273" s="5" t="s">
        <v>771</v>
      </c>
      <c r="C1273" s="42">
        <v>4</v>
      </c>
      <c r="D1273" s="42">
        <v>12</v>
      </c>
      <c r="J1273" s="42">
        <v>4</v>
      </c>
      <c r="K1273" s="42">
        <v>12</v>
      </c>
    </row>
    <row r="1274" spans="1:11">
      <c r="A1274" s="42">
        <v>120</v>
      </c>
      <c r="B1274" s="5" t="s">
        <v>771</v>
      </c>
      <c r="C1274" s="42">
        <v>1</v>
      </c>
      <c r="D1274" s="42">
        <v>2</v>
      </c>
      <c r="J1274" s="42">
        <v>1</v>
      </c>
      <c r="K1274" s="42">
        <v>2</v>
      </c>
    </row>
    <row r="1275" spans="1:11">
      <c r="A1275" s="42">
        <v>120</v>
      </c>
      <c r="B1275" s="5" t="s">
        <v>771</v>
      </c>
      <c r="C1275" s="42">
        <v>4</v>
      </c>
      <c r="D1275" s="42">
        <v>14</v>
      </c>
      <c r="J1275" s="42">
        <v>4</v>
      </c>
      <c r="K1275" s="42">
        <v>14</v>
      </c>
    </row>
    <row r="1276" spans="1:11">
      <c r="A1276" s="42">
        <v>120</v>
      </c>
      <c r="B1276" s="5" t="s">
        <v>771</v>
      </c>
      <c r="C1276" s="42">
        <v>6</v>
      </c>
      <c r="D1276" s="42">
        <v>8</v>
      </c>
      <c r="J1276" s="42">
        <v>6</v>
      </c>
      <c r="K1276" s="42">
        <v>8</v>
      </c>
    </row>
    <row r="1277" spans="1:11">
      <c r="A1277" s="42">
        <v>121</v>
      </c>
      <c r="B1277" t="s">
        <v>772</v>
      </c>
      <c r="C1277" s="42">
        <v>1</v>
      </c>
      <c r="D1277" s="42">
        <v>7</v>
      </c>
      <c r="J1277" s="42">
        <v>1</v>
      </c>
      <c r="K1277" s="42">
        <v>7</v>
      </c>
    </row>
    <row r="1278" spans="1:11">
      <c r="A1278" s="42">
        <v>121</v>
      </c>
      <c r="B1278" t="s">
        <v>772</v>
      </c>
      <c r="C1278" s="42">
        <v>1</v>
      </c>
      <c r="D1278" s="42">
        <v>2</v>
      </c>
      <c r="J1278" s="42">
        <v>1</v>
      </c>
      <c r="K1278" s="42">
        <v>2</v>
      </c>
    </row>
    <row r="1279" spans="1:11">
      <c r="A1279" s="42">
        <v>121</v>
      </c>
      <c r="B1279" t="s">
        <v>772</v>
      </c>
      <c r="C1279" s="42">
        <v>1</v>
      </c>
      <c r="D1279" s="42">
        <v>2</v>
      </c>
      <c r="J1279" s="42">
        <v>1</v>
      </c>
      <c r="K1279" s="42">
        <v>2</v>
      </c>
    </row>
    <row r="1280" spans="1:11">
      <c r="A1280" s="42">
        <v>121</v>
      </c>
      <c r="B1280" t="s">
        <v>772</v>
      </c>
      <c r="C1280" s="42">
        <v>2</v>
      </c>
      <c r="D1280" s="42">
        <v>6</v>
      </c>
      <c r="J1280" s="42">
        <v>2</v>
      </c>
      <c r="K1280" s="42">
        <v>6</v>
      </c>
    </row>
    <row r="1281" spans="1:11">
      <c r="A1281" s="42">
        <v>121</v>
      </c>
      <c r="B1281" t="s">
        <v>772</v>
      </c>
      <c r="C1281" s="42">
        <v>1</v>
      </c>
      <c r="D1281" s="42">
        <v>2</v>
      </c>
      <c r="J1281" s="42">
        <v>1</v>
      </c>
      <c r="K1281" s="42">
        <v>2</v>
      </c>
    </row>
    <row r="1282" spans="1:11">
      <c r="A1282" s="42">
        <v>121</v>
      </c>
      <c r="B1282" t="s">
        <v>772</v>
      </c>
      <c r="C1282" s="42">
        <v>1</v>
      </c>
      <c r="D1282" s="42">
        <v>5</v>
      </c>
      <c r="J1282" s="42">
        <v>1</v>
      </c>
      <c r="K1282" s="42">
        <v>5</v>
      </c>
    </row>
    <row r="1283" spans="1:11">
      <c r="A1283" s="42">
        <v>121</v>
      </c>
      <c r="B1283" t="s">
        <v>772</v>
      </c>
      <c r="C1283" s="42">
        <v>1</v>
      </c>
      <c r="D1283" s="42">
        <v>2</v>
      </c>
      <c r="J1283" s="42">
        <v>1</v>
      </c>
      <c r="K1283" s="42">
        <v>2</v>
      </c>
    </row>
    <row r="1284" spans="1:11">
      <c r="A1284" s="42">
        <v>122</v>
      </c>
      <c r="B1284" t="s">
        <v>773</v>
      </c>
      <c r="C1284" s="42">
        <v>3</v>
      </c>
      <c r="D1284" s="42">
        <v>10</v>
      </c>
      <c r="J1284" s="42">
        <v>3</v>
      </c>
      <c r="K1284" s="42">
        <v>10</v>
      </c>
    </row>
    <row r="1285" spans="1:11">
      <c r="A1285" s="42">
        <v>122</v>
      </c>
      <c r="B1285" t="s">
        <v>773</v>
      </c>
      <c r="C1285" s="42">
        <v>2</v>
      </c>
      <c r="D1285" s="42">
        <v>3</v>
      </c>
      <c r="J1285" s="42">
        <v>2</v>
      </c>
      <c r="K1285" s="42">
        <v>3</v>
      </c>
    </row>
    <row r="1286" spans="1:11">
      <c r="A1286" s="42">
        <v>122</v>
      </c>
      <c r="B1286" t="s">
        <v>773</v>
      </c>
      <c r="C1286" s="42">
        <v>4</v>
      </c>
      <c r="D1286" s="42">
        <v>6</v>
      </c>
      <c r="J1286" s="42">
        <v>4</v>
      </c>
      <c r="K1286" s="42">
        <v>6</v>
      </c>
    </row>
    <row r="1287" spans="1:11">
      <c r="A1287" s="42">
        <v>122</v>
      </c>
      <c r="B1287" t="s">
        <v>773</v>
      </c>
      <c r="C1287" s="42">
        <v>1</v>
      </c>
      <c r="D1287" s="42">
        <v>11</v>
      </c>
      <c r="J1287" s="42">
        <v>1</v>
      </c>
      <c r="K1287" s="42">
        <v>11</v>
      </c>
    </row>
    <row r="1288" spans="1:11">
      <c r="A1288" s="42">
        <v>122</v>
      </c>
      <c r="B1288" t="s">
        <v>773</v>
      </c>
      <c r="C1288" s="42">
        <v>3</v>
      </c>
      <c r="D1288" s="42">
        <v>10</v>
      </c>
      <c r="J1288" s="42">
        <v>3</v>
      </c>
      <c r="K1288" s="42">
        <v>10</v>
      </c>
    </row>
    <row r="1289" spans="1:11">
      <c r="A1289" s="42">
        <v>122</v>
      </c>
      <c r="B1289" t="s">
        <v>773</v>
      </c>
      <c r="C1289" s="42">
        <v>2</v>
      </c>
      <c r="D1289" s="42">
        <v>10</v>
      </c>
      <c r="J1289" s="42">
        <v>2</v>
      </c>
      <c r="K1289" s="42">
        <v>10</v>
      </c>
    </row>
    <row r="1290" spans="1:11">
      <c r="A1290" s="42">
        <v>122</v>
      </c>
      <c r="B1290" t="s">
        <v>773</v>
      </c>
      <c r="C1290" s="42">
        <v>1</v>
      </c>
      <c r="D1290" s="42">
        <v>16</v>
      </c>
      <c r="J1290" s="42">
        <v>1</v>
      </c>
      <c r="K1290" s="42">
        <v>16</v>
      </c>
    </row>
    <row r="1291" spans="1:11">
      <c r="A1291" s="42">
        <v>122</v>
      </c>
      <c r="B1291" t="s">
        <v>773</v>
      </c>
      <c r="C1291" s="42">
        <v>2</v>
      </c>
      <c r="D1291" s="42">
        <v>8</v>
      </c>
      <c r="J1291" s="42">
        <v>2</v>
      </c>
      <c r="K1291" s="42">
        <v>8</v>
      </c>
    </row>
    <row r="1292" spans="1:11">
      <c r="A1292" s="42">
        <v>122</v>
      </c>
      <c r="B1292" t="s">
        <v>773</v>
      </c>
      <c r="C1292" s="42">
        <v>7</v>
      </c>
      <c r="D1292" s="42">
        <v>12</v>
      </c>
      <c r="J1292" s="42">
        <v>7</v>
      </c>
      <c r="K1292" s="42">
        <v>12</v>
      </c>
    </row>
    <row r="1293" spans="1:11">
      <c r="A1293" s="42">
        <v>122</v>
      </c>
      <c r="B1293" t="s">
        <v>773</v>
      </c>
      <c r="C1293" s="42">
        <v>2</v>
      </c>
      <c r="D1293" s="42">
        <v>9</v>
      </c>
      <c r="J1293" s="42">
        <v>2</v>
      </c>
      <c r="K1293" s="42">
        <v>9</v>
      </c>
    </row>
    <row r="1294" spans="1:11">
      <c r="A1294" s="42">
        <v>122</v>
      </c>
      <c r="B1294" t="s">
        <v>773</v>
      </c>
      <c r="C1294" s="42">
        <v>2</v>
      </c>
      <c r="D1294" s="42">
        <v>11</v>
      </c>
      <c r="J1294" s="42">
        <v>2</v>
      </c>
      <c r="K1294" s="42">
        <v>11</v>
      </c>
    </row>
    <row r="1295" spans="1:11">
      <c r="A1295" s="42">
        <v>122</v>
      </c>
      <c r="B1295" t="s">
        <v>773</v>
      </c>
      <c r="C1295" s="42">
        <v>5</v>
      </c>
      <c r="D1295" s="42">
        <v>10</v>
      </c>
      <c r="J1295" s="42">
        <v>5</v>
      </c>
      <c r="K1295" s="42">
        <v>10</v>
      </c>
    </row>
    <row r="1296" spans="1:11">
      <c r="A1296" s="42">
        <v>122</v>
      </c>
      <c r="B1296" t="s">
        <v>773</v>
      </c>
      <c r="C1296" s="42">
        <v>1</v>
      </c>
      <c r="D1296" s="42">
        <v>10</v>
      </c>
      <c r="J1296" s="42">
        <v>1</v>
      </c>
      <c r="K1296" s="42">
        <v>10</v>
      </c>
    </row>
    <row r="1297" spans="1:11">
      <c r="A1297" s="42">
        <v>124</v>
      </c>
      <c r="B1297" t="s">
        <v>867</v>
      </c>
      <c r="C1297" s="42">
        <v>1</v>
      </c>
      <c r="D1297" s="42">
        <v>5</v>
      </c>
      <c r="J1297" s="42">
        <v>1</v>
      </c>
      <c r="K1297" s="42">
        <v>5</v>
      </c>
    </row>
    <row r="1298" spans="1:11">
      <c r="A1298" s="42">
        <v>124</v>
      </c>
      <c r="B1298" t="s">
        <v>867</v>
      </c>
      <c r="C1298" s="42">
        <v>1</v>
      </c>
      <c r="D1298" s="42">
        <v>4</v>
      </c>
      <c r="J1298" s="42">
        <v>1</v>
      </c>
      <c r="K1298" s="42">
        <v>4</v>
      </c>
    </row>
    <row r="1299" spans="1:11">
      <c r="A1299" s="42">
        <v>124</v>
      </c>
      <c r="B1299" t="s">
        <v>867</v>
      </c>
      <c r="C1299" s="42">
        <v>1</v>
      </c>
      <c r="D1299" s="42">
        <v>5</v>
      </c>
      <c r="J1299" s="42">
        <v>1</v>
      </c>
      <c r="K1299" s="42">
        <v>5</v>
      </c>
    </row>
    <row r="1300" spans="1:11">
      <c r="A1300" s="42">
        <v>124</v>
      </c>
      <c r="B1300" t="s">
        <v>867</v>
      </c>
      <c r="C1300" s="42">
        <v>1</v>
      </c>
      <c r="D1300" s="42">
        <v>5</v>
      </c>
      <c r="J1300" s="42">
        <v>1</v>
      </c>
      <c r="K1300" s="42">
        <v>5</v>
      </c>
    </row>
    <row r="1301" spans="1:11">
      <c r="A1301" s="42">
        <v>124</v>
      </c>
      <c r="B1301" t="s">
        <v>867</v>
      </c>
      <c r="C1301" s="42">
        <v>5</v>
      </c>
      <c r="D1301" s="42">
        <v>6</v>
      </c>
      <c r="J1301" s="42">
        <v>5</v>
      </c>
      <c r="K1301" s="42">
        <v>6</v>
      </c>
    </row>
    <row r="1302" spans="1:11">
      <c r="A1302" s="42">
        <v>124</v>
      </c>
      <c r="B1302" t="s">
        <v>867</v>
      </c>
      <c r="C1302" s="42">
        <v>1</v>
      </c>
      <c r="D1302" s="42">
        <v>8</v>
      </c>
      <c r="J1302" s="42">
        <v>1</v>
      </c>
      <c r="K1302" s="42">
        <v>8</v>
      </c>
    </row>
    <row r="1303" spans="1:11">
      <c r="A1303" s="42">
        <v>124</v>
      </c>
      <c r="B1303" t="s">
        <v>867</v>
      </c>
      <c r="C1303" s="42">
        <v>4</v>
      </c>
      <c r="D1303" s="42">
        <v>7</v>
      </c>
      <c r="J1303" s="42">
        <v>4</v>
      </c>
      <c r="K1303" s="42">
        <v>7</v>
      </c>
    </row>
    <row r="1304" spans="1:11">
      <c r="A1304" s="42">
        <v>124</v>
      </c>
      <c r="B1304" t="s">
        <v>867</v>
      </c>
      <c r="C1304" s="42">
        <v>2</v>
      </c>
      <c r="D1304" s="42">
        <v>5</v>
      </c>
      <c r="J1304" s="42">
        <v>2</v>
      </c>
      <c r="K1304" s="42">
        <v>5</v>
      </c>
    </row>
    <row r="1305" spans="1:11">
      <c r="A1305" s="42">
        <v>124</v>
      </c>
      <c r="B1305" t="s">
        <v>867</v>
      </c>
      <c r="C1305" s="42">
        <v>6</v>
      </c>
      <c r="D1305" s="42">
        <v>10</v>
      </c>
      <c r="J1305" s="42">
        <v>6</v>
      </c>
      <c r="K1305" s="42">
        <v>10</v>
      </c>
    </row>
    <row r="1306" spans="1:11">
      <c r="A1306" s="42">
        <v>124</v>
      </c>
      <c r="B1306" t="s">
        <v>867</v>
      </c>
      <c r="C1306" s="42">
        <v>2</v>
      </c>
      <c r="D1306" s="42">
        <v>3</v>
      </c>
      <c r="J1306" s="42">
        <v>2</v>
      </c>
      <c r="K1306" s="42">
        <v>3</v>
      </c>
    </row>
    <row r="1307" spans="1:11">
      <c r="A1307" s="42">
        <v>124</v>
      </c>
      <c r="B1307" t="s">
        <v>867</v>
      </c>
      <c r="C1307" s="42">
        <v>2</v>
      </c>
      <c r="D1307" s="42">
        <v>8</v>
      </c>
      <c r="J1307" s="42">
        <v>2</v>
      </c>
      <c r="K1307" s="42">
        <v>8</v>
      </c>
    </row>
    <row r="1308" spans="1:11">
      <c r="A1308">
        <v>126</v>
      </c>
      <c r="B1308" t="s">
        <v>776</v>
      </c>
      <c r="C1308">
        <v>2</v>
      </c>
      <c r="D1308">
        <v>3</v>
      </c>
      <c r="J1308">
        <v>2</v>
      </c>
      <c r="K1308">
        <v>3</v>
      </c>
    </row>
    <row r="1309" spans="1:11">
      <c r="A1309">
        <v>126</v>
      </c>
      <c r="B1309" t="s">
        <v>776</v>
      </c>
      <c r="C1309">
        <v>4</v>
      </c>
      <c r="D1309">
        <v>5</v>
      </c>
      <c r="J1309">
        <v>4</v>
      </c>
      <c r="K1309">
        <v>5</v>
      </c>
    </row>
    <row r="1310" spans="1:11">
      <c r="A1310">
        <v>126</v>
      </c>
      <c r="B1310" t="s">
        <v>776</v>
      </c>
      <c r="C1310">
        <v>2</v>
      </c>
      <c r="D1310">
        <v>7</v>
      </c>
      <c r="J1310">
        <v>2</v>
      </c>
      <c r="K1310">
        <v>7</v>
      </c>
    </row>
    <row r="1311" spans="1:11">
      <c r="A1311">
        <v>126</v>
      </c>
      <c r="B1311" t="s">
        <v>776</v>
      </c>
      <c r="C1311">
        <v>3</v>
      </c>
      <c r="D1311">
        <v>5</v>
      </c>
      <c r="J1311">
        <v>3</v>
      </c>
      <c r="K1311">
        <v>5</v>
      </c>
    </row>
    <row r="1312" spans="1:11">
      <c r="A1312">
        <v>126</v>
      </c>
      <c r="B1312" t="s">
        <v>776</v>
      </c>
      <c r="C1312">
        <v>3</v>
      </c>
      <c r="D1312">
        <v>10</v>
      </c>
      <c r="J1312">
        <v>3</v>
      </c>
      <c r="K1312">
        <v>10</v>
      </c>
    </row>
    <row r="1313" spans="1:11">
      <c r="A1313">
        <v>126</v>
      </c>
      <c r="B1313" t="s">
        <v>776</v>
      </c>
      <c r="C1313">
        <v>1</v>
      </c>
      <c r="D1313">
        <v>5</v>
      </c>
      <c r="J1313">
        <v>1</v>
      </c>
      <c r="K1313">
        <v>5</v>
      </c>
    </row>
    <row r="1314" spans="1:11">
      <c r="A1314">
        <v>126</v>
      </c>
      <c r="B1314" t="s">
        <v>776</v>
      </c>
      <c r="C1314">
        <v>6</v>
      </c>
      <c r="D1314">
        <v>15</v>
      </c>
      <c r="J1314">
        <v>6</v>
      </c>
      <c r="K1314">
        <v>15</v>
      </c>
    </row>
    <row r="1315" spans="1:11">
      <c r="A1315">
        <v>126</v>
      </c>
      <c r="B1315" t="s">
        <v>776</v>
      </c>
      <c r="C1315">
        <v>3</v>
      </c>
      <c r="D1315">
        <v>7</v>
      </c>
      <c r="J1315">
        <v>3</v>
      </c>
      <c r="K1315">
        <v>7</v>
      </c>
    </row>
    <row r="1316" spans="1:11">
      <c r="A1316">
        <v>126</v>
      </c>
      <c r="B1316" t="s">
        <v>776</v>
      </c>
      <c r="C1316">
        <v>1</v>
      </c>
      <c r="D1316">
        <v>5</v>
      </c>
      <c r="J1316">
        <v>1</v>
      </c>
      <c r="K1316">
        <v>5</v>
      </c>
    </row>
    <row r="1317" spans="1:11">
      <c r="A1317">
        <v>126</v>
      </c>
      <c r="B1317" t="s">
        <v>776</v>
      </c>
      <c r="C1317">
        <v>6</v>
      </c>
      <c r="D1317">
        <v>8</v>
      </c>
      <c r="J1317">
        <v>6</v>
      </c>
      <c r="K1317">
        <v>8</v>
      </c>
    </row>
    <row r="1318" spans="1:11">
      <c r="A1318">
        <v>126</v>
      </c>
      <c r="B1318" t="s">
        <v>776</v>
      </c>
      <c r="C1318">
        <v>3</v>
      </c>
      <c r="D1318">
        <v>7</v>
      </c>
      <c r="J1318">
        <v>3</v>
      </c>
      <c r="K1318">
        <v>7</v>
      </c>
    </row>
    <row r="1319" spans="1:11">
      <c r="A1319">
        <v>126</v>
      </c>
      <c r="B1319" t="s">
        <v>776</v>
      </c>
      <c r="C1319">
        <v>4</v>
      </c>
      <c r="D1319">
        <v>12</v>
      </c>
      <c r="J1319">
        <v>4</v>
      </c>
      <c r="K1319">
        <v>12</v>
      </c>
    </row>
    <row r="1320" spans="1:11">
      <c r="A1320">
        <v>126</v>
      </c>
      <c r="B1320" t="s">
        <v>776</v>
      </c>
      <c r="C1320">
        <v>1</v>
      </c>
      <c r="D1320">
        <v>18</v>
      </c>
      <c r="J1320">
        <v>1</v>
      </c>
      <c r="K1320">
        <v>18</v>
      </c>
    </row>
    <row r="1321" spans="1:11">
      <c r="A1321">
        <v>126</v>
      </c>
      <c r="B1321" t="s">
        <v>776</v>
      </c>
      <c r="C1321">
        <v>1</v>
      </c>
      <c r="D1321">
        <v>9</v>
      </c>
      <c r="J1321">
        <v>1</v>
      </c>
      <c r="K1321">
        <v>9</v>
      </c>
    </row>
    <row r="1322" spans="1:11">
      <c r="A1322">
        <v>126</v>
      </c>
      <c r="B1322" t="s">
        <v>776</v>
      </c>
      <c r="C1322">
        <v>1</v>
      </c>
      <c r="D1322">
        <v>4</v>
      </c>
      <c r="J1322">
        <v>1</v>
      </c>
      <c r="K1322">
        <v>4</v>
      </c>
    </row>
    <row r="1323" spans="1:11">
      <c r="A1323">
        <v>126</v>
      </c>
      <c r="B1323" t="s">
        <v>776</v>
      </c>
      <c r="C1323">
        <v>6</v>
      </c>
      <c r="D1323">
        <v>8</v>
      </c>
      <c r="J1323">
        <v>6</v>
      </c>
      <c r="K1323">
        <v>8</v>
      </c>
    </row>
    <row r="1324" spans="1:11">
      <c r="A1324">
        <v>126</v>
      </c>
      <c r="B1324" t="s">
        <v>776</v>
      </c>
      <c r="C1324">
        <v>2</v>
      </c>
      <c r="D1324">
        <v>4</v>
      </c>
      <c r="J1324">
        <v>2</v>
      </c>
      <c r="K1324">
        <v>4</v>
      </c>
    </row>
    <row r="1325" spans="1:11">
      <c r="A1325">
        <v>126</v>
      </c>
      <c r="B1325" t="s">
        <v>776</v>
      </c>
      <c r="C1325">
        <v>4</v>
      </c>
      <c r="D1325">
        <v>9</v>
      </c>
      <c r="J1325">
        <v>4</v>
      </c>
      <c r="K1325">
        <v>9</v>
      </c>
    </row>
    <row r="1326" spans="1:11">
      <c r="A1326">
        <v>126</v>
      </c>
      <c r="B1326" t="s">
        <v>776</v>
      </c>
      <c r="C1326">
        <v>3</v>
      </c>
      <c r="D1326">
        <v>8</v>
      </c>
      <c r="J1326">
        <v>3</v>
      </c>
      <c r="K1326">
        <v>8</v>
      </c>
    </row>
    <row r="1327" spans="1:11">
      <c r="A1327">
        <v>126</v>
      </c>
      <c r="B1327" t="s">
        <v>776</v>
      </c>
      <c r="C1327">
        <v>5</v>
      </c>
      <c r="D1327">
        <v>8</v>
      </c>
      <c r="J1327">
        <v>5</v>
      </c>
      <c r="K1327">
        <v>8</v>
      </c>
    </row>
    <row r="1328" spans="1:11">
      <c r="A1328">
        <v>126</v>
      </c>
      <c r="B1328" t="s">
        <v>776</v>
      </c>
      <c r="C1328">
        <v>1</v>
      </c>
      <c r="D1328">
        <v>4</v>
      </c>
      <c r="J1328">
        <v>1</v>
      </c>
      <c r="K1328">
        <v>4</v>
      </c>
    </row>
    <row r="1329" spans="1:11">
      <c r="A1329">
        <v>126</v>
      </c>
      <c r="B1329" t="s">
        <v>776</v>
      </c>
      <c r="C1329">
        <v>3</v>
      </c>
      <c r="D1329">
        <v>6</v>
      </c>
      <c r="J1329">
        <v>3</v>
      </c>
      <c r="K1329">
        <v>6</v>
      </c>
    </row>
    <row r="1330" spans="1:11">
      <c r="A1330">
        <v>126</v>
      </c>
      <c r="B1330" t="s">
        <v>776</v>
      </c>
      <c r="C1330">
        <v>1</v>
      </c>
      <c r="D1330">
        <v>8</v>
      </c>
      <c r="J1330">
        <v>1</v>
      </c>
      <c r="K1330">
        <v>8</v>
      </c>
    </row>
    <row r="1331" spans="1:11">
      <c r="A1331">
        <v>126</v>
      </c>
      <c r="B1331" t="s">
        <v>776</v>
      </c>
      <c r="C1331">
        <v>5</v>
      </c>
      <c r="D1331">
        <v>10</v>
      </c>
      <c r="J1331">
        <v>5</v>
      </c>
      <c r="K1331">
        <v>10</v>
      </c>
    </row>
    <row r="1332" spans="1:11">
      <c r="A1332">
        <v>126</v>
      </c>
      <c r="B1332" t="s">
        <v>776</v>
      </c>
      <c r="C1332">
        <v>1</v>
      </c>
      <c r="D1332">
        <v>7</v>
      </c>
      <c r="J1332">
        <v>1</v>
      </c>
      <c r="K1332">
        <v>7</v>
      </c>
    </row>
    <row r="1333" spans="1:11">
      <c r="A1333">
        <v>126</v>
      </c>
      <c r="B1333" t="s">
        <v>776</v>
      </c>
      <c r="C1333">
        <v>3</v>
      </c>
      <c r="D1333">
        <v>10</v>
      </c>
      <c r="J1333">
        <v>3</v>
      </c>
      <c r="K1333">
        <v>10</v>
      </c>
    </row>
    <row r="1334" spans="1:11">
      <c r="A1334">
        <v>126</v>
      </c>
      <c r="B1334" t="s">
        <v>776</v>
      </c>
      <c r="C1334">
        <v>10</v>
      </c>
      <c r="D1334">
        <v>14</v>
      </c>
      <c r="J1334">
        <v>10</v>
      </c>
      <c r="K1334">
        <v>14</v>
      </c>
    </row>
    <row r="1335" spans="1:11">
      <c r="A1335">
        <v>126</v>
      </c>
      <c r="B1335" t="s">
        <v>776</v>
      </c>
      <c r="C1335">
        <v>3</v>
      </c>
      <c r="D1335">
        <v>10</v>
      </c>
      <c r="J1335">
        <v>3</v>
      </c>
      <c r="K1335">
        <v>10</v>
      </c>
    </row>
    <row r="1336" spans="1:11">
      <c r="A1336">
        <v>126</v>
      </c>
      <c r="B1336" t="s">
        <v>776</v>
      </c>
      <c r="C1336">
        <v>1</v>
      </c>
      <c r="D1336">
        <v>13</v>
      </c>
      <c r="J1336">
        <v>1</v>
      </c>
      <c r="K1336">
        <v>13</v>
      </c>
    </row>
    <row r="1337" spans="1:11">
      <c r="A1337">
        <v>126</v>
      </c>
      <c r="B1337" t="s">
        <v>776</v>
      </c>
      <c r="C1337">
        <v>3</v>
      </c>
      <c r="D1337">
        <v>10</v>
      </c>
      <c r="J1337">
        <v>3</v>
      </c>
      <c r="K1337">
        <v>10</v>
      </c>
    </row>
    <row r="1338" spans="1:11">
      <c r="A1338">
        <v>126</v>
      </c>
      <c r="B1338" t="s">
        <v>776</v>
      </c>
      <c r="C1338">
        <v>3</v>
      </c>
      <c r="D1338">
        <v>4</v>
      </c>
      <c r="J1338">
        <v>3</v>
      </c>
      <c r="K1338">
        <v>4</v>
      </c>
    </row>
    <row r="1339" spans="1:11">
      <c r="A1339">
        <v>126</v>
      </c>
      <c r="B1339" t="s">
        <v>776</v>
      </c>
      <c r="C1339">
        <v>1</v>
      </c>
      <c r="D1339">
        <v>9</v>
      </c>
      <c r="J1339">
        <v>1</v>
      </c>
      <c r="K1339">
        <v>9</v>
      </c>
    </row>
    <row r="1340" spans="1:11">
      <c r="A1340">
        <v>126</v>
      </c>
      <c r="B1340" t="s">
        <v>776</v>
      </c>
      <c r="C1340">
        <v>1</v>
      </c>
      <c r="D1340">
        <v>10</v>
      </c>
      <c r="J1340">
        <v>1</v>
      </c>
      <c r="K1340">
        <v>10</v>
      </c>
    </row>
    <row r="1341" spans="1:11">
      <c r="A1341">
        <v>126</v>
      </c>
      <c r="B1341" t="s">
        <v>776</v>
      </c>
      <c r="C1341">
        <v>1</v>
      </c>
      <c r="D1341">
        <v>10</v>
      </c>
      <c r="J1341">
        <v>1</v>
      </c>
      <c r="K1341">
        <v>10</v>
      </c>
    </row>
    <row r="1342" spans="1:11">
      <c r="A1342">
        <v>126</v>
      </c>
      <c r="B1342" t="s">
        <v>776</v>
      </c>
      <c r="C1342">
        <v>6</v>
      </c>
      <c r="D1342">
        <v>13</v>
      </c>
      <c r="J1342">
        <v>6</v>
      </c>
      <c r="K1342">
        <v>13</v>
      </c>
    </row>
    <row r="1343" spans="1:11">
      <c r="A1343">
        <v>126</v>
      </c>
      <c r="B1343" t="s">
        <v>776</v>
      </c>
      <c r="C1343">
        <v>1</v>
      </c>
      <c r="D1343">
        <v>7</v>
      </c>
      <c r="J1343">
        <v>1</v>
      </c>
      <c r="K1343">
        <v>7</v>
      </c>
    </row>
    <row r="1344" spans="1:11">
      <c r="A1344">
        <v>126</v>
      </c>
      <c r="B1344" t="s">
        <v>776</v>
      </c>
      <c r="C1344">
        <v>2</v>
      </c>
      <c r="D1344">
        <v>14</v>
      </c>
      <c r="J1344">
        <v>2</v>
      </c>
      <c r="K1344">
        <v>14</v>
      </c>
    </row>
    <row r="1345" spans="1:11">
      <c r="A1345">
        <v>126</v>
      </c>
      <c r="B1345" s="5" t="s">
        <v>776</v>
      </c>
      <c r="C1345" s="5">
        <v>3</v>
      </c>
      <c r="D1345" s="5">
        <v>9</v>
      </c>
      <c r="J1345" s="5">
        <v>3</v>
      </c>
      <c r="K1345" s="5">
        <v>9</v>
      </c>
    </row>
    <row r="1346" spans="1:11">
      <c r="A1346">
        <v>126</v>
      </c>
      <c r="B1346" t="s">
        <v>776</v>
      </c>
      <c r="C1346">
        <v>2</v>
      </c>
      <c r="D1346">
        <v>9</v>
      </c>
      <c r="J1346">
        <v>2</v>
      </c>
      <c r="K1346">
        <v>9</v>
      </c>
    </row>
    <row r="1347" spans="1:11">
      <c r="A1347">
        <v>126</v>
      </c>
      <c r="B1347" t="s">
        <v>776</v>
      </c>
      <c r="C1347">
        <v>1</v>
      </c>
      <c r="D1347">
        <v>5</v>
      </c>
      <c r="J1347">
        <v>1</v>
      </c>
      <c r="K1347">
        <v>5</v>
      </c>
    </row>
    <row r="1348" spans="1:11">
      <c r="A1348">
        <v>126</v>
      </c>
      <c r="B1348" t="s">
        <v>776</v>
      </c>
      <c r="C1348">
        <v>5</v>
      </c>
      <c r="D1348">
        <v>13</v>
      </c>
      <c r="J1348">
        <v>5</v>
      </c>
      <c r="K1348">
        <v>13</v>
      </c>
    </row>
    <row r="1349" spans="1:11">
      <c r="A1349">
        <v>126</v>
      </c>
      <c r="B1349" t="s">
        <v>776</v>
      </c>
      <c r="C1349">
        <v>2</v>
      </c>
      <c r="D1349">
        <v>5</v>
      </c>
      <c r="J1349">
        <v>2</v>
      </c>
      <c r="K1349">
        <v>5</v>
      </c>
    </row>
    <row r="1350" spans="1:11">
      <c r="A1350">
        <v>126</v>
      </c>
      <c r="B1350" t="s">
        <v>776</v>
      </c>
      <c r="C1350">
        <v>3</v>
      </c>
      <c r="D1350">
        <v>7</v>
      </c>
      <c r="J1350">
        <v>3</v>
      </c>
      <c r="K1350">
        <v>7</v>
      </c>
    </row>
    <row r="1351" spans="1:11">
      <c r="A1351">
        <v>126</v>
      </c>
      <c r="B1351" t="s">
        <v>776</v>
      </c>
      <c r="C1351">
        <v>2</v>
      </c>
      <c r="D1351">
        <v>4</v>
      </c>
      <c r="J1351">
        <v>2</v>
      </c>
      <c r="K1351">
        <v>4</v>
      </c>
    </row>
    <row r="1352" spans="1:11">
      <c r="A1352" s="42">
        <v>127</v>
      </c>
      <c r="B1352" s="5" t="s">
        <v>892</v>
      </c>
      <c r="C1352" s="42">
        <v>1</v>
      </c>
      <c r="D1352" s="42">
        <v>4</v>
      </c>
      <c r="J1352" s="42">
        <v>1</v>
      </c>
      <c r="K1352" s="42">
        <v>4</v>
      </c>
    </row>
    <row r="1353" spans="1:11">
      <c r="A1353" s="42">
        <v>127</v>
      </c>
      <c r="B1353" s="5" t="s">
        <v>892</v>
      </c>
      <c r="C1353" s="42">
        <v>4</v>
      </c>
      <c r="D1353" s="42">
        <v>6</v>
      </c>
      <c r="J1353" s="42">
        <v>4</v>
      </c>
      <c r="K1353" s="42">
        <v>6</v>
      </c>
    </row>
    <row r="1354" spans="1:11">
      <c r="A1354" s="42">
        <v>127</v>
      </c>
      <c r="B1354" s="5" t="s">
        <v>892</v>
      </c>
      <c r="C1354" s="42">
        <v>5</v>
      </c>
      <c r="D1354" s="42">
        <v>8</v>
      </c>
      <c r="J1354" s="42">
        <v>5</v>
      </c>
      <c r="K1354" s="42">
        <v>8</v>
      </c>
    </row>
    <row r="1355" spans="1:11">
      <c r="A1355">
        <v>128</v>
      </c>
      <c r="B1355" s="38" t="s">
        <v>868</v>
      </c>
      <c r="C1355" s="39">
        <v>2</v>
      </c>
      <c r="D1355" s="39">
        <v>6</v>
      </c>
      <c r="J1355" s="39">
        <v>2</v>
      </c>
      <c r="K1355" s="39">
        <v>6</v>
      </c>
    </row>
    <row r="1356" spans="1:11">
      <c r="A1356">
        <v>128</v>
      </c>
      <c r="B1356" s="38" t="s">
        <v>868</v>
      </c>
      <c r="C1356" s="39">
        <v>3</v>
      </c>
      <c r="D1356" s="39">
        <v>7</v>
      </c>
      <c r="J1356" s="39">
        <v>3</v>
      </c>
      <c r="K1356" s="39">
        <v>7</v>
      </c>
    </row>
    <row r="1357" spans="1:11">
      <c r="A1357">
        <v>128</v>
      </c>
      <c r="B1357" s="38" t="s">
        <v>868</v>
      </c>
      <c r="C1357" s="39">
        <v>4</v>
      </c>
      <c r="D1357" s="39">
        <v>4</v>
      </c>
      <c r="J1357" s="39">
        <v>4</v>
      </c>
      <c r="K1357" s="39">
        <v>4</v>
      </c>
    </row>
    <row r="1358" spans="1:11">
      <c r="A1358">
        <v>128</v>
      </c>
      <c r="B1358" s="38" t="s">
        <v>868</v>
      </c>
      <c r="C1358" s="39">
        <v>8</v>
      </c>
      <c r="D1358" s="39">
        <v>9</v>
      </c>
      <c r="J1358" s="39">
        <v>8</v>
      </c>
      <c r="K1358" s="39">
        <v>9</v>
      </c>
    </row>
    <row r="1359" spans="1:11">
      <c r="A1359">
        <v>128</v>
      </c>
      <c r="B1359" s="38" t="s">
        <v>868</v>
      </c>
      <c r="C1359" s="39">
        <v>2</v>
      </c>
      <c r="D1359" s="39">
        <v>7</v>
      </c>
      <c r="J1359" s="39">
        <v>2</v>
      </c>
      <c r="K1359" s="39">
        <v>7</v>
      </c>
    </row>
    <row r="1360" spans="1:11">
      <c r="A1360">
        <v>128</v>
      </c>
      <c r="B1360" s="38" t="s">
        <v>868</v>
      </c>
      <c r="C1360" s="39">
        <v>9</v>
      </c>
      <c r="D1360" s="39">
        <v>10</v>
      </c>
      <c r="J1360" s="39">
        <v>9</v>
      </c>
      <c r="K1360" s="39">
        <v>10</v>
      </c>
    </row>
    <row r="1361" spans="1:11">
      <c r="A1361">
        <v>128</v>
      </c>
      <c r="B1361" s="38" t="s">
        <v>868</v>
      </c>
      <c r="C1361" s="39">
        <v>2</v>
      </c>
      <c r="D1361" s="39">
        <v>7</v>
      </c>
      <c r="J1361" s="39">
        <v>2</v>
      </c>
      <c r="K1361" s="39">
        <v>7</v>
      </c>
    </row>
    <row r="1362" spans="1:11">
      <c r="A1362">
        <v>128</v>
      </c>
      <c r="B1362" s="38" t="s">
        <v>868</v>
      </c>
      <c r="C1362" s="39">
        <v>1</v>
      </c>
      <c r="D1362" s="39">
        <v>3</v>
      </c>
      <c r="J1362" s="39">
        <v>1</v>
      </c>
      <c r="K1362" s="39">
        <v>3</v>
      </c>
    </row>
    <row r="1363" spans="1:11">
      <c r="A1363">
        <v>128</v>
      </c>
      <c r="B1363" s="38" t="s">
        <v>868</v>
      </c>
      <c r="C1363" s="39">
        <v>2</v>
      </c>
      <c r="D1363" s="39">
        <v>7</v>
      </c>
      <c r="J1363" s="39">
        <v>2</v>
      </c>
      <c r="K1363" s="39">
        <v>7</v>
      </c>
    </row>
    <row r="1364" spans="1:11">
      <c r="A1364">
        <v>128</v>
      </c>
      <c r="B1364" s="38" t="s">
        <v>868</v>
      </c>
      <c r="C1364" s="39">
        <v>2</v>
      </c>
      <c r="D1364" s="39">
        <v>2</v>
      </c>
      <c r="J1364" s="39">
        <v>2</v>
      </c>
      <c r="K1364" s="39">
        <v>2</v>
      </c>
    </row>
    <row r="1365" spans="1:11">
      <c r="A1365">
        <v>128</v>
      </c>
      <c r="B1365" s="38" t="s">
        <v>868</v>
      </c>
      <c r="C1365" s="39">
        <v>6</v>
      </c>
      <c r="D1365" s="39">
        <v>13</v>
      </c>
      <c r="J1365" s="39">
        <v>6</v>
      </c>
      <c r="K1365" s="39">
        <v>13</v>
      </c>
    </row>
    <row r="1366" spans="1:11">
      <c r="A1366">
        <v>128</v>
      </c>
      <c r="B1366" s="38" t="s">
        <v>868</v>
      </c>
      <c r="C1366" s="39">
        <v>1</v>
      </c>
      <c r="D1366" s="39">
        <v>2</v>
      </c>
      <c r="J1366" s="39">
        <v>1</v>
      </c>
      <c r="K1366" s="39">
        <v>2</v>
      </c>
    </row>
    <row r="1367" spans="1:11">
      <c r="A1367">
        <v>128</v>
      </c>
      <c r="B1367" s="38" t="s">
        <v>868</v>
      </c>
      <c r="C1367" s="39">
        <v>1</v>
      </c>
      <c r="D1367" s="39">
        <v>2</v>
      </c>
      <c r="J1367" s="39">
        <v>1</v>
      </c>
      <c r="K1367" s="39">
        <v>2</v>
      </c>
    </row>
    <row r="1368" spans="1:11">
      <c r="A1368">
        <v>128</v>
      </c>
      <c r="B1368" s="38" t="s">
        <v>868</v>
      </c>
      <c r="C1368" s="39">
        <v>2</v>
      </c>
      <c r="D1368" s="39">
        <v>8</v>
      </c>
      <c r="J1368" s="39">
        <v>2</v>
      </c>
      <c r="K1368" s="39">
        <v>8</v>
      </c>
    </row>
    <row r="1369" spans="1:11">
      <c r="A1369">
        <v>128</v>
      </c>
      <c r="B1369" s="38" t="s">
        <v>868</v>
      </c>
      <c r="C1369" s="39">
        <v>4</v>
      </c>
      <c r="D1369" s="39">
        <v>7</v>
      </c>
      <c r="J1369" s="39">
        <v>4</v>
      </c>
      <c r="K1369" s="39">
        <v>7</v>
      </c>
    </row>
    <row r="1370" spans="1:11">
      <c r="A1370">
        <v>128</v>
      </c>
      <c r="B1370" s="38" t="s">
        <v>868</v>
      </c>
      <c r="C1370" s="39">
        <v>2</v>
      </c>
      <c r="D1370" s="39">
        <v>5</v>
      </c>
      <c r="J1370" s="39">
        <v>2</v>
      </c>
      <c r="K1370" s="39">
        <v>5</v>
      </c>
    </row>
    <row r="1371" spans="1:11">
      <c r="A1371">
        <v>128</v>
      </c>
      <c r="B1371" s="38" t="s">
        <v>868</v>
      </c>
      <c r="C1371" s="39">
        <v>2</v>
      </c>
      <c r="D1371" s="39">
        <v>7</v>
      </c>
      <c r="J1371" s="39">
        <v>2</v>
      </c>
      <c r="K1371" s="39">
        <v>7</v>
      </c>
    </row>
    <row r="1372" spans="1:11">
      <c r="A1372">
        <v>128</v>
      </c>
      <c r="B1372" s="38" t="s">
        <v>868</v>
      </c>
      <c r="C1372" s="39">
        <v>4</v>
      </c>
      <c r="D1372" s="39">
        <v>9</v>
      </c>
      <c r="J1372" s="39">
        <v>4</v>
      </c>
      <c r="K1372" s="39">
        <v>9</v>
      </c>
    </row>
    <row r="1373" spans="1:11">
      <c r="A1373">
        <v>128</v>
      </c>
      <c r="B1373" s="38" t="s">
        <v>868</v>
      </c>
      <c r="C1373" s="39">
        <v>3</v>
      </c>
      <c r="D1373" s="39">
        <v>9</v>
      </c>
      <c r="J1373" s="39">
        <v>3</v>
      </c>
      <c r="K1373" s="39">
        <v>9</v>
      </c>
    </row>
    <row r="1374" spans="1:11">
      <c r="A1374">
        <v>128</v>
      </c>
      <c r="B1374" s="38" t="s">
        <v>868</v>
      </c>
      <c r="C1374" s="39">
        <v>1</v>
      </c>
      <c r="D1374" s="39">
        <v>4</v>
      </c>
      <c r="J1374" s="39">
        <v>1</v>
      </c>
      <c r="K1374" s="39">
        <v>4</v>
      </c>
    </row>
    <row r="1375" spans="1:11">
      <c r="A1375">
        <v>128</v>
      </c>
      <c r="B1375" s="38" t="s">
        <v>868</v>
      </c>
      <c r="C1375" s="39">
        <v>1</v>
      </c>
      <c r="D1375" s="39">
        <v>5</v>
      </c>
      <c r="J1375" s="39">
        <v>1</v>
      </c>
      <c r="K1375" s="39">
        <v>5</v>
      </c>
    </row>
    <row r="1376" spans="1:11">
      <c r="A1376">
        <v>128</v>
      </c>
      <c r="B1376" s="38" t="s">
        <v>868</v>
      </c>
      <c r="C1376" s="39">
        <v>2</v>
      </c>
      <c r="D1376" s="39">
        <v>6</v>
      </c>
      <c r="J1376" s="39">
        <v>2</v>
      </c>
      <c r="K1376" s="39">
        <v>6</v>
      </c>
    </row>
    <row r="1377" spans="1:11">
      <c r="A1377">
        <v>128</v>
      </c>
      <c r="B1377" s="38" t="s">
        <v>868</v>
      </c>
      <c r="C1377" s="39">
        <v>2</v>
      </c>
      <c r="D1377" s="39">
        <v>8</v>
      </c>
      <c r="J1377" s="39">
        <v>2</v>
      </c>
      <c r="K1377" s="39">
        <v>8</v>
      </c>
    </row>
    <row r="1378" spans="1:11">
      <c r="A1378">
        <v>128</v>
      </c>
      <c r="B1378" s="38" t="s">
        <v>868</v>
      </c>
      <c r="C1378" s="39">
        <v>2</v>
      </c>
      <c r="D1378" s="39">
        <v>4</v>
      </c>
      <c r="J1378" s="39">
        <v>2</v>
      </c>
      <c r="K1378" s="39">
        <v>4</v>
      </c>
    </row>
    <row r="1379" spans="1:11">
      <c r="A1379">
        <v>128</v>
      </c>
      <c r="B1379" s="38" t="s">
        <v>868</v>
      </c>
      <c r="C1379" s="39">
        <v>1</v>
      </c>
      <c r="D1379" s="39">
        <v>5</v>
      </c>
      <c r="J1379" s="39">
        <v>1</v>
      </c>
      <c r="K1379" s="39">
        <v>5</v>
      </c>
    </row>
    <row r="1380" spans="1:11">
      <c r="A1380">
        <v>128</v>
      </c>
      <c r="B1380" s="38" t="s">
        <v>868</v>
      </c>
      <c r="C1380" s="39">
        <v>4</v>
      </c>
      <c r="D1380" s="39">
        <v>8</v>
      </c>
      <c r="J1380" s="39">
        <v>4</v>
      </c>
      <c r="K1380" s="39">
        <v>8</v>
      </c>
    </row>
    <row r="1381" spans="1:11">
      <c r="A1381">
        <v>128</v>
      </c>
      <c r="B1381" s="38" t="s">
        <v>868</v>
      </c>
      <c r="C1381" s="39">
        <v>4</v>
      </c>
      <c r="D1381" s="39">
        <v>10</v>
      </c>
      <c r="J1381" s="39">
        <v>4</v>
      </c>
      <c r="K1381" s="39">
        <v>10</v>
      </c>
    </row>
    <row r="1382" spans="1:11">
      <c r="A1382">
        <v>128</v>
      </c>
      <c r="B1382" s="38" t="s">
        <v>868</v>
      </c>
      <c r="C1382" s="39">
        <v>6</v>
      </c>
      <c r="D1382" s="39">
        <v>9</v>
      </c>
      <c r="J1382" s="39">
        <v>6</v>
      </c>
      <c r="K1382" s="39">
        <v>9</v>
      </c>
    </row>
    <row r="1383" spans="1:11">
      <c r="A1383">
        <v>128</v>
      </c>
      <c r="B1383" s="38" t="s">
        <v>868</v>
      </c>
      <c r="C1383" s="39">
        <v>2</v>
      </c>
      <c r="D1383" s="39">
        <v>6</v>
      </c>
      <c r="J1383" s="39">
        <v>2</v>
      </c>
      <c r="K1383" s="39">
        <v>6</v>
      </c>
    </row>
    <row r="1384" spans="1:11">
      <c r="A1384">
        <v>128</v>
      </c>
      <c r="B1384" s="38" t="s">
        <v>868</v>
      </c>
      <c r="C1384" s="39">
        <v>2</v>
      </c>
      <c r="D1384" s="39">
        <v>8</v>
      </c>
      <c r="J1384" s="39">
        <v>2</v>
      </c>
      <c r="K1384" s="39">
        <v>8</v>
      </c>
    </row>
    <row r="1385" spans="1:11">
      <c r="A1385">
        <v>128</v>
      </c>
      <c r="B1385" s="38" t="s">
        <v>868</v>
      </c>
      <c r="C1385" s="39">
        <v>1</v>
      </c>
      <c r="D1385" s="39">
        <v>4</v>
      </c>
      <c r="J1385" s="39">
        <v>1</v>
      </c>
      <c r="K1385" s="39">
        <v>4</v>
      </c>
    </row>
    <row r="1386" spans="1:11">
      <c r="A1386">
        <v>128</v>
      </c>
      <c r="B1386" s="38" t="s">
        <v>868</v>
      </c>
      <c r="C1386" s="39">
        <v>3</v>
      </c>
      <c r="D1386" s="39">
        <v>8</v>
      </c>
      <c r="J1386" s="39">
        <v>3</v>
      </c>
      <c r="K1386" s="39">
        <v>8</v>
      </c>
    </row>
    <row r="1387" spans="1:11">
      <c r="A1387">
        <v>128</v>
      </c>
      <c r="B1387" s="38" t="s">
        <v>868</v>
      </c>
      <c r="C1387" s="39">
        <v>1</v>
      </c>
      <c r="D1387" s="39">
        <v>7</v>
      </c>
      <c r="J1387" s="39">
        <v>1</v>
      </c>
      <c r="K1387" s="39">
        <v>7</v>
      </c>
    </row>
    <row r="1388" spans="1:11">
      <c r="A1388">
        <v>128</v>
      </c>
      <c r="B1388" s="38" t="s">
        <v>868</v>
      </c>
      <c r="C1388" s="39">
        <v>3</v>
      </c>
      <c r="D1388" s="39">
        <v>7</v>
      </c>
      <c r="J1388" s="39">
        <v>3</v>
      </c>
      <c r="K1388" s="39">
        <v>7</v>
      </c>
    </row>
    <row r="1389" spans="1:11">
      <c r="A1389">
        <v>128</v>
      </c>
      <c r="B1389" s="38" t="s">
        <v>868</v>
      </c>
      <c r="C1389" s="39">
        <v>2</v>
      </c>
      <c r="D1389" s="39">
        <v>9</v>
      </c>
      <c r="J1389" s="39">
        <v>2</v>
      </c>
      <c r="K1389" s="39">
        <v>9</v>
      </c>
    </row>
    <row r="1390" spans="1:11">
      <c r="A1390">
        <v>128</v>
      </c>
      <c r="B1390" s="38" t="s">
        <v>868</v>
      </c>
      <c r="C1390" s="39">
        <v>1</v>
      </c>
      <c r="D1390" s="39">
        <v>3</v>
      </c>
      <c r="J1390" s="39">
        <v>1</v>
      </c>
      <c r="K1390" s="39">
        <v>3</v>
      </c>
    </row>
    <row r="1391" spans="1:11">
      <c r="A1391">
        <v>128</v>
      </c>
      <c r="B1391" s="38" t="s">
        <v>868</v>
      </c>
      <c r="C1391" s="39">
        <v>2</v>
      </c>
      <c r="D1391" s="39">
        <v>8</v>
      </c>
      <c r="J1391" s="39">
        <v>2</v>
      </c>
      <c r="K1391" s="39">
        <v>8</v>
      </c>
    </row>
    <row r="1392" spans="1:11">
      <c r="A1392">
        <v>128</v>
      </c>
      <c r="B1392" s="38" t="s">
        <v>868</v>
      </c>
      <c r="C1392" s="39">
        <v>5</v>
      </c>
      <c r="D1392" s="39">
        <v>7</v>
      </c>
      <c r="J1392" s="39">
        <v>5</v>
      </c>
      <c r="K1392" s="39">
        <v>7</v>
      </c>
    </row>
    <row r="1393" spans="1:11">
      <c r="A1393">
        <v>128</v>
      </c>
      <c r="B1393" s="38" t="s">
        <v>868</v>
      </c>
      <c r="C1393" s="39">
        <v>1</v>
      </c>
      <c r="D1393" s="39">
        <v>3</v>
      </c>
      <c r="J1393" s="39">
        <v>1</v>
      </c>
      <c r="K1393" s="39">
        <v>3</v>
      </c>
    </row>
    <row r="1394" spans="1:11">
      <c r="A1394">
        <v>128</v>
      </c>
      <c r="B1394" s="38" t="s">
        <v>868</v>
      </c>
      <c r="C1394" s="39">
        <v>3</v>
      </c>
      <c r="D1394" s="39">
        <v>8</v>
      </c>
      <c r="J1394" s="39">
        <v>3</v>
      </c>
      <c r="K1394" s="39">
        <v>8</v>
      </c>
    </row>
    <row r="1395" spans="1:11">
      <c r="A1395">
        <v>128</v>
      </c>
      <c r="B1395" s="38" t="s">
        <v>868</v>
      </c>
      <c r="C1395" s="39">
        <v>1</v>
      </c>
      <c r="D1395" s="39">
        <v>4</v>
      </c>
      <c r="J1395" s="39">
        <v>1</v>
      </c>
      <c r="K1395" s="39">
        <v>4</v>
      </c>
    </row>
    <row r="1396" spans="1:11">
      <c r="A1396">
        <v>128</v>
      </c>
      <c r="B1396" s="38" t="s">
        <v>868</v>
      </c>
      <c r="C1396" s="39">
        <v>2</v>
      </c>
      <c r="D1396" s="39">
        <v>8</v>
      </c>
      <c r="J1396" s="39">
        <v>2</v>
      </c>
      <c r="K1396" s="39">
        <v>8</v>
      </c>
    </row>
    <row r="1397" spans="1:11">
      <c r="A1397">
        <v>128</v>
      </c>
      <c r="B1397" s="38" t="s">
        <v>868</v>
      </c>
      <c r="C1397" s="39">
        <v>3</v>
      </c>
      <c r="D1397" s="39">
        <v>5</v>
      </c>
      <c r="J1397" s="39">
        <v>3</v>
      </c>
      <c r="K1397" s="39">
        <v>5</v>
      </c>
    </row>
    <row r="1398" spans="1:11">
      <c r="A1398">
        <v>128</v>
      </c>
      <c r="B1398" s="38" t="s">
        <v>868</v>
      </c>
      <c r="C1398" s="39">
        <v>3</v>
      </c>
      <c r="D1398" s="39">
        <v>4</v>
      </c>
      <c r="J1398" s="39">
        <v>3</v>
      </c>
      <c r="K1398" s="39">
        <v>4</v>
      </c>
    </row>
    <row r="1399" spans="1:11">
      <c r="A1399">
        <v>128</v>
      </c>
      <c r="B1399" s="38" t="s">
        <v>868</v>
      </c>
      <c r="C1399" s="39">
        <v>2</v>
      </c>
      <c r="D1399" s="39">
        <v>5</v>
      </c>
      <c r="J1399" s="39">
        <v>2</v>
      </c>
      <c r="K1399" s="39">
        <v>5</v>
      </c>
    </row>
    <row r="1400" spans="1:11">
      <c r="A1400">
        <v>128</v>
      </c>
      <c r="B1400" s="38" t="s">
        <v>868</v>
      </c>
      <c r="C1400" s="39">
        <v>5</v>
      </c>
      <c r="D1400" s="39">
        <v>8</v>
      </c>
      <c r="J1400" s="39">
        <v>5</v>
      </c>
      <c r="K1400" s="39">
        <v>8</v>
      </c>
    </row>
    <row r="1401" spans="1:11">
      <c r="A1401">
        <v>128</v>
      </c>
      <c r="B1401" s="38" t="s">
        <v>868</v>
      </c>
      <c r="C1401" s="39">
        <v>2</v>
      </c>
      <c r="D1401" s="39">
        <v>15</v>
      </c>
      <c r="J1401" s="39">
        <v>2</v>
      </c>
      <c r="K1401" s="39">
        <v>15</v>
      </c>
    </row>
    <row r="1402" spans="1:11">
      <c r="A1402">
        <v>128</v>
      </c>
      <c r="B1402" s="38" t="s">
        <v>868</v>
      </c>
      <c r="C1402" s="39">
        <v>2</v>
      </c>
      <c r="D1402" s="39">
        <v>8</v>
      </c>
      <c r="J1402" s="39">
        <v>2</v>
      </c>
      <c r="K1402" s="39">
        <v>8</v>
      </c>
    </row>
    <row r="1403" spans="1:11">
      <c r="A1403">
        <v>128</v>
      </c>
      <c r="B1403" s="38" t="s">
        <v>868</v>
      </c>
      <c r="C1403" s="39">
        <v>4</v>
      </c>
      <c r="D1403" s="39">
        <v>7</v>
      </c>
      <c r="J1403" s="39">
        <v>4</v>
      </c>
      <c r="K1403" s="39">
        <v>7</v>
      </c>
    </row>
    <row r="1404" spans="1:11">
      <c r="A1404">
        <v>128</v>
      </c>
      <c r="B1404" s="38" t="s">
        <v>868</v>
      </c>
      <c r="C1404" s="39">
        <v>4</v>
      </c>
      <c r="D1404" s="39">
        <v>7</v>
      </c>
      <c r="J1404" s="39">
        <v>4</v>
      </c>
      <c r="K1404" s="39">
        <v>7</v>
      </c>
    </row>
    <row r="1405" spans="1:11">
      <c r="A1405">
        <v>130</v>
      </c>
      <c r="B1405" t="s">
        <v>778</v>
      </c>
      <c r="C1405" s="53">
        <v>2</v>
      </c>
      <c r="D1405" s="53">
        <v>3</v>
      </c>
      <c r="J1405" s="53">
        <v>2</v>
      </c>
      <c r="K1405" s="53">
        <v>3</v>
      </c>
    </row>
    <row r="1406" spans="1:11">
      <c r="A1406">
        <v>130</v>
      </c>
      <c r="B1406" t="s">
        <v>778</v>
      </c>
      <c r="C1406" s="53">
        <v>2</v>
      </c>
      <c r="D1406" s="53">
        <v>5</v>
      </c>
      <c r="J1406" s="53">
        <v>2</v>
      </c>
      <c r="K1406" s="53">
        <v>5</v>
      </c>
    </row>
    <row r="1407" spans="1:11">
      <c r="A1407">
        <v>130</v>
      </c>
      <c r="B1407" t="s">
        <v>778</v>
      </c>
      <c r="C1407" s="53">
        <v>3</v>
      </c>
      <c r="D1407" s="53">
        <v>7</v>
      </c>
      <c r="J1407" s="53">
        <v>3</v>
      </c>
      <c r="K1407" s="53">
        <v>7</v>
      </c>
    </row>
    <row r="1408" spans="1:11">
      <c r="A1408">
        <v>130</v>
      </c>
      <c r="B1408" t="s">
        <v>778</v>
      </c>
      <c r="C1408" s="53">
        <v>1</v>
      </c>
      <c r="D1408" s="53">
        <v>3</v>
      </c>
      <c r="J1408" s="53">
        <v>1</v>
      </c>
      <c r="K1408" s="53">
        <v>3</v>
      </c>
    </row>
    <row r="1409" spans="1:11">
      <c r="A1409">
        <v>130</v>
      </c>
      <c r="B1409" t="s">
        <v>778</v>
      </c>
      <c r="C1409" s="53">
        <v>10</v>
      </c>
      <c r="D1409" s="53">
        <v>13</v>
      </c>
      <c r="J1409" s="53">
        <v>10</v>
      </c>
      <c r="K1409" s="53">
        <v>13</v>
      </c>
    </row>
    <row r="1410" spans="1:11">
      <c r="A1410">
        <v>130</v>
      </c>
      <c r="B1410" t="s">
        <v>778</v>
      </c>
      <c r="C1410" s="53">
        <v>2</v>
      </c>
      <c r="D1410" s="53">
        <v>2</v>
      </c>
      <c r="J1410" s="53">
        <v>2</v>
      </c>
      <c r="K1410" s="53">
        <v>2</v>
      </c>
    </row>
    <row r="1411" spans="1:11">
      <c r="A1411">
        <v>130</v>
      </c>
      <c r="B1411" t="s">
        <v>778</v>
      </c>
      <c r="C1411" s="53">
        <v>8</v>
      </c>
      <c r="D1411" s="53">
        <v>15</v>
      </c>
      <c r="J1411" s="53">
        <v>8</v>
      </c>
      <c r="K1411" s="53">
        <v>15</v>
      </c>
    </row>
    <row r="1412" spans="1:11">
      <c r="A1412">
        <v>130</v>
      </c>
      <c r="B1412" t="s">
        <v>778</v>
      </c>
      <c r="C1412" s="53">
        <v>1</v>
      </c>
      <c r="D1412" s="53">
        <v>11</v>
      </c>
      <c r="J1412" s="53">
        <v>1</v>
      </c>
      <c r="K1412" s="53">
        <v>11</v>
      </c>
    </row>
    <row r="1413" spans="1:11">
      <c r="A1413">
        <v>130</v>
      </c>
      <c r="B1413" t="s">
        <v>778</v>
      </c>
      <c r="C1413" s="53">
        <v>3</v>
      </c>
      <c r="D1413" s="53">
        <v>7</v>
      </c>
      <c r="J1413" s="53">
        <v>3</v>
      </c>
      <c r="K1413" s="53">
        <v>7</v>
      </c>
    </row>
    <row r="1414" spans="1:11">
      <c r="A1414">
        <v>130</v>
      </c>
      <c r="B1414" t="s">
        <v>778</v>
      </c>
      <c r="C1414" s="53">
        <v>3</v>
      </c>
      <c r="D1414" s="53">
        <v>3</v>
      </c>
      <c r="J1414" s="53">
        <v>3</v>
      </c>
      <c r="K1414" s="53">
        <v>3</v>
      </c>
    </row>
    <row r="1415" spans="1:11">
      <c r="A1415">
        <v>130</v>
      </c>
      <c r="B1415" t="s">
        <v>778</v>
      </c>
      <c r="C1415" s="53">
        <v>2</v>
      </c>
      <c r="D1415" s="53">
        <v>6</v>
      </c>
      <c r="J1415" s="53">
        <v>2</v>
      </c>
      <c r="K1415" s="53">
        <v>6</v>
      </c>
    </row>
    <row r="1416" spans="1:11">
      <c r="A1416">
        <v>130</v>
      </c>
      <c r="B1416" t="s">
        <v>778</v>
      </c>
      <c r="C1416" s="53">
        <v>12</v>
      </c>
      <c r="D1416" s="53">
        <v>21</v>
      </c>
      <c r="J1416" s="53">
        <v>12</v>
      </c>
      <c r="K1416" s="53">
        <v>21</v>
      </c>
    </row>
    <row r="1417" spans="1:11">
      <c r="A1417">
        <v>130</v>
      </c>
      <c r="B1417" t="s">
        <v>778</v>
      </c>
      <c r="C1417" s="53">
        <v>3</v>
      </c>
      <c r="D1417" s="53">
        <v>4</v>
      </c>
      <c r="J1417" s="53">
        <v>3</v>
      </c>
      <c r="K1417" s="53">
        <v>4</v>
      </c>
    </row>
    <row r="1418" spans="1:11">
      <c r="A1418">
        <v>130</v>
      </c>
      <c r="B1418" t="s">
        <v>778</v>
      </c>
      <c r="C1418" s="53">
        <v>5</v>
      </c>
      <c r="D1418" s="53">
        <v>15</v>
      </c>
      <c r="J1418" s="53">
        <v>5</v>
      </c>
      <c r="K1418" s="53">
        <v>15</v>
      </c>
    </row>
    <row r="1419" spans="1:11">
      <c r="A1419">
        <v>130</v>
      </c>
      <c r="B1419" t="s">
        <v>778</v>
      </c>
      <c r="C1419" s="53">
        <v>2</v>
      </c>
      <c r="D1419" s="53">
        <v>9</v>
      </c>
      <c r="J1419" s="53">
        <v>2</v>
      </c>
      <c r="K1419" s="53">
        <v>9</v>
      </c>
    </row>
    <row r="1420" spans="1:11">
      <c r="A1420">
        <v>130</v>
      </c>
      <c r="B1420" t="s">
        <v>778</v>
      </c>
      <c r="C1420" s="53">
        <v>2</v>
      </c>
      <c r="D1420" s="53">
        <v>9</v>
      </c>
      <c r="J1420" s="53">
        <v>2</v>
      </c>
      <c r="K1420" s="53">
        <v>9</v>
      </c>
    </row>
    <row r="1421" spans="1:11">
      <c r="A1421">
        <v>130</v>
      </c>
      <c r="B1421" t="s">
        <v>778</v>
      </c>
      <c r="C1421" s="53">
        <v>8</v>
      </c>
      <c r="D1421" s="53">
        <v>10</v>
      </c>
      <c r="J1421" s="53">
        <v>8</v>
      </c>
      <c r="K1421" s="53">
        <v>10</v>
      </c>
    </row>
    <row r="1422" spans="1:11">
      <c r="A1422">
        <v>130</v>
      </c>
      <c r="B1422" t="s">
        <v>778</v>
      </c>
      <c r="C1422" s="53">
        <v>4</v>
      </c>
      <c r="D1422" s="53">
        <v>26</v>
      </c>
      <c r="J1422" s="53">
        <v>4</v>
      </c>
      <c r="K1422" s="53">
        <v>26</v>
      </c>
    </row>
    <row r="1423" spans="1:11">
      <c r="A1423">
        <v>130</v>
      </c>
      <c r="B1423" t="s">
        <v>778</v>
      </c>
      <c r="C1423" s="53">
        <v>8</v>
      </c>
      <c r="D1423" s="53">
        <v>17</v>
      </c>
      <c r="J1423" s="53">
        <v>8</v>
      </c>
      <c r="K1423" s="53">
        <v>17</v>
      </c>
    </row>
    <row r="1424" spans="1:11">
      <c r="A1424">
        <v>130</v>
      </c>
      <c r="B1424" t="s">
        <v>778</v>
      </c>
      <c r="C1424" s="53">
        <v>7</v>
      </c>
      <c r="D1424" s="53">
        <v>14</v>
      </c>
      <c r="J1424" s="53">
        <v>7</v>
      </c>
      <c r="K1424" s="53">
        <v>14</v>
      </c>
    </row>
    <row r="1425" spans="1:11">
      <c r="A1425">
        <v>130</v>
      </c>
      <c r="B1425" t="s">
        <v>778</v>
      </c>
      <c r="C1425" s="53">
        <v>2</v>
      </c>
      <c r="D1425" s="53">
        <v>17</v>
      </c>
      <c r="J1425" s="53">
        <v>2</v>
      </c>
      <c r="K1425" s="53">
        <v>17</v>
      </c>
    </row>
    <row r="1426" spans="1:11">
      <c r="A1426">
        <v>130</v>
      </c>
      <c r="B1426" t="s">
        <v>778</v>
      </c>
      <c r="C1426" s="53">
        <v>2</v>
      </c>
      <c r="D1426" s="53">
        <v>14</v>
      </c>
      <c r="J1426" s="53">
        <v>2</v>
      </c>
      <c r="K1426" s="53">
        <v>14</v>
      </c>
    </row>
    <row r="1427" spans="1:11">
      <c r="A1427">
        <v>130</v>
      </c>
      <c r="B1427" t="s">
        <v>778</v>
      </c>
      <c r="C1427" s="53">
        <v>3</v>
      </c>
      <c r="D1427" s="53">
        <v>9</v>
      </c>
      <c r="J1427" s="53">
        <v>3</v>
      </c>
      <c r="K1427" s="53">
        <v>9</v>
      </c>
    </row>
    <row r="1428" spans="1:11">
      <c r="A1428">
        <v>130</v>
      </c>
      <c r="B1428" t="s">
        <v>778</v>
      </c>
      <c r="C1428" s="53">
        <v>23</v>
      </c>
      <c r="D1428" s="53">
        <v>28</v>
      </c>
      <c r="J1428" s="53">
        <v>23</v>
      </c>
      <c r="K1428" s="53">
        <v>28</v>
      </c>
    </row>
    <row r="1429" spans="1:11">
      <c r="A1429">
        <v>130</v>
      </c>
      <c r="B1429" t="s">
        <v>778</v>
      </c>
      <c r="C1429" s="53">
        <v>23</v>
      </c>
      <c r="D1429" s="53">
        <v>28</v>
      </c>
      <c r="J1429" s="53">
        <v>23</v>
      </c>
      <c r="K1429" s="53">
        <v>28</v>
      </c>
    </row>
    <row r="1430" spans="1:11">
      <c r="A1430">
        <v>130</v>
      </c>
      <c r="B1430" t="s">
        <v>778</v>
      </c>
      <c r="C1430" s="53">
        <v>4</v>
      </c>
      <c r="D1430" s="53">
        <v>30</v>
      </c>
      <c r="J1430" s="53">
        <v>4</v>
      </c>
      <c r="K1430" s="53">
        <v>30</v>
      </c>
    </row>
    <row r="1431" spans="1:11">
      <c r="A1431">
        <v>130</v>
      </c>
      <c r="B1431" t="s">
        <v>778</v>
      </c>
      <c r="C1431" s="53">
        <v>5</v>
      </c>
      <c r="D1431" s="53">
        <v>7</v>
      </c>
      <c r="J1431" s="53">
        <v>5</v>
      </c>
      <c r="K1431" s="53">
        <v>7</v>
      </c>
    </row>
    <row r="1432" spans="1:11">
      <c r="A1432">
        <v>130</v>
      </c>
      <c r="B1432" t="s">
        <v>778</v>
      </c>
      <c r="C1432" s="53">
        <v>3</v>
      </c>
      <c r="D1432" s="53">
        <v>15</v>
      </c>
      <c r="J1432" s="53">
        <v>3</v>
      </c>
      <c r="K1432" s="53">
        <v>15</v>
      </c>
    </row>
    <row r="1433" spans="1:11">
      <c r="A1433">
        <v>130</v>
      </c>
      <c r="B1433" t="s">
        <v>778</v>
      </c>
      <c r="C1433" s="53">
        <v>1</v>
      </c>
      <c r="D1433" s="53">
        <v>9</v>
      </c>
      <c r="J1433" s="53">
        <v>1</v>
      </c>
      <c r="K1433" s="53">
        <v>9</v>
      </c>
    </row>
    <row r="1434" spans="1:11">
      <c r="A1434">
        <v>130</v>
      </c>
      <c r="B1434" t="s">
        <v>778</v>
      </c>
      <c r="C1434" s="53">
        <v>3</v>
      </c>
      <c r="D1434" s="53">
        <v>37</v>
      </c>
      <c r="J1434" s="53">
        <v>3</v>
      </c>
      <c r="K1434" s="53">
        <v>37</v>
      </c>
    </row>
    <row r="1435" spans="1:11">
      <c r="A1435">
        <v>130</v>
      </c>
      <c r="B1435" t="s">
        <v>778</v>
      </c>
      <c r="C1435" s="53">
        <v>3</v>
      </c>
      <c r="D1435" s="53">
        <v>35</v>
      </c>
      <c r="J1435" s="53">
        <v>3</v>
      </c>
      <c r="K1435" s="53">
        <v>35</v>
      </c>
    </row>
    <row r="1436" spans="1:11">
      <c r="A1436">
        <v>130</v>
      </c>
      <c r="B1436" t="s">
        <v>778</v>
      </c>
      <c r="C1436" s="53">
        <v>5</v>
      </c>
      <c r="D1436" s="53">
        <v>13</v>
      </c>
      <c r="J1436" s="53">
        <v>5</v>
      </c>
      <c r="K1436" s="53">
        <v>13</v>
      </c>
    </row>
    <row r="1437" spans="1:11">
      <c r="A1437">
        <v>130</v>
      </c>
      <c r="B1437" t="s">
        <v>778</v>
      </c>
      <c r="C1437" s="53">
        <v>3</v>
      </c>
      <c r="D1437" s="53">
        <v>8</v>
      </c>
      <c r="J1437" s="53">
        <v>3</v>
      </c>
      <c r="K1437" s="53">
        <v>8</v>
      </c>
    </row>
    <row r="1438" spans="1:11">
      <c r="A1438">
        <v>130</v>
      </c>
      <c r="B1438" t="s">
        <v>778</v>
      </c>
      <c r="C1438" s="53">
        <v>2</v>
      </c>
      <c r="D1438" s="53">
        <v>9</v>
      </c>
      <c r="J1438" s="53">
        <v>2</v>
      </c>
      <c r="K1438" s="53">
        <v>9</v>
      </c>
    </row>
    <row r="1439" spans="1:11">
      <c r="A1439">
        <v>130</v>
      </c>
      <c r="B1439" t="s">
        <v>778</v>
      </c>
      <c r="C1439" s="53">
        <v>1</v>
      </c>
      <c r="D1439" s="53">
        <v>6</v>
      </c>
      <c r="J1439" s="53">
        <v>1</v>
      </c>
      <c r="K1439" s="53">
        <v>6</v>
      </c>
    </row>
    <row r="1440" spans="1:11">
      <c r="A1440">
        <v>130</v>
      </c>
      <c r="B1440" t="s">
        <v>778</v>
      </c>
      <c r="C1440" s="53">
        <v>2</v>
      </c>
      <c r="D1440" s="53">
        <v>25</v>
      </c>
      <c r="J1440" s="53">
        <v>2</v>
      </c>
      <c r="K1440" s="53">
        <v>25</v>
      </c>
    </row>
    <row r="1441" spans="1:11">
      <c r="A1441">
        <v>130</v>
      </c>
      <c r="B1441" t="s">
        <v>778</v>
      </c>
      <c r="C1441" s="53">
        <v>5</v>
      </c>
      <c r="D1441" s="53">
        <v>12</v>
      </c>
      <c r="J1441" s="53">
        <v>5</v>
      </c>
      <c r="K1441" s="53">
        <v>12</v>
      </c>
    </row>
    <row r="1442" spans="1:11">
      <c r="A1442">
        <v>130</v>
      </c>
      <c r="B1442" t="s">
        <v>778</v>
      </c>
      <c r="C1442" s="53">
        <v>7</v>
      </c>
      <c r="D1442" s="53">
        <v>8</v>
      </c>
      <c r="J1442" s="53">
        <v>7</v>
      </c>
      <c r="K1442" s="53">
        <v>8</v>
      </c>
    </row>
    <row r="1443" spans="1:11">
      <c r="A1443">
        <v>130</v>
      </c>
      <c r="B1443" t="s">
        <v>778</v>
      </c>
      <c r="C1443" s="53">
        <v>2</v>
      </c>
      <c r="D1443" s="53">
        <v>24</v>
      </c>
      <c r="J1443" s="53">
        <v>2</v>
      </c>
      <c r="K1443" s="53">
        <v>24</v>
      </c>
    </row>
    <row r="1444" spans="1:11">
      <c r="A1444">
        <v>130</v>
      </c>
      <c r="B1444" t="s">
        <v>778</v>
      </c>
      <c r="C1444" s="53">
        <v>6</v>
      </c>
      <c r="D1444" s="53">
        <v>12</v>
      </c>
      <c r="J1444" s="53">
        <v>6</v>
      </c>
      <c r="K1444" s="53">
        <v>12</v>
      </c>
    </row>
    <row r="1445" spans="1:11">
      <c r="A1445">
        <v>130</v>
      </c>
      <c r="B1445" t="s">
        <v>778</v>
      </c>
      <c r="C1445" s="53">
        <v>6</v>
      </c>
      <c r="D1445" s="53">
        <v>9</v>
      </c>
      <c r="J1445" s="53">
        <v>6</v>
      </c>
      <c r="K1445" s="53">
        <v>9</v>
      </c>
    </row>
    <row r="1446" spans="1:11">
      <c r="A1446">
        <v>130</v>
      </c>
      <c r="B1446" t="s">
        <v>778</v>
      </c>
      <c r="C1446" s="53">
        <v>18</v>
      </c>
      <c r="D1446" s="53">
        <v>23</v>
      </c>
      <c r="J1446" s="53">
        <v>18</v>
      </c>
      <c r="K1446" s="53">
        <v>23</v>
      </c>
    </row>
    <row r="1447" spans="1:11">
      <c r="A1447">
        <v>130</v>
      </c>
      <c r="B1447" t="s">
        <v>778</v>
      </c>
      <c r="C1447" s="53">
        <v>17</v>
      </c>
      <c r="D1447" s="53">
        <v>23</v>
      </c>
      <c r="J1447" s="53">
        <v>17</v>
      </c>
      <c r="K1447" s="53">
        <v>23</v>
      </c>
    </row>
    <row r="1448" spans="1:11">
      <c r="A1448">
        <v>130</v>
      </c>
      <c r="B1448" t="s">
        <v>778</v>
      </c>
      <c r="C1448" s="53">
        <v>23</v>
      </c>
      <c r="D1448" s="53">
        <v>27</v>
      </c>
      <c r="J1448" s="53">
        <v>23</v>
      </c>
      <c r="K1448" s="53">
        <v>27</v>
      </c>
    </row>
    <row r="1449" spans="1:11">
      <c r="A1449">
        <v>130</v>
      </c>
      <c r="B1449" t="s">
        <v>778</v>
      </c>
      <c r="C1449" s="53">
        <v>4</v>
      </c>
      <c r="D1449" s="53">
        <v>29</v>
      </c>
      <c r="J1449" s="53">
        <v>4</v>
      </c>
      <c r="K1449" s="53">
        <v>29</v>
      </c>
    </row>
    <row r="1450" spans="1:11">
      <c r="A1450">
        <v>130</v>
      </c>
      <c r="B1450" t="s">
        <v>778</v>
      </c>
      <c r="C1450" s="53">
        <v>4</v>
      </c>
      <c r="D1450" s="53">
        <v>9</v>
      </c>
      <c r="J1450" s="53">
        <v>4</v>
      </c>
      <c r="K1450" s="53">
        <v>9</v>
      </c>
    </row>
    <row r="1451" spans="1:11">
      <c r="A1451">
        <v>130</v>
      </c>
      <c r="B1451" t="s">
        <v>778</v>
      </c>
      <c r="C1451" s="53">
        <v>3</v>
      </c>
      <c r="D1451" s="53">
        <v>15</v>
      </c>
      <c r="J1451" s="53">
        <v>3</v>
      </c>
      <c r="K1451" s="53">
        <v>15</v>
      </c>
    </row>
    <row r="1452" spans="1:11">
      <c r="A1452">
        <v>130</v>
      </c>
      <c r="B1452" t="s">
        <v>778</v>
      </c>
      <c r="C1452" s="53">
        <v>4</v>
      </c>
      <c r="D1452" s="53">
        <v>7</v>
      </c>
      <c r="J1452" s="53">
        <v>4</v>
      </c>
      <c r="K1452" s="53">
        <v>7</v>
      </c>
    </row>
    <row r="1453" spans="1:11">
      <c r="A1453">
        <v>131</v>
      </c>
      <c r="B1453" s="38" t="s">
        <v>779</v>
      </c>
      <c r="C1453" s="39">
        <v>6</v>
      </c>
      <c r="D1453" s="39">
        <v>9</v>
      </c>
      <c r="J1453" s="39">
        <v>6</v>
      </c>
      <c r="K1453" s="39">
        <v>9</v>
      </c>
    </row>
    <row r="1454" spans="1:11">
      <c r="A1454">
        <v>131</v>
      </c>
      <c r="B1454" s="38" t="s">
        <v>779</v>
      </c>
      <c r="C1454" s="39">
        <v>1</v>
      </c>
      <c r="D1454" s="39">
        <v>7</v>
      </c>
      <c r="J1454" s="39">
        <v>1</v>
      </c>
      <c r="K1454" s="39">
        <v>7</v>
      </c>
    </row>
    <row r="1455" spans="1:11">
      <c r="A1455">
        <v>131</v>
      </c>
      <c r="B1455" s="38" t="s">
        <v>779</v>
      </c>
      <c r="C1455" s="39">
        <v>1</v>
      </c>
      <c r="D1455" s="39">
        <v>9</v>
      </c>
      <c r="J1455" s="39">
        <v>1</v>
      </c>
      <c r="K1455" s="39">
        <v>9</v>
      </c>
    </row>
    <row r="1456" spans="1:11">
      <c r="A1456">
        <v>131</v>
      </c>
      <c r="B1456" s="38" t="s">
        <v>779</v>
      </c>
      <c r="C1456" s="39">
        <v>8</v>
      </c>
      <c r="D1456" s="39">
        <v>12</v>
      </c>
      <c r="J1456" s="39">
        <v>8</v>
      </c>
      <c r="K1456" s="39">
        <v>12</v>
      </c>
    </row>
    <row r="1457" spans="1:11">
      <c r="A1457">
        <v>131</v>
      </c>
      <c r="B1457" s="38" t="s">
        <v>779</v>
      </c>
      <c r="C1457" s="39">
        <v>3</v>
      </c>
      <c r="D1457" s="39">
        <v>8</v>
      </c>
      <c r="J1457" s="39">
        <v>3</v>
      </c>
      <c r="K1457" s="39">
        <v>8</v>
      </c>
    </row>
    <row r="1458" spans="1:11">
      <c r="A1458">
        <v>131</v>
      </c>
      <c r="B1458" s="38" t="s">
        <v>779</v>
      </c>
      <c r="C1458" s="39">
        <v>4</v>
      </c>
      <c r="D1458" s="39">
        <v>7</v>
      </c>
      <c r="J1458" s="39">
        <v>4</v>
      </c>
      <c r="K1458" s="39">
        <v>7</v>
      </c>
    </row>
    <row r="1459" spans="1:11">
      <c r="A1459">
        <v>131</v>
      </c>
      <c r="B1459" s="38" t="s">
        <v>779</v>
      </c>
      <c r="C1459" s="39">
        <v>8</v>
      </c>
      <c r="D1459" s="39">
        <v>13</v>
      </c>
      <c r="J1459" s="39">
        <v>8</v>
      </c>
      <c r="K1459" s="39">
        <v>13</v>
      </c>
    </row>
    <row r="1460" spans="1:11">
      <c r="A1460">
        <v>131</v>
      </c>
      <c r="B1460" s="38" t="s">
        <v>779</v>
      </c>
      <c r="C1460" s="39">
        <v>13</v>
      </c>
      <c r="D1460" s="39">
        <v>15</v>
      </c>
      <c r="J1460" s="39">
        <v>13</v>
      </c>
      <c r="K1460" s="39">
        <v>15</v>
      </c>
    </row>
    <row r="1461" spans="1:11">
      <c r="A1461">
        <v>131</v>
      </c>
      <c r="B1461" s="38" t="s">
        <v>779</v>
      </c>
      <c r="C1461" s="39">
        <v>14</v>
      </c>
      <c r="D1461" s="39">
        <v>19</v>
      </c>
      <c r="J1461" s="39">
        <v>14</v>
      </c>
      <c r="K1461" s="39">
        <v>19</v>
      </c>
    </row>
    <row r="1462" spans="1:11">
      <c r="A1462">
        <v>131</v>
      </c>
      <c r="B1462" s="38" t="s">
        <v>779</v>
      </c>
      <c r="C1462" s="39">
        <v>13</v>
      </c>
      <c r="D1462" s="39">
        <v>22</v>
      </c>
      <c r="J1462" s="39">
        <v>13</v>
      </c>
      <c r="K1462" s="39">
        <v>22</v>
      </c>
    </row>
    <row r="1463" spans="1:11">
      <c r="A1463">
        <v>131</v>
      </c>
      <c r="B1463" s="38" t="s">
        <v>779</v>
      </c>
      <c r="C1463" s="39">
        <v>8</v>
      </c>
      <c r="D1463" s="39">
        <v>13</v>
      </c>
      <c r="J1463" s="39">
        <v>8</v>
      </c>
      <c r="K1463" s="39">
        <v>13</v>
      </c>
    </row>
    <row r="1464" spans="1:11">
      <c r="A1464">
        <v>131</v>
      </c>
      <c r="B1464" s="38" t="s">
        <v>779</v>
      </c>
      <c r="C1464" s="39">
        <v>4</v>
      </c>
      <c r="D1464" s="39">
        <v>11</v>
      </c>
      <c r="J1464" s="39">
        <v>4</v>
      </c>
      <c r="K1464" s="39">
        <v>11</v>
      </c>
    </row>
    <row r="1465" spans="1:11">
      <c r="A1465">
        <v>131</v>
      </c>
      <c r="B1465" s="38" t="s">
        <v>779</v>
      </c>
      <c r="C1465" s="39">
        <v>6</v>
      </c>
      <c r="D1465" s="39">
        <v>14</v>
      </c>
      <c r="J1465" s="39">
        <v>6</v>
      </c>
      <c r="K1465" s="39">
        <v>14</v>
      </c>
    </row>
    <row r="1466" spans="1:11">
      <c r="A1466">
        <v>131</v>
      </c>
      <c r="B1466" s="38" t="s">
        <v>779</v>
      </c>
      <c r="C1466" s="39">
        <v>6</v>
      </c>
      <c r="D1466" s="39">
        <v>11</v>
      </c>
      <c r="J1466" s="39">
        <v>6</v>
      </c>
      <c r="K1466" s="39">
        <v>11</v>
      </c>
    </row>
    <row r="1467" spans="1:11">
      <c r="A1467">
        <v>131</v>
      </c>
      <c r="B1467" s="38" t="s">
        <v>779</v>
      </c>
      <c r="C1467" s="39">
        <v>10</v>
      </c>
      <c r="D1467" s="39">
        <v>11</v>
      </c>
      <c r="J1467" s="39">
        <v>10</v>
      </c>
      <c r="K1467" s="39">
        <v>11</v>
      </c>
    </row>
    <row r="1468" spans="1:11">
      <c r="A1468">
        <v>131</v>
      </c>
      <c r="B1468" s="38" t="s">
        <v>779</v>
      </c>
      <c r="C1468" s="39">
        <v>8</v>
      </c>
      <c r="D1468" s="39">
        <v>13</v>
      </c>
      <c r="J1468" s="39">
        <v>8</v>
      </c>
      <c r="K1468" s="39">
        <v>13</v>
      </c>
    </row>
    <row r="1469" spans="1:11">
      <c r="A1469">
        <v>131</v>
      </c>
      <c r="B1469" s="38" t="s">
        <v>779</v>
      </c>
      <c r="C1469" s="39">
        <v>7</v>
      </c>
      <c r="D1469" s="39">
        <v>12</v>
      </c>
      <c r="J1469" s="39">
        <v>7</v>
      </c>
      <c r="K1469" s="39">
        <v>12</v>
      </c>
    </row>
    <row r="1470" spans="1:11">
      <c r="A1470">
        <v>132</v>
      </c>
      <c r="B1470" t="s">
        <v>780</v>
      </c>
      <c r="C1470">
        <v>3</v>
      </c>
      <c r="D1470">
        <v>4</v>
      </c>
      <c r="J1470">
        <v>3</v>
      </c>
      <c r="K1470">
        <v>4</v>
      </c>
    </row>
    <row r="1471" spans="1:11">
      <c r="A1471">
        <v>132</v>
      </c>
      <c r="B1471" s="5" t="s">
        <v>780</v>
      </c>
      <c r="C1471" s="5">
        <v>4</v>
      </c>
      <c r="D1471" s="5">
        <v>8</v>
      </c>
      <c r="J1471" s="5">
        <v>4</v>
      </c>
      <c r="K1471" s="5">
        <v>8</v>
      </c>
    </row>
    <row r="1472" spans="1:11">
      <c r="A1472">
        <v>132</v>
      </c>
      <c r="B1472" s="5" t="s">
        <v>780</v>
      </c>
      <c r="C1472" s="5">
        <v>1</v>
      </c>
      <c r="D1472" s="5">
        <v>6</v>
      </c>
      <c r="J1472" s="5">
        <v>1</v>
      </c>
      <c r="K1472" s="5">
        <v>6</v>
      </c>
    </row>
    <row r="1473" spans="1:11">
      <c r="A1473">
        <v>132</v>
      </c>
      <c r="B1473" s="5" t="s">
        <v>780</v>
      </c>
      <c r="C1473" s="5">
        <v>1</v>
      </c>
      <c r="D1473" s="5">
        <v>2</v>
      </c>
      <c r="J1473" s="5">
        <v>1</v>
      </c>
      <c r="K1473" s="5">
        <v>2</v>
      </c>
    </row>
    <row r="1474" spans="1:11">
      <c r="A1474">
        <v>132</v>
      </c>
      <c r="B1474" s="5" t="s">
        <v>780</v>
      </c>
      <c r="C1474" s="5">
        <v>3</v>
      </c>
      <c r="D1474" s="5">
        <v>5</v>
      </c>
      <c r="J1474" s="5">
        <v>3</v>
      </c>
      <c r="K1474" s="5">
        <v>5</v>
      </c>
    </row>
    <row r="1475" spans="1:11">
      <c r="A1475">
        <v>132</v>
      </c>
      <c r="B1475" t="s">
        <v>780</v>
      </c>
      <c r="C1475">
        <v>5</v>
      </c>
      <c r="D1475">
        <v>7</v>
      </c>
      <c r="J1475">
        <v>5</v>
      </c>
      <c r="K1475">
        <v>7</v>
      </c>
    </row>
    <row r="1476" spans="1:11">
      <c r="A1476">
        <v>132</v>
      </c>
      <c r="B1476" s="5" t="s">
        <v>780</v>
      </c>
      <c r="C1476" s="5">
        <v>5</v>
      </c>
      <c r="D1476" s="5">
        <v>5</v>
      </c>
      <c r="J1476" s="5">
        <v>5</v>
      </c>
      <c r="K1476" s="5">
        <v>5</v>
      </c>
    </row>
    <row r="1477" spans="1:11">
      <c r="A1477">
        <v>132</v>
      </c>
      <c r="B1477" s="5" t="s">
        <v>780</v>
      </c>
      <c r="C1477" s="5">
        <v>4</v>
      </c>
      <c r="D1477" s="5">
        <v>9</v>
      </c>
      <c r="J1477" s="5">
        <v>4</v>
      </c>
      <c r="K1477" s="5">
        <v>9</v>
      </c>
    </row>
    <row r="1478" spans="1:11">
      <c r="A1478">
        <v>132</v>
      </c>
      <c r="B1478" s="5" t="s">
        <v>780</v>
      </c>
      <c r="C1478" s="5">
        <v>4</v>
      </c>
      <c r="D1478" s="5">
        <v>5</v>
      </c>
      <c r="J1478" s="5">
        <v>4</v>
      </c>
      <c r="K1478" s="5">
        <v>5</v>
      </c>
    </row>
    <row r="1479" spans="1:11">
      <c r="A1479">
        <v>132</v>
      </c>
      <c r="B1479" s="5" t="s">
        <v>780</v>
      </c>
      <c r="C1479" s="5">
        <v>2</v>
      </c>
      <c r="D1479" s="5">
        <v>5</v>
      </c>
      <c r="J1479" s="5">
        <v>2</v>
      </c>
      <c r="K1479" s="5">
        <v>5</v>
      </c>
    </row>
    <row r="1480" spans="1:11">
      <c r="A1480">
        <v>132</v>
      </c>
      <c r="B1480" s="5" t="s">
        <v>780</v>
      </c>
      <c r="C1480" s="5">
        <v>7</v>
      </c>
      <c r="D1480" s="5">
        <v>8</v>
      </c>
      <c r="J1480" s="5">
        <v>7</v>
      </c>
      <c r="K1480" s="5">
        <v>8</v>
      </c>
    </row>
    <row r="1481" spans="1:11">
      <c r="A1481">
        <v>132</v>
      </c>
      <c r="B1481" s="5" t="s">
        <v>780</v>
      </c>
      <c r="C1481" s="5">
        <v>1</v>
      </c>
      <c r="D1481" s="5">
        <v>7</v>
      </c>
      <c r="J1481" s="5">
        <v>1</v>
      </c>
      <c r="K1481" s="5">
        <v>7</v>
      </c>
    </row>
    <row r="1482" spans="1:11">
      <c r="A1482" s="42">
        <v>136</v>
      </c>
      <c r="B1482" t="s">
        <v>875</v>
      </c>
      <c r="C1482" s="42">
        <v>3</v>
      </c>
      <c r="D1482" s="42">
        <v>7</v>
      </c>
      <c r="J1482" s="42">
        <v>3</v>
      </c>
      <c r="K1482" s="42">
        <v>7</v>
      </c>
    </row>
    <row r="1483" spans="1:11">
      <c r="A1483" s="42">
        <v>136</v>
      </c>
      <c r="B1483" t="s">
        <v>875</v>
      </c>
      <c r="C1483" s="42">
        <v>2</v>
      </c>
      <c r="D1483" s="42">
        <v>3</v>
      </c>
      <c r="J1483" s="42">
        <v>2</v>
      </c>
      <c r="K1483" s="42">
        <v>3</v>
      </c>
    </row>
    <row r="1484" spans="1:11">
      <c r="A1484" s="42">
        <v>136</v>
      </c>
      <c r="B1484" t="s">
        <v>875</v>
      </c>
      <c r="C1484" s="42">
        <v>1</v>
      </c>
      <c r="D1484" s="42">
        <v>3</v>
      </c>
      <c r="J1484" s="42">
        <v>1</v>
      </c>
      <c r="K1484" s="42">
        <v>3</v>
      </c>
    </row>
    <row r="1485" spans="1:11">
      <c r="A1485" s="42">
        <v>136</v>
      </c>
      <c r="B1485" t="s">
        <v>875</v>
      </c>
      <c r="C1485" s="42">
        <v>2</v>
      </c>
      <c r="D1485" s="42">
        <v>13</v>
      </c>
      <c r="J1485" s="42">
        <v>2</v>
      </c>
      <c r="K1485" s="42">
        <v>13</v>
      </c>
    </row>
    <row r="1486" spans="1:11">
      <c r="A1486" s="42">
        <v>136</v>
      </c>
      <c r="B1486" t="s">
        <v>875</v>
      </c>
      <c r="C1486" s="42">
        <v>6</v>
      </c>
      <c r="D1486" s="42">
        <v>14</v>
      </c>
      <c r="J1486" s="42">
        <v>6</v>
      </c>
      <c r="K1486" s="42">
        <v>14</v>
      </c>
    </row>
    <row r="1487" spans="1:11">
      <c r="A1487" s="42">
        <v>136</v>
      </c>
      <c r="B1487" t="s">
        <v>875</v>
      </c>
      <c r="C1487" s="42">
        <v>3</v>
      </c>
      <c r="D1487" s="42">
        <v>4</v>
      </c>
      <c r="J1487" s="42">
        <v>3</v>
      </c>
      <c r="K1487" s="42">
        <v>4</v>
      </c>
    </row>
    <row r="1488" spans="1:11">
      <c r="A1488" s="42">
        <v>136</v>
      </c>
      <c r="B1488" t="s">
        <v>875</v>
      </c>
      <c r="C1488" s="42">
        <v>1</v>
      </c>
      <c r="D1488" s="42">
        <v>11</v>
      </c>
      <c r="J1488" s="42">
        <v>1</v>
      </c>
      <c r="K1488" s="42">
        <v>11</v>
      </c>
    </row>
    <row r="1489" spans="1:11">
      <c r="A1489" s="42">
        <v>136</v>
      </c>
      <c r="B1489" t="s">
        <v>875</v>
      </c>
      <c r="C1489" s="42">
        <v>1</v>
      </c>
      <c r="D1489" s="42">
        <v>4</v>
      </c>
      <c r="J1489" s="42">
        <v>1</v>
      </c>
      <c r="K1489" s="42">
        <v>4</v>
      </c>
    </row>
    <row r="1490" spans="1:11">
      <c r="A1490" s="42">
        <v>137</v>
      </c>
      <c r="B1490" s="38" t="s">
        <v>3411</v>
      </c>
      <c r="C1490" s="39">
        <v>11</v>
      </c>
      <c r="D1490" s="39">
        <v>13</v>
      </c>
      <c r="J1490" s="39">
        <v>11</v>
      </c>
      <c r="K1490" s="39">
        <v>13</v>
      </c>
    </row>
    <row r="1491" spans="1:11">
      <c r="A1491" s="42">
        <v>137</v>
      </c>
      <c r="B1491" s="38" t="s">
        <v>3411</v>
      </c>
      <c r="C1491" s="38">
        <v>10</v>
      </c>
      <c r="D1491" s="39">
        <v>26</v>
      </c>
      <c r="J1491" s="38">
        <v>10</v>
      </c>
      <c r="K1491" s="39">
        <v>26</v>
      </c>
    </row>
    <row r="1492" spans="1:11">
      <c r="A1492" s="42">
        <v>137</v>
      </c>
      <c r="B1492" s="38" t="s">
        <v>3411</v>
      </c>
      <c r="C1492" s="39">
        <v>4</v>
      </c>
      <c r="D1492" s="39">
        <v>6</v>
      </c>
      <c r="J1492" s="39">
        <v>4</v>
      </c>
      <c r="K1492" s="39">
        <v>6</v>
      </c>
    </row>
    <row r="1493" spans="1:11">
      <c r="A1493" s="42">
        <v>137</v>
      </c>
      <c r="B1493" s="38" t="s">
        <v>3411</v>
      </c>
      <c r="C1493" s="38">
        <v>4</v>
      </c>
      <c r="D1493" s="39">
        <v>16</v>
      </c>
      <c r="J1493" s="38">
        <v>4</v>
      </c>
      <c r="K1493" s="39">
        <v>16</v>
      </c>
    </row>
    <row r="1494" spans="1:11">
      <c r="A1494" s="42">
        <v>137</v>
      </c>
      <c r="B1494" s="38" t="s">
        <v>3411</v>
      </c>
      <c r="C1494" s="39">
        <v>5</v>
      </c>
      <c r="D1494" s="39">
        <v>10</v>
      </c>
      <c r="J1494" s="39">
        <v>5</v>
      </c>
      <c r="K1494" s="39">
        <v>10</v>
      </c>
    </row>
    <row r="1495" spans="1:11">
      <c r="A1495" s="42">
        <v>137</v>
      </c>
      <c r="B1495" s="38" t="s">
        <v>3411</v>
      </c>
      <c r="C1495" s="39">
        <v>2</v>
      </c>
      <c r="D1495" s="39">
        <v>6</v>
      </c>
      <c r="J1495" s="39">
        <v>2</v>
      </c>
      <c r="K1495" s="39">
        <v>6</v>
      </c>
    </row>
    <row r="1496" spans="1:11">
      <c r="A1496" s="42">
        <v>137</v>
      </c>
      <c r="B1496" s="38" t="s">
        <v>3411</v>
      </c>
      <c r="C1496" s="39">
        <v>1</v>
      </c>
      <c r="D1496" s="39">
        <v>10</v>
      </c>
      <c r="J1496" s="39">
        <v>1</v>
      </c>
      <c r="K1496" s="39">
        <v>10</v>
      </c>
    </row>
    <row r="1497" spans="1:11">
      <c r="A1497" s="42">
        <v>137</v>
      </c>
      <c r="B1497" s="38" t="s">
        <v>3411</v>
      </c>
      <c r="C1497" s="39">
        <v>2</v>
      </c>
      <c r="D1497" s="39">
        <v>18</v>
      </c>
      <c r="J1497" s="39">
        <v>2</v>
      </c>
      <c r="K1497" s="39">
        <v>18</v>
      </c>
    </row>
    <row r="1498" spans="1:11">
      <c r="A1498" s="42">
        <v>137</v>
      </c>
      <c r="B1498" s="38" t="s">
        <v>3411</v>
      </c>
      <c r="C1498" s="39">
        <v>3</v>
      </c>
      <c r="D1498" s="39">
        <v>14</v>
      </c>
      <c r="J1498" s="39">
        <v>3</v>
      </c>
      <c r="K1498" s="39">
        <v>14</v>
      </c>
    </row>
    <row r="1499" spans="1:11">
      <c r="A1499" s="42">
        <v>137</v>
      </c>
      <c r="B1499" s="38" t="s">
        <v>3411</v>
      </c>
      <c r="C1499" s="39">
        <v>5</v>
      </c>
      <c r="D1499" s="39">
        <v>8</v>
      </c>
      <c r="J1499" s="39">
        <v>5</v>
      </c>
      <c r="K1499" s="39">
        <v>8</v>
      </c>
    </row>
    <row r="1500" spans="1:11">
      <c r="A1500" s="42">
        <v>137</v>
      </c>
      <c r="B1500" s="38" t="s">
        <v>3411</v>
      </c>
      <c r="C1500" s="39">
        <v>2</v>
      </c>
      <c r="D1500" s="39">
        <v>10</v>
      </c>
      <c r="J1500" s="39">
        <v>2</v>
      </c>
      <c r="K1500" s="39">
        <v>10</v>
      </c>
    </row>
    <row r="1501" spans="1:11">
      <c r="A1501" s="42">
        <v>137</v>
      </c>
      <c r="B1501" s="38" t="s">
        <v>3411</v>
      </c>
      <c r="C1501" s="39">
        <v>4</v>
      </c>
      <c r="D1501" s="39">
        <v>9</v>
      </c>
      <c r="J1501" s="39">
        <v>4</v>
      </c>
      <c r="K1501" s="39">
        <v>9</v>
      </c>
    </row>
    <row r="1502" spans="1:11">
      <c r="A1502" s="42">
        <v>137</v>
      </c>
      <c r="B1502" s="38" t="s">
        <v>3411</v>
      </c>
      <c r="C1502" s="39">
        <v>1</v>
      </c>
      <c r="D1502" s="39">
        <v>15</v>
      </c>
      <c r="J1502" s="39">
        <v>1</v>
      </c>
      <c r="K1502" s="39">
        <v>15</v>
      </c>
    </row>
    <row r="1503" spans="1:11">
      <c r="A1503" s="42">
        <v>137</v>
      </c>
      <c r="B1503" s="38" t="s">
        <v>3411</v>
      </c>
      <c r="C1503" s="39">
        <v>6</v>
      </c>
      <c r="D1503" s="39">
        <v>10</v>
      </c>
      <c r="J1503" s="39">
        <v>6</v>
      </c>
      <c r="K1503" s="39">
        <v>10</v>
      </c>
    </row>
    <row r="1504" spans="1:11">
      <c r="A1504" s="42">
        <v>137</v>
      </c>
      <c r="B1504" s="38" t="s">
        <v>3411</v>
      </c>
      <c r="C1504" s="39">
        <v>1</v>
      </c>
      <c r="D1504" s="39">
        <v>9</v>
      </c>
      <c r="J1504" s="39">
        <v>1</v>
      </c>
      <c r="K1504" s="39">
        <v>9</v>
      </c>
    </row>
    <row r="1505" spans="1:11">
      <c r="A1505" s="42">
        <v>137</v>
      </c>
      <c r="B1505" s="38" t="s">
        <v>3411</v>
      </c>
      <c r="C1505" s="39">
        <v>2</v>
      </c>
      <c r="D1505" s="39">
        <v>15</v>
      </c>
      <c r="J1505" s="39">
        <v>2</v>
      </c>
      <c r="K1505" s="39">
        <v>15</v>
      </c>
    </row>
    <row r="1506" spans="1:11">
      <c r="A1506" s="42">
        <v>137</v>
      </c>
      <c r="B1506" s="38" t="s">
        <v>3411</v>
      </c>
      <c r="C1506" s="39">
        <v>5</v>
      </c>
      <c r="D1506" s="39">
        <v>18</v>
      </c>
      <c r="J1506" s="39">
        <v>5</v>
      </c>
      <c r="K1506" s="39">
        <v>18</v>
      </c>
    </row>
    <row r="1507" spans="1:11">
      <c r="A1507" s="42">
        <v>137</v>
      </c>
      <c r="B1507" s="38" t="s">
        <v>3411</v>
      </c>
      <c r="C1507" s="39">
        <v>5</v>
      </c>
      <c r="D1507" s="39">
        <v>12</v>
      </c>
      <c r="J1507" s="39">
        <v>5</v>
      </c>
      <c r="K1507" s="39">
        <v>12</v>
      </c>
    </row>
    <row r="1508" spans="1:11">
      <c r="A1508" s="42">
        <v>137</v>
      </c>
      <c r="B1508" s="38" t="s">
        <v>3411</v>
      </c>
      <c r="C1508" s="39">
        <v>6</v>
      </c>
      <c r="D1508" s="39">
        <v>10</v>
      </c>
      <c r="J1508" s="39">
        <v>6</v>
      </c>
      <c r="K1508" s="39">
        <v>10</v>
      </c>
    </row>
    <row r="1509" spans="1:11">
      <c r="A1509" s="42">
        <v>140</v>
      </c>
      <c r="B1509" t="s">
        <v>3459</v>
      </c>
      <c r="C1509" s="42">
        <v>1</v>
      </c>
      <c r="D1509" s="42">
        <v>10</v>
      </c>
      <c r="J1509" s="42">
        <v>1</v>
      </c>
      <c r="K1509" s="42">
        <v>10</v>
      </c>
    </row>
    <row r="1510" spans="1:11">
      <c r="A1510" s="42">
        <v>140</v>
      </c>
      <c r="B1510" t="s">
        <v>3459</v>
      </c>
      <c r="C1510" s="42">
        <v>1</v>
      </c>
      <c r="D1510" s="42">
        <v>6</v>
      </c>
      <c r="J1510" s="42">
        <v>1</v>
      </c>
      <c r="K1510" s="42">
        <v>6</v>
      </c>
    </row>
    <row r="1511" spans="1:11">
      <c r="A1511" s="42">
        <v>140</v>
      </c>
      <c r="B1511" t="s">
        <v>3459</v>
      </c>
      <c r="C1511" s="42">
        <v>1</v>
      </c>
      <c r="D1511" s="42">
        <v>7</v>
      </c>
      <c r="J1511" s="42">
        <v>1</v>
      </c>
      <c r="K1511" s="42">
        <v>7</v>
      </c>
    </row>
    <row r="1512" spans="1:11">
      <c r="A1512">
        <v>141</v>
      </c>
      <c r="B1512" t="s">
        <v>786</v>
      </c>
      <c r="C1512">
        <v>2</v>
      </c>
      <c r="D1512">
        <v>4</v>
      </c>
      <c r="J1512">
        <v>2</v>
      </c>
      <c r="K1512">
        <v>4</v>
      </c>
    </row>
    <row r="1513" spans="1:11">
      <c r="A1513">
        <v>141</v>
      </c>
      <c r="B1513" t="s">
        <v>786</v>
      </c>
      <c r="C1513">
        <v>8</v>
      </c>
      <c r="D1513">
        <v>10</v>
      </c>
      <c r="J1513">
        <v>8</v>
      </c>
      <c r="K1513">
        <v>10</v>
      </c>
    </row>
    <row r="1514" spans="1:11">
      <c r="A1514" s="42">
        <v>142</v>
      </c>
      <c r="B1514" s="38" t="s">
        <v>787</v>
      </c>
      <c r="C1514" s="39">
        <v>7</v>
      </c>
      <c r="D1514" s="39">
        <v>25</v>
      </c>
      <c r="J1514" s="39">
        <v>7</v>
      </c>
      <c r="K1514" s="39">
        <v>25</v>
      </c>
    </row>
    <row r="1515" spans="1:11">
      <c r="A1515" s="42">
        <v>142</v>
      </c>
      <c r="B1515" s="38" t="s">
        <v>787</v>
      </c>
      <c r="C1515" s="39">
        <v>3</v>
      </c>
      <c r="D1515" s="39">
        <v>37</v>
      </c>
      <c r="J1515" s="39">
        <v>3</v>
      </c>
      <c r="K1515" s="39">
        <v>37</v>
      </c>
    </row>
    <row r="1516" spans="1:11">
      <c r="A1516" s="42">
        <v>142</v>
      </c>
      <c r="B1516" s="38" t="s">
        <v>787</v>
      </c>
      <c r="C1516" s="39">
        <v>3</v>
      </c>
      <c r="D1516" s="39">
        <v>10</v>
      </c>
      <c r="J1516" s="39">
        <v>3</v>
      </c>
      <c r="K1516" s="39">
        <v>10</v>
      </c>
    </row>
    <row r="1517" spans="1:11">
      <c r="A1517" s="42">
        <v>142</v>
      </c>
      <c r="B1517" s="38" t="s">
        <v>787</v>
      </c>
      <c r="C1517" s="39">
        <v>15</v>
      </c>
      <c r="D1517" s="39">
        <v>21</v>
      </c>
      <c r="J1517" s="39">
        <v>15</v>
      </c>
      <c r="K1517" s="39">
        <v>21</v>
      </c>
    </row>
    <row r="1518" spans="1:11">
      <c r="A1518" s="42">
        <v>142</v>
      </c>
      <c r="B1518" s="38" t="s">
        <v>787</v>
      </c>
      <c r="C1518" s="39">
        <v>4</v>
      </c>
      <c r="D1518" s="39">
        <v>7</v>
      </c>
      <c r="J1518" s="39">
        <v>4</v>
      </c>
      <c r="K1518" s="39">
        <v>7</v>
      </c>
    </row>
    <row r="1519" spans="1:11">
      <c r="A1519" s="42">
        <v>142</v>
      </c>
      <c r="B1519" s="38" t="s">
        <v>787</v>
      </c>
      <c r="C1519" s="39">
        <v>1</v>
      </c>
      <c r="D1519" s="39">
        <v>7</v>
      </c>
      <c r="J1519" s="39">
        <v>1</v>
      </c>
      <c r="K1519" s="39">
        <v>7</v>
      </c>
    </row>
    <row r="1520" spans="1:11">
      <c r="A1520" s="42">
        <v>142</v>
      </c>
      <c r="B1520" s="38" t="s">
        <v>787</v>
      </c>
      <c r="C1520" s="39">
        <v>4</v>
      </c>
      <c r="D1520" s="39">
        <v>10</v>
      </c>
      <c r="J1520" s="39">
        <v>4</v>
      </c>
      <c r="K1520" s="39">
        <v>10</v>
      </c>
    </row>
    <row r="1521" spans="1:11">
      <c r="A1521" s="42">
        <v>142</v>
      </c>
      <c r="B1521" s="38" t="s">
        <v>787</v>
      </c>
      <c r="C1521" s="39">
        <v>1</v>
      </c>
      <c r="D1521" s="39">
        <v>3</v>
      </c>
      <c r="J1521" s="39">
        <v>1</v>
      </c>
      <c r="K1521" s="39">
        <v>3</v>
      </c>
    </row>
    <row r="1522" spans="1:11">
      <c r="A1522" s="42">
        <v>142</v>
      </c>
      <c r="B1522" s="38" t="s">
        <v>787</v>
      </c>
      <c r="C1522" s="39">
        <v>2</v>
      </c>
      <c r="D1522" s="39">
        <v>13</v>
      </c>
      <c r="J1522" s="39">
        <v>2</v>
      </c>
      <c r="K1522" s="39">
        <v>13</v>
      </c>
    </row>
    <row r="1523" spans="1:11">
      <c r="A1523" s="42">
        <v>142</v>
      </c>
      <c r="B1523" s="38" t="s">
        <v>787</v>
      </c>
      <c r="C1523" s="39">
        <v>1</v>
      </c>
      <c r="D1523" s="39">
        <v>10</v>
      </c>
      <c r="J1523" s="39">
        <v>1</v>
      </c>
      <c r="K1523" s="39">
        <v>10</v>
      </c>
    </row>
    <row r="1524" spans="1:11">
      <c r="A1524" s="42">
        <v>142</v>
      </c>
      <c r="B1524" s="38" t="s">
        <v>787</v>
      </c>
      <c r="C1524" s="39">
        <v>4</v>
      </c>
      <c r="D1524" s="39">
        <v>10</v>
      </c>
      <c r="J1524" s="39">
        <v>4</v>
      </c>
      <c r="K1524" s="39">
        <v>10</v>
      </c>
    </row>
    <row r="1525" spans="1:11">
      <c r="A1525" s="42">
        <v>142</v>
      </c>
      <c r="B1525" s="38" t="s">
        <v>787</v>
      </c>
      <c r="C1525" s="39">
        <v>4</v>
      </c>
      <c r="D1525" s="39">
        <v>8</v>
      </c>
      <c r="J1525" s="39">
        <v>4</v>
      </c>
      <c r="K1525" s="39">
        <v>8</v>
      </c>
    </row>
    <row r="1526" spans="1:11">
      <c r="A1526" s="42">
        <v>142</v>
      </c>
      <c r="B1526" s="38" t="s">
        <v>787</v>
      </c>
      <c r="C1526" s="39">
        <v>5</v>
      </c>
      <c r="D1526" s="39">
        <v>21</v>
      </c>
      <c r="J1526" s="39">
        <v>5</v>
      </c>
      <c r="K1526" s="39">
        <v>21</v>
      </c>
    </row>
    <row r="1527" spans="1:11">
      <c r="A1527" s="42">
        <v>142</v>
      </c>
      <c r="B1527" s="38" t="s">
        <v>787</v>
      </c>
      <c r="C1527" s="39">
        <v>1</v>
      </c>
      <c r="D1527" s="39">
        <v>9</v>
      </c>
      <c r="J1527" s="39">
        <v>1</v>
      </c>
      <c r="K1527" s="39">
        <v>9</v>
      </c>
    </row>
    <row r="1528" spans="1:11">
      <c r="A1528" s="42">
        <v>142</v>
      </c>
      <c r="B1528" s="38" t="s">
        <v>787</v>
      </c>
      <c r="C1528" s="39">
        <v>4</v>
      </c>
      <c r="D1528" s="39">
        <v>12</v>
      </c>
      <c r="J1528" s="39">
        <v>4</v>
      </c>
      <c r="K1528" s="39">
        <v>12</v>
      </c>
    </row>
    <row r="1529" spans="1:11">
      <c r="A1529" s="42">
        <v>142</v>
      </c>
      <c r="B1529" s="38" t="s">
        <v>787</v>
      </c>
      <c r="C1529" s="39">
        <v>4</v>
      </c>
      <c r="D1529" s="39">
        <v>11</v>
      </c>
      <c r="J1529" s="39">
        <v>4</v>
      </c>
      <c r="K1529" s="39">
        <v>11</v>
      </c>
    </row>
    <row r="1530" spans="1:11">
      <c r="A1530" s="42">
        <v>142</v>
      </c>
      <c r="B1530" s="38" t="s">
        <v>787</v>
      </c>
      <c r="C1530" s="39">
        <v>5</v>
      </c>
      <c r="D1530" s="39">
        <v>11</v>
      </c>
      <c r="J1530" s="39">
        <v>5</v>
      </c>
      <c r="K1530" s="39">
        <v>11</v>
      </c>
    </row>
    <row r="1531" spans="1:11">
      <c r="A1531" s="42">
        <v>142</v>
      </c>
      <c r="B1531" s="38" t="s">
        <v>787</v>
      </c>
      <c r="C1531" s="39">
        <v>3</v>
      </c>
      <c r="D1531" s="39">
        <v>8</v>
      </c>
      <c r="J1531" s="39">
        <v>3</v>
      </c>
      <c r="K1531" s="39">
        <v>8</v>
      </c>
    </row>
    <row r="1532" spans="1:11">
      <c r="A1532" s="42">
        <v>142</v>
      </c>
      <c r="B1532" s="38" t="s">
        <v>787</v>
      </c>
      <c r="C1532" s="39">
        <v>2</v>
      </c>
      <c r="D1532" s="39">
        <v>4</v>
      </c>
      <c r="J1532" s="39">
        <v>2</v>
      </c>
      <c r="K1532" s="39">
        <v>4</v>
      </c>
    </row>
    <row r="1533" spans="1:11">
      <c r="A1533" s="42">
        <v>142</v>
      </c>
      <c r="B1533" s="38" t="s">
        <v>787</v>
      </c>
      <c r="C1533" s="39">
        <v>3</v>
      </c>
      <c r="D1533" s="39">
        <v>5</v>
      </c>
      <c r="J1533" s="39">
        <v>3</v>
      </c>
      <c r="K1533" s="39">
        <v>5</v>
      </c>
    </row>
    <row r="1534" spans="1:11">
      <c r="A1534" s="42">
        <v>142</v>
      </c>
      <c r="B1534" s="38" t="s">
        <v>787</v>
      </c>
      <c r="C1534" s="39">
        <v>2</v>
      </c>
      <c r="D1534" s="39">
        <v>3</v>
      </c>
      <c r="J1534" s="39">
        <v>2</v>
      </c>
      <c r="K1534" s="39">
        <v>3</v>
      </c>
    </row>
    <row r="1535" spans="1:11">
      <c r="A1535" s="42">
        <v>143</v>
      </c>
      <c r="B1535" t="s">
        <v>788</v>
      </c>
      <c r="C1535" s="42">
        <v>4</v>
      </c>
      <c r="D1535" s="42">
        <v>9</v>
      </c>
      <c r="J1535" s="42">
        <v>4</v>
      </c>
      <c r="K1535" s="42">
        <v>9</v>
      </c>
    </row>
    <row r="1536" spans="1:11">
      <c r="A1536" s="42">
        <v>143</v>
      </c>
      <c r="B1536" t="s">
        <v>788</v>
      </c>
      <c r="C1536" s="42">
        <v>3</v>
      </c>
      <c r="D1536" s="42">
        <v>6</v>
      </c>
      <c r="J1536" s="42">
        <v>3</v>
      </c>
      <c r="K1536" s="42">
        <v>6</v>
      </c>
    </row>
    <row r="1537" spans="1:11">
      <c r="A1537" s="42">
        <v>143</v>
      </c>
      <c r="B1537" t="s">
        <v>788</v>
      </c>
      <c r="C1537" s="42">
        <v>1</v>
      </c>
      <c r="D1537" s="42">
        <v>8</v>
      </c>
      <c r="J1537" s="42">
        <v>1</v>
      </c>
      <c r="K1537" s="42">
        <v>8</v>
      </c>
    </row>
    <row r="1538" spans="1:11">
      <c r="A1538" s="42">
        <v>143</v>
      </c>
      <c r="B1538" t="s">
        <v>788</v>
      </c>
      <c r="C1538" s="42">
        <v>3</v>
      </c>
      <c r="D1538" s="42">
        <v>6</v>
      </c>
      <c r="J1538" s="42">
        <v>3</v>
      </c>
      <c r="K1538" s="42">
        <v>6</v>
      </c>
    </row>
    <row r="1539" spans="1:11">
      <c r="A1539" s="42">
        <v>143</v>
      </c>
      <c r="B1539" t="s">
        <v>788</v>
      </c>
      <c r="C1539" s="42">
        <v>1</v>
      </c>
      <c r="D1539" s="42">
        <v>10</v>
      </c>
      <c r="J1539" s="42">
        <v>1</v>
      </c>
      <c r="K1539" s="42">
        <v>10</v>
      </c>
    </row>
    <row r="1540" spans="1:11">
      <c r="A1540">
        <v>144</v>
      </c>
      <c r="B1540" t="s">
        <v>252</v>
      </c>
      <c r="C1540">
        <v>2</v>
      </c>
      <c r="D1540">
        <v>3</v>
      </c>
      <c r="J1540">
        <v>2</v>
      </c>
      <c r="K1540">
        <v>3</v>
      </c>
    </row>
    <row r="1541" spans="1:11">
      <c r="A1541">
        <v>144</v>
      </c>
      <c r="B1541" t="s">
        <v>252</v>
      </c>
      <c r="C1541">
        <v>3</v>
      </c>
      <c r="D1541">
        <v>4</v>
      </c>
      <c r="J1541">
        <v>3</v>
      </c>
      <c r="K1541">
        <v>4</v>
      </c>
    </row>
    <row r="1542" spans="1:11">
      <c r="A1542">
        <v>144</v>
      </c>
      <c r="B1542" t="s">
        <v>252</v>
      </c>
      <c r="C1542">
        <v>2</v>
      </c>
      <c r="D1542">
        <v>3</v>
      </c>
      <c r="J1542">
        <v>2</v>
      </c>
      <c r="K1542">
        <v>3</v>
      </c>
    </row>
    <row r="1543" spans="1:11">
      <c r="A1543">
        <v>144</v>
      </c>
      <c r="B1543" t="s">
        <v>252</v>
      </c>
      <c r="C1543">
        <v>2</v>
      </c>
      <c r="D1543">
        <v>3</v>
      </c>
      <c r="J1543">
        <v>2</v>
      </c>
      <c r="K1543">
        <v>3</v>
      </c>
    </row>
    <row r="1544" spans="1:11">
      <c r="A1544">
        <v>144</v>
      </c>
      <c r="B1544" t="s">
        <v>252</v>
      </c>
      <c r="C1544">
        <v>2</v>
      </c>
      <c r="D1544">
        <v>16</v>
      </c>
      <c r="J1544">
        <v>2</v>
      </c>
      <c r="K1544">
        <v>16</v>
      </c>
    </row>
    <row r="1545" spans="1:11">
      <c r="A1545">
        <v>144</v>
      </c>
      <c r="B1545" t="s">
        <v>252</v>
      </c>
      <c r="C1545">
        <v>3</v>
      </c>
      <c r="D1545">
        <v>12</v>
      </c>
      <c r="J1545">
        <v>3</v>
      </c>
      <c r="K1545">
        <v>12</v>
      </c>
    </row>
    <row r="1546" spans="1:11">
      <c r="A1546">
        <v>145</v>
      </c>
      <c r="B1546" s="38" t="s">
        <v>790</v>
      </c>
      <c r="C1546" s="39">
        <v>1</v>
      </c>
      <c r="D1546" s="39">
        <v>3</v>
      </c>
      <c r="J1546" s="39">
        <v>1</v>
      </c>
      <c r="K1546" s="39">
        <v>3</v>
      </c>
    </row>
    <row r="1547" spans="1:11">
      <c r="A1547">
        <v>145</v>
      </c>
      <c r="B1547" s="38" t="s">
        <v>790</v>
      </c>
      <c r="C1547" s="39">
        <v>2</v>
      </c>
      <c r="D1547" s="39">
        <v>10</v>
      </c>
      <c r="J1547" s="39">
        <v>2</v>
      </c>
      <c r="K1547" s="39">
        <v>10</v>
      </c>
    </row>
    <row r="1548" spans="1:11">
      <c r="A1548">
        <v>145</v>
      </c>
      <c r="B1548" s="38" t="s">
        <v>790</v>
      </c>
      <c r="C1548" s="39">
        <v>1</v>
      </c>
      <c r="D1548" s="39">
        <v>10</v>
      </c>
      <c r="J1548" s="39">
        <v>1</v>
      </c>
      <c r="K1548" s="39">
        <v>10</v>
      </c>
    </row>
    <row r="1549" spans="1:11">
      <c r="A1549">
        <v>145</v>
      </c>
      <c r="B1549" s="38" t="s">
        <v>790</v>
      </c>
      <c r="C1549" s="39">
        <v>5</v>
      </c>
      <c r="D1549" s="39">
        <v>7</v>
      </c>
      <c r="J1549" s="39">
        <v>5</v>
      </c>
      <c r="K1549" s="39">
        <v>7</v>
      </c>
    </row>
    <row r="1550" spans="1:11">
      <c r="A1550">
        <v>145</v>
      </c>
      <c r="B1550" s="38" t="s">
        <v>790</v>
      </c>
      <c r="C1550" s="39">
        <v>2</v>
      </c>
      <c r="D1550" s="39">
        <v>7</v>
      </c>
      <c r="J1550" s="39">
        <v>2</v>
      </c>
      <c r="K1550" s="39">
        <v>7</v>
      </c>
    </row>
    <row r="1551" spans="1:11">
      <c r="A1551">
        <v>145</v>
      </c>
      <c r="B1551" s="38" t="s">
        <v>790</v>
      </c>
      <c r="C1551" s="39">
        <v>6</v>
      </c>
      <c r="D1551" s="39">
        <v>8</v>
      </c>
      <c r="J1551" s="39">
        <v>6</v>
      </c>
      <c r="K1551" s="39">
        <v>8</v>
      </c>
    </row>
    <row r="1552" spans="1:11">
      <c r="A1552">
        <v>145</v>
      </c>
      <c r="B1552" s="38" t="s">
        <v>790</v>
      </c>
      <c r="C1552" s="39">
        <v>2</v>
      </c>
      <c r="D1552" s="39">
        <v>8</v>
      </c>
      <c r="J1552" s="39">
        <v>2</v>
      </c>
      <c r="K1552" s="39">
        <v>8</v>
      </c>
    </row>
    <row r="1553" spans="1:11">
      <c r="A1553">
        <v>145</v>
      </c>
      <c r="B1553" s="38" t="s">
        <v>790</v>
      </c>
      <c r="C1553" s="39">
        <v>6</v>
      </c>
      <c r="D1553" s="39">
        <v>9</v>
      </c>
      <c r="J1553" s="39">
        <v>6</v>
      </c>
      <c r="K1553" s="39">
        <v>9</v>
      </c>
    </row>
    <row r="1554" spans="1:11">
      <c r="A1554">
        <v>145</v>
      </c>
      <c r="B1554" s="38" t="s">
        <v>790</v>
      </c>
      <c r="C1554" s="39">
        <v>1</v>
      </c>
      <c r="D1554" s="39">
        <v>3</v>
      </c>
      <c r="J1554" s="39">
        <v>1</v>
      </c>
      <c r="K1554" s="39">
        <v>3</v>
      </c>
    </row>
    <row r="1555" spans="1:11">
      <c r="A1555">
        <v>146</v>
      </c>
      <c r="B1555" s="38" t="s">
        <v>791</v>
      </c>
      <c r="C1555" s="39">
        <v>2</v>
      </c>
      <c r="D1555" s="39">
        <v>3</v>
      </c>
      <c r="J1555" s="39">
        <v>2</v>
      </c>
      <c r="K1555" s="39">
        <v>3</v>
      </c>
    </row>
    <row r="1556" spans="1:11">
      <c r="A1556">
        <v>146</v>
      </c>
      <c r="B1556" s="38" t="s">
        <v>791</v>
      </c>
      <c r="C1556" s="39">
        <v>3</v>
      </c>
      <c r="D1556" s="39">
        <v>3</v>
      </c>
      <c r="J1556" s="39">
        <v>3</v>
      </c>
      <c r="K1556" s="39">
        <v>3</v>
      </c>
    </row>
    <row r="1557" spans="1:11">
      <c r="A1557">
        <v>146</v>
      </c>
      <c r="B1557" s="38" t="s">
        <v>791</v>
      </c>
      <c r="C1557" s="39">
        <v>4</v>
      </c>
      <c r="D1557" s="39">
        <v>10</v>
      </c>
      <c r="J1557" s="39">
        <v>4</v>
      </c>
      <c r="K1557" s="39">
        <v>10</v>
      </c>
    </row>
    <row r="1558" spans="1:11">
      <c r="A1558">
        <v>146</v>
      </c>
      <c r="B1558" s="38" t="s">
        <v>791</v>
      </c>
      <c r="C1558" s="39">
        <v>1</v>
      </c>
      <c r="D1558" s="39">
        <v>12</v>
      </c>
      <c r="J1558" s="39">
        <v>1</v>
      </c>
      <c r="K1558" s="39">
        <v>12</v>
      </c>
    </row>
    <row r="1559" spans="1:11">
      <c r="A1559">
        <v>146</v>
      </c>
      <c r="B1559" s="38" t="s">
        <v>791</v>
      </c>
      <c r="C1559" s="39">
        <v>1</v>
      </c>
      <c r="D1559" s="39">
        <v>10</v>
      </c>
      <c r="J1559" s="39">
        <v>1</v>
      </c>
      <c r="K1559" s="39">
        <v>10</v>
      </c>
    </row>
    <row r="1560" spans="1:11">
      <c r="A1560">
        <v>146</v>
      </c>
      <c r="B1560" s="38" t="s">
        <v>791</v>
      </c>
      <c r="C1560" s="39">
        <v>1</v>
      </c>
      <c r="D1560" s="39">
        <v>11</v>
      </c>
      <c r="J1560" s="39">
        <v>1</v>
      </c>
      <c r="K1560" s="39">
        <v>11</v>
      </c>
    </row>
    <row r="1561" spans="1:11">
      <c r="A1561">
        <v>146</v>
      </c>
      <c r="B1561" s="38" t="s">
        <v>791</v>
      </c>
      <c r="C1561" s="39">
        <v>1</v>
      </c>
      <c r="D1561" s="39">
        <v>9</v>
      </c>
      <c r="J1561" s="39">
        <v>1</v>
      </c>
      <c r="K1561" s="39">
        <v>9</v>
      </c>
    </row>
    <row r="1562" spans="1:11">
      <c r="A1562">
        <v>146</v>
      </c>
      <c r="B1562" s="38" t="s">
        <v>791</v>
      </c>
      <c r="C1562" s="39">
        <v>3</v>
      </c>
      <c r="D1562" s="39">
        <v>12</v>
      </c>
      <c r="J1562" s="39">
        <v>3</v>
      </c>
      <c r="K1562" s="39">
        <v>12</v>
      </c>
    </row>
    <row r="1563" spans="1:11">
      <c r="A1563">
        <v>146</v>
      </c>
      <c r="B1563" s="38" t="s">
        <v>791</v>
      </c>
      <c r="C1563" s="39">
        <v>1</v>
      </c>
      <c r="D1563" s="39">
        <v>8</v>
      </c>
      <c r="J1563" s="39">
        <v>1</v>
      </c>
      <c r="K1563" s="39">
        <v>8</v>
      </c>
    </row>
    <row r="1564" spans="1:11">
      <c r="A1564">
        <v>146</v>
      </c>
      <c r="B1564" s="38" t="s">
        <v>791</v>
      </c>
      <c r="C1564" s="39">
        <v>7</v>
      </c>
      <c r="D1564" s="39">
        <v>23</v>
      </c>
      <c r="J1564" s="39">
        <v>7</v>
      </c>
      <c r="K1564" s="39">
        <v>23</v>
      </c>
    </row>
    <row r="1565" spans="1:11">
      <c r="A1565">
        <v>146</v>
      </c>
      <c r="B1565" s="38" t="s">
        <v>791</v>
      </c>
      <c r="C1565" s="39">
        <v>2</v>
      </c>
      <c r="D1565" s="39">
        <v>13</v>
      </c>
      <c r="J1565" s="39">
        <v>2</v>
      </c>
      <c r="K1565" s="39">
        <v>13</v>
      </c>
    </row>
    <row r="1566" spans="1:11">
      <c r="A1566">
        <v>146</v>
      </c>
      <c r="B1566" s="38" t="s">
        <v>791</v>
      </c>
      <c r="C1566" s="39">
        <v>2</v>
      </c>
      <c r="D1566" s="39">
        <v>6</v>
      </c>
      <c r="J1566" s="39">
        <v>2</v>
      </c>
      <c r="K1566" s="39">
        <v>6</v>
      </c>
    </row>
    <row r="1567" spans="1:11">
      <c r="A1567">
        <v>146</v>
      </c>
      <c r="B1567" s="38" t="s">
        <v>791</v>
      </c>
      <c r="C1567" s="39">
        <v>8</v>
      </c>
      <c r="D1567" s="39">
        <v>14</v>
      </c>
      <c r="J1567" s="39">
        <v>8</v>
      </c>
      <c r="K1567" s="39">
        <v>14</v>
      </c>
    </row>
    <row r="1568" spans="1:11">
      <c r="A1568">
        <v>146</v>
      </c>
      <c r="B1568" s="38" t="s">
        <v>791</v>
      </c>
      <c r="C1568" s="39">
        <v>2</v>
      </c>
      <c r="D1568" s="39">
        <v>12</v>
      </c>
      <c r="J1568" s="39">
        <v>2</v>
      </c>
      <c r="K1568" s="39">
        <v>12</v>
      </c>
    </row>
    <row r="1569" spans="1:11">
      <c r="A1569">
        <v>146</v>
      </c>
      <c r="B1569" s="38" t="s">
        <v>791</v>
      </c>
      <c r="C1569" s="39">
        <v>2</v>
      </c>
      <c r="D1569" s="39">
        <v>5</v>
      </c>
      <c r="J1569" s="39">
        <v>2</v>
      </c>
      <c r="K1569" s="39">
        <v>5</v>
      </c>
    </row>
    <row r="1570" spans="1:11">
      <c r="A1570">
        <v>146</v>
      </c>
      <c r="B1570" s="38" t="s">
        <v>791</v>
      </c>
      <c r="C1570" s="39">
        <v>1</v>
      </c>
      <c r="D1570" s="39">
        <v>6</v>
      </c>
      <c r="J1570" s="39">
        <v>1</v>
      </c>
      <c r="K1570" s="39">
        <v>6</v>
      </c>
    </row>
    <row r="1571" spans="1:11">
      <c r="A1571">
        <v>146</v>
      </c>
      <c r="B1571" s="38" t="s">
        <v>791</v>
      </c>
      <c r="C1571" s="39">
        <v>4</v>
      </c>
      <c r="D1571" s="39">
        <v>6</v>
      </c>
      <c r="J1571" s="39">
        <v>4</v>
      </c>
      <c r="K1571" s="39">
        <v>6</v>
      </c>
    </row>
    <row r="1572" spans="1:11">
      <c r="A1572">
        <v>146</v>
      </c>
      <c r="B1572" s="38" t="s">
        <v>791</v>
      </c>
      <c r="C1572" s="39">
        <v>4</v>
      </c>
      <c r="D1572" s="39">
        <v>12</v>
      </c>
      <c r="J1572" s="39">
        <v>4</v>
      </c>
      <c r="K1572" s="39">
        <v>12</v>
      </c>
    </row>
    <row r="1573" spans="1:11">
      <c r="A1573">
        <v>146</v>
      </c>
      <c r="B1573" s="38" t="s">
        <v>791</v>
      </c>
      <c r="C1573" s="39">
        <v>11</v>
      </c>
      <c r="D1573" s="39">
        <v>39</v>
      </c>
      <c r="J1573" s="39">
        <v>11</v>
      </c>
      <c r="K1573" s="39">
        <v>39</v>
      </c>
    </row>
    <row r="1574" spans="1:11">
      <c r="A1574">
        <v>146</v>
      </c>
      <c r="B1574" s="38" t="s">
        <v>791</v>
      </c>
      <c r="C1574" s="39">
        <v>2</v>
      </c>
      <c r="D1574" s="39">
        <v>14</v>
      </c>
      <c r="J1574" s="39">
        <v>2</v>
      </c>
      <c r="K1574" s="39">
        <v>14</v>
      </c>
    </row>
    <row r="1575" spans="1:11">
      <c r="A1575">
        <v>146</v>
      </c>
      <c r="B1575" s="38" t="s">
        <v>791</v>
      </c>
      <c r="C1575" s="39">
        <v>9</v>
      </c>
      <c r="D1575" s="39">
        <v>12</v>
      </c>
      <c r="J1575" s="39">
        <v>9</v>
      </c>
      <c r="K1575" s="39">
        <v>12</v>
      </c>
    </row>
    <row r="1576" spans="1:11">
      <c r="A1576">
        <v>146</v>
      </c>
      <c r="B1576" s="38" t="s">
        <v>791</v>
      </c>
      <c r="C1576" s="39">
        <v>2</v>
      </c>
      <c r="D1576" s="39">
        <v>4</v>
      </c>
      <c r="J1576" s="39">
        <v>2</v>
      </c>
      <c r="K1576" s="39">
        <v>4</v>
      </c>
    </row>
    <row r="1577" spans="1:11">
      <c r="A1577">
        <v>146</v>
      </c>
      <c r="B1577" s="38" t="s">
        <v>791</v>
      </c>
      <c r="C1577" s="39">
        <v>2</v>
      </c>
      <c r="D1577" s="39">
        <v>4</v>
      </c>
      <c r="J1577" s="39">
        <v>2</v>
      </c>
      <c r="K1577" s="39">
        <v>4</v>
      </c>
    </row>
    <row r="1578" spans="1:11">
      <c r="A1578">
        <v>146</v>
      </c>
      <c r="B1578" s="38" t="s">
        <v>791</v>
      </c>
      <c r="C1578" s="39">
        <v>1</v>
      </c>
      <c r="D1578" s="39">
        <v>11</v>
      </c>
      <c r="J1578" s="39">
        <v>1</v>
      </c>
      <c r="K1578" s="39">
        <v>11</v>
      </c>
    </row>
    <row r="1579" spans="1:11">
      <c r="A1579">
        <v>146</v>
      </c>
      <c r="B1579" s="38" t="s">
        <v>791</v>
      </c>
      <c r="C1579" s="39">
        <v>5</v>
      </c>
      <c r="D1579" s="39">
        <v>9</v>
      </c>
      <c r="J1579" s="39">
        <v>5</v>
      </c>
      <c r="K1579" s="39">
        <v>9</v>
      </c>
    </row>
    <row r="1580" spans="1:11">
      <c r="A1580">
        <v>146</v>
      </c>
      <c r="B1580" s="38" t="s">
        <v>791</v>
      </c>
      <c r="C1580" s="39">
        <v>7</v>
      </c>
      <c r="D1580" s="39">
        <v>13</v>
      </c>
      <c r="J1580" s="39">
        <v>7</v>
      </c>
      <c r="K1580" s="39">
        <v>13</v>
      </c>
    </row>
    <row r="1581" spans="1:11">
      <c r="A1581">
        <v>146</v>
      </c>
      <c r="B1581" s="38" t="s">
        <v>791</v>
      </c>
      <c r="C1581" s="39">
        <v>1</v>
      </c>
      <c r="D1581" s="39">
        <v>15</v>
      </c>
      <c r="J1581" s="39">
        <v>1</v>
      </c>
      <c r="K1581" s="39">
        <v>15</v>
      </c>
    </row>
    <row r="1582" spans="1:11">
      <c r="A1582">
        <v>146</v>
      </c>
      <c r="B1582" s="38" t="s">
        <v>791</v>
      </c>
      <c r="C1582" s="39">
        <v>5</v>
      </c>
      <c r="D1582" s="39">
        <v>12</v>
      </c>
      <c r="J1582" s="39">
        <v>5</v>
      </c>
      <c r="K1582" s="39">
        <v>12</v>
      </c>
    </row>
    <row r="1583" spans="1:11">
      <c r="A1583">
        <v>146</v>
      </c>
      <c r="B1583" s="38" t="s">
        <v>791</v>
      </c>
      <c r="C1583" s="39">
        <v>4</v>
      </c>
      <c r="D1583" s="39">
        <v>8</v>
      </c>
      <c r="J1583" s="39">
        <v>4</v>
      </c>
      <c r="K1583" s="39">
        <v>8</v>
      </c>
    </row>
    <row r="1584" spans="1:11">
      <c r="A1584">
        <v>146</v>
      </c>
      <c r="B1584" s="38" t="s">
        <v>791</v>
      </c>
      <c r="C1584" s="39">
        <v>5</v>
      </c>
      <c r="D1584" s="39">
        <v>10</v>
      </c>
      <c r="J1584" s="39">
        <v>5</v>
      </c>
      <c r="K1584" s="39">
        <v>10</v>
      </c>
    </row>
    <row r="1585" spans="1:11">
      <c r="A1585">
        <v>146</v>
      </c>
      <c r="B1585" s="38" t="s">
        <v>791</v>
      </c>
      <c r="C1585" s="39">
        <v>2</v>
      </c>
      <c r="D1585" s="39">
        <v>7</v>
      </c>
      <c r="J1585" s="39">
        <v>2</v>
      </c>
      <c r="K1585" s="39">
        <v>7</v>
      </c>
    </row>
    <row r="1586" spans="1:11">
      <c r="A1586">
        <v>146</v>
      </c>
      <c r="B1586" s="38" t="s">
        <v>791</v>
      </c>
      <c r="C1586" s="39">
        <v>4</v>
      </c>
      <c r="D1586" s="39">
        <v>6</v>
      </c>
      <c r="J1586" s="39">
        <v>4</v>
      </c>
      <c r="K1586" s="39">
        <v>6</v>
      </c>
    </row>
    <row r="1587" spans="1:11">
      <c r="A1587">
        <v>146</v>
      </c>
      <c r="B1587" s="38" t="s">
        <v>791</v>
      </c>
      <c r="C1587" s="39">
        <v>51</v>
      </c>
      <c r="D1587" s="39">
        <v>73</v>
      </c>
      <c r="J1587" s="39">
        <v>51</v>
      </c>
      <c r="K1587" s="39">
        <v>73</v>
      </c>
    </row>
    <row r="1588" spans="1:11">
      <c r="A1588">
        <v>146</v>
      </c>
      <c r="B1588" s="38" t="s">
        <v>791</v>
      </c>
      <c r="C1588" s="39">
        <v>3</v>
      </c>
      <c r="D1588" s="39">
        <v>14</v>
      </c>
      <c r="J1588" s="39">
        <v>3</v>
      </c>
      <c r="K1588" s="39">
        <v>14</v>
      </c>
    </row>
    <row r="1589" spans="1:11">
      <c r="A1589">
        <v>146</v>
      </c>
      <c r="B1589" s="38" t="s">
        <v>791</v>
      </c>
      <c r="C1589" s="39">
        <v>7</v>
      </c>
      <c r="D1589" s="39">
        <v>16</v>
      </c>
      <c r="J1589" s="39">
        <v>7</v>
      </c>
      <c r="K1589" s="39">
        <v>16</v>
      </c>
    </row>
    <row r="1590" spans="1:11">
      <c r="A1590">
        <v>146</v>
      </c>
      <c r="B1590" s="38" t="s">
        <v>791</v>
      </c>
      <c r="C1590" s="39">
        <v>3</v>
      </c>
      <c r="D1590" s="39">
        <v>7</v>
      </c>
      <c r="J1590" s="39">
        <v>3</v>
      </c>
      <c r="K1590" s="39">
        <v>7</v>
      </c>
    </row>
    <row r="1591" spans="1:11">
      <c r="A1591">
        <v>146</v>
      </c>
      <c r="B1591" s="38" t="s">
        <v>791</v>
      </c>
      <c r="C1591" s="39">
        <v>2</v>
      </c>
      <c r="D1591" s="39">
        <v>11</v>
      </c>
      <c r="J1591" s="39">
        <v>2</v>
      </c>
      <c r="K1591" s="39">
        <v>11</v>
      </c>
    </row>
    <row r="1592" spans="1:11">
      <c r="A1592">
        <v>146</v>
      </c>
      <c r="B1592" s="38" t="s">
        <v>791</v>
      </c>
      <c r="C1592" s="39">
        <v>5</v>
      </c>
      <c r="D1592" s="39">
        <v>11</v>
      </c>
      <c r="J1592" s="39">
        <v>5</v>
      </c>
      <c r="K1592" s="39">
        <v>11</v>
      </c>
    </row>
    <row r="1593" spans="1:11">
      <c r="A1593">
        <v>146</v>
      </c>
      <c r="B1593" s="38" t="s">
        <v>791</v>
      </c>
      <c r="C1593" s="39">
        <v>3</v>
      </c>
      <c r="D1593" s="39">
        <v>11</v>
      </c>
      <c r="J1593" s="39">
        <v>3</v>
      </c>
      <c r="K1593" s="39">
        <v>11</v>
      </c>
    </row>
    <row r="1594" spans="1:11">
      <c r="A1594">
        <v>146</v>
      </c>
      <c r="B1594" s="38" t="s">
        <v>791</v>
      </c>
      <c r="C1594" s="39">
        <v>2</v>
      </c>
      <c r="D1594" s="39">
        <v>9</v>
      </c>
      <c r="J1594" s="39">
        <v>2</v>
      </c>
      <c r="K1594" s="39">
        <v>9</v>
      </c>
    </row>
    <row r="1595" spans="1:11">
      <c r="A1595">
        <v>146</v>
      </c>
      <c r="B1595" s="38" t="s">
        <v>791</v>
      </c>
      <c r="C1595" s="39">
        <v>5</v>
      </c>
      <c r="D1595" s="39">
        <v>26</v>
      </c>
      <c r="J1595" s="39">
        <v>5</v>
      </c>
      <c r="K1595" s="39">
        <v>26</v>
      </c>
    </row>
    <row r="1596" spans="1:11">
      <c r="A1596">
        <v>146</v>
      </c>
      <c r="B1596" s="38" t="s">
        <v>791</v>
      </c>
      <c r="C1596" s="39">
        <v>5</v>
      </c>
      <c r="D1596" s="39">
        <v>6</v>
      </c>
      <c r="J1596" s="39">
        <v>5</v>
      </c>
      <c r="K1596" s="39">
        <v>6</v>
      </c>
    </row>
    <row r="1597" spans="1:11">
      <c r="A1597">
        <v>146</v>
      </c>
      <c r="B1597" s="38" t="s">
        <v>791</v>
      </c>
      <c r="C1597" s="39">
        <v>6</v>
      </c>
      <c r="D1597" s="39">
        <v>13</v>
      </c>
      <c r="J1597" s="39">
        <v>6</v>
      </c>
      <c r="K1597" s="39">
        <v>13</v>
      </c>
    </row>
    <row r="1598" spans="1:11">
      <c r="A1598">
        <v>146</v>
      </c>
      <c r="B1598" s="38" t="s">
        <v>791</v>
      </c>
      <c r="C1598" s="39">
        <v>2</v>
      </c>
      <c r="D1598" s="39">
        <v>19</v>
      </c>
      <c r="J1598" s="39">
        <v>2</v>
      </c>
      <c r="K1598" s="39">
        <v>19</v>
      </c>
    </row>
    <row r="1599" spans="1:11">
      <c r="A1599">
        <v>146</v>
      </c>
      <c r="B1599" s="38" t="s">
        <v>791</v>
      </c>
      <c r="C1599" s="39">
        <v>6</v>
      </c>
      <c r="D1599" s="39">
        <v>11</v>
      </c>
      <c r="J1599" s="39">
        <v>6</v>
      </c>
      <c r="K1599" s="39">
        <v>11</v>
      </c>
    </row>
    <row r="1600" spans="1:11">
      <c r="A1600">
        <v>146</v>
      </c>
      <c r="B1600" s="38" t="s">
        <v>791</v>
      </c>
      <c r="C1600" s="39">
        <v>7</v>
      </c>
      <c r="D1600" s="39">
        <v>12</v>
      </c>
      <c r="J1600" s="39">
        <v>7</v>
      </c>
      <c r="K1600" s="39">
        <v>12</v>
      </c>
    </row>
    <row r="1601" spans="1:11">
      <c r="A1601">
        <v>146</v>
      </c>
      <c r="B1601" s="38" t="s">
        <v>791</v>
      </c>
      <c r="C1601" s="39">
        <v>2</v>
      </c>
      <c r="D1601" s="39">
        <v>5</v>
      </c>
      <c r="J1601" s="39">
        <v>2</v>
      </c>
      <c r="K1601" s="39">
        <v>5</v>
      </c>
    </row>
    <row r="1602" spans="1:11">
      <c r="A1602">
        <v>146</v>
      </c>
      <c r="B1602" s="38" t="s">
        <v>791</v>
      </c>
      <c r="C1602" s="39">
        <v>4</v>
      </c>
      <c r="D1602" s="39">
        <v>21</v>
      </c>
      <c r="J1602" s="39">
        <v>4</v>
      </c>
      <c r="K1602" s="39">
        <v>21</v>
      </c>
    </row>
    <row r="1603" spans="1:11">
      <c r="A1603">
        <v>146</v>
      </c>
      <c r="B1603" s="38" t="s">
        <v>791</v>
      </c>
      <c r="C1603" s="39">
        <v>3</v>
      </c>
      <c r="D1603" s="39">
        <v>10</v>
      </c>
      <c r="J1603" s="39">
        <v>3</v>
      </c>
      <c r="K1603" s="39">
        <v>10</v>
      </c>
    </row>
    <row r="1604" spans="1:11">
      <c r="A1604">
        <v>146</v>
      </c>
      <c r="B1604" s="38" t="s">
        <v>791</v>
      </c>
      <c r="C1604" s="39">
        <v>2</v>
      </c>
      <c r="D1604" s="39">
        <v>10</v>
      </c>
      <c r="J1604" s="39">
        <v>2</v>
      </c>
      <c r="K1604" s="39">
        <v>10</v>
      </c>
    </row>
    <row r="1605" spans="1:11">
      <c r="A1605">
        <v>146</v>
      </c>
      <c r="B1605" s="38" t="s">
        <v>791</v>
      </c>
      <c r="C1605" s="39">
        <v>3</v>
      </c>
      <c r="D1605" s="39">
        <v>9</v>
      </c>
      <c r="J1605" s="39">
        <v>3</v>
      </c>
      <c r="K1605" s="39">
        <v>9</v>
      </c>
    </row>
    <row r="1606" spans="1:11">
      <c r="A1606">
        <v>146</v>
      </c>
      <c r="B1606" s="38" t="s">
        <v>791</v>
      </c>
      <c r="C1606" s="39">
        <v>2</v>
      </c>
      <c r="D1606" s="39">
        <v>12</v>
      </c>
      <c r="J1606" s="39">
        <v>2</v>
      </c>
      <c r="K1606" s="39">
        <v>12</v>
      </c>
    </row>
    <row r="1607" spans="1:11">
      <c r="A1607">
        <v>146</v>
      </c>
      <c r="B1607" s="38" t="s">
        <v>791</v>
      </c>
      <c r="C1607" s="39">
        <v>4</v>
      </c>
      <c r="D1607" s="39">
        <v>7</v>
      </c>
      <c r="J1607" s="39">
        <v>4</v>
      </c>
      <c r="K1607" s="39">
        <v>7</v>
      </c>
    </row>
    <row r="1608" spans="1:11">
      <c r="A1608">
        <v>146</v>
      </c>
      <c r="B1608" s="38" t="s">
        <v>791</v>
      </c>
      <c r="C1608" s="39">
        <v>5</v>
      </c>
      <c r="D1608" s="39">
        <v>9</v>
      </c>
      <c r="J1608" s="39">
        <v>5</v>
      </c>
      <c r="K1608" s="39">
        <v>9</v>
      </c>
    </row>
    <row r="1609" spans="1:11">
      <c r="A1609">
        <v>146</v>
      </c>
      <c r="B1609" s="38" t="s">
        <v>791</v>
      </c>
      <c r="C1609" s="39">
        <v>2</v>
      </c>
      <c r="D1609" s="39">
        <v>9</v>
      </c>
      <c r="J1609" s="39">
        <v>2</v>
      </c>
      <c r="K1609" s="39">
        <v>9</v>
      </c>
    </row>
    <row r="1610" spans="1:11">
      <c r="A1610">
        <v>146</v>
      </c>
      <c r="B1610" s="38" t="s">
        <v>791</v>
      </c>
      <c r="C1610" s="39">
        <v>1</v>
      </c>
      <c r="D1610" s="39">
        <v>12</v>
      </c>
      <c r="J1610" s="39">
        <v>1</v>
      </c>
      <c r="K1610" s="39">
        <v>12</v>
      </c>
    </row>
    <row r="1611" spans="1:11">
      <c r="A1611">
        <v>146</v>
      </c>
      <c r="B1611" s="38" t="s">
        <v>791</v>
      </c>
      <c r="C1611" s="39">
        <v>8</v>
      </c>
      <c r="D1611" s="39">
        <v>11</v>
      </c>
      <c r="J1611" s="39">
        <v>8</v>
      </c>
      <c r="K1611" s="39">
        <v>11</v>
      </c>
    </row>
    <row r="1612" spans="1:11">
      <c r="A1612">
        <v>146</v>
      </c>
      <c r="B1612" s="38" t="s">
        <v>791</v>
      </c>
      <c r="C1612" s="39">
        <v>3</v>
      </c>
      <c r="D1612" s="39">
        <v>9</v>
      </c>
      <c r="J1612" s="39">
        <v>3</v>
      </c>
      <c r="K1612" s="39">
        <v>9</v>
      </c>
    </row>
    <row r="1613" spans="1:11">
      <c r="A1613">
        <v>146</v>
      </c>
      <c r="B1613" s="38" t="s">
        <v>791</v>
      </c>
      <c r="C1613" s="39">
        <v>3</v>
      </c>
      <c r="D1613" s="39">
        <v>23</v>
      </c>
      <c r="J1613" s="39">
        <v>3</v>
      </c>
      <c r="K1613" s="39">
        <v>23</v>
      </c>
    </row>
    <row r="1614" spans="1:11">
      <c r="A1614">
        <v>146</v>
      </c>
      <c r="B1614" s="38" t="s">
        <v>791</v>
      </c>
      <c r="C1614" s="39">
        <v>2</v>
      </c>
      <c r="D1614" s="39">
        <v>12</v>
      </c>
      <c r="J1614" s="39">
        <v>2</v>
      </c>
      <c r="K1614" s="39">
        <v>12</v>
      </c>
    </row>
    <row r="1615" spans="1:11">
      <c r="A1615">
        <v>146</v>
      </c>
      <c r="B1615" s="38" t="s">
        <v>791</v>
      </c>
      <c r="C1615" s="39">
        <v>4</v>
      </c>
      <c r="D1615" s="39">
        <v>7</v>
      </c>
      <c r="J1615" s="39">
        <v>4</v>
      </c>
      <c r="K1615" s="39">
        <v>7</v>
      </c>
    </row>
    <row r="1616" spans="1:11">
      <c r="A1616">
        <v>146</v>
      </c>
      <c r="B1616" s="38" t="s">
        <v>791</v>
      </c>
      <c r="C1616" s="39">
        <v>1</v>
      </c>
      <c r="D1616" s="39">
        <v>8</v>
      </c>
      <c r="J1616" s="39">
        <v>1</v>
      </c>
      <c r="K1616" s="39">
        <v>8</v>
      </c>
    </row>
    <row r="1617" spans="1:11">
      <c r="A1617">
        <v>146</v>
      </c>
      <c r="B1617" s="38" t="s">
        <v>791</v>
      </c>
      <c r="C1617" s="39">
        <v>1</v>
      </c>
      <c r="D1617" s="39">
        <v>10</v>
      </c>
      <c r="J1617" s="39">
        <v>1</v>
      </c>
      <c r="K1617" s="39">
        <v>10</v>
      </c>
    </row>
    <row r="1618" spans="1:11">
      <c r="A1618">
        <v>146</v>
      </c>
      <c r="B1618" s="38" t="s">
        <v>791</v>
      </c>
      <c r="C1618" s="39">
        <v>2</v>
      </c>
      <c r="D1618" s="39">
        <v>12</v>
      </c>
      <c r="J1618" s="39">
        <v>2</v>
      </c>
      <c r="K1618" s="39">
        <v>12</v>
      </c>
    </row>
    <row r="1619" spans="1:11">
      <c r="A1619">
        <v>146</v>
      </c>
      <c r="B1619" s="38" t="s">
        <v>791</v>
      </c>
      <c r="C1619" s="39">
        <v>5</v>
      </c>
      <c r="D1619" s="39">
        <v>12</v>
      </c>
      <c r="J1619" s="39">
        <v>5</v>
      </c>
      <c r="K1619" s="39">
        <v>12</v>
      </c>
    </row>
    <row r="1620" spans="1:11">
      <c r="A1620">
        <v>146</v>
      </c>
      <c r="B1620" s="38" t="s">
        <v>791</v>
      </c>
      <c r="C1620" s="39">
        <v>1</v>
      </c>
      <c r="D1620" s="39">
        <v>5</v>
      </c>
      <c r="J1620" s="39">
        <v>1</v>
      </c>
      <c r="K1620" s="39">
        <v>5</v>
      </c>
    </row>
    <row r="1621" spans="1:11">
      <c r="A1621">
        <v>146</v>
      </c>
      <c r="B1621" s="38" t="s">
        <v>791</v>
      </c>
      <c r="C1621" s="39">
        <v>6</v>
      </c>
      <c r="D1621" s="39">
        <v>11</v>
      </c>
      <c r="J1621" s="39">
        <v>6</v>
      </c>
      <c r="K1621" s="39">
        <v>11</v>
      </c>
    </row>
    <row r="1622" spans="1:11">
      <c r="A1622">
        <v>146</v>
      </c>
      <c r="B1622" s="38" t="s">
        <v>791</v>
      </c>
      <c r="C1622" s="39">
        <v>1</v>
      </c>
      <c r="D1622" s="39">
        <v>6</v>
      </c>
      <c r="J1622" s="39">
        <v>1</v>
      </c>
      <c r="K1622" s="39">
        <v>6</v>
      </c>
    </row>
    <row r="1623" spans="1:11">
      <c r="A1623">
        <v>146</v>
      </c>
      <c r="B1623" s="38" t="s">
        <v>791</v>
      </c>
      <c r="C1623" s="39">
        <v>1</v>
      </c>
      <c r="D1623" s="39">
        <v>5</v>
      </c>
      <c r="J1623" s="39">
        <v>1</v>
      </c>
      <c r="K1623" s="39">
        <v>5</v>
      </c>
    </row>
    <row r="1624" spans="1:11">
      <c r="A1624">
        <v>146</v>
      </c>
      <c r="B1624" s="38" t="s">
        <v>791</v>
      </c>
      <c r="C1624" s="39">
        <v>2</v>
      </c>
      <c r="D1624" s="39">
        <v>6</v>
      </c>
      <c r="J1624" s="39">
        <v>2</v>
      </c>
      <c r="K1624" s="39">
        <v>6</v>
      </c>
    </row>
    <row r="1625" spans="1:11">
      <c r="A1625">
        <v>146</v>
      </c>
      <c r="B1625" s="38" t="s">
        <v>791</v>
      </c>
      <c r="C1625" s="39">
        <v>7</v>
      </c>
      <c r="D1625" s="39">
        <v>13</v>
      </c>
      <c r="J1625" s="39">
        <v>7</v>
      </c>
      <c r="K1625" s="39">
        <v>13</v>
      </c>
    </row>
    <row r="1626" spans="1:11">
      <c r="A1626">
        <v>146</v>
      </c>
      <c r="B1626" s="38" t="s">
        <v>791</v>
      </c>
      <c r="C1626" s="39">
        <v>6</v>
      </c>
      <c r="D1626" s="39">
        <v>14</v>
      </c>
      <c r="J1626" s="39">
        <v>6</v>
      </c>
      <c r="K1626" s="39">
        <v>14</v>
      </c>
    </row>
    <row r="1627" spans="1:11">
      <c r="A1627">
        <v>146</v>
      </c>
      <c r="B1627" s="38" t="s">
        <v>791</v>
      </c>
      <c r="C1627" s="39">
        <v>14</v>
      </c>
      <c r="D1627" s="39">
        <v>18</v>
      </c>
      <c r="J1627" s="39">
        <v>14</v>
      </c>
      <c r="K1627" s="39">
        <v>18</v>
      </c>
    </row>
    <row r="1628" spans="1:11">
      <c r="A1628">
        <v>146</v>
      </c>
      <c r="B1628" s="38" t="s">
        <v>791</v>
      </c>
      <c r="C1628" s="39">
        <v>2</v>
      </c>
      <c r="D1628" s="39">
        <v>14</v>
      </c>
      <c r="J1628" s="39">
        <v>2</v>
      </c>
      <c r="K1628" s="39">
        <v>14</v>
      </c>
    </row>
    <row r="1629" spans="1:11">
      <c r="A1629">
        <v>146</v>
      </c>
      <c r="B1629" s="38" t="s">
        <v>791</v>
      </c>
      <c r="C1629" s="39">
        <v>8</v>
      </c>
      <c r="D1629" s="39">
        <v>16</v>
      </c>
      <c r="J1629" s="39">
        <v>8</v>
      </c>
      <c r="K1629" s="39">
        <v>16</v>
      </c>
    </row>
    <row r="1630" spans="1:11">
      <c r="A1630">
        <v>146</v>
      </c>
      <c r="B1630" s="38" t="s">
        <v>791</v>
      </c>
      <c r="C1630" s="39">
        <v>5</v>
      </c>
      <c r="D1630" s="39">
        <v>8</v>
      </c>
      <c r="J1630" s="39">
        <v>5</v>
      </c>
      <c r="K1630" s="39">
        <v>8</v>
      </c>
    </row>
    <row r="1631" spans="1:11">
      <c r="A1631">
        <v>146</v>
      </c>
      <c r="B1631" s="38" t="s">
        <v>791</v>
      </c>
      <c r="C1631" s="39">
        <v>4</v>
      </c>
      <c r="D1631" s="39">
        <v>6</v>
      </c>
      <c r="J1631" s="39">
        <v>4</v>
      </c>
      <c r="K1631" s="39">
        <v>6</v>
      </c>
    </row>
    <row r="1632" spans="1:11">
      <c r="A1632">
        <v>146</v>
      </c>
      <c r="B1632" s="38" t="s">
        <v>791</v>
      </c>
      <c r="C1632" s="39">
        <v>4</v>
      </c>
      <c r="D1632" s="39">
        <v>7</v>
      </c>
      <c r="J1632" s="39">
        <v>4</v>
      </c>
      <c r="K1632" s="39">
        <v>7</v>
      </c>
    </row>
    <row r="1633" spans="1:11">
      <c r="A1633">
        <v>146</v>
      </c>
      <c r="B1633" s="38" t="s">
        <v>791</v>
      </c>
      <c r="C1633" s="39">
        <v>9</v>
      </c>
      <c r="D1633" s="39">
        <v>15</v>
      </c>
      <c r="J1633" s="39">
        <v>9</v>
      </c>
      <c r="K1633" s="39">
        <v>15</v>
      </c>
    </row>
    <row r="1634" spans="1:11">
      <c r="A1634">
        <v>146</v>
      </c>
      <c r="B1634" s="38" t="s">
        <v>791</v>
      </c>
      <c r="C1634" s="39">
        <v>1</v>
      </c>
      <c r="D1634" s="39">
        <v>9</v>
      </c>
      <c r="J1634" s="39">
        <v>1</v>
      </c>
      <c r="K1634" s="39">
        <v>9</v>
      </c>
    </row>
    <row r="1635" spans="1:11">
      <c r="A1635">
        <v>146</v>
      </c>
      <c r="B1635" s="38" t="s">
        <v>791</v>
      </c>
      <c r="C1635" s="39">
        <v>2</v>
      </c>
      <c r="D1635" s="39">
        <v>15</v>
      </c>
      <c r="J1635" s="39">
        <v>2</v>
      </c>
      <c r="K1635" s="39">
        <v>15</v>
      </c>
    </row>
    <row r="1636" spans="1:11">
      <c r="A1636">
        <v>146</v>
      </c>
      <c r="B1636" s="38" t="s">
        <v>791</v>
      </c>
      <c r="C1636" s="39">
        <v>2</v>
      </c>
      <c r="D1636" s="39">
        <v>10</v>
      </c>
      <c r="J1636" s="39">
        <v>2</v>
      </c>
      <c r="K1636" s="39">
        <v>10</v>
      </c>
    </row>
    <row r="1637" spans="1:11">
      <c r="A1637">
        <v>146</v>
      </c>
      <c r="B1637" s="38" t="s">
        <v>791</v>
      </c>
      <c r="C1637" s="39">
        <v>2</v>
      </c>
      <c r="D1637" s="39">
        <v>12</v>
      </c>
      <c r="J1637" s="39">
        <v>2</v>
      </c>
      <c r="K1637" s="39">
        <v>12</v>
      </c>
    </row>
    <row r="1638" spans="1:11">
      <c r="A1638">
        <v>146</v>
      </c>
      <c r="B1638" s="38" t="s">
        <v>791</v>
      </c>
      <c r="C1638" s="39">
        <v>2</v>
      </c>
      <c r="D1638" s="39">
        <v>12</v>
      </c>
      <c r="J1638" s="39">
        <v>2</v>
      </c>
      <c r="K1638" s="39">
        <v>12</v>
      </c>
    </row>
    <row r="1639" spans="1:11">
      <c r="A1639">
        <v>146</v>
      </c>
      <c r="B1639" s="38" t="s">
        <v>791</v>
      </c>
      <c r="C1639" s="39">
        <v>10</v>
      </c>
      <c r="D1639" s="39">
        <v>21</v>
      </c>
      <c r="J1639" s="39">
        <v>10</v>
      </c>
      <c r="K1639" s="39">
        <v>21</v>
      </c>
    </row>
    <row r="1640" spans="1:11">
      <c r="A1640">
        <v>146</v>
      </c>
      <c r="B1640" s="38" t="s">
        <v>791</v>
      </c>
      <c r="C1640" s="39">
        <v>3</v>
      </c>
      <c r="D1640" s="39">
        <v>4</v>
      </c>
      <c r="J1640" s="39">
        <v>3</v>
      </c>
      <c r="K1640" s="39">
        <v>4</v>
      </c>
    </row>
    <row r="1641" spans="1:11">
      <c r="A1641">
        <v>146</v>
      </c>
      <c r="B1641" s="38" t="s">
        <v>791</v>
      </c>
      <c r="C1641" s="39">
        <v>4</v>
      </c>
      <c r="D1641" s="39">
        <v>9</v>
      </c>
      <c r="J1641" s="39">
        <v>4</v>
      </c>
      <c r="K1641" s="39">
        <v>9</v>
      </c>
    </row>
    <row r="1642" spans="1:11">
      <c r="A1642">
        <v>146</v>
      </c>
      <c r="B1642" s="38" t="s">
        <v>791</v>
      </c>
      <c r="C1642" s="39">
        <v>2</v>
      </c>
      <c r="D1642" s="39">
        <v>4</v>
      </c>
      <c r="J1642" s="39">
        <v>2</v>
      </c>
      <c r="K1642" s="39">
        <v>4</v>
      </c>
    </row>
    <row r="1643" spans="1:11">
      <c r="A1643">
        <v>146</v>
      </c>
      <c r="B1643" s="38" t="s">
        <v>791</v>
      </c>
      <c r="C1643" s="39">
        <v>1</v>
      </c>
      <c r="D1643" s="39">
        <v>15</v>
      </c>
      <c r="J1643" s="39">
        <v>1</v>
      </c>
      <c r="K1643" s="39">
        <v>15</v>
      </c>
    </row>
    <row r="1644" spans="1:11">
      <c r="A1644">
        <v>146</v>
      </c>
      <c r="B1644" s="38" t="s">
        <v>791</v>
      </c>
      <c r="C1644" s="39">
        <v>2</v>
      </c>
      <c r="D1644" s="39">
        <v>5</v>
      </c>
      <c r="J1644" s="39">
        <v>2</v>
      </c>
      <c r="K1644" s="39">
        <v>5</v>
      </c>
    </row>
    <row r="1645" spans="1:11">
      <c r="A1645">
        <v>146</v>
      </c>
      <c r="B1645" s="38" t="s">
        <v>791</v>
      </c>
      <c r="C1645" s="39">
        <v>9</v>
      </c>
      <c r="D1645" s="39">
        <v>13</v>
      </c>
      <c r="J1645" s="39">
        <v>9</v>
      </c>
      <c r="K1645" s="39">
        <v>13</v>
      </c>
    </row>
    <row r="1646" spans="1:11">
      <c r="A1646">
        <v>146</v>
      </c>
      <c r="B1646" s="38" t="s">
        <v>791</v>
      </c>
      <c r="C1646" s="39">
        <v>2</v>
      </c>
      <c r="D1646" s="39">
        <v>7</v>
      </c>
      <c r="J1646" s="39">
        <v>2</v>
      </c>
      <c r="K1646" s="39">
        <v>7</v>
      </c>
    </row>
    <row r="1647" spans="1:11">
      <c r="A1647">
        <v>146</v>
      </c>
      <c r="B1647" s="38" t="s">
        <v>791</v>
      </c>
      <c r="C1647" s="39">
        <v>1</v>
      </c>
      <c r="D1647" s="39">
        <v>5</v>
      </c>
      <c r="J1647" s="39">
        <v>1</v>
      </c>
      <c r="K1647" s="39">
        <v>5</v>
      </c>
    </row>
    <row r="1648" spans="1:11">
      <c r="A1648">
        <v>146</v>
      </c>
      <c r="B1648" s="38" t="s">
        <v>791</v>
      </c>
      <c r="C1648" s="39">
        <v>1</v>
      </c>
      <c r="D1648" s="39">
        <v>5</v>
      </c>
      <c r="J1648" s="39">
        <v>1</v>
      </c>
      <c r="K1648" s="39">
        <v>5</v>
      </c>
    </row>
    <row r="1649" spans="1:11">
      <c r="A1649">
        <v>146</v>
      </c>
      <c r="B1649" s="38" t="s">
        <v>791</v>
      </c>
      <c r="C1649" s="39">
        <v>3</v>
      </c>
      <c r="D1649" s="39">
        <v>10</v>
      </c>
      <c r="J1649" s="39">
        <v>3</v>
      </c>
      <c r="K1649" s="39">
        <v>10</v>
      </c>
    </row>
    <row r="1650" spans="1:11">
      <c r="A1650">
        <v>146</v>
      </c>
      <c r="B1650" s="38" t="s">
        <v>791</v>
      </c>
      <c r="C1650" s="39">
        <v>1</v>
      </c>
      <c r="D1650" s="39">
        <v>4</v>
      </c>
      <c r="J1650" s="39">
        <v>1</v>
      </c>
      <c r="K1650" s="39">
        <v>4</v>
      </c>
    </row>
    <row r="1651" spans="1:11">
      <c r="A1651">
        <v>148</v>
      </c>
      <c r="B1651" s="38" t="s">
        <v>793</v>
      </c>
      <c r="C1651" s="39">
        <v>5</v>
      </c>
      <c r="D1651" s="39">
        <v>10</v>
      </c>
      <c r="J1651" s="39">
        <v>5</v>
      </c>
      <c r="K1651" s="39">
        <v>10</v>
      </c>
    </row>
    <row r="1652" spans="1:11">
      <c r="A1652">
        <v>148</v>
      </c>
      <c r="B1652" s="38" t="s">
        <v>793</v>
      </c>
      <c r="C1652" s="39">
        <v>3</v>
      </c>
      <c r="D1652" s="39">
        <v>6</v>
      </c>
      <c r="J1652" s="39">
        <v>3</v>
      </c>
      <c r="K1652" s="39">
        <v>6</v>
      </c>
    </row>
    <row r="1653" spans="1:11">
      <c r="A1653">
        <v>148</v>
      </c>
      <c r="B1653" s="38" t="s">
        <v>793</v>
      </c>
      <c r="C1653" s="39">
        <v>8</v>
      </c>
      <c r="D1653" s="39">
        <v>10</v>
      </c>
      <c r="J1653" s="39">
        <v>8</v>
      </c>
      <c r="K1653" s="39">
        <v>10</v>
      </c>
    </row>
    <row r="1654" spans="1:11">
      <c r="A1654">
        <v>148</v>
      </c>
      <c r="B1654" s="38" t="s">
        <v>793</v>
      </c>
      <c r="C1654" s="39">
        <v>2</v>
      </c>
      <c r="D1654" s="39">
        <v>3</v>
      </c>
      <c r="J1654" s="39">
        <v>2</v>
      </c>
      <c r="K1654" s="39">
        <v>3</v>
      </c>
    </row>
    <row r="1655" spans="1:11">
      <c r="A1655">
        <v>148</v>
      </c>
      <c r="B1655" s="38" t="s">
        <v>793</v>
      </c>
      <c r="C1655" s="39">
        <v>4</v>
      </c>
      <c r="D1655" s="39">
        <v>10</v>
      </c>
      <c r="J1655" s="39">
        <v>4</v>
      </c>
      <c r="K1655" s="39">
        <v>10</v>
      </c>
    </row>
    <row r="1656" spans="1:11">
      <c r="A1656" s="39">
        <v>150</v>
      </c>
      <c r="B1656" s="38" t="s">
        <v>795</v>
      </c>
      <c r="C1656" s="39">
        <v>4</v>
      </c>
      <c r="D1656" s="39">
        <v>8</v>
      </c>
      <c r="J1656" s="39">
        <v>4</v>
      </c>
      <c r="K1656" s="39">
        <v>8</v>
      </c>
    </row>
    <row r="1657" spans="1:11">
      <c r="A1657" s="39">
        <v>150</v>
      </c>
      <c r="B1657" s="38" t="s">
        <v>795</v>
      </c>
      <c r="C1657" s="39">
        <v>3</v>
      </c>
      <c r="D1657" s="39">
        <v>8</v>
      </c>
      <c r="J1657" s="39">
        <v>3</v>
      </c>
      <c r="K1657" s="39">
        <v>8</v>
      </c>
    </row>
    <row r="1658" spans="1:11">
      <c r="A1658" s="39">
        <v>151</v>
      </c>
      <c r="B1658" s="38" t="s">
        <v>796</v>
      </c>
      <c r="C1658" s="39">
        <v>2</v>
      </c>
      <c r="D1658" s="39">
        <v>3</v>
      </c>
      <c r="J1658" s="39">
        <v>2</v>
      </c>
      <c r="K1658" s="39">
        <v>3</v>
      </c>
    </row>
    <row r="1659" spans="1:11">
      <c r="A1659" s="39">
        <v>151</v>
      </c>
      <c r="B1659" s="38" t="s">
        <v>796</v>
      </c>
      <c r="C1659" s="39">
        <v>2</v>
      </c>
      <c r="D1659" s="39">
        <v>4</v>
      </c>
      <c r="J1659" s="39">
        <v>2</v>
      </c>
      <c r="K1659" s="39">
        <v>4</v>
      </c>
    </row>
    <row r="1660" spans="1:11">
      <c r="A1660" s="39">
        <v>151</v>
      </c>
      <c r="B1660" s="38" t="s">
        <v>796</v>
      </c>
      <c r="C1660" s="39">
        <v>5</v>
      </c>
      <c r="D1660" s="39">
        <v>12</v>
      </c>
      <c r="J1660" s="39">
        <v>5</v>
      </c>
      <c r="K1660" s="39">
        <v>12</v>
      </c>
    </row>
    <row r="1661" spans="1:11">
      <c r="A1661" s="39">
        <v>151</v>
      </c>
      <c r="B1661" s="38" t="s">
        <v>796</v>
      </c>
      <c r="C1661" s="39">
        <v>2</v>
      </c>
      <c r="D1661" s="39">
        <v>10</v>
      </c>
      <c r="J1661" s="39">
        <v>2</v>
      </c>
      <c r="K1661" s="39">
        <v>10</v>
      </c>
    </row>
    <row r="1662" spans="1:11">
      <c r="A1662" s="39">
        <v>151</v>
      </c>
      <c r="B1662" s="38" t="s">
        <v>796</v>
      </c>
      <c r="C1662" s="39">
        <v>2</v>
      </c>
      <c r="D1662" s="39">
        <v>11</v>
      </c>
      <c r="J1662" s="39">
        <v>2</v>
      </c>
      <c r="K1662" s="39">
        <v>11</v>
      </c>
    </row>
    <row r="1663" spans="1:11">
      <c r="A1663" s="39">
        <v>151</v>
      </c>
      <c r="B1663" s="38" t="s">
        <v>796</v>
      </c>
      <c r="C1663" s="39">
        <v>2</v>
      </c>
      <c r="D1663" s="39">
        <v>7</v>
      </c>
      <c r="J1663" s="39">
        <v>2</v>
      </c>
      <c r="K1663" s="39">
        <v>7</v>
      </c>
    </row>
    <row r="1664" spans="1:11">
      <c r="A1664" s="39">
        <v>151</v>
      </c>
      <c r="B1664" s="38" t="s">
        <v>796</v>
      </c>
      <c r="C1664" s="39">
        <v>5</v>
      </c>
      <c r="D1664" s="39">
        <v>11</v>
      </c>
      <c r="J1664" s="39">
        <v>5</v>
      </c>
      <c r="K1664" s="39">
        <v>11</v>
      </c>
    </row>
    <row r="1665" spans="1:11">
      <c r="A1665" s="39">
        <v>151</v>
      </c>
      <c r="B1665" s="38" t="s">
        <v>796</v>
      </c>
      <c r="C1665" s="39">
        <v>1</v>
      </c>
      <c r="D1665" s="39">
        <v>9</v>
      </c>
      <c r="J1665" s="39">
        <v>1</v>
      </c>
      <c r="K1665" s="39">
        <v>9</v>
      </c>
    </row>
    <row r="1666" spans="1:11">
      <c r="A1666" s="39">
        <v>151</v>
      </c>
      <c r="B1666" s="38" t="s">
        <v>796</v>
      </c>
      <c r="C1666" s="39">
        <v>3</v>
      </c>
      <c r="D1666" s="39">
        <v>10</v>
      </c>
      <c r="J1666" s="39">
        <v>3</v>
      </c>
      <c r="K1666" s="39">
        <v>10</v>
      </c>
    </row>
    <row r="1667" spans="1:11">
      <c r="A1667" s="39">
        <v>151</v>
      </c>
      <c r="B1667" s="38" t="s">
        <v>796</v>
      </c>
      <c r="C1667" s="39">
        <v>1</v>
      </c>
      <c r="D1667" s="39">
        <v>7</v>
      </c>
      <c r="J1667" s="39">
        <v>1</v>
      </c>
      <c r="K1667" s="39">
        <v>7</v>
      </c>
    </row>
    <row r="1668" spans="1:11">
      <c r="A1668" s="39">
        <v>151</v>
      </c>
      <c r="B1668" s="38" t="s">
        <v>796</v>
      </c>
      <c r="C1668" s="39">
        <v>1</v>
      </c>
      <c r="D1668" s="39">
        <v>9</v>
      </c>
      <c r="J1668" s="39">
        <v>1</v>
      </c>
      <c r="K1668" s="39">
        <v>9</v>
      </c>
    </row>
    <row r="1669" spans="1:11">
      <c r="A1669" s="39">
        <v>151</v>
      </c>
      <c r="B1669" s="38" t="s">
        <v>796</v>
      </c>
      <c r="C1669" s="39">
        <v>2</v>
      </c>
      <c r="D1669" s="39">
        <v>9</v>
      </c>
      <c r="J1669" s="39">
        <v>2</v>
      </c>
      <c r="K1669" s="39">
        <v>9</v>
      </c>
    </row>
    <row r="1670" spans="1:11">
      <c r="A1670" s="39">
        <v>151</v>
      </c>
      <c r="B1670" s="38" t="s">
        <v>796</v>
      </c>
      <c r="C1670" s="39">
        <v>4</v>
      </c>
      <c r="D1670" s="39">
        <v>7</v>
      </c>
      <c r="J1670" s="39">
        <v>4</v>
      </c>
      <c r="K1670" s="39">
        <v>7</v>
      </c>
    </row>
    <row r="1671" spans="1:11">
      <c r="A1671" s="39">
        <v>151</v>
      </c>
      <c r="B1671" s="38" t="s">
        <v>796</v>
      </c>
      <c r="C1671" s="39">
        <v>5</v>
      </c>
      <c r="D1671" s="39">
        <v>7</v>
      </c>
      <c r="J1671" s="39">
        <v>5</v>
      </c>
      <c r="K1671" s="39">
        <v>7</v>
      </c>
    </row>
    <row r="1672" spans="1:11">
      <c r="A1672" s="39">
        <v>151</v>
      </c>
      <c r="B1672" s="38" t="s">
        <v>796</v>
      </c>
      <c r="C1672" s="39">
        <v>1</v>
      </c>
      <c r="D1672" s="39">
        <v>10</v>
      </c>
      <c r="J1672" s="39">
        <v>1</v>
      </c>
      <c r="K1672" s="39">
        <v>10</v>
      </c>
    </row>
    <row r="1673" spans="1:11">
      <c r="A1673" s="39">
        <v>151</v>
      </c>
      <c r="B1673" s="38" t="s">
        <v>796</v>
      </c>
      <c r="C1673" s="39">
        <v>4</v>
      </c>
      <c r="D1673" s="39">
        <v>8</v>
      </c>
      <c r="J1673" s="39">
        <v>4</v>
      </c>
      <c r="K1673" s="39">
        <v>8</v>
      </c>
    </row>
    <row r="1674" spans="1:11">
      <c r="A1674" s="39">
        <v>151</v>
      </c>
      <c r="B1674" s="38" t="s">
        <v>796</v>
      </c>
      <c r="C1674" s="39">
        <v>3</v>
      </c>
      <c r="D1674" s="39">
        <v>8</v>
      </c>
      <c r="J1674" s="39">
        <v>3</v>
      </c>
      <c r="K1674" s="39">
        <v>8</v>
      </c>
    </row>
    <row r="1675" spans="1:11">
      <c r="A1675" s="39">
        <v>151</v>
      </c>
      <c r="B1675" s="38" t="s">
        <v>796</v>
      </c>
      <c r="C1675" s="39">
        <v>4</v>
      </c>
      <c r="D1675" s="39">
        <v>11</v>
      </c>
      <c r="J1675" s="39">
        <v>4</v>
      </c>
      <c r="K1675" s="39">
        <v>11</v>
      </c>
    </row>
    <row r="1676" spans="1:11">
      <c r="A1676" s="39">
        <v>151</v>
      </c>
      <c r="B1676" s="38" t="s">
        <v>796</v>
      </c>
      <c r="C1676" s="39">
        <v>5</v>
      </c>
      <c r="D1676" s="39">
        <v>12</v>
      </c>
      <c r="J1676" s="39">
        <v>5</v>
      </c>
      <c r="K1676" s="39">
        <v>12</v>
      </c>
    </row>
    <row r="1677" spans="1:11">
      <c r="A1677" s="39">
        <v>151</v>
      </c>
      <c r="B1677" s="38" t="s">
        <v>796</v>
      </c>
      <c r="C1677" s="39">
        <v>1</v>
      </c>
      <c r="D1677" s="39">
        <v>2</v>
      </c>
      <c r="J1677" s="39">
        <v>1</v>
      </c>
      <c r="K1677" s="39">
        <v>2</v>
      </c>
    </row>
    <row r="1678" spans="1:11">
      <c r="A1678" s="39">
        <v>151</v>
      </c>
      <c r="B1678" s="38" t="s">
        <v>796</v>
      </c>
      <c r="C1678" s="39">
        <v>1</v>
      </c>
      <c r="D1678" s="39">
        <v>5</v>
      </c>
      <c r="J1678" s="39">
        <v>1</v>
      </c>
      <c r="K1678" s="39">
        <v>5</v>
      </c>
    </row>
    <row r="1679" spans="1:11">
      <c r="A1679" s="39">
        <v>151</v>
      </c>
      <c r="B1679" s="38" t="s">
        <v>796</v>
      </c>
      <c r="C1679" s="39">
        <v>4</v>
      </c>
      <c r="D1679" s="39">
        <v>8</v>
      </c>
      <c r="J1679" s="39">
        <v>4</v>
      </c>
      <c r="K1679" s="39">
        <v>8</v>
      </c>
    </row>
    <row r="1680" spans="1:11">
      <c r="A1680" s="39">
        <v>151</v>
      </c>
      <c r="B1680" s="38" t="s">
        <v>796</v>
      </c>
      <c r="C1680" s="39">
        <v>3</v>
      </c>
      <c r="D1680" s="39">
        <v>8</v>
      </c>
      <c r="J1680" s="39">
        <v>3</v>
      </c>
      <c r="K1680" s="39">
        <v>8</v>
      </c>
    </row>
    <row r="1681" spans="1:11">
      <c r="A1681" s="39">
        <v>151</v>
      </c>
      <c r="B1681" s="38" t="s">
        <v>796</v>
      </c>
      <c r="C1681" s="39">
        <v>2</v>
      </c>
      <c r="D1681" s="39">
        <v>8</v>
      </c>
      <c r="J1681" s="39">
        <v>2</v>
      </c>
      <c r="K1681" s="39">
        <v>8</v>
      </c>
    </row>
    <row r="1682" spans="1:11">
      <c r="A1682" s="39">
        <v>151</v>
      </c>
      <c r="B1682" s="38" t="s">
        <v>796</v>
      </c>
      <c r="C1682" s="39">
        <v>1</v>
      </c>
      <c r="D1682" s="39">
        <v>10</v>
      </c>
      <c r="J1682" s="39">
        <v>1</v>
      </c>
      <c r="K1682" s="39">
        <v>10</v>
      </c>
    </row>
    <row r="1683" spans="1:11">
      <c r="A1683" s="39">
        <v>151</v>
      </c>
      <c r="B1683" s="38" t="s">
        <v>796</v>
      </c>
      <c r="C1683" s="39">
        <v>6</v>
      </c>
      <c r="D1683" s="39">
        <v>10</v>
      </c>
      <c r="J1683" s="39">
        <v>6</v>
      </c>
      <c r="K1683" s="39">
        <v>10</v>
      </c>
    </row>
    <row r="1684" spans="1:11">
      <c r="A1684" s="39">
        <v>151</v>
      </c>
      <c r="B1684" s="38" t="s">
        <v>796</v>
      </c>
      <c r="C1684" s="39">
        <v>3</v>
      </c>
      <c r="D1684" s="39">
        <v>11</v>
      </c>
      <c r="J1684" s="39">
        <v>3</v>
      </c>
      <c r="K1684" s="39">
        <v>11</v>
      </c>
    </row>
    <row r="1685" spans="1:11">
      <c r="A1685" s="39">
        <v>151</v>
      </c>
      <c r="B1685" s="38" t="s">
        <v>796</v>
      </c>
      <c r="C1685" s="39">
        <v>2</v>
      </c>
      <c r="D1685" s="39">
        <v>6</v>
      </c>
      <c r="J1685" s="39">
        <v>2</v>
      </c>
      <c r="K1685" s="39">
        <v>6</v>
      </c>
    </row>
    <row r="1686" spans="1:11">
      <c r="A1686" s="39">
        <v>153</v>
      </c>
      <c r="B1686" s="38" t="s">
        <v>3845</v>
      </c>
      <c r="C1686" s="38">
        <v>3</v>
      </c>
      <c r="D1686" s="39">
        <v>5</v>
      </c>
      <c r="J1686" s="38">
        <v>3</v>
      </c>
      <c r="K1686" s="39">
        <v>5</v>
      </c>
    </row>
    <row r="1687" spans="1:11">
      <c r="A1687" s="39">
        <v>153</v>
      </c>
      <c r="B1687" s="38" t="s">
        <v>3845</v>
      </c>
      <c r="C1687" s="38">
        <v>8</v>
      </c>
      <c r="D1687" s="39">
        <v>17</v>
      </c>
      <c r="J1687" s="38">
        <v>8</v>
      </c>
      <c r="K1687" s="39">
        <v>17</v>
      </c>
    </row>
    <row r="1688" spans="1:11">
      <c r="A1688" s="39">
        <v>153</v>
      </c>
      <c r="B1688" s="38" t="s">
        <v>3845</v>
      </c>
      <c r="C1688" s="38">
        <v>9</v>
      </c>
      <c r="D1688" s="39">
        <v>17</v>
      </c>
      <c r="J1688" s="38">
        <v>9</v>
      </c>
      <c r="K1688" s="39">
        <v>17</v>
      </c>
    </row>
    <row r="1689" spans="1:11">
      <c r="A1689" s="39">
        <v>153</v>
      </c>
      <c r="B1689" s="38" t="s">
        <v>3845</v>
      </c>
      <c r="C1689" s="38">
        <v>1</v>
      </c>
      <c r="D1689" s="39">
        <v>7</v>
      </c>
      <c r="J1689" s="38">
        <v>1</v>
      </c>
      <c r="K1689" s="39">
        <v>7</v>
      </c>
    </row>
    <row r="1690" spans="1:11">
      <c r="A1690" s="39">
        <v>153</v>
      </c>
      <c r="B1690" s="38" t="s">
        <v>3845</v>
      </c>
      <c r="C1690" s="38">
        <v>1</v>
      </c>
      <c r="D1690" s="39">
        <v>4</v>
      </c>
      <c r="J1690" s="38">
        <v>1</v>
      </c>
      <c r="K1690" s="39">
        <v>4</v>
      </c>
    </row>
    <row r="1691" spans="1:11">
      <c r="A1691" s="39">
        <v>153</v>
      </c>
      <c r="B1691" s="38" t="s">
        <v>3845</v>
      </c>
      <c r="C1691" s="38">
        <v>1</v>
      </c>
      <c r="D1691" s="39">
        <v>5</v>
      </c>
      <c r="J1691" s="38">
        <v>1</v>
      </c>
      <c r="K1691" s="39">
        <v>5</v>
      </c>
    </row>
    <row r="1692" spans="1:11">
      <c r="A1692" s="39">
        <v>153</v>
      </c>
      <c r="B1692" s="38" t="s">
        <v>3845</v>
      </c>
      <c r="C1692" s="38">
        <v>3</v>
      </c>
      <c r="D1692" s="39">
        <v>13</v>
      </c>
      <c r="J1692" s="38">
        <v>3</v>
      </c>
      <c r="K1692" s="39">
        <v>13</v>
      </c>
    </row>
    <row r="1693" spans="1:11">
      <c r="A1693" s="39">
        <v>153</v>
      </c>
      <c r="B1693" s="38" t="s">
        <v>3845</v>
      </c>
      <c r="C1693" s="38">
        <v>4</v>
      </c>
      <c r="D1693" s="39">
        <v>11</v>
      </c>
      <c r="J1693" s="38">
        <v>4</v>
      </c>
      <c r="K1693" s="39">
        <v>11</v>
      </c>
    </row>
    <row r="1694" spans="1:11">
      <c r="A1694" s="39">
        <v>156</v>
      </c>
      <c r="B1694" s="38" t="s">
        <v>801</v>
      </c>
      <c r="C1694" s="38">
        <v>2</v>
      </c>
      <c r="D1694" s="39">
        <v>10</v>
      </c>
      <c r="J1694" s="38">
        <v>2</v>
      </c>
      <c r="K1694" s="39">
        <v>10</v>
      </c>
    </row>
    <row r="1695" spans="1:11">
      <c r="A1695" s="39">
        <v>156</v>
      </c>
      <c r="B1695" s="38" t="s">
        <v>801</v>
      </c>
      <c r="C1695" s="38">
        <v>3</v>
      </c>
      <c r="D1695" s="39">
        <v>13</v>
      </c>
      <c r="J1695" s="38">
        <v>3</v>
      </c>
      <c r="K1695" s="39">
        <v>13</v>
      </c>
    </row>
    <row r="1696" spans="1:11">
      <c r="A1696" s="39">
        <v>157</v>
      </c>
      <c r="B1696" s="38" t="s">
        <v>802</v>
      </c>
      <c r="C1696" s="38">
        <v>1</v>
      </c>
      <c r="D1696" s="39">
        <v>8</v>
      </c>
      <c r="J1696" s="38">
        <v>1</v>
      </c>
      <c r="K1696" s="39">
        <v>8</v>
      </c>
    </row>
    <row r="1697" spans="1:11">
      <c r="A1697" s="39">
        <v>157</v>
      </c>
      <c r="B1697" s="38" t="s">
        <v>802</v>
      </c>
      <c r="C1697" s="38">
        <v>2</v>
      </c>
      <c r="D1697" s="39">
        <v>5</v>
      </c>
      <c r="J1697" s="38">
        <v>2</v>
      </c>
      <c r="K1697" s="39">
        <v>5</v>
      </c>
    </row>
    <row r="1698" spans="1:11">
      <c r="A1698" s="39">
        <v>157</v>
      </c>
      <c r="B1698" s="38" t="s">
        <v>802</v>
      </c>
      <c r="C1698" s="38">
        <v>1</v>
      </c>
      <c r="D1698" s="39">
        <v>3</v>
      </c>
      <c r="J1698" s="38">
        <v>1</v>
      </c>
      <c r="K1698" s="39">
        <v>3</v>
      </c>
    </row>
    <row r="1699" spans="1:11">
      <c r="A1699" s="39">
        <v>157</v>
      </c>
      <c r="B1699" s="38" t="s">
        <v>802</v>
      </c>
      <c r="C1699" s="38">
        <v>2</v>
      </c>
      <c r="D1699" s="39">
        <v>6</v>
      </c>
      <c r="J1699" s="38">
        <v>2</v>
      </c>
      <c r="K1699" s="39">
        <v>6</v>
      </c>
    </row>
    <row r="1700" spans="1:11">
      <c r="A1700" s="39">
        <v>157</v>
      </c>
      <c r="B1700" s="38" t="s">
        <v>802</v>
      </c>
      <c r="C1700" s="38">
        <v>6</v>
      </c>
      <c r="D1700" s="39">
        <v>7</v>
      </c>
      <c r="J1700" s="38">
        <v>6</v>
      </c>
      <c r="K1700" s="39">
        <v>7</v>
      </c>
    </row>
    <row r="1701" spans="1:11">
      <c r="A1701" s="39">
        <v>157</v>
      </c>
      <c r="B1701" s="38" t="s">
        <v>802</v>
      </c>
      <c r="C1701" s="38">
        <v>4</v>
      </c>
      <c r="D1701" s="39">
        <v>8</v>
      </c>
      <c r="J1701" s="38">
        <v>4</v>
      </c>
      <c r="K1701" s="39">
        <v>8</v>
      </c>
    </row>
    <row r="1702" spans="1:11">
      <c r="A1702" s="39">
        <v>159</v>
      </c>
      <c r="B1702" s="38" t="s">
        <v>804</v>
      </c>
      <c r="C1702" s="38">
        <v>5</v>
      </c>
      <c r="D1702" s="39">
        <v>6</v>
      </c>
      <c r="J1702" s="38">
        <v>5</v>
      </c>
      <c r="K1702" s="39">
        <v>6</v>
      </c>
    </row>
    <row r="1703" spans="1:11">
      <c r="A1703" s="39">
        <v>159</v>
      </c>
      <c r="B1703" s="38" t="s">
        <v>804</v>
      </c>
      <c r="C1703" s="38">
        <v>4</v>
      </c>
      <c r="D1703" s="39">
        <v>5</v>
      </c>
      <c r="J1703" s="38">
        <v>4</v>
      </c>
      <c r="K1703" s="39">
        <v>5</v>
      </c>
    </row>
    <row r="1704" spans="1:11">
      <c r="A1704" s="39">
        <v>159</v>
      </c>
      <c r="B1704" s="38" t="s">
        <v>804</v>
      </c>
      <c r="C1704" s="38">
        <v>4</v>
      </c>
      <c r="D1704" s="39">
        <v>8</v>
      </c>
      <c r="J1704" s="38">
        <v>4</v>
      </c>
      <c r="K1704" s="39">
        <v>8</v>
      </c>
    </row>
    <row r="1705" spans="1:11">
      <c r="A1705" s="39">
        <v>159</v>
      </c>
      <c r="B1705" s="38" t="s">
        <v>804</v>
      </c>
      <c r="C1705" s="38">
        <v>4</v>
      </c>
      <c r="D1705" s="39">
        <v>10</v>
      </c>
      <c r="J1705" s="38">
        <v>4</v>
      </c>
      <c r="K1705" s="39">
        <v>10</v>
      </c>
    </row>
    <row r="1706" spans="1:11">
      <c r="A1706" s="39">
        <v>159</v>
      </c>
      <c r="B1706" s="38" t="s">
        <v>804</v>
      </c>
      <c r="C1706" s="38">
        <v>1</v>
      </c>
      <c r="D1706" s="39">
        <v>9</v>
      </c>
      <c r="J1706" s="38">
        <v>1</v>
      </c>
      <c r="K1706" s="39">
        <v>9</v>
      </c>
    </row>
    <row r="1707" spans="1:11">
      <c r="A1707" s="39">
        <v>159</v>
      </c>
      <c r="B1707" s="38" t="s">
        <v>804</v>
      </c>
      <c r="C1707" s="38">
        <v>4</v>
      </c>
      <c r="D1707" s="39">
        <v>10</v>
      </c>
      <c r="J1707" s="38">
        <v>4</v>
      </c>
      <c r="K1707" s="39">
        <v>10</v>
      </c>
    </row>
    <row r="1708" spans="1:11">
      <c r="A1708" s="39">
        <v>159</v>
      </c>
      <c r="B1708" s="38" t="s">
        <v>804</v>
      </c>
      <c r="C1708" s="38">
        <v>4</v>
      </c>
      <c r="D1708" s="39">
        <v>10</v>
      </c>
      <c r="J1708" s="38">
        <v>4</v>
      </c>
      <c r="K1708" s="39">
        <v>10</v>
      </c>
    </row>
    <row r="1709" spans="1:11">
      <c r="A1709" s="39">
        <v>159</v>
      </c>
      <c r="B1709" s="38" t="s">
        <v>804</v>
      </c>
      <c r="C1709" s="38">
        <v>2</v>
      </c>
      <c r="D1709" s="39">
        <v>8</v>
      </c>
      <c r="J1709" s="38">
        <v>2</v>
      </c>
      <c r="K1709" s="39">
        <v>8</v>
      </c>
    </row>
    <row r="1710" spans="1:11">
      <c r="A1710" s="39">
        <v>159</v>
      </c>
      <c r="B1710" s="38" t="s">
        <v>804</v>
      </c>
      <c r="C1710" s="38">
        <v>4</v>
      </c>
      <c r="D1710" s="39">
        <v>6</v>
      </c>
      <c r="J1710" s="38">
        <v>4</v>
      </c>
      <c r="K1710" s="39">
        <v>6</v>
      </c>
    </row>
    <row r="1711" spans="1:11">
      <c r="A1711" s="39">
        <v>159</v>
      </c>
      <c r="B1711" s="38" t="s">
        <v>804</v>
      </c>
      <c r="C1711" s="38">
        <v>4</v>
      </c>
      <c r="D1711" s="39">
        <v>7</v>
      </c>
      <c r="J1711" s="38">
        <v>4</v>
      </c>
      <c r="K1711" s="39">
        <v>7</v>
      </c>
    </row>
    <row r="1712" spans="1:11">
      <c r="A1712" s="39">
        <v>159</v>
      </c>
      <c r="B1712" s="38" t="s">
        <v>804</v>
      </c>
      <c r="C1712" s="38">
        <v>2</v>
      </c>
      <c r="D1712" s="39">
        <v>11</v>
      </c>
      <c r="J1712" s="38">
        <v>2</v>
      </c>
      <c r="K1712" s="39">
        <v>11</v>
      </c>
    </row>
    <row r="1713" spans="1:11">
      <c r="A1713" s="39">
        <v>159</v>
      </c>
      <c r="B1713" s="38" t="s">
        <v>804</v>
      </c>
      <c r="C1713" s="38">
        <v>2</v>
      </c>
      <c r="D1713" s="39">
        <v>5</v>
      </c>
      <c r="J1713" s="38">
        <v>2</v>
      </c>
      <c r="K1713" s="39">
        <v>5</v>
      </c>
    </row>
    <row r="1714" spans="1:11">
      <c r="A1714" s="39">
        <v>159</v>
      </c>
      <c r="B1714" s="38" t="s">
        <v>804</v>
      </c>
      <c r="C1714" s="38">
        <v>6</v>
      </c>
      <c r="D1714" s="39">
        <v>11</v>
      </c>
      <c r="J1714" s="38">
        <v>6</v>
      </c>
      <c r="K1714" s="39">
        <v>11</v>
      </c>
    </row>
    <row r="1715" spans="1:11">
      <c r="A1715" s="39">
        <v>159</v>
      </c>
      <c r="B1715" s="38" t="s">
        <v>804</v>
      </c>
      <c r="C1715" s="38">
        <v>3</v>
      </c>
      <c r="D1715" s="39">
        <v>7</v>
      </c>
      <c r="J1715" s="38">
        <v>3</v>
      </c>
      <c r="K1715" s="39">
        <v>7</v>
      </c>
    </row>
    <row r="1716" spans="1:11">
      <c r="A1716" s="39">
        <v>159</v>
      </c>
      <c r="B1716" s="38" t="s">
        <v>804</v>
      </c>
      <c r="C1716" s="38">
        <v>4</v>
      </c>
      <c r="D1716" s="39">
        <v>11</v>
      </c>
      <c r="J1716" s="38">
        <v>4</v>
      </c>
      <c r="K1716" s="39">
        <v>11</v>
      </c>
    </row>
    <row r="1717" spans="1:11">
      <c r="A1717" s="39">
        <v>159</v>
      </c>
      <c r="B1717" s="38" t="s">
        <v>804</v>
      </c>
      <c r="C1717" s="38">
        <v>1</v>
      </c>
      <c r="D1717" s="39">
        <v>6</v>
      </c>
      <c r="J1717" s="38">
        <v>1</v>
      </c>
      <c r="K1717" s="39">
        <v>6</v>
      </c>
    </row>
    <row r="1718" spans="1:11">
      <c r="A1718" s="39">
        <v>161</v>
      </c>
      <c r="B1718" s="38" t="s">
        <v>806</v>
      </c>
      <c r="C1718" s="38">
        <v>1</v>
      </c>
      <c r="D1718" s="58">
        <v>7</v>
      </c>
      <c r="J1718" s="38">
        <v>1</v>
      </c>
      <c r="K1718" s="58">
        <v>7</v>
      </c>
    </row>
    <row r="1719" spans="1:11">
      <c r="A1719" s="39">
        <v>161</v>
      </c>
      <c r="B1719" s="38" t="s">
        <v>806</v>
      </c>
      <c r="C1719" s="38">
        <v>1</v>
      </c>
      <c r="D1719" s="39">
        <v>4</v>
      </c>
      <c r="J1719" s="38">
        <v>1</v>
      </c>
      <c r="K1719" s="39">
        <v>4</v>
      </c>
    </row>
    <row r="1720" spans="1:11">
      <c r="A1720" s="39">
        <v>161</v>
      </c>
      <c r="B1720" s="38" t="s">
        <v>806</v>
      </c>
      <c r="C1720" s="38">
        <v>1</v>
      </c>
      <c r="D1720" s="39">
        <v>5</v>
      </c>
      <c r="J1720" s="38">
        <v>1</v>
      </c>
      <c r="K1720" s="39">
        <v>5</v>
      </c>
    </row>
    <row r="1721" spans="1:11">
      <c r="A1721" s="39">
        <v>161</v>
      </c>
      <c r="B1721" s="38" t="s">
        <v>806</v>
      </c>
      <c r="C1721" s="38">
        <v>1</v>
      </c>
      <c r="D1721" s="39">
        <v>7</v>
      </c>
      <c r="J1721" s="38">
        <v>1</v>
      </c>
      <c r="K1721" s="39">
        <v>7</v>
      </c>
    </row>
    <row r="1722" spans="1:11">
      <c r="A1722" s="39">
        <v>161</v>
      </c>
      <c r="B1722" s="38" t="s">
        <v>806</v>
      </c>
      <c r="C1722" s="38">
        <v>2</v>
      </c>
      <c r="D1722" s="39">
        <v>6</v>
      </c>
      <c r="J1722" s="38">
        <v>2</v>
      </c>
      <c r="K1722" s="39">
        <v>6</v>
      </c>
    </row>
    <row r="1723" spans="1:11">
      <c r="A1723" s="39">
        <v>161</v>
      </c>
      <c r="B1723" s="38" t="s">
        <v>806</v>
      </c>
      <c r="C1723" s="38">
        <v>4</v>
      </c>
      <c r="D1723" s="39">
        <v>9</v>
      </c>
      <c r="J1723" s="38">
        <v>4</v>
      </c>
      <c r="K1723" s="39">
        <v>9</v>
      </c>
    </row>
    <row r="1724" spans="1:11">
      <c r="A1724" s="39">
        <v>161</v>
      </c>
      <c r="B1724" s="38" t="s">
        <v>806</v>
      </c>
      <c r="C1724" s="38">
        <v>1</v>
      </c>
      <c r="D1724" s="39">
        <v>8</v>
      </c>
      <c r="J1724" s="38">
        <v>1</v>
      </c>
      <c r="K1724" s="39">
        <v>8</v>
      </c>
    </row>
    <row r="1725" spans="1:11">
      <c r="A1725" s="39">
        <v>161</v>
      </c>
      <c r="B1725" s="38" t="s">
        <v>806</v>
      </c>
      <c r="C1725" s="38">
        <v>3</v>
      </c>
      <c r="D1725" s="39">
        <v>5</v>
      </c>
      <c r="J1725" s="38">
        <v>3</v>
      </c>
      <c r="K1725" s="39">
        <v>5</v>
      </c>
    </row>
    <row r="1726" spans="1:11">
      <c r="A1726" s="39">
        <v>161</v>
      </c>
      <c r="B1726" s="38" t="s">
        <v>806</v>
      </c>
      <c r="C1726" s="38">
        <v>1</v>
      </c>
      <c r="D1726" s="39">
        <v>4</v>
      </c>
      <c r="J1726" s="38">
        <v>1</v>
      </c>
      <c r="K1726" s="39">
        <v>4</v>
      </c>
    </row>
    <row r="1727" spans="1:11">
      <c r="A1727" s="39">
        <v>161</v>
      </c>
      <c r="B1727" s="38" t="s">
        <v>806</v>
      </c>
      <c r="C1727" s="38">
        <v>1</v>
      </c>
      <c r="D1727" s="39">
        <v>6</v>
      </c>
      <c r="J1727" s="38">
        <v>1</v>
      </c>
      <c r="K1727" s="39">
        <v>6</v>
      </c>
    </row>
    <row r="1728" spans="1:11">
      <c r="A1728" s="39">
        <v>161</v>
      </c>
      <c r="B1728" s="38" t="s">
        <v>806</v>
      </c>
      <c r="C1728" s="38">
        <v>2</v>
      </c>
      <c r="D1728" s="39">
        <v>13</v>
      </c>
      <c r="J1728" s="38">
        <v>2</v>
      </c>
      <c r="K1728" s="39">
        <v>13</v>
      </c>
    </row>
    <row r="1729" spans="1:11">
      <c r="A1729" s="39">
        <v>161</v>
      </c>
      <c r="B1729" s="38" t="s">
        <v>806</v>
      </c>
      <c r="C1729" s="38">
        <v>4</v>
      </c>
      <c r="D1729" s="39">
        <v>15</v>
      </c>
      <c r="J1729" s="38">
        <v>4</v>
      </c>
      <c r="K1729" s="39">
        <v>15</v>
      </c>
    </row>
    <row r="1730" spans="1:11">
      <c r="A1730" s="39">
        <v>161</v>
      </c>
      <c r="B1730" s="38" t="s">
        <v>806</v>
      </c>
      <c r="C1730" s="38">
        <v>5</v>
      </c>
      <c r="D1730" s="39">
        <v>8</v>
      </c>
      <c r="J1730" s="38">
        <v>5</v>
      </c>
      <c r="K1730" s="39">
        <v>8</v>
      </c>
    </row>
    <row r="1731" spans="1:11">
      <c r="A1731" s="39">
        <v>161</v>
      </c>
      <c r="B1731" s="38" t="s">
        <v>806</v>
      </c>
      <c r="C1731" s="38">
        <v>2</v>
      </c>
      <c r="D1731" s="39">
        <v>11</v>
      </c>
      <c r="J1731" s="38">
        <v>2</v>
      </c>
      <c r="K1731" s="39">
        <v>11</v>
      </c>
    </row>
    <row r="1732" spans="1:11">
      <c r="A1732" s="39">
        <v>161</v>
      </c>
      <c r="B1732" s="38" t="s">
        <v>806</v>
      </c>
      <c r="C1732" s="38">
        <v>1</v>
      </c>
      <c r="D1732" s="39">
        <v>4</v>
      </c>
      <c r="J1732" s="38">
        <v>1</v>
      </c>
      <c r="K1732" s="39">
        <v>4</v>
      </c>
    </row>
    <row r="1733" spans="1:11">
      <c r="A1733" s="39">
        <v>161</v>
      </c>
      <c r="B1733" s="38" t="s">
        <v>806</v>
      </c>
      <c r="C1733" s="38">
        <v>4</v>
      </c>
      <c r="D1733" s="39">
        <v>19</v>
      </c>
      <c r="J1733" s="38">
        <v>4</v>
      </c>
      <c r="K1733" s="39">
        <v>19</v>
      </c>
    </row>
    <row r="1734" spans="1:11">
      <c r="A1734" s="39">
        <v>161</v>
      </c>
      <c r="B1734" s="38" t="s">
        <v>806</v>
      </c>
      <c r="C1734" s="38">
        <v>4</v>
      </c>
      <c r="D1734" s="39">
        <v>8</v>
      </c>
      <c r="J1734" s="38">
        <v>4</v>
      </c>
      <c r="K1734" s="39">
        <v>8</v>
      </c>
    </row>
    <row r="1735" spans="1:11">
      <c r="A1735" s="39">
        <v>161</v>
      </c>
      <c r="B1735" s="38" t="s">
        <v>806</v>
      </c>
      <c r="C1735" s="38">
        <v>1</v>
      </c>
      <c r="D1735" s="39">
        <v>8</v>
      </c>
      <c r="J1735" s="38">
        <v>1</v>
      </c>
      <c r="K1735" s="39">
        <v>8</v>
      </c>
    </row>
    <row r="1736" spans="1:11">
      <c r="A1736" s="39">
        <v>161</v>
      </c>
      <c r="B1736" s="38" t="s">
        <v>806</v>
      </c>
      <c r="C1736" s="38">
        <v>2</v>
      </c>
      <c r="D1736" s="39">
        <v>17</v>
      </c>
      <c r="J1736" s="38">
        <v>2</v>
      </c>
      <c r="K1736" s="39">
        <v>17</v>
      </c>
    </row>
    <row r="1737" spans="1:11">
      <c r="A1737" s="39">
        <v>161</v>
      </c>
      <c r="B1737" s="38" t="s">
        <v>806</v>
      </c>
      <c r="C1737" s="38">
        <v>3</v>
      </c>
      <c r="D1737" s="39">
        <v>14</v>
      </c>
      <c r="J1737" s="38">
        <v>3</v>
      </c>
      <c r="K1737" s="39">
        <v>14</v>
      </c>
    </row>
    <row r="1738" spans="1:11">
      <c r="A1738" s="39">
        <v>161</v>
      </c>
      <c r="B1738" s="38" t="s">
        <v>806</v>
      </c>
      <c r="C1738" s="38">
        <v>2</v>
      </c>
      <c r="D1738" s="39">
        <v>7</v>
      </c>
      <c r="J1738" s="38">
        <v>2</v>
      </c>
      <c r="K1738" s="39">
        <v>7</v>
      </c>
    </row>
    <row r="1739" spans="1:11">
      <c r="A1739" s="39">
        <v>161</v>
      </c>
      <c r="B1739" s="38" t="s">
        <v>806</v>
      </c>
      <c r="C1739" s="38">
        <v>3</v>
      </c>
      <c r="D1739" s="39">
        <v>13</v>
      </c>
      <c r="J1739" s="38">
        <v>3</v>
      </c>
      <c r="K1739" s="39">
        <v>13</v>
      </c>
    </row>
    <row r="1740" spans="1:11">
      <c r="A1740" s="39">
        <v>161</v>
      </c>
      <c r="B1740" s="38" t="s">
        <v>806</v>
      </c>
      <c r="C1740" s="38">
        <v>2</v>
      </c>
      <c r="D1740" s="39">
        <v>12</v>
      </c>
      <c r="J1740" s="38">
        <v>2</v>
      </c>
      <c r="K1740" s="39">
        <v>12</v>
      </c>
    </row>
    <row r="1741" spans="1:11">
      <c r="A1741" s="39">
        <v>161</v>
      </c>
      <c r="B1741" s="38" t="s">
        <v>806</v>
      </c>
      <c r="C1741" s="38">
        <v>6</v>
      </c>
      <c r="D1741" s="39">
        <v>10</v>
      </c>
      <c r="J1741" s="38">
        <v>6</v>
      </c>
      <c r="K1741" s="39">
        <v>10</v>
      </c>
    </row>
    <row r="1742" spans="1:11">
      <c r="A1742" s="39">
        <v>161</v>
      </c>
      <c r="B1742" s="38" t="s">
        <v>806</v>
      </c>
      <c r="C1742" s="38">
        <v>4</v>
      </c>
      <c r="D1742" s="39">
        <v>16</v>
      </c>
      <c r="J1742" s="38">
        <v>4</v>
      </c>
      <c r="K1742" s="39">
        <v>16</v>
      </c>
    </row>
    <row r="1743" spans="1:11">
      <c r="A1743" s="39">
        <v>161</v>
      </c>
      <c r="B1743" s="38" t="s">
        <v>806</v>
      </c>
      <c r="C1743" s="38">
        <v>2</v>
      </c>
      <c r="D1743" s="39">
        <v>4</v>
      </c>
      <c r="J1743" s="38">
        <v>2</v>
      </c>
      <c r="K1743" s="39">
        <v>4</v>
      </c>
    </row>
    <row r="1744" spans="1:11">
      <c r="A1744" s="39">
        <v>161</v>
      </c>
      <c r="B1744" s="38" t="s">
        <v>806</v>
      </c>
      <c r="C1744" s="38">
        <v>3</v>
      </c>
      <c r="D1744" s="39">
        <v>8</v>
      </c>
      <c r="J1744" s="38">
        <v>3</v>
      </c>
      <c r="K1744" s="39">
        <v>8</v>
      </c>
    </row>
    <row r="1745" spans="1:11">
      <c r="A1745" s="39">
        <v>161</v>
      </c>
      <c r="B1745" s="38" t="s">
        <v>806</v>
      </c>
      <c r="C1745" s="38">
        <v>1</v>
      </c>
      <c r="D1745" s="39">
        <v>4</v>
      </c>
      <c r="J1745" s="38">
        <v>1</v>
      </c>
      <c r="K1745" s="39">
        <v>4</v>
      </c>
    </row>
    <row r="1746" spans="1:11">
      <c r="A1746" s="39">
        <v>161</v>
      </c>
      <c r="B1746" s="38" t="s">
        <v>806</v>
      </c>
      <c r="C1746" s="38">
        <v>1</v>
      </c>
      <c r="D1746" s="39">
        <v>7</v>
      </c>
      <c r="J1746" s="38">
        <v>1</v>
      </c>
      <c r="K1746" s="39">
        <v>7</v>
      </c>
    </row>
    <row r="1747" spans="1:11">
      <c r="A1747" s="39">
        <v>161</v>
      </c>
      <c r="B1747" s="38" t="s">
        <v>806</v>
      </c>
      <c r="C1747" s="38">
        <v>1</v>
      </c>
      <c r="D1747" s="39">
        <v>5</v>
      </c>
      <c r="J1747" s="38">
        <v>1</v>
      </c>
      <c r="K1747" s="39">
        <v>5</v>
      </c>
    </row>
    <row r="1748" spans="1:11">
      <c r="A1748" s="39">
        <v>161</v>
      </c>
      <c r="B1748" s="38" t="s">
        <v>806</v>
      </c>
      <c r="C1748" s="38">
        <v>1</v>
      </c>
      <c r="D1748" s="39">
        <v>4</v>
      </c>
      <c r="J1748" s="38">
        <v>1</v>
      </c>
      <c r="K1748" s="39">
        <v>4</v>
      </c>
    </row>
    <row r="1749" spans="1:11">
      <c r="A1749" s="39">
        <v>161</v>
      </c>
      <c r="B1749" s="38" t="s">
        <v>806</v>
      </c>
      <c r="C1749" s="38">
        <v>1</v>
      </c>
      <c r="D1749" s="39">
        <v>10</v>
      </c>
      <c r="J1749" s="38">
        <v>1</v>
      </c>
      <c r="K1749" s="39">
        <v>10</v>
      </c>
    </row>
    <row r="1750" spans="1:11">
      <c r="A1750" s="39">
        <v>161</v>
      </c>
      <c r="B1750" s="38" t="s">
        <v>806</v>
      </c>
      <c r="C1750" s="38">
        <v>1</v>
      </c>
      <c r="D1750" s="39">
        <v>10</v>
      </c>
      <c r="J1750" s="38">
        <v>1</v>
      </c>
      <c r="K1750" s="39">
        <v>10</v>
      </c>
    </row>
    <row r="1751" spans="1:11">
      <c r="A1751" s="39">
        <v>161</v>
      </c>
      <c r="B1751" s="38" t="s">
        <v>806</v>
      </c>
      <c r="C1751" s="38">
        <v>1</v>
      </c>
      <c r="D1751" s="39">
        <v>6</v>
      </c>
      <c r="J1751" s="38">
        <v>1</v>
      </c>
      <c r="K1751" s="39">
        <v>6</v>
      </c>
    </row>
    <row r="1752" spans="1:11">
      <c r="A1752" s="39">
        <v>161</v>
      </c>
      <c r="B1752" s="38" t="s">
        <v>806</v>
      </c>
      <c r="C1752" s="38">
        <v>5</v>
      </c>
      <c r="D1752" s="39">
        <v>8</v>
      </c>
      <c r="J1752" s="38">
        <v>5</v>
      </c>
      <c r="K1752" s="39">
        <v>8</v>
      </c>
    </row>
    <row r="1753" spans="1:11">
      <c r="A1753" s="39">
        <v>161</v>
      </c>
      <c r="B1753" s="38" t="s">
        <v>806</v>
      </c>
      <c r="C1753" s="38">
        <v>7</v>
      </c>
      <c r="D1753" s="39">
        <v>11</v>
      </c>
      <c r="J1753" s="38">
        <v>7</v>
      </c>
      <c r="K1753" s="39">
        <v>11</v>
      </c>
    </row>
    <row r="1754" spans="1:11">
      <c r="A1754" s="39">
        <v>161</v>
      </c>
      <c r="B1754" s="38" t="s">
        <v>806</v>
      </c>
      <c r="C1754" s="38">
        <v>1</v>
      </c>
      <c r="D1754" s="39">
        <v>5</v>
      </c>
      <c r="J1754" s="38">
        <v>1</v>
      </c>
      <c r="K1754" s="39">
        <v>5</v>
      </c>
    </row>
    <row r="1755" spans="1:11">
      <c r="A1755" s="39">
        <v>161</v>
      </c>
      <c r="B1755" s="38" t="s">
        <v>806</v>
      </c>
      <c r="C1755" s="38">
        <v>1</v>
      </c>
      <c r="D1755" s="39">
        <v>8</v>
      </c>
      <c r="J1755" s="38">
        <v>1</v>
      </c>
      <c r="K1755" s="39">
        <v>8</v>
      </c>
    </row>
    <row r="1756" spans="1:11">
      <c r="A1756" s="39">
        <v>161</v>
      </c>
      <c r="B1756" s="38" t="s">
        <v>806</v>
      </c>
      <c r="C1756" s="38">
        <v>4</v>
      </c>
      <c r="D1756" s="39">
        <v>12</v>
      </c>
      <c r="J1756" s="38">
        <v>4</v>
      </c>
      <c r="K1756" s="39">
        <v>12</v>
      </c>
    </row>
    <row r="1757" spans="1:11">
      <c r="A1757" s="39">
        <v>161</v>
      </c>
      <c r="B1757" s="38" t="s">
        <v>806</v>
      </c>
      <c r="C1757" s="38">
        <v>5</v>
      </c>
      <c r="D1757" s="39">
        <v>9</v>
      </c>
      <c r="J1757" s="38">
        <v>5</v>
      </c>
      <c r="K1757" s="39">
        <v>9</v>
      </c>
    </row>
    <row r="1758" spans="1:11">
      <c r="A1758" s="39">
        <v>161</v>
      </c>
      <c r="B1758" s="38" t="s">
        <v>806</v>
      </c>
      <c r="C1758" s="38">
        <v>2</v>
      </c>
      <c r="D1758" s="39">
        <v>7</v>
      </c>
      <c r="J1758" s="38">
        <v>2</v>
      </c>
      <c r="K1758" s="39">
        <v>7</v>
      </c>
    </row>
    <row r="1759" spans="1:11">
      <c r="A1759" s="39">
        <v>162</v>
      </c>
      <c r="B1759" s="38" t="s">
        <v>807</v>
      </c>
      <c r="C1759" s="38">
        <v>11</v>
      </c>
      <c r="D1759" s="39">
        <v>14</v>
      </c>
      <c r="J1759" s="38">
        <v>11</v>
      </c>
      <c r="K1759" s="39">
        <v>14</v>
      </c>
    </row>
    <row r="1760" spans="1:11">
      <c r="A1760" s="39">
        <v>162</v>
      </c>
      <c r="B1760" s="38" t="s">
        <v>807</v>
      </c>
      <c r="C1760" s="38">
        <v>3</v>
      </c>
      <c r="D1760" s="39">
        <v>13</v>
      </c>
      <c r="J1760" s="38">
        <v>3</v>
      </c>
      <c r="K1760" s="39">
        <v>13</v>
      </c>
    </row>
    <row r="1761" spans="1:11">
      <c r="A1761" s="39">
        <v>162</v>
      </c>
      <c r="B1761" s="38" t="s">
        <v>807</v>
      </c>
      <c r="C1761" s="38">
        <v>4</v>
      </c>
      <c r="D1761" s="39">
        <v>8</v>
      </c>
      <c r="J1761" s="38">
        <v>4</v>
      </c>
      <c r="K1761" s="39">
        <v>8</v>
      </c>
    </row>
    <row r="1762" spans="1:11">
      <c r="A1762" s="39">
        <v>162</v>
      </c>
      <c r="B1762" s="38" t="s">
        <v>807</v>
      </c>
      <c r="C1762" s="38">
        <v>4</v>
      </c>
      <c r="D1762" s="39">
        <v>11</v>
      </c>
      <c r="J1762" s="38">
        <v>4</v>
      </c>
      <c r="K1762" s="39">
        <v>11</v>
      </c>
    </row>
    <row r="1763" spans="1:11">
      <c r="A1763" s="39">
        <v>162</v>
      </c>
      <c r="B1763" s="38" t="s">
        <v>807</v>
      </c>
      <c r="C1763" s="38">
        <v>4</v>
      </c>
      <c r="D1763" s="39">
        <v>8</v>
      </c>
      <c r="J1763" s="38">
        <v>4</v>
      </c>
      <c r="K1763" s="39">
        <v>8</v>
      </c>
    </row>
    <row r="1764" spans="1:11">
      <c r="A1764" s="39">
        <v>162</v>
      </c>
      <c r="B1764" s="38" t="s">
        <v>807</v>
      </c>
      <c r="C1764" s="38">
        <v>5</v>
      </c>
      <c r="D1764" s="39">
        <v>10</v>
      </c>
      <c r="J1764" s="38">
        <v>5</v>
      </c>
      <c r="K1764" s="39">
        <v>10</v>
      </c>
    </row>
    <row r="1765" spans="1:11">
      <c r="A1765" s="39">
        <v>162</v>
      </c>
      <c r="B1765" s="38" t="s">
        <v>807</v>
      </c>
      <c r="C1765" s="38">
        <v>2</v>
      </c>
      <c r="D1765" s="39">
        <v>5</v>
      </c>
      <c r="J1765" s="38">
        <v>2</v>
      </c>
      <c r="K1765" s="39">
        <v>5</v>
      </c>
    </row>
    <row r="1766" spans="1:11">
      <c r="A1766" s="39">
        <v>162</v>
      </c>
      <c r="B1766" s="38" t="s">
        <v>807</v>
      </c>
      <c r="C1766" s="38">
        <v>5</v>
      </c>
      <c r="D1766" s="39">
        <v>9</v>
      </c>
      <c r="J1766" s="38">
        <v>5</v>
      </c>
      <c r="K1766" s="39">
        <v>9</v>
      </c>
    </row>
    <row r="1767" spans="1:11">
      <c r="A1767" s="39">
        <v>162</v>
      </c>
      <c r="B1767" s="38" t="s">
        <v>807</v>
      </c>
      <c r="C1767" s="38">
        <v>2</v>
      </c>
      <c r="D1767" s="39">
        <v>4</v>
      </c>
      <c r="J1767" s="38">
        <v>2</v>
      </c>
      <c r="K1767" s="39">
        <v>4</v>
      </c>
    </row>
    <row r="1768" spans="1:11">
      <c r="A1768" s="39">
        <v>162</v>
      </c>
      <c r="B1768" s="38" t="s">
        <v>807</v>
      </c>
      <c r="C1768" s="38">
        <v>15</v>
      </c>
      <c r="D1768" s="39">
        <v>21</v>
      </c>
      <c r="J1768" s="38">
        <v>15</v>
      </c>
      <c r="K1768" s="39">
        <v>21</v>
      </c>
    </row>
    <row r="1769" spans="1:11">
      <c r="A1769" s="39">
        <v>162</v>
      </c>
      <c r="B1769" s="38" t="s">
        <v>807</v>
      </c>
      <c r="C1769" s="38">
        <v>2</v>
      </c>
      <c r="D1769" s="39">
        <v>8</v>
      </c>
      <c r="J1769" s="38">
        <v>2</v>
      </c>
      <c r="K1769" s="39">
        <v>8</v>
      </c>
    </row>
    <row r="1770" spans="1:11">
      <c r="A1770" s="39">
        <v>162</v>
      </c>
      <c r="B1770" s="38" t="s">
        <v>807</v>
      </c>
      <c r="C1770" s="38">
        <v>1</v>
      </c>
      <c r="D1770" s="39">
        <v>4</v>
      </c>
      <c r="J1770" s="38">
        <v>1</v>
      </c>
      <c r="K1770" s="39">
        <v>4</v>
      </c>
    </row>
    <row r="1771" spans="1:11">
      <c r="A1771" s="39">
        <v>162</v>
      </c>
      <c r="B1771" s="38" t="s">
        <v>807</v>
      </c>
      <c r="C1771" s="38">
        <v>1</v>
      </c>
      <c r="D1771" s="39">
        <v>3</v>
      </c>
      <c r="J1771" s="38">
        <v>1</v>
      </c>
      <c r="K1771" s="39">
        <v>3</v>
      </c>
    </row>
    <row r="1772" spans="1:11">
      <c r="A1772" s="39">
        <v>164</v>
      </c>
      <c r="B1772" s="38" t="s">
        <v>851</v>
      </c>
      <c r="C1772" s="38">
        <v>2</v>
      </c>
      <c r="D1772" s="39">
        <v>3</v>
      </c>
      <c r="J1772" s="38">
        <v>2</v>
      </c>
      <c r="K1772" s="39">
        <v>3</v>
      </c>
    </row>
    <row r="1773" spans="1:11">
      <c r="A1773" s="39">
        <v>166</v>
      </c>
      <c r="B1773" s="38" t="s">
        <v>810</v>
      </c>
      <c r="C1773" s="39">
        <v>2</v>
      </c>
      <c r="D1773" s="39">
        <v>7</v>
      </c>
      <c r="J1773" s="39">
        <v>2</v>
      </c>
      <c r="K1773" s="39">
        <v>7</v>
      </c>
    </row>
    <row r="1774" spans="1:11">
      <c r="A1774" s="39">
        <v>166</v>
      </c>
      <c r="B1774" s="38" t="s">
        <v>810</v>
      </c>
      <c r="C1774" s="39">
        <v>1</v>
      </c>
      <c r="D1774" s="39">
        <v>4</v>
      </c>
      <c r="J1774" s="39">
        <v>1</v>
      </c>
      <c r="K1774" s="39">
        <v>4</v>
      </c>
    </row>
    <row r="1775" spans="1:11">
      <c r="A1775" s="39">
        <v>166</v>
      </c>
      <c r="B1775" s="38" t="s">
        <v>810</v>
      </c>
      <c r="C1775" s="39">
        <v>1</v>
      </c>
      <c r="D1775" s="39">
        <v>6</v>
      </c>
      <c r="J1775" s="39">
        <v>1</v>
      </c>
      <c r="K1775" s="39">
        <v>6</v>
      </c>
    </row>
    <row r="1776" spans="1:11">
      <c r="A1776" s="39">
        <v>166</v>
      </c>
      <c r="B1776" s="38" t="s">
        <v>810</v>
      </c>
      <c r="C1776" s="39">
        <v>5</v>
      </c>
      <c r="D1776" s="39">
        <v>8</v>
      </c>
      <c r="J1776" s="39">
        <v>5</v>
      </c>
      <c r="K1776" s="39">
        <v>8</v>
      </c>
    </row>
    <row r="1777" spans="1:11">
      <c r="A1777" s="39">
        <v>166</v>
      </c>
      <c r="B1777" s="38" t="s">
        <v>810</v>
      </c>
      <c r="C1777" s="39">
        <v>5</v>
      </c>
      <c r="D1777" s="39">
        <v>8</v>
      </c>
      <c r="J1777" s="39">
        <v>5</v>
      </c>
      <c r="K1777" s="39">
        <v>8</v>
      </c>
    </row>
    <row r="1778" spans="1:11">
      <c r="A1778" s="39">
        <v>166</v>
      </c>
      <c r="B1778" s="38" t="s">
        <v>810</v>
      </c>
      <c r="C1778" s="39">
        <v>6</v>
      </c>
      <c r="D1778" s="39">
        <v>9</v>
      </c>
      <c r="J1778" s="39">
        <v>6</v>
      </c>
      <c r="K1778" s="39">
        <v>9</v>
      </c>
    </row>
    <row r="1779" spans="1:11">
      <c r="A1779" s="39">
        <v>166</v>
      </c>
      <c r="B1779" s="38" t="s">
        <v>810</v>
      </c>
      <c r="C1779" s="39">
        <v>3</v>
      </c>
      <c r="D1779" s="39">
        <v>8</v>
      </c>
      <c r="J1779" s="39">
        <v>3</v>
      </c>
      <c r="K1779" s="39">
        <v>8</v>
      </c>
    </row>
    <row r="1780" spans="1:11">
      <c r="A1780" s="39">
        <v>166</v>
      </c>
      <c r="B1780" s="38" t="s">
        <v>810</v>
      </c>
      <c r="C1780" s="39">
        <v>1</v>
      </c>
      <c r="D1780" s="39">
        <v>8</v>
      </c>
      <c r="J1780" s="39">
        <v>1</v>
      </c>
      <c r="K1780" s="39">
        <v>8</v>
      </c>
    </row>
    <row r="1781" spans="1:11">
      <c r="A1781" s="39">
        <v>166</v>
      </c>
      <c r="B1781" s="38" t="s">
        <v>810</v>
      </c>
      <c r="C1781" s="39">
        <v>2</v>
      </c>
      <c r="D1781" s="39">
        <v>3</v>
      </c>
      <c r="J1781" s="39">
        <v>2</v>
      </c>
      <c r="K1781" s="39">
        <v>3</v>
      </c>
    </row>
    <row r="1782" spans="1:11">
      <c r="A1782" s="39">
        <v>166</v>
      </c>
      <c r="B1782" s="38" t="s">
        <v>810</v>
      </c>
      <c r="C1782" s="39">
        <v>4</v>
      </c>
      <c r="D1782" s="39">
        <v>6</v>
      </c>
      <c r="J1782" s="39">
        <v>4</v>
      </c>
      <c r="K1782" s="39">
        <v>6</v>
      </c>
    </row>
    <row r="1783" spans="1:11">
      <c r="A1783" s="39">
        <v>166</v>
      </c>
      <c r="B1783" s="38" t="s">
        <v>810</v>
      </c>
      <c r="C1783" s="39">
        <v>7</v>
      </c>
      <c r="D1783" s="39">
        <v>13</v>
      </c>
      <c r="J1783" s="39">
        <v>7</v>
      </c>
      <c r="K1783" s="39">
        <v>13</v>
      </c>
    </row>
    <row r="1784" spans="1:11">
      <c r="A1784" s="39">
        <v>167</v>
      </c>
      <c r="B1784" t="s">
        <v>677</v>
      </c>
      <c r="C1784" s="39">
        <v>2</v>
      </c>
      <c r="D1784" s="39">
        <v>6</v>
      </c>
      <c r="J1784" s="39">
        <v>2</v>
      </c>
      <c r="K1784" s="39">
        <v>6</v>
      </c>
    </row>
    <row r="1785" spans="1:11">
      <c r="A1785" s="39">
        <v>167</v>
      </c>
      <c r="B1785" t="s">
        <v>677</v>
      </c>
      <c r="C1785" s="39">
        <v>6</v>
      </c>
      <c r="D1785" s="39">
        <v>10</v>
      </c>
      <c r="J1785" s="39">
        <v>6</v>
      </c>
      <c r="K1785" s="39">
        <v>10</v>
      </c>
    </row>
    <row r="1786" spans="1:11">
      <c r="A1786" s="39">
        <v>167</v>
      </c>
      <c r="B1786" t="s">
        <v>677</v>
      </c>
      <c r="C1786" s="39">
        <v>1</v>
      </c>
      <c r="D1786" s="39">
        <v>9</v>
      </c>
      <c r="J1786" s="39">
        <v>1</v>
      </c>
      <c r="K1786" s="39">
        <v>9</v>
      </c>
    </row>
    <row r="1787" spans="1:11">
      <c r="A1787" s="39">
        <v>167</v>
      </c>
      <c r="B1787" t="s">
        <v>677</v>
      </c>
      <c r="C1787" s="39">
        <v>1</v>
      </c>
      <c r="D1787" s="39">
        <v>3</v>
      </c>
      <c r="J1787" s="39">
        <v>1</v>
      </c>
      <c r="K1787" s="39">
        <v>3</v>
      </c>
    </row>
    <row r="1788" spans="1:11">
      <c r="A1788" s="39">
        <v>167</v>
      </c>
      <c r="B1788" t="s">
        <v>677</v>
      </c>
      <c r="C1788" s="39">
        <v>1</v>
      </c>
      <c r="D1788" s="39">
        <v>5</v>
      </c>
      <c r="J1788" s="39">
        <v>1</v>
      </c>
      <c r="K1788" s="39">
        <v>5</v>
      </c>
    </row>
    <row r="1789" spans="1:11">
      <c r="A1789" s="39">
        <v>167</v>
      </c>
      <c r="B1789" t="s">
        <v>677</v>
      </c>
      <c r="C1789" s="39">
        <v>2</v>
      </c>
      <c r="D1789" s="39">
        <v>9</v>
      </c>
      <c r="J1789" s="39">
        <v>2</v>
      </c>
      <c r="K1789" s="39">
        <v>9</v>
      </c>
    </row>
    <row r="1790" spans="1:11">
      <c r="A1790" s="39">
        <v>167</v>
      </c>
      <c r="B1790" t="s">
        <v>677</v>
      </c>
      <c r="C1790" s="39">
        <v>6</v>
      </c>
      <c r="D1790" s="39">
        <v>10</v>
      </c>
      <c r="J1790" s="39">
        <v>6</v>
      </c>
      <c r="K1790" s="39">
        <v>10</v>
      </c>
    </row>
    <row r="1791" spans="1:11">
      <c r="A1791" s="39">
        <v>167</v>
      </c>
      <c r="B1791" t="s">
        <v>677</v>
      </c>
      <c r="C1791" s="39">
        <v>5</v>
      </c>
      <c r="D1791" s="39">
        <v>16</v>
      </c>
      <c r="J1791" s="39">
        <v>5</v>
      </c>
      <c r="K1791" s="39">
        <v>16</v>
      </c>
    </row>
    <row r="1792" spans="1:11">
      <c r="A1792" s="39">
        <v>167</v>
      </c>
      <c r="B1792" t="s">
        <v>677</v>
      </c>
      <c r="C1792" s="39">
        <v>4</v>
      </c>
      <c r="D1792" s="39">
        <v>7</v>
      </c>
      <c r="J1792" s="39">
        <v>4</v>
      </c>
      <c r="K1792" s="39">
        <v>7</v>
      </c>
    </row>
    <row r="1793" spans="1:27">
      <c r="A1793" s="39">
        <v>167</v>
      </c>
      <c r="B1793" t="s">
        <v>677</v>
      </c>
      <c r="C1793" s="39">
        <v>3</v>
      </c>
      <c r="D1793" s="39">
        <v>4</v>
      </c>
      <c r="J1793" s="39">
        <v>3</v>
      </c>
      <c r="K1793" s="39">
        <v>4</v>
      </c>
    </row>
    <row r="1794" spans="1:27">
      <c r="A1794" s="39">
        <v>167</v>
      </c>
      <c r="B1794" t="s">
        <v>677</v>
      </c>
      <c r="C1794" s="39">
        <v>1</v>
      </c>
      <c r="D1794" s="39">
        <v>5</v>
      </c>
      <c r="J1794" s="39">
        <v>1</v>
      </c>
      <c r="K1794" s="39">
        <v>5</v>
      </c>
    </row>
    <row r="1795" spans="1:27">
      <c r="A1795" s="39">
        <v>167</v>
      </c>
      <c r="B1795" t="s">
        <v>677</v>
      </c>
      <c r="C1795" s="39">
        <v>3</v>
      </c>
      <c r="D1795" s="39">
        <v>5</v>
      </c>
      <c r="J1795" s="39">
        <v>3</v>
      </c>
      <c r="K1795" s="39">
        <v>5</v>
      </c>
    </row>
    <row r="1796" spans="1:27">
      <c r="A1796" s="39">
        <v>167</v>
      </c>
      <c r="B1796" t="s">
        <v>677</v>
      </c>
      <c r="C1796" s="39">
        <v>1</v>
      </c>
      <c r="D1796" s="39">
        <v>6</v>
      </c>
      <c r="J1796" s="39">
        <v>1</v>
      </c>
      <c r="K1796" s="39">
        <v>6</v>
      </c>
    </row>
    <row r="1797" spans="1:27">
      <c r="A1797" s="39">
        <v>167</v>
      </c>
      <c r="B1797" t="s">
        <v>677</v>
      </c>
      <c r="C1797" s="39">
        <v>6</v>
      </c>
      <c r="D1797" s="39">
        <v>7</v>
      </c>
      <c r="J1797" s="39">
        <v>6</v>
      </c>
      <c r="K1797" s="39">
        <v>7</v>
      </c>
    </row>
    <row r="1798" spans="1:27">
      <c r="A1798" s="39">
        <v>167</v>
      </c>
      <c r="B1798" t="s">
        <v>677</v>
      </c>
      <c r="C1798" s="39">
        <v>4</v>
      </c>
      <c r="D1798" s="39">
        <v>7</v>
      </c>
      <c r="J1798" s="39">
        <v>4</v>
      </c>
      <c r="K1798" s="39">
        <v>7</v>
      </c>
    </row>
    <row r="1799" spans="1:27">
      <c r="A1799" s="39">
        <v>167</v>
      </c>
      <c r="B1799" t="s">
        <v>677</v>
      </c>
      <c r="C1799" s="39">
        <v>1</v>
      </c>
      <c r="D1799" s="39">
        <v>7</v>
      </c>
      <c r="J1799" s="39">
        <v>1</v>
      </c>
      <c r="K1799" s="39">
        <v>7</v>
      </c>
    </row>
    <row r="1800" spans="1:27">
      <c r="A1800" s="39">
        <v>167</v>
      </c>
      <c r="B1800" t="s">
        <v>677</v>
      </c>
      <c r="C1800" s="39">
        <v>1</v>
      </c>
      <c r="D1800" s="39">
        <v>6</v>
      </c>
      <c r="J1800" s="39">
        <v>1</v>
      </c>
      <c r="K1800" s="39">
        <v>6</v>
      </c>
    </row>
    <row r="1801" spans="1:27">
      <c r="A1801" s="39">
        <v>167</v>
      </c>
      <c r="B1801" t="s">
        <v>677</v>
      </c>
      <c r="C1801" s="39">
        <v>1</v>
      </c>
      <c r="D1801" s="39">
        <v>7</v>
      </c>
      <c r="J1801" s="39">
        <v>1</v>
      </c>
      <c r="K1801" s="39">
        <v>7</v>
      </c>
    </row>
    <row r="1802" spans="1:27">
      <c r="A1802" s="39">
        <v>167</v>
      </c>
      <c r="B1802" t="s">
        <v>677</v>
      </c>
      <c r="C1802" s="39">
        <v>3</v>
      </c>
      <c r="D1802" s="39">
        <v>4</v>
      </c>
      <c r="J1802" s="39">
        <v>3</v>
      </c>
      <c r="K1802" s="39">
        <v>4</v>
      </c>
    </row>
    <row r="1803" spans="1:27">
      <c r="A1803" s="101">
        <v>167</v>
      </c>
      <c r="B1803" s="57" t="s">
        <v>677</v>
      </c>
      <c r="C1803" s="101">
        <v>5</v>
      </c>
      <c r="D1803" s="101">
        <v>7</v>
      </c>
      <c r="E1803" s="102"/>
      <c r="F1803" s="102"/>
      <c r="G1803" s="102"/>
      <c r="H1803" s="102"/>
      <c r="I1803" s="102"/>
      <c r="J1803" s="101">
        <v>5</v>
      </c>
      <c r="K1803" s="101">
        <v>7</v>
      </c>
      <c r="L1803" s="102"/>
      <c r="M1803" s="102"/>
      <c r="N1803" s="102"/>
      <c r="O1803" s="102"/>
      <c r="P1803" s="102"/>
      <c r="Q1803" s="102"/>
      <c r="R1803" s="102"/>
      <c r="S1803" s="102"/>
      <c r="T1803" s="102"/>
      <c r="U1803" s="102"/>
      <c r="V1803" s="102"/>
      <c r="W1803" s="102"/>
      <c r="X1803" s="102"/>
      <c r="Y1803" s="102"/>
      <c r="Z1803" s="102"/>
      <c r="AA1803" s="102"/>
    </row>
    <row r="1804" spans="1:27">
      <c r="A1804" s="39">
        <v>167</v>
      </c>
      <c r="B1804" t="s">
        <v>677</v>
      </c>
      <c r="C1804" s="39">
        <v>3</v>
      </c>
      <c r="D1804" s="39">
        <v>6</v>
      </c>
      <c r="J1804" s="39">
        <v>3</v>
      </c>
      <c r="K1804" s="39">
        <v>6</v>
      </c>
    </row>
    <row r="1805" spans="1:27">
      <c r="A1805" s="39">
        <v>167</v>
      </c>
      <c r="B1805" t="s">
        <v>677</v>
      </c>
      <c r="C1805" s="39">
        <v>4</v>
      </c>
      <c r="D1805" s="39">
        <v>12</v>
      </c>
      <c r="J1805" s="39">
        <v>4</v>
      </c>
      <c r="K1805" s="39">
        <v>12</v>
      </c>
    </row>
    <row r="1806" spans="1:27">
      <c r="A1806" s="39">
        <v>167</v>
      </c>
      <c r="B1806" t="s">
        <v>677</v>
      </c>
      <c r="C1806" s="39">
        <v>1</v>
      </c>
      <c r="D1806" s="39">
        <v>6</v>
      </c>
      <c r="J1806" s="39">
        <v>1</v>
      </c>
      <c r="K1806" s="39">
        <v>6</v>
      </c>
    </row>
    <row r="1807" spans="1:27">
      <c r="A1807" s="39">
        <v>167</v>
      </c>
      <c r="B1807" t="s">
        <v>677</v>
      </c>
      <c r="C1807" s="39">
        <v>9</v>
      </c>
      <c r="D1807" s="39">
        <v>10</v>
      </c>
      <c r="J1807" s="39">
        <v>9</v>
      </c>
      <c r="K1807" s="39">
        <v>10</v>
      </c>
    </row>
    <row r="1808" spans="1:27">
      <c r="A1808" s="39">
        <v>167</v>
      </c>
      <c r="B1808" t="s">
        <v>677</v>
      </c>
      <c r="C1808" s="39">
        <v>5</v>
      </c>
      <c r="D1808" s="39">
        <v>7</v>
      </c>
      <c r="J1808" s="39">
        <v>5</v>
      </c>
      <c r="K1808" s="39">
        <v>7</v>
      </c>
    </row>
    <row r="1809" spans="1:27">
      <c r="A1809" s="39">
        <v>167</v>
      </c>
      <c r="B1809" t="s">
        <v>677</v>
      </c>
      <c r="C1809" s="39">
        <v>2</v>
      </c>
      <c r="D1809" s="39">
        <v>8</v>
      </c>
      <c r="J1809" s="39">
        <v>2</v>
      </c>
      <c r="K1809" s="39">
        <v>8</v>
      </c>
    </row>
    <row r="1810" spans="1:27">
      <c r="A1810" s="103">
        <v>167</v>
      </c>
      <c r="B1810" s="29" t="s">
        <v>677</v>
      </c>
      <c r="C1810" s="103">
        <v>9</v>
      </c>
      <c r="D1810" s="103">
        <v>16</v>
      </c>
      <c r="E1810" s="47"/>
      <c r="F1810" s="47"/>
      <c r="G1810" s="47"/>
      <c r="H1810" s="47"/>
      <c r="I1810" s="47"/>
      <c r="J1810" s="103">
        <v>9</v>
      </c>
      <c r="K1810" s="103">
        <v>16</v>
      </c>
      <c r="L1810" s="47"/>
      <c r="M1810" s="47"/>
      <c r="N1810" s="47"/>
      <c r="O1810" s="47"/>
      <c r="P1810" s="47"/>
      <c r="Q1810" s="47"/>
      <c r="R1810" s="47"/>
      <c r="S1810" s="47"/>
      <c r="T1810" s="47"/>
      <c r="U1810" s="47"/>
      <c r="V1810" s="47"/>
      <c r="W1810" s="47"/>
      <c r="X1810" s="47"/>
      <c r="Y1810" s="47"/>
      <c r="Z1810" s="47"/>
      <c r="AA1810" s="47"/>
    </row>
    <row r="1811" spans="1:27">
      <c r="A1811" s="103">
        <v>167</v>
      </c>
      <c r="B1811" s="29" t="s">
        <v>677</v>
      </c>
      <c r="C1811" s="103">
        <v>2</v>
      </c>
      <c r="D1811" s="103">
        <v>8</v>
      </c>
      <c r="E1811" s="47"/>
      <c r="F1811" s="47"/>
      <c r="G1811" s="47"/>
      <c r="H1811" s="47"/>
      <c r="I1811" s="47"/>
      <c r="J1811" s="103">
        <v>2</v>
      </c>
      <c r="K1811" s="103">
        <v>8</v>
      </c>
      <c r="L1811" s="47"/>
      <c r="M1811" s="47"/>
      <c r="N1811" s="47"/>
      <c r="O1811" s="47"/>
      <c r="P1811" s="47"/>
      <c r="Q1811" s="47"/>
      <c r="R1811" s="47"/>
      <c r="S1811" s="47"/>
      <c r="T1811" s="47"/>
      <c r="U1811" s="47"/>
      <c r="V1811" s="47"/>
      <c r="W1811" s="47"/>
      <c r="X1811" s="47"/>
      <c r="Y1811" s="47"/>
      <c r="Z1811" s="47"/>
      <c r="AA1811" s="47"/>
    </row>
    <row r="1812" spans="1:27">
      <c r="A1812" s="39">
        <v>167</v>
      </c>
      <c r="B1812" t="s">
        <v>677</v>
      </c>
      <c r="C1812" s="39">
        <v>11</v>
      </c>
      <c r="D1812" s="39">
        <v>17</v>
      </c>
      <c r="J1812" s="39">
        <v>11</v>
      </c>
      <c r="K1812" s="39">
        <v>17</v>
      </c>
    </row>
    <row r="1813" spans="1:27">
      <c r="A1813" s="39">
        <v>167</v>
      </c>
      <c r="B1813" t="s">
        <v>677</v>
      </c>
      <c r="C1813" s="39">
        <v>10</v>
      </c>
      <c r="D1813" s="39">
        <v>10</v>
      </c>
      <c r="J1813" s="39">
        <v>10</v>
      </c>
      <c r="K1813" s="39">
        <v>10</v>
      </c>
    </row>
    <row r="1814" spans="1:27">
      <c r="A1814" s="39">
        <v>167</v>
      </c>
      <c r="B1814" t="s">
        <v>677</v>
      </c>
      <c r="C1814" s="39">
        <v>7</v>
      </c>
      <c r="D1814" s="39">
        <v>12</v>
      </c>
      <c r="J1814" s="39">
        <v>7</v>
      </c>
      <c r="K1814" s="39">
        <v>12</v>
      </c>
    </row>
    <row r="1815" spans="1:27">
      <c r="A1815" s="39">
        <v>167</v>
      </c>
      <c r="B1815" t="s">
        <v>677</v>
      </c>
      <c r="C1815" s="39">
        <v>1</v>
      </c>
      <c r="D1815" s="39">
        <v>2</v>
      </c>
      <c r="J1815" s="39">
        <v>1</v>
      </c>
      <c r="K1815" s="39">
        <v>2</v>
      </c>
    </row>
    <row r="1816" spans="1:27">
      <c r="A1816" s="39">
        <v>167</v>
      </c>
      <c r="B1816" t="s">
        <v>677</v>
      </c>
      <c r="C1816" s="39">
        <v>7</v>
      </c>
      <c r="D1816" s="39">
        <v>8</v>
      </c>
      <c r="J1816" s="39">
        <v>7</v>
      </c>
      <c r="K1816" s="39">
        <v>8</v>
      </c>
    </row>
    <row r="1817" spans="1:27">
      <c r="A1817" s="39">
        <v>167</v>
      </c>
      <c r="B1817" t="s">
        <v>677</v>
      </c>
      <c r="C1817" s="39">
        <v>1</v>
      </c>
      <c r="D1817" s="39">
        <v>7</v>
      </c>
      <c r="J1817" s="39">
        <v>1</v>
      </c>
      <c r="K1817" s="39">
        <v>7</v>
      </c>
    </row>
    <row r="1818" spans="1:27">
      <c r="A1818" s="39">
        <v>167</v>
      </c>
      <c r="B1818" t="s">
        <v>677</v>
      </c>
      <c r="C1818" s="39">
        <v>5</v>
      </c>
      <c r="D1818" s="39">
        <v>11</v>
      </c>
      <c r="J1818" s="39">
        <v>5</v>
      </c>
      <c r="K1818" s="39">
        <v>11</v>
      </c>
    </row>
    <row r="1819" spans="1:27">
      <c r="A1819" s="39">
        <v>167</v>
      </c>
      <c r="B1819" t="s">
        <v>677</v>
      </c>
      <c r="C1819" s="39">
        <v>6</v>
      </c>
      <c r="D1819" s="39">
        <v>12</v>
      </c>
      <c r="J1819" s="39">
        <v>6</v>
      </c>
      <c r="K1819" s="39">
        <v>12</v>
      </c>
    </row>
    <row r="1820" spans="1:27">
      <c r="A1820" s="39">
        <v>167</v>
      </c>
      <c r="B1820" t="s">
        <v>677</v>
      </c>
      <c r="C1820" s="39">
        <v>4</v>
      </c>
      <c r="D1820" s="39">
        <v>10</v>
      </c>
      <c r="J1820" s="39">
        <v>4</v>
      </c>
      <c r="K1820" s="39">
        <v>10</v>
      </c>
    </row>
    <row r="1821" spans="1:27">
      <c r="A1821" s="39">
        <v>167</v>
      </c>
      <c r="B1821" t="s">
        <v>677</v>
      </c>
      <c r="C1821" s="39">
        <v>1</v>
      </c>
      <c r="D1821" s="39">
        <v>15</v>
      </c>
      <c r="J1821" s="39">
        <v>1</v>
      </c>
      <c r="K1821" s="39">
        <v>15</v>
      </c>
    </row>
    <row r="1822" spans="1:27">
      <c r="A1822" s="39">
        <v>167</v>
      </c>
      <c r="B1822" t="s">
        <v>677</v>
      </c>
      <c r="C1822" s="39">
        <v>1</v>
      </c>
      <c r="D1822" s="39">
        <v>6</v>
      </c>
      <c r="J1822" s="39">
        <v>1</v>
      </c>
      <c r="K1822" s="39">
        <v>6</v>
      </c>
    </row>
    <row r="1823" spans="1:27">
      <c r="A1823" s="103">
        <v>167</v>
      </c>
      <c r="B1823" s="29" t="s">
        <v>677</v>
      </c>
      <c r="C1823" s="103">
        <v>14</v>
      </c>
      <c r="D1823" s="103">
        <v>20</v>
      </c>
      <c r="E1823" s="47"/>
      <c r="F1823" s="47"/>
      <c r="G1823" s="47"/>
      <c r="H1823" s="47"/>
      <c r="I1823" s="47"/>
      <c r="J1823" s="103">
        <v>14</v>
      </c>
      <c r="K1823" s="103">
        <v>20</v>
      </c>
      <c r="L1823" s="47"/>
      <c r="M1823" s="47"/>
      <c r="N1823" s="47"/>
      <c r="O1823" s="47"/>
      <c r="P1823" s="47"/>
      <c r="Q1823" s="47"/>
      <c r="R1823" s="47"/>
      <c r="S1823" s="47"/>
      <c r="T1823" s="47"/>
      <c r="U1823" s="47"/>
      <c r="V1823" s="47"/>
      <c r="W1823" s="47"/>
      <c r="X1823" s="47"/>
      <c r="Y1823" s="47"/>
      <c r="Z1823" s="47"/>
      <c r="AA1823" s="47"/>
    </row>
    <row r="1824" spans="1:27">
      <c r="A1824" s="39">
        <v>167</v>
      </c>
      <c r="B1824" t="s">
        <v>677</v>
      </c>
      <c r="C1824" s="39">
        <v>2</v>
      </c>
      <c r="D1824" s="39">
        <v>10</v>
      </c>
      <c r="J1824" s="39">
        <v>2</v>
      </c>
      <c r="K1824" s="39">
        <v>10</v>
      </c>
    </row>
    <row r="1825" spans="1:11">
      <c r="A1825" s="39">
        <v>167</v>
      </c>
      <c r="B1825" t="s">
        <v>677</v>
      </c>
      <c r="C1825" s="39">
        <v>8</v>
      </c>
      <c r="D1825" s="39">
        <v>12</v>
      </c>
      <c r="J1825" s="39">
        <v>8</v>
      </c>
      <c r="K1825" s="39">
        <v>12</v>
      </c>
    </row>
    <row r="1826" spans="1:11">
      <c r="A1826" s="39">
        <v>167</v>
      </c>
      <c r="B1826" t="s">
        <v>677</v>
      </c>
      <c r="C1826" s="39">
        <v>5</v>
      </c>
      <c r="D1826" s="39">
        <v>8</v>
      </c>
      <c r="J1826" s="39">
        <v>5</v>
      </c>
      <c r="K1826" s="39">
        <v>8</v>
      </c>
    </row>
    <row r="1827" spans="1:11">
      <c r="A1827" s="39">
        <v>167</v>
      </c>
      <c r="B1827" t="s">
        <v>677</v>
      </c>
      <c r="C1827" s="39">
        <v>5</v>
      </c>
      <c r="D1827" s="39">
        <v>6</v>
      </c>
      <c r="J1827" s="39">
        <v>5</v>
      </c>
      <c r="K1827" s="39">
        <v>6</v>
      </c>
    </row>
    <row r="1828" spans="1:11">
      <c r="A1828" s="39">
        <v>167</v>
      </c>
      <c r="B1828" t="s">
        <v>677</v>
      </c>
      <c r="C1828" s="39">
        <v>1</v>
      </c>
      <c r="D1828" s="39">
        <v>6</v>
      </c>
      <c r="J1828" s="39">
        <v>1</v>
      </c>
      <c r="K1828" s="39">
        <v>6</v>
      </c>
    </row>
    <row r="1829" spans="1:11">
      <c r="A1829" s="39">
        <v>167</v>
      </c>
      <c r="B1829" t="s">
        <v>677</v>
      </c>
      <c r="C1829" s="39">
        <v>1</v>
      </c>
      <c r="D1829" s="39">
        <v>2</v>
      </c>
      <c r="J1829" s="39">
        <v>1</v>
      </c>
      <c r="K1829" s="39">
        <v>2</v>
      </c>
    </row>
    <row r="1830" spans="1:11">
      <c r="A1830" s="39">
        <v>167</v>
      </c>
      <c r="B1830" t="s">
        <v>677</v>
      </c>
      <c r="C1830" s="39">
        <v>1</v>
      </c>
      <c r="D1830" s="39">
        <v>6</v>
      </c>
      <c r="J1830" s="39">
        <v>1</v>
      </c>
      <c r="K1830" s="39">
        <v>6</v>
      </c>
    </row>
    <row r="1831" spans="1:11">
      <c r="A1831" s="39">
        <v>167</v>
      </c>
      <c r="B1831" t="s">
        <v>677</v>
      </c>
      <c r="C1831" s="39">
        <v>2</v>
      </c>
      <c r="D1831" s="39">
        <v>8</v>
      </c>
      <c r="J1831" s="39">
        <v>2</v>
      </c>
      <c r="K1831" s="39">
        <v>8</v>
      </c>
    </row>
    <row r="1832" spans="1:11">
      <c r="A1832" s="39">
        <v>167</v>
      </c>
      <c r="B1832" t="s">
        <v>677</v>
      </c>
      <c r="C1832" s="39">
        <v>1</v>
      </c>
      <c r="D1832" s="39">
        <v>8</v>
      </c>
      <c r="J1832" s="39">
        <v>1</v>
      </c>
      <c r="K1832" s="39">
        <v>8</v>
      </c>
    </row>
    <row r="1833" spans="1:11">
      <c r="A1833" s="39">
        <v>167</v>
      </c>
      <c r="B1833" t="s">
        <v>677</v>
      </c>
      <c r="C1833" s="39">
        <v>1</v>
      </c>
      <c r="D1833" s="39">
        <v>7</v>
      </c>
      <c r="J1833" s="39">
        <v>1</v>
      </c>
      <c r="K1833" s="39">
        <v>7</v>
      </c>
    </row>
    <row r="1834" spans="1:11">
      <c r="A1834" s="39">
        <v>167</v>
      </c>
      <c r="B1834" t="s">
        <v>677</v>
      </c>
      <c r="C1834" s="39">
        <v>1</v>
      </c>
      <c r="D1834" s="39">
        <v>13</v>
      </c>
      <c r="J1834" s="39">
        <v>1</v>
      </c>
      <c r="K1834" s="39">
        <v>13</v>
      </c>
    </row>
    <row r="1835" spans="1:11">
      <c r="A1835" s="39">
        <v>167</v>
      </c>
      <c r="B1835" t="s">
        <v>677</v>
      </c>
      <c r="C1835" s="39">
        <v>3</v>
      </c>
      <c r="D1835" s="39">
        <v>6</v>
      </c>
      <c r="J1835" s="39">
        <v>3</v>
      </c>
      <c r="K1835" s="39">
        <v>6</v>
      </c>
    </row>
    <row r="1836" spans="1:11">
      <c r="A1836" s="39">
        <v>167</v>
      </c>
      <c r="B1836" t="s">
        <v>677</v>
      </c>
      <c r="C1836" s="39">
        <v>1</v>
      </c>
      <c r="D1836" s="39">
        <v>4</v>
      </c>
      <c r="J1836" s="39">
        <v>1</v>
      </c>
      <c r="K1836" s="39">
        <v>4</v>
      </c>
    </row>
    <row r="1837" spans="1:11">
      <c r="A1837" s="39">
        <v>167</v>
      </c>
      <c r="B1837" t="s">
        <v>677</v>
      </c>
      <c r="C1837" s="39">
        <v>5</v>
      </c>
      <c r="D1837" s="39">
        <v>13</v>
      </c>
      <c r="J1837" s="39">
        <v>5</v>
      </c>
      <c r="K1837" s="39">
        <v>13</v>
      </c>
    </row>
    <row r="1838" spans="1:11">
      <c r="A1838" s="39">
        <v>167</v>
      </c>
      <c r="B1838" t="s">
        <v>677</v>
      </c>
      <c r="C1838" s="39">
        <v>1</v>
      </c>
      <c r="D1838" s="39">
        <v>5</v>
      </c>
      <c r="J1838" s="39">
        <v>1</v>
      </c>
      <c r="K1838" s="39">
        <v>5</v>
      </c>
    </row>
    <row r="1839" spans="1:11">
      <c r="A1839" s="39">
        <v>167</v>
      </c>
      <c r="B1839" t="s">
        <v>677</v>
      </c>
      <c r="C1839" s="39">
        <v>1</v>
      </c>
      <c r="D1839" s="39">
        <v>7</v>
      </c>
      <c r="J1839" s="39">
        <v>1</v>
      </c>
      <c r="K1839" s="39">
        <v>7</v>
      </c>
    </row>
    <row r="1840" spans="1:11">
      <c r="A1840" s="39">
        <v>167</v>
      </c>
      <c r="B1840" t="s">
        <v>677</v>
      </c>
      <c r="C1840" s="39">
        <v>1</v>
      </c>
      <c r="D1840" s="39">
        <v>5</v>
      </c>
      <c r="J1840" s="39">
        <v>1</v>
      </c>
      <c r="K1840" s="39">
        <v>5</v>
      </c>
    </row>
    <row r="1841" spans="1:11">
      <c r="A1841" s="39">
        <v>167</v>
      </c>
      <c r="B1841" t="s">
        <v>677</v>
      </c>
      <c r="C1841" s="39">
        <v>4</v>
      </c>
      <c r="D1841" s="39">
        <v>8</v>
      </c>
      <c r="J1841" s="39">
        <v>4</v>
      </c>
      <c r="K1841" s="39">
        <v>8</v>
      </c>
    </row>
    <row r="1842" spans="1:11">
      <c r="A1842" s="39">
        <v>167</v>
      </c>
      <c r="B1842" t="s">
        <v>677</v>
      </c>
      <c r="C1842" s="39">
        <v>2</v>
      </c>
      <c r="D1842" s="39">
        <v>5</v>
      </c>
      <c r="J1842" s="39">
        <v>2</v>
      </c>
      <c r="K1842" s="39">
        <v>5</v>
      </c>
    </row>
    <row r="1843" spans="1:11">
      <c r="A1843" s="39">
        <v>167</v>
      </c>
      <c r="B1843" t="s">
        <v>677</v>
      </c>
      <c r="C1843" s="39">
        <v>5</v>
      </c>
      <c r="D1843" s="39">
        <v>8</v>
      </c>
      <c r="J1843" s="39">
        <v>5</v>
      </c>
      <c r="K1843" s="39">
        <v>8</v>
      </c>
    </row>
    <row r="1844" spans="1:11">
      <c r="A1844" s="39">
        <v>167</v>
      </c>
      <c r="B1844" t="s">
        <v>677</v>
      </c>
      <c r="C1844" s="39">
        <v>5</v>
      </c>
      <c r="D1844" s="39">
        <v>5</v>
      </c>
      <c r="J1844" s="39">
        <v>5</v>
      </c>
      <c r="K1844" s="39">
        <v>5</v>
      </c>
    </row>
    <row r="1845" spans="1:11">
      <c r="A1845" s="39">
        <v>168</v>
      </c>
      <c r="B1845" s="38" t="s">
        <v>811</v>
      </c>
      <c r="C1845" s="39">
        <v>2</v>
      </c>
      <c r="D1845" s="39">
        <v>7</v>
      </c>
      <c r="J1845" s="39">
        <v>2</v>
      </c>
      <c r="K1845" s="39">
        <v>7</v>
      </c>
    </row>
    <row r="1846" spans="1:11">
      <c r="A1846" s="39">
        <v>168</v>
      </c>
      <c r="B1846" s="38" t="s">
        <v>811</v>
      </c>
      <c r="C1846" s="39">
        <v>2</v>
      </c>
      <c r="D1846" s="39">
        <v>11</v>
      </c>
      <c r="J1846" s="39">
        <v>2</v>
      </c>
      <c r="K1846" s="39">
        <v>11</v>
      </c>
    </row>
    <row r="1847" spans="1:11">
      <c r="A1847" s="39">
        <v>168</v>
      </c>
      <c r="B1847" s="38" t="s">
        <v>811</v>
      </c>
      <c r="C1847" s="39">
        <v>5</v>
      </c>
      <c r="D1847" s="39">
        <v>14</v>
      </c>
      <c r="J1847" s="39">
        <v>5</v>
      </c>
      <c r="K1847" s="39">
        <v>14</v>
      </c>
    </row>
    <row r="1848" spans="1:11">
      <c r="A1848" s="39">
        <v>168</v>
      </c>
      <c r="B1848" s="38" t="s">
        <v>811</v>
      </c>
      <c r="C1848" s="39">
        <v>4</v>
      </c>
      <c r="D1848" s="39">
        <v>17</v>
      </c>
      <c r="J1848" s="39">
        <v>4</v>
      </c>
      <c r="K1848" s="39">
        <v>17</v>
      </c>
    </row>
    <row r="1849" spans="1:11">
      <c r="A1849" s="39">
        <v>168</v>
      </c>
      <c r="B1849" s="38" t="s">
        <v>811</v>
      </c>
      <c r="C1849" s="39">
        <v>2</v>
      </c>
      <c r="D1849" s="39">
        <v>10</v>
      </c>
      <c r="J1849" s="39">
        <v>2</v>
      </c>
      <c r="K1849" s="39">
        <v>10</v>
      </c>
    </row>
    <row r="1850" spans="1:11">
      <c r="A1850" s="39">
        <v>168</v>
      </c>
      <c r="B1850" s="38" t="s">
        <v>811</v>
      </c>
      <c r="C1850" s="39">
        <v>1</v>
      </c>
      <c r="D1850" s="39">
        <v>5</v>
      </c>
      <c r="J1850" s="39">
        <v>1</v>
      </c>
      <c r="K1850" s="39">
        <v>5</v>
      </c>
    </row>
    <row r="1851" spans="1:11">
      <c r="A1851" s="39">
        <v>168</v>
      </c>
      <c r="B1851" s="38" t="s">
        <v>811</v>
      </c>
      <c r="C1851" s="39">
        <v>2</v>
      </c>
      <c r="D1851" s="39">
        <v>12</v>
      </c>
      <c r="J1851" s="39">
        <v>2</v>
      </c>
      <c r="K1851" s="39">
        <v>12</v>
      </c>
    </row>
    <row r="1852" spans="1:11">
      <c r="A1852" s="39">
        <v>168</v>
      </c>
      <c r="B1852" s="38" t="s">
        <v>811</v>
      </c>
      <c r="C1852" s="39">
        <v>5</v>
      </c>
      <c r="D1852" s="39">
        <v>12</v>
      </c>
      <c r="J1852" s="39">
        <v>5</v>
      </c>
      <c r="K1852" s="39">
        <v>12</v>
      </c>
    </row>
    <row r="1853" spans="1:11">
      <c r="A1853" s="39">
        <v>168</v>
      </c>
      <c r="B1853" s="38" t="s">
        <v>811</v>
      </c>
      <c r="C1853" s="39">
        <v>4</v>
      </c>
      <c r="D1853" s="39">
        <v>9</v>
      </c>
      <c r="J1853" s="39">
        <v>4</v>
      </c>
      <c r="K1853" s="39">
        <v>9</v>
      </c>
    </row>
    <row r="1854" spans="1:11">
      <c r="A1854" s="39">
        <v>168</v>
      </c>
      <c r="B1854" s="38" t="s">
        <v>811</v>
      </c>
      <c r="C1854" s="39">
        <v>5</v>
      </c>
      <c r="D1854" s="39">
        <v>8</v>
      </c>
      <c r="J1854" s="39">
        <v>5</v>
      </c>
      <c r="K1854" s="39">
        <v>8</v>
      </c>
    </row>
    <row r="1855" spans="1:11">
      <c r="A1855" s="39">
        <v>168</v>
      </c>
      <c r="B1855" s="38" t="s">
        <v>811</v>
      </c>
      <c r="C1855" s="39">
        <v>5</v>
      </c>
      <c r="D1855" s="39">
        <v>12</v>
      </c>
      <c r="J1855" s="39">
        <v>5</v>
      </c>
      <c r="K1855" s="39">
        <v>12</v>
      </c>
    </row>
    <row r="1856" spans="1:11">
      <c r="A1856" s="39">
        <v>168</v>
      </c>
      <c r="B1856" s="38" t="s">
        <v>811</v>
      </c>
      <c r="C1856" s="39">
        <v>4</v>
      </c>
      <c r="D1856" s="39">
        <v>11</v>
      </c>
      <c r="J1856" s="39">
        <v>4</v>
      </c>
      <c r="K1856" s="39">
        <v>11</v>
      </c>
    </row>
    <row r="1857" spans="1:11">
      <c r="A1857" s="39">
        <v>168</v>
      </c>
      <c r="B1857" s="38" t="s">
        <v>811</v>
      </c>
      <c r="C1857" s="39">
        <v>3</v>
      </c>
      <c r="D1857" s="39">
        <v>14</v>
      </c>
      <c r="J1857" s="39">
        <v>3</v>
      </c>
      <c r="K1857" s="39">
        <v>14</v>
      </c>
    </row>
    <row r="1858" spans="1:11">
      <c r="A1858" s="39">
        <v>168</v>
      </c>
      <c r="B1858" s="38" t="s">
        <v>811</v>
      </c>
      <c r="C1858" s="39">
        <v>3</v>
      </c>
      <c r="D1858" s="39">
        <v>8</v>
      </c>
      <c r="J1858" s="39">
        <v>3</v>
      </c>
      <c r="K1858" s="39">
        <v>8</v>
      </c>
    </row>
    <row r="1859" spans="1:11">
      <c r="A1859" s="39">
        <v>168</v>
      </c>
      <c r="B1859" s="38" t="s">
        <v>811</v>
      </c>
      <c r="C1859" s="39">
        <v>5</v>
      </c>
      <c r="D1859" s="39">
        <v>9</v>
      </c>
      <c r="J1859" s="39">
        <v>5</v>
      </c>
      <c r="K1859" s="39">
        <v>9</v>
      </c>
    </row>
    <row r="1860" spans="1:11">
      <c r="A1860" s="39">
        <v>168</v>
      </c>
      <c r="B1860" s="38" t="s">
        <v>811</v>
      </c>
      <c r="C1860" s="39">
        <v>4</v>
      </c>
      <c r="D1860" s="39">
        <v>11</v>
      </c>
      <c r="J1860" s="39">
        <v>4</v>
      </c>
      <c r="K1860" s="39">
        <v>11</v>
      </c>
    </row>
    <row r="1861" spans="1:11">
      <c r="A1861" s="39">
        <v>168</v>
      </c>
      <c r="B1861" s="38" t="s">
        <v>811</v>
      </c>
      <c r="C1861" s="39">
        <v>3</v>
      </c>
      <c r="D1861" s="39">
        <v>12</v>
      </c>
      <c r="J1861" s="39">
        <v>3</v>
      </c>
      <c r="K1861" s="39">
        <v>12</v>
      </c>
    </row>
    <row r="1862" spans="1:11">
      <c r="A1862" s="39">
        <v>168</v>
      </c>
      <c r="B1862" s="38" t="s">
        <v>811</v>
      </c>
      <c r="C1862" s="39">
        <v>3</v>
      </c>
      <c r="D1862" s="39">
        <v>8</v>
      </c>
      <c r="J1862" s="39">
        <v>3</v>
      </c>
      <c r="K1862" s="39">
        <v>8</v>
      </c>
    </row>
    <row r="1863" spans="1:11">
      <c r="A1863" s="39">
        <v>168</v>
      </c>
      <c r="B1863" s="38" t="s">
        <v>811</v>
      </c>
      <c r="C1863" s="39">
        <v>3</v>
      </c>
      <c r="D1863" s="39">
        <v>12</v>
      </c>
      <c r="J1863" s="39">
        <v>3</v>
      </c>
      <c r="K1863" s="39">
        <v>12</v>
      </c>
    </row>
    <row r="1864" spans="1:11">
      <c r="A1864" s="39">
        <v>168</v>
      </c>
      <c r="B1864" s="38" t="s">
        <v>811</v>
      </c>
      <c r="C1864" s="39">
        <v>8</v>
      </c>
      <c r="D1864" s="39">
        <v>16</v>
      </c>
      <c r="J1864" s="39">
        <v>8</v>
      </c>
      <c r="K1864" s="39">
        <v>16</v>
      </c>
    </row>
    <row r="1865" spans="1:11">
      <c r="A1865" s="39">
        <v>168</v>
      </c>
      <c r="B1865" s="38" t="s">
        <v>811</v>
      </c>
      <c r="C1865" s="39">
        <v>3</v>
      </c>
      <c r="D1865" s="39">
        <v>5</v>
      </c>
      <c r="J1865" s="39">
        <v>3</v>
      </c>
      <c r="K1865" s="39">
        <v>5</v>
      </c>
    </row>
    <row r="1866" spans="1:11">
      <c r="A1866" s="39">
        <v>168</v>
      </c>
      <c r="B1866" s="38" t="s">
        <v>811</v>
      </c>
      <c r="C1866" s="39">
        <v>2</v>
      </c>
      <c r="D1866" s="39">
        <v>4</v>
      </c>
      <c r="J1866" s="39">
        <v>2</v>
      </c>
      <c r="K1866" s="39">
        <v>4</v>
      </c>
    </row>
    <row r="1867" spans="1:11">
      <c r="A1867" s="39">
        <v>168</v>
      </c>
      <c r="B1867" s="38" t="s">
        <v>811</v>
      </c>
      <c r="C1867" s="39">
        <v>3</v>
      </c>
      <c r="D1867" s="39">
        <v>11</v>
      </c>
      <c r="J1867" s="39">
        <v>3</v>
      </c>
      <c r="K1867" s="39">
        <v>11</v>
      </c>
    </row>
    <row r="1868" spans="1:11">
      <c r="A1868" s="39">
        <v>168</v>
      </c>
      <c r="B1868" s="38" t="s">
        <v>811</v>
      </c>
      <c r="C1868" s="39">
        <v>4</v>
      </c>
      <c r="D1868" s="39">
        <v>8</v>
      </c>
      <c r="J1868" s="39">
        <v>4</v>
      </c>
      <c r="K1868" s="39">
        <v>8</v>
      </c>
    </row>
    <row r="1869" spans="1:11">
      <c r="A1869" s="39">
        <v>168</v>
      </c>
      <c r="B1869" s="38" t="s">
        <v>811</v>
      </c>
      <c r="C1869" s="39">
        <v>3</v>
      </c>
      <c r="D1869" s="39">
        <v>9</v>
      </c>
      <c r="J1869" s="39">
        <v>3</v>
      </c>
      <c r="K1869" s="39">
        <v>9</v>
      </c>
    </row>
    <row r="1870" spans="1:11">
      <c r="A1870" s="39">
        <v>168</v>
      </c>
      <c r="B1870" s="38" t="s">
        <v>811</v>
      </c>
      <c r="C1870" s="39">
        <v>10</v>
      </c>
      <c r="D1870" s="39">
        <v>40</v>
      </c>
      <c r="J1870" s="39">
        <v>10</v>
      </c>
      <c r="K1870" s="39">
        <v>40</v>
      </c>
    </row>
    <row r="1871" spans="1:11">
      <c r="A1871" s="39">
        <v>168</v>
      </c>
      <c r="B1871" s="38" t="s">
        <v>811</v>
      </c>
      <c r="C1871" s="39">
        <v>2</v>
      </c>
      <c r="D1871" s="39">
        <v>10</v>
      </c>
      <c r="J1871" s="39">
        <v>2</v>
      </c>
      <c r="K1871" s="39">
        <v>10</v>
      </c>
    </row>
    <row r="1872" spans="1:11">
      <c r="A1872" s="39">
        <v>168</v>
      </c>
      <c r="B1872" s="38" t="s">
        <v>811</v>
      </c>
      <c r="C1872" s="39">
        <v>2</v>
      </c>
      <c r="D1872" s="39">
        <v>9</v>
      </c>
      <c r="J1872" s="39">
        <v>2</v>
      </c>
      <c r="K1872" s="39">
        <v>9</v>
      </c>
    </row>
    <row r="1873" spans="1:11">
      <c r="A1873" s="39">
        <v>168</v>
      </c>
      <c r="B1873" s="38" t="s">
        <v>811</v>
      </c>
      <c r="C1873" s="39">
        <v>11</v>
      </c>
      <c r="D1873" s="39">
        <v>19</v>
      </c>
      <c r="J1873" s="39">
        <v>11</v>
      </c>
      <c r="K1873" s="39">
        <v>19</v>
      </c>
    </row>
    <row r="1874" spans="1:11">
      <c r="A1874" s="39">
        <v>168</v>
      </c>
      <c r="B1874" s="38" t="s">
        <v>811</v>
      </c>
      <c r="C1874" s="39">
        <v>9</v>
      </c>
      <c r="D1874" s="39">
        <v>11</v>
      </c>
      <c r="J1874" s="39">
        <v>9</v>
      </c>
      <c r="K1874" s="39">
        <v>11</v>
      </c>
    </row>
    <row r="1875" spans="1:11">
      <c r="A1875" s="39">
        <v>168</v>
      </c>
      <c r="B1875" s="38" t="s">
        <v>811</v>
      </c>
      <c r="C1875" s="39">
        <v>2</v>
      </c>
      <c r="D1875" s="39">
        <v>2</v>
      </c>
      <c r="J1875" s="39">
        <v>2</v>
      </c>
      <c r="K1875" s="39">
        <v>2</v>
      </c>
    </row>
    <row r="1876" spans="1:11">
      <c r="A1876" s="39">
        <v>168</v>
      </c>
      <c r="B1876" s="38" t="s">
        <v>811</v>
      </c>
      <c r="C1876" s="39">
        <v>2</v>
      </c>
      <c r="D1876" s="39">
        <v>2</v>
      </c>
      <c r="J1876" s="39">
        <v>2</v>
      </c>
      <c r="K1876" s="39">
        <v>2</v>
      </c>
    </row>
    <row r="1877" spans="1:11">
      <c r="A1877">
        <v>169</v>
      </c>
      <c r="B1877" t="s">
        <v>893</v>
      </c>
      <c r="C1877">
        <v>5</v>
      </c>
      <c r="D1877">
        <v>11</v>
      </c>
      <c r="J1877">
        <v>5</v>
      </c>
      <c r="K1877">
        <v>11</v>
      </c>
    </row>
    <row r="1878" spans="1:11">
      <c r="A1878">
        <v>169</v>
      </c>
      <c r="B1878" t="s">
        <v>893</v>
      </c>
      <c r="C1878">
        <v>2</v>
      </c>
      <c r="D1878">
        <v>10</v>
      </c>
      <c r="J1878">
        <v>2</v>
      </c>
      <c r="K1878">
        <v>10</v>
      </c>
    </row>
    <row r="1879" spans="1:11">
      <c r="A1879">
        <v>169</v>
      </c>
      <c r="B1879" t="s">
        <v>893</v>
      </c>
      <c r="C1879">
        <v>3</v>
      </c>
      <c r="D1879">
        <v>5</v>
      </c>
      <c r="J1879">
        <v>3</v>
      </c>
      <c r="K1879">
        <v>5</v>
      </c>
    </row>
    <row r="1880" spans="1:11">
      <c r="A1880">
        <v>169</v>
      </c>
      <c r="B1880" t="s">
        <v>893</v>
      </c>
      <c r="C1880">
        <v>4</v>
      </c>
      <c r="D1880">
        <v>9</v>
      </c>
      <c r="J1880">
        <v>4</v>
      </c>
      <c r="K1880">
        <v>9</v>
      </c>
    </row>
    <row r="1881" spans="1:11">
      <c r="A1881">
        <v>169</v>
      </c>
      <c r="B1881" t="s">
        <v>893</v>
      </c>
      <c r="C1881">
        <v>4</v>
      </c>
      <c r="D1881">
        <v>10</v>
      </c>
      <c r="J1881">
        <v>4</v>
      </c>
      <c r="K1881">
        <v>10</v>
      </c>
    </row>
    <row r="1882" spans="1:11">
      <c r="A1882">
        <v>169</v>
      </c>
      <c r="B1882" t="s">
        <v>893</v>
      </c>
      <c r="C1882">
        <v>3</v>
      </c>
      <c r="D1882">
        <v>12</v>
      </c>
      <c r="J1882">
        <v>3</v>
      </c>
      <c r="K1882">
        <v>12</v>
      </c>
    </row>
    <row r="1883" spans="1:11">
      <c r="A1883">
        <v>169</v>
      </c>
      <c r="B1883" t="s">
        <v>893</v>
      </c>
      <c r="C1883">
        <v>3</v>
      </c>
      <c r="D1883">
        <v>7</v>
      </c>
      <c r="J1883">
        <v>3</v>
      </c>
      <c r="K1883">
        <v>7</v>
      </c>
    </row>
    <row r="1884" spans="1:11">
      <c r="A1884">
        <v>169</v>
      </c>
      <c r="B1884" t="s">
        <v>893</v>
      </c>
      <c r="C1884">
        <v>1</v>
      </c>
      <c r="D1884">
        <v>13</v>
      </c>
      <c r="J1884">
        <v>1</v>
      </c>
      <c r="K1884">
        <v>13</v>
      </c>
    </row>
    <row r="1885" spans="1:11">
      <c r="A1885">
        <v>169</v>
      </c>
      <c r="B1885" t="s">
        <v>893</v>
      </c>
      <c r="C1885">
        <v>1</v>
      </c>
      <c r="D1885">
        <v>10</v>
      </c>
      <c r="J1885">
        <v>1</v>
      </c>
      <c r="K1885">
        <v>10</v>
      </c>
    </row>
    <row r="1886" spans="1:11">
      <c r="A1886">
        <v>169</v>
      </c>
      <c r="B1886" t="s">
        <v>893</v>
      </c>
      <c r="C1886">
        <v>3</v>
      </c>
      <c r="D1886">
        <v>9</v>
      </c>
      <c r="J1886">
        <v>3</v>
      </c>
      <c r="K1886">
        <v>9</v>
      </c>
    </row>
    <row r="1887" spans="1:11">
      <c r="A1887">
        <v>169</v>
      </c>
      <c r="B1887" t="s">
        <v>893</v>
      </c>
      <c r="C1887">
        <v>1</v>
      </c>
      <c r="D1887">
        <v>8</v>
      </c>
      <c r="J1887">
        <v>1</v>
      </c>
      <c r="K1887">
        <v>8</v>
      </c>
    </row>
    <row r="1888" spans="1:11">
      <c r="A1888">
        <v>169</v>
      </c>
      <c r="B1888" t="s">
        <v>893</v>
      </c>
      <c r="C1888">
        <v>2</v>
      </c>
      <c r="D1888">
        <v>9</v>
      </c>
      <c r="J1888">
        <v>2</v>
      </c>
      <c r="K1888">
        <v>9</v>
      </c>
    </row>
    <row r="1889" spans="1:11">
      <c r="A1889">
        <v>169</v>
      </c>
      <c r="B1889" t="s">
        <v>893</v>
      </c>
      <c r="C1889">
        <v>3</v>
      </c>
      <c r="D1889">
        <v>14</v>
      </c>
      <c r="J1889">
        <v>3</v>
      </c>
      <c r="K1889">
        <v>14</v>
      </c>
    </row>
    <row r="1890" spans="1:11">
      <c r="A1890">
        <v>169</v>
      </c>
      <c r="B1890" t="s">
        <v>893</v>
      </c>
      <c r="C1890">
        <v>1</v>
      </c>
      <c r="D1890">
        <v>10</v>
      </c>
      <c r="J1890">
        <v>1</v>
      </c>
      <c r="K1890">
        <v>10</v>
      </c>
    </row>
    <row r="1891" spans="1:11">
      <c r="A1891">
        <v>169</v>
      </c>
      <c r="B1891" t="s">
        <v>893</v>
      </c>
      <c r="C1891">
        <v>4</v>
      </c>
      <c r="D1891">
        <v>16</v>
      </c>
      <c r="J1891">
        <v>4</v>
      </c>
      <c r="K1891">
        <v>16</v>
      </c>
    </row>
    <row r="1892" spans="1:11">
      <c r="A1892">
        <v>169</v>
      </c>
      <c r="B1892" t="s">
        <v>893</v>
      </c>
      <c r="C1892">
        <v>1</v>
      </c>
      <c r="D1892">
        <v>8</v>
      </c>
      <c r="J1892">
        <v>1</v>
      </c>
      <c r="K1892">
        <v>8</v>
      </c>
    </row>
    <row r="1893" spans="1:11">
      <c r="A1893">
        <v>169</v>
      </c>
      <c r="B1893" t="s">
        <v>893</v>
      </c>
      <c r="C1893">
        <v>2</v>
      </c>
      <c r="D1893">
        <v>11</v>
      </c>
      <c r="J1893">
        <v>2</v>
      </c>
      <c r="K1893">
        <v>11</v>
      </c>
    </row>
    <row r="1894" spans="1:11">
      <c r="A1894">
        <v>169</v>
      </c>
      <c r="B1894" t="s">
        <v>893</v>
      </c>
      <c r="C1894">
        <v>2</v>
      </c>
      <c r="D1894">
        <v>11</v>
      </c>
      <c r="J1894">
        <v>2</v>
      </c>
      <c r="K1894">
        <v>11</v>
      </c>
    </row>
    <row r="1895" spans="1:11">
      <c r="A1895">
        <v>169</v>
      </c>
      <c r="B1895" t="s">
        <v>893</v>
      </c>
      <c r="C1895">
        <v>4</v>
      </c>
      <c r="D1895">
        <v>8</v>
      </c>
      <c r="J1895">
        <v>4</v>
      </c>
      <c r="K1895">
        <v>8</v>
      </c>
    </row>
    <row r="1896" spans="1:11">
      <c r="A1896">
        <v>169</v>
      </c>
      <c r="B1896" t="s">
        <v>893</v>
      </c>
      <c r="C1896">
        <v>2</v>
      </c>
      <c r="D1896">
        <v>9</v>
      </c>
      <c r="J1896">
        <v>2</v>
      </c>
      <c r="K1896">
        <v>9</v>
      </c>
    </row>
    <row r="1897" spans="1:11">
      <c r="A1897">
        <v>169</v>
      </c>
      <c r="B1897" t="s">
        <v>893</v>
      </c>
      <c r="C1897">
        <v>2</v>
      </c>
      <c r="D1897">
        <v>11</v>
      </c>
      <c r="J1897">
        <v>2</v>
      </c>
      <c r="K1897">
        <v>11</v>
      </c>
    </row>
    <row r="1898" spans="1:11">
      <c r="A1898">
        <v>169</v>
      </c>
      <c r="B1898" t="s">
        <v>893</v>
      </c>
      <c r="C1898">
        <v>3</v>
      </c>
      <c r="D1898">
        <v>13</v>
      </c>
      <c r="J1898">
        <v>3</v>
      </c>
      <c r="K1898">
        <v>13</v>
      </c>
    </row>
    <row r="1899" spans="1:11">
      <c r="A1899">
        <v>169</v>
      </c>
      <c r="B1899" t="s">
        <v>893</v>
      </c>
      <c r="C1899">
        <v>3</v>
      </c>
      <c r="D1899">
        <v>12</v>
      </c>
      <c r="J1899">
        <v>3</v>
      </c>
      <c r="K1899">
        <v>12</v>
      </c>
    </row>
    <row r="1900" spans="1:11">
      <c r="A1900">
        <v>169</v>
      </c>
      <c r="B1900" t="s">
        <v>893</v>
      </c>
      <c r="C1900">
        <v>3</v>
      </c>
      <c r="D1900">
        <v>13</v>
      </c>
      <c r="J1900">
        <v>3</v>
      </c>
      <c r="K1900">
        <v>13</v>
      </c>
    </row>
    <row r="1901" spans="1:11">
      <c r="A1901">
        <v>169</v>
      </c>
      <c r="B1901" t="s">
        <v>893</v>
      </c>
      <c r="C1901">
        <v>2</v>
      </c>
      <c r="D1901">
        <v>10</v>
      </c>
      <c r="J1901">
        <v>2</v>
      </c>
      <c r="K1901">
        <v>10</v>
      </c>
    </row>
    <row r="1902" spans="1:11">
      <c r="A1902">
        <v>169</v>
      </c>
      <c r="B1902" t="s">
        <v>893</v>
      </c>
      <c r="C1902">
        <v>5</v>
      </c>
      <c r="D1902">
        <v>10</v>
      </c>
      <c r="J1902">
        <v>5</v>
      </c>
      <c r="K1902">
        <v>10</v>
      </c>
    </row>
    <row r="1903" spans="1:11">
      <c r="A1903">
        <v>169</v>
      </c>
      <c r="B1903" t="s">
        <v>893</v>
      </c>
      <c r="C1903">
        <v>2</v>
      </c>
      <c r="D1903">
        <v>11</v>
      </c>
      <c r="J1903">
        <v>2</v>
      </c>
      <c r="K1903">
        <v>11</v>
      </c>
    </row>
    <row r="1904" spans="1:11">
      <c r="A1904">
        <v>169</v>
      </c>
      <c r="B1904" t="s">
        <v>893</v>
      </c>
      <c r="C1904">
        <v>3</v>
      </c>
      <c r="D1904">
        <v>12</v>
      </c>
      <c r="J1904">
        <v>3</v>
      </c>
      <c r="K1904">
        <v>12</v>
      </c>
    </row>
    <row r="1905" spans="1:11">
      <c r="A1905">
        <v>169</v>
      </c>
      <c r="B1905" t="s">
        <v>893</v>
      </c>
      <c r="C1905">
        <v>1</v>
      </c>
      <c r="D1905">
        <v>7</v>
      </c>
      <c r="J1905">
        <v>1</v>
      </c>
      <c r="K1905">
        <v>7</v>
      </c>
    </row>
    <row r="1906" spans="1:11">
      <c r="A1906" s="39">
        <v>172</v>
      </c>
      <c r="B1906" s="38" t="s">
        <v>813</v>
      </c>
      <c r="C1906" s="38">
        <v>3</v>
      </c>
      <c r="D1906" s="39">
        <v>16</v>
      </c>
      <c r="J1906" s="38">
        <v>3</v>
      </c>
      <c r="K1906" s="39">
        <v>16</v>
      </c>
    </row>
    <row r="1907" spans="1:11">
      <c r="A1907" s="39">
        <v>172</v>
      </c>
      <c r="B1907" s="38" t="s">
        <v>813</v>
      </c>
      <c r="C1907" s="38">
        <v>2</v>
      </c>
      <c r="D1907" s="39">
        <v>10</v>
      </c>
      <c r="J1907" s="38">
        <v>2</v>
      </c>
      <c r="K1907" s="39">
        <v>10</v>
      </c>
    </row>
    <row r="1908" spans="1:11">
      <c r="A1908" s="39">
        <v>172</v>
      </c>
      <c r="B1908" s="38" t="s">
        <v>813</v>
      </c>
      <c r="C1908" s="38">
        <v>3</v>
      </c>
      <c r="D1908" s="39">
        <v>12</v>
      </c>
      <c r="J1908" s="38">
        <v>3</v>
      </c>
      <c r="K1908" s="39">
        <v>12</v>
      </c>
    </row>
    <row r="1909" spans="1:11">
      <c r="A1909" s="39">
        <v>172</v>
      </c>
      <c r="B1909" s="38" t="s">
        <v>813</v>
      </c>
      <c r="C1909" s="38">
        <v>1</v>
      </c>
      <c r="D1909" s="39">
        <v>10</v>
      </c>
      <c r="J1909" s="38">
        <v>1</v>
      </c>
      <c r="K1909" s="39">
        <v>10</v>
      </c>
    </row>
    <row r="1910" spans="1:11">
      <c r="A1910" s="39">
        <v>172</v>
      </c>
      <c r="B1910" s="38" t="s">
        <v>813</v>
      </c>
      <c r="C1910" s="38">
        <v>8</v>
      </c>
      <c r="D1910" s="39">
        <v>14</v>
      </c>
      <c r="J1910" s="38">
        <v>8</v>
      </c>
      <c r="K1910" s="39">
        <v>14</v>
      </c>
    </row>
    <row r="1911" spans="1:11">
      <c r="A1911" s="39">
        <v>172</v>
      </c>
      <c r="B1911" s="38" t="s">
        <v>813</v>
      </c>
      <c r="C1911" s="38">
        <v>2</v>
      </c>
      <c r="D1911" s="39">
        <v>6</v>
      </c>
      <c r="J1911" s="38">
        <v>2</v>
      </c>
      <c r="K1911" s="39">
        <v>6</v>
      </c>
    </row>
    <row r="1912" spans="1:11">
      <c r="A1912" s="39">
        <v>172</v>
      </c>
      <c r="B1912" s="38" t="s">
        <v>813</v>
      </c>
      <c r="C1912" s="38">
        <v>2</v>
      </c>
      <c r="D1912" s="39">
        <v>11</v>
      </c>
      <c r="J1912" s="38">
        <v>2</v>
      </c>
      <c r="K1912" s="39">
        <v>11</v>
      </c>
    </row>
    <row r="1913" spans="1:11">
      <c r="A1913" s="39">
        <v>172</v>
      </c>
      <c r="B1913" s="38" t="s">
        <v>813</v>
      </c>
      <c r="C1913" s="38">
        <v>9</v>
      </c>
      <c r="D1913" s="39">
        <v>16</v>
      </c>
      <c r="J1913" s="38">
        <v>9</v>
      </c>
      <c r="K1913" s="39">
        <v>16</v>
      </c>
    </row>
    <row r="1914" spans="1:11">
      <c r="A1914" s="39">
        <v>172</v>
      </c>
      <c r="B1914" s="38" t="s">
        <v>813</v>
      </c>
      <c r="C1914" s="38">
        <v>4</v>
      </c>
      <c r="D1914" s="39">
        <v>11</v>
      </c>
      <c r="J1914" s="38">
        <v>4</v>
      </c>
      <c r="K1914" s="39">
        <v>11</v>
      </c>
    </row>
    <row r="1915" spans="1:11">
      <c r="A1915" s="39">
        <v>172</v>
      </c>
      <c r="B1915" s="38" t="s">
        <v>813</v>
      </c>
      <c r="C1915" s="38">
        <v>6</v>
      </c>
      <c r="D1915" s="39">
        <v>11</v>
      </c>
      <c r="J1915" s="38">
        <v>6</v>
      </c>
      <c r="K1915" s="39">
        <v>11</v>
      </c>
    </row>
    <row r="1916" spans="1:11">
      <c r="A1916" s="39">
        <v>172</v>
      </c>
      <c r="B1916" s="38" t="s">
        <v>813</v>
      </c>
      <c r="C1916" s="38">
        <v>6</v>
      </c>
      <c r="D1916" s="39">
        <v>11</v>
      </c>
      <c r="J1916" s="38">
        <v>6</v>
      </c>
      <c r="K1916" s="39">
        <v>11</v>
      </c>
    </row>
    <row r="1917" spans="1:11">
      <c r="A1917" s="39">
        <v>172</v>
      </c>
      <c r="B1917" s="38" t="s">
        <v>813</v>
      </c>
      <c r="C1917" s="38">
        <v>2</v>
      </c>
      <c r="D1917" s="39">
        <v>3</v>
      </c>
      <c r="J1917" s="38">
        <v>2</v>
      </c>
      <c r="K1917" s="39">
        <v>3</v>
      </c>
    </row>
    <row r="1918" spans="1:11">
      <c r="A1918" s="39">
        <v>173</v>
      </c>
      <c r="B1918" s="38" t="s">
        <v>870</v>
      </c>
      <c r="C1918" s="38">
        <v>9</v>
      </c>
      <c r="D1918" s="39">
        <v>33</v>
      </c>
      <c r="J1918" s="38">
        <v>9</v>
      </c>
      <c r="K1918" s="39">
        <v>33</v>
      </c>
    </row>
    <row r="1919" spans="1:11">
      <c r="A1919" s="39">
        <v>175</v>
      </c>
      <c r="B1919" s="38" t="s">
        <v>814</v>
      </c>
      <c r="C1919" s="38">
        <v>1</v>
      </c>
      <c r="D1919" s="39">
        <v>3</v>
      </c>
      <c r="J1919" s="38">
        <v>1</v>
      </c>
      <c r="K1919" s="39">
        <v>3</v>
      </c>
    </row>
    <row r="1920" spans="1:11">
      <c r="A1920" s="39">
        <v>175</v>
      </c>
      <c r="B1920" s="38" t="s">
        <v>814</v>
      </c>
      <c r="C1920" s="38">
        <v>1</v>
      </c>
      <c r="D1920" s="39">
        <v>7</v>
      </c>
      <c r="J1920" s="38">
        <v>1</v>
      </c>
      <c r="K1920" s="39">
        <v>7</v>
      </c>
    </row>
    <row r="1921" spans="1:11">
      <c r="A1921" s="39">
        <v>175</v>
      </c>
      <c r="B1921" s="38" t="s">
        <v>814</v>
      </c>
      <c r="C1921" s="38">
        <v>1</v>
      </c>
      <c r="D1921" s="39">
        <v>6</v>
      </c>
      <c r="J1921" s="38">
        <v>1</v>
      </c>
      <c r="K1921" s="39">
        <v>6</v>
      </c>
    </row>
    <row r="1922" spans="1:11">
      <c r="A1922" s="39">
        <v>175</v>
      </c>
      <c r="B1922" s="38" t="s">
        <v>814</v>
      </c>
      <c r="C1922" s="38">
        <v>11</v>
      </c>
      <c r="D1922" s="39">
        <v>24</v>
      </c>
      <c r="J1922" s="38">
        <v>11</v>
      </c>
      <c r="K1922" s="39">
        <v>24</v>
      </c>
    </row>
    <row r="1923" spans="1:11">
      <c r="A1923" s="39">
        <v>175</v>
      </c>
      <c r="B1923" s="38" t="s">
        <v>814</v>
      </c>
      <c r="C1923" s="38">
        <v>1</v>
      </c>
      <c r="D1923" s="39">
        <v>6</v>
      </c>
      <c r="J1923" s="38">
        <v>1</v>
      </c>
      <c r="K1923" s="39">
        <v>6</v>
      </c>
    </row>
    <row r="1924" spans="1:11">
      <c r="A1924" s="39">
        <v>175</v>
      </c>
      <c r="B1924" s="38" t="s">
        <v>814</v>
      </c>
      <c r="C1924" s="38">
        <v>7</v>
      </c>
      <c r="D1924" s="39">
        <v>12</v>
      </c>
      <c r="J1924" s="38">
        <v>7</v>
      </c>
      <c r="K1924" s="39">
        <v>12</v>
      </c>
    </row>
    <row r="1925" spans="1:11">
      <c r="A1925" s="39">
        <v>175</v>
      </c>
      <c r="B1925" s="38" t="s">
        <v>814</v>
      </c>
      <c r="C1925" s="38">
        <v>3</v>
      </c>
      <c r="D1925" s="39">
        <v>7</v>
      </c>
      <c r="J1925" s="38">
        <v>3</v>
      </c>
      <c r="K1925" s="39">
        <v>7</v>
      </c>
    </row>
    <row r="1926" spans="1:11">
      <c r="A1926" s="39">
        <v>175</v>
      </c>
      <c r="B1926" s="38" t="s">
        <v>814</v>
      </c>
      <c r="C1926" s="38">
        <v>1</v>
      </c>
      <c r="D1926" s="39">
        <v>6</v>
      </c>
      <c r="J1926" s="38">
        <v>1</v>
      </c>
      <c r="K1926" s="39">
        <v>6</v>
      </c>
    </row>
    <row r="1927" spans="1:11">
      <c r="A1927" s="39">
        <v>175</v>
      </c>
      <c r="B1927" s="38" t="s">
        <v>814</v>
      </c>
      <c r="C1927" s="38">
        <v>5</v>
      </c>
      <c r="D1927" s="39">
        <v>9</v>
      </c>
      <c r="J1927" s="38">
        <v>5</v>
      </c>
      <c r="K1927" s="39">
        <v>9</v>
      </c>
    </row>
    <row r="1928" spans="1:11">
      <c r="A1928" s="39">
        <v>175</v>
      </c>
      <c r="B1928" s="38" t="s">
        <v>814</v>
      </c>
      <c r="C1928" s="38">
        <v>1</v>
      </c>
      <c r="D1928" s="39">
        <v>1</v>
      </c>
      <c r="J1928" s="38">
        <v>1</v>
      </c>
      <c r="K1928" s="39">
        <v>1</v>
      </c>
    </row>
    <row r="1929" spans="1:11">
      <c r="A1929" s="39">
        <v>175</v>
      </c>
      <c r="B1929" s="38" t="s">
        <v>814</v>
      </c>
      <c r="C1929" s="38">
        <v>1</v>
      </c>
      <c r="D1929" s="39">
        <v>6</v>
      </c>
      <c r="J1929" s="38">
        <v>1</v>
      </c>
      <c r="K1929" s="39">
        <v>6</v>
      </c>
    </row>
    <row r="1930" spans="1:11">
      <c r="A1930" s="39">
        <v>175</v>
      </c>
      <c r="B1930" s="38" t="s">
        <v>814</v>
      </c>
      <c r="C1930" s="38">
        <v>1</v>
      </c>
      <c r="D1930" s="39">
        <v>2</v>
      </c>
      <c r="J1930" s="38">
        <v>1</v>
      </c>
      <c r="K1930" s="39">
        <v>2</v>
      </c>
    </row>
    <row r="1931" spans="1:11">
      <c r="A1931" s="39">
        <v>175</v>
      </c>
      <c r="B1931" s="38" t="s">
        <v>814</v>
      </c>
      <c r="C1931" s="38">
        <v>4</v>
      </c>
      <c r="D1931" s="39">
        <v>7</v>
      </c>
      <c r="J1931" s="38">
        <v>4</v>
      </c>
      <c r="K1931" s="39">
        <v>7</v>
      </c>
    </row>
    <row r="1932" spans="1:11">
      <c r="A1932" s="39">
        <v>175</v>
      </c>
      <c r="B1932" s="38" t="s">
        <v>814</v>
      </c>
      <c r="C1932" s="38">
        <v>3</v>
      </c>
      <c r="D1932" s="39">
        <v>4</v>
      </c>
      <c r="J1932" s="38">
        <v>3</v>
      </c>
      <c r="K1932" s="39">
        <v>4</v>
      </c>
    </row>
    <row r="1933" spans="1:11">
      <c r="A1933" s="39">
        <v>175</v>
      </c>
      <c r="B1933" s="38" t="s">
        <v>814</v>
      </c>
      <c r="C1933" s="38">
        <v>1</v>
      </c>
      <c r="D1933" s="39">
        <v>6</v>
      </c>
      <c r="J1933" s="38">
        <v>1</v>
      </c>
      <c r="K1933" s="39">
        <v>6</v>
      </c>
    </row>
    <row r="1934" spans="1:11">
      <c r="A1934" s="39">
        <v>175</v>
      </c>
      <c r="B1934" s="38" t="s">
        <v>814</v>
      </c>
      <c r="C1934" s="38">
        <v>2</v>
      </c>
      <c r="D1934" s="39">
        <v>7</v>
      </c>
      <c r="J1934" s="38">
        <v>2</v>
      </c>
      <c r="K1934" s="39">
        <v>7</v>
      </c>
    </row>
    <row r="1935" spans="1:11">
      <c r="A1935" s="39">
        <v>175</v>
      </c>
      <c r="B1935" s="38" t="s">
        <v>814</v>
      </c>
      <c r="C1935" s="38">
        <v>1</v>
      </c>
      <c r="D1935" s="39">
        <v>5</v>
      </c>
      <c r="J1935" s="38">
        <v>1</v>
      </c>
      <c r="K1935" s="39">
        <v>5</v>
      </c>
    </row>
    <row r="1936" spans="1:11">
      <c r="A1936" s="39">
        <v>175</v>
      </c>
      <c r="B1936" s="38" t="s">
        <v>814</v>
      </c>
      <c r="C1936" s="38">
        <v>2</v>
      </c>
      <c r="D1936" s="39">
        <v>3</v>
      </c>
      <c r="J1936" s="38">
        <v>2</v>
      </c>
      <c r="K1936" s="39">
        <v>3</v>
      </c>
    </row>
    <row r="1937" spans="1:11">
      <c r="A1937" s="39">
        <v>175</v>
      </c>
      <c r="B1937" s="38" t="s">
        <v>814</v>
      </c>
      <c r="C1937" s="38">
        <v>5</v>
      </c>
      <c r="D1937" s="39">
        <v>8</v>
      </c>
      <c r="J1937" s="38">
        <v>5</v>
      </c>
      <c r="K1937" s="39">
        <v>8</v>
      </c>
    </row>
    <row r="1938" spans="1:11">
      <c r="A1938" s="39">
        <v>175</v>
      </c>
      <c r="B1938" s="38" t="s">
        <v>814</v>
      </c>
      <c r="C1938" s="38">
        <v>3</v>
      </c>
      <c r="D1938" s="39">
        <v>8</v>
      </c>
      <c r="J1938" s="38">
        <v>3</v>
      </c>
      <c r="K1938" s="39">
        <v>8</v>
      </c>
    </row>
    <row r="1939" spans="1:11">
      <c r="A1939" s="39">
        <v>175</v>
      </c>
      <c r="B1939" s="38" t="s">
        <v>814</v>
      </c>
      <c r="C1939" s="38">
        <v>4</v>
      </c>
      <c r="D1939" s="39">
        <v>8</v>
      </c>
      <c r="J1939" s="38">
        <v>4</v>
      </c>
      <c r="K1939" s="39">
        <v>8</v>
      </c>
    </row>
    <row r="1940" spans="1:11">
      <c r="A1940" s="39">
        <v>176</v>
      </c>
      <c r="B1940" s="38" t="s">
        <v>815</v>
      </c>
      <c r="C1940" s="38">
        <v>2</v>
      </c>
      <c r="D1940" s="39">
        <v>6</v>
      </c>
      <c r="J1940" s="38">
        <v>2</v>
      </c>
      <c r="K1940" s="39">
        <v>6</v>
      </c>
    </row>
    <row r="1941" spans="1:11">
      <c r="A1941" s="39">
        <v>176</v>
      </c>
      <c r="B1941" s="38" t="s">
        <v>815</v>
      </c>
      <c r="C1941" s="38">
        <v>6</v>
      </c>
      <c r="D1941" s="39">
        <v>12</v>
      </c>
      <c r="J1941" s="38">
        <v>6</v>
      </c>
      <c r="K1941" s="39">
        <v>12</v>
      </c>
    </row>
    <row r="1942" spans="1:11">
      <c r="A1942" s="39">
        <v>176</v>
      </c>
      <c r="B1942" s="38" t="s">
        <v>815</v>
      </c>
      <c r="C1942" s="38">
        <v>1</v>
      </c>
      <c r="D1942" s="39">
        <v>2</v>
      </c>
      <c r="J1942" s="38">
        <v>1</v>
      </c>
      <c r="K1942" s="39">
        <v>2</v>
      </c>
    </row>
    <row r="1943" spans="1:11">
      <c r="A1943" s="39">
        <v>176</v>
      </c>
      <c r="B1943" s="38" t="s">
        <v>815</v>
      </c>
      <c r="C1943" s="38">
        <v>1</v>
      </c>
      <c r="D1943" s="39">
        <v>13</v>
      </c>
      <c r="J1943" s="38">
        <v>1</v>
      </c>
      <c r="K1943" s="39">
        <v>13</v>
      </c>
    </row>
    <row r="1944" spans="1:11">
      <c r="A1944" s="39">
        <v>176</v>
      </c>
      <c r="B1944" s="38" t="s">
        <v>815</v>
      </c>
      <c r="C1944" s="38">
        <v>2</v>
      </c>
      <c r="D1944" s="39">
        <v>6</v>
      </c>
      <c r="J1944" s="38">
        <v>2</v>
      </c>
      <c r="K1944" s="39">
        <v>6</v>
      </c>
    </row>
    <row r="1945" spans="1:11">
      <c r="A1945" s="39">
        <v>176</v>
      </c>
      <c r="B1945" s="38" t="s">
        <v>815</v>
      </c>
      <c r="C1945" s="38">
        <v>2</v>
      </c>
      <c r="D1945" s="39">
        <v>11</v>
      </c>
      <c r="J1945" s="38">
        <v>2</v>
      </c>
      <c r="K1945" s="39">
        <v>11</v>
      </c>
    </row>
    <row r="1946" spans="1:11">
      <c r="A1946" s="39">
        <v>176</v>
      </c>
      <c r="B1946" s="38" t="s">
        <v>815</v>
      </c>
      <c r="C1946" s="38">
        <v>4</v>
      </c>
      <c r="D1946" s="39">
        <v>6</v>
      </c>
      <c r="J1946" s="38">
        <v>4</v>
      </c>
      <c r="K1946" s="39">
        <v>6</v>
      </c>
    </row>
    <row r="1947" spans="1:11">
      <c r="A1947" s="39">
        <v>176</v>
      </c>
      <c r="B1947" s="38" t="s">
        <v>815</v>
      </c>
      <c r="C1947" s="38">
        <v>1</v>
      </c>
      <c r="D1947" s="39">
        <v>7</v>
      </c>
      <c r="J1947" s="38">
        <v>1</v>
      </c>
      <c r="K1947" s="39">
        <v>7</v>
      </c>
    </row>
    <row r="1948" spans="1:11">
      <c r="A1948" s="39">
        <v>176</v>
      </c>
      <c r="B1948" s="38" t="s">
        <v>815</v>
      </c>
      <c r="C1948" s="38">
        <v>2</v>
      </c>
      <c r="D1948" s="39">
        <v>9</v>
      </c>
      <c r="J1948" s="38">
        <v>2</v>
      </c>
      <c r="K1948" s="39">
        <v>9</v>
      </c>
    </row>
    <row r="1949" spans="1:11">
      <c r="A1949" s="39">
        <v>176</v>
      </c>
      <c r="B1949" s="38" t="s">
        <v>815</v>
      </c>
      <c r="C1949" s="38">
        <v>2</v>
      </c>
      <c r="D1949" s="39">
        <v>8</v>
      </c>
      <c r="J1949" s="38">
        <v>2</v>
      </c>
      <c r="K1949" s="39">
        <v>8</v>
      </c>
    </row>
    <row r="1950" spans="1:11">
      <c r="A1950" s="39">
        <v>176</v>
      </c>
      <c r="B1950" s="38" t="s">
        <v>815</v>
      </c>
      <c r="C1950" s="38">
        <v>1</v>
      </c>
      <c r="D1950" s="39">
        <v>8</v>
      </c>
      <c r="J1950" s="38">
        <v>1</v>
      </c>
      <c r="K1950" s="39">
        <v>8</v>
      </c>
    </row>
    <row r="1951" spans="1:11">
      <c r="A1951" s="39">
        <v>176</v>
      </c>
      <c r="B1951" s="38" t="s">
        <v>815</v>
      </c>
      <c r="C1951" s="38">
        <v>4</v>
      </c>
      <c r="D1951" s="39">
        <v>12</v>
      </c>
      <c r="J1951" s="38">
        <v>4</v>
      </c>
      <c r="K1951" s="39">
        <v>12</v>
      </c>
    </row>
    <row r="1952" spans="1:11">
      <c r="A1952" s="39">
        <v>176</v>
      </c>
      <c r="B1952" s="38" t="s">
        <v>815</v>
      </c>
      <c r="C1952" s="38">
        <v>1</v>
      </c>
      <c r="D1952" s="39">
        <v>13</v>
      </c>
      <c r="J1952" s="38">
        <v>1</v>
      </c>
      <c r="K1952" s="39">
        <v>13</v>
      </c>
    </row>
    <row r="1953" spans="1:11">
      <c r="A1953" s="39">
        <v>176</v>
      </c>
      <c r="B1953" s="38" t="s">
        <v>815</v>
      </c>
      <c r="C1953" s="38">
        <v>5</v>
      </c>
      <c r="D1953" s="39">
        <v>9</v>
      </c>
      <c r="J1953" s="38">
        <v>5</v>
      </c>
      <c r="K1953" s="39">
        <v>9</v>
      </c>
    </row>
    <row r="1954" spans="1:11">
      <c r="A1954" s="39">
        <v>176</v>
      </c>
      <c r="B1954" s="38" t="s">
        <v>815</v>
      </c>
      <c r="C1954" s="38">
        <v>3</v>
      </c>
      <c r="D1954" s="39">
        <v>5</v>
      </c>
      <c r="J1954" s="38">
        <v>3</v>
      </c>
      <c r="K1954" s="39">
        <v>5</v>
      </c>
    </row>
    <row r="1955" spans="1:11">
      <c r="A1955" s="39">
        <v>176</v>
      </c>
      <c r="B1955" s="38" t="s">
        <v>815</v>
      </c>
      <c r="C1955" s="38">
        <v>1</v>
      </c>
      <c r="D1955" s="39">
        <v>6</v>
      </c>
      <c r="J1955" s="38">
        <v>1</v>
      </c>
      <c r="K1955" s="39">
        <v>6</v>
      </c>
    </row>
    <row r="1956" spans="1:11">
      <c r="A1956" s="39">
        <v>176</v>
      </c>
      <c r="B1956" s="38" t="s">
        <v>815</v>
      </c>
      <c r="C1956" s="38">
        <v>3</v>
      </c>
      <c r="D1956" s="39">
        <v>11</v>
      </c>
      <c r="J1956" s="38">
        <v>3</v>
      </c>
      <c r="K1956" s="39">
        <v>11</v>
      </c>
    </row>
    <row r="1957" spans="1:11">
      <c r="A1957" s="39">
        <v>176</v>
      </c>
      <c r="B1957" s="38" t="s">
        <v>815</v>
      </c>
      <c r="C1957" s="38">
        <v>5</v>
      </c>
      <c r="D1957" s="39">
        <v>7</v>
      </c>
      <c r="J1957" s="38">
        <v>5</v>
      </c>
      <c r="K1957" s="39">
        <v>7</v>
      </c>
    </row>
    <row r="1958" spans="1:11">
      <c r="A1958" s="39">
        <v>176</v>
      </c>
      <c r="B1958" s="38" t="s">
        <v>815</v>
      </c>
      <c r="C1958" s="38">
        <v>1</v>
      </c>
      <c r="D1958" s="39">
        <v>5</v>
      </c>
      <c r="J1958" s="38">
        <v>1</v>
      </c>
      <c r="K1958" s="39">
        <v>5</v>
      </c>
    </row>
    <row r="1959" spans="1:11">
      <c r="A1959" s="39">
        <v>176</v>
      </c>
      <c r="B1959" s="38" t="s">
        <v>815</v>
      </c>
      <c r="C1959" s="38">
        <v>1</v>
      </c>
      <c r="D1959" s="39">
        <v>7</v>
      </c>
      <c r="J1959" s="38">
        <v>1</v>
      </c>
      <c r="K1959" s="39">
        <v>7</v>
      </c>
    </row>
    <row r="1960" spans="1:11">
      <c r="A1960" s="39">
        <v>176</v>
      </c>
      <c r="B1960" s="38" t="s">
        <v>815</v>
      </c>
      <c r="C1960" s="38">
        <v>4</v>
      </c>
      <c r="D1960" s="39">
        <v>9</v>
      </c>
      <c r="J1960" s="38">
        <v>4</v>
      </c>
      <c r="K1960" s="39">
        <v>9</v>
      </c>
    </row>
    <row r="1961" spans="1:11">
      <c r="A1961" s="39">
        <v>176</v>
      </c>
      <c r="B1961" s="38" t="s">
        <v>815</v>
      </c>
      <c r="C1961" s="38">
        <v>1</v>
      </c>
      <c r="D1961" s="39">
        <v>5</v>
      </c>
      <c r="J1961" s="38">
        <v>1</v>
      </c>
      <c r="K1961" s="39">
        <v>5</v>
      </c>
    </row>
    <row r="1962" spans="1:11">
      <c r="A1962" s="39">
        <v>176</v>
      </c>
      <c r="B1962" s="38" t="s">
        <v>815</v>
      </c>
      <c r="C1962" s="38">
        <v>2</v>
      </c>
      <c r="D1962" s="39">
        <v>8</v>
      </c>
      <c r="J1962" s="38">
        <v>2</v>
      </c>
      <c r="K1962" s="39">
        <v>8</v>
      </c>
    </row>
    <row r="1963" spans="1:11">
      <c r="A1963" s="39">
        <v>176</v>
      </c>
      <c r="B1963" s="38" t="s">
        <v>815</v>
      </c>
      <c r="C1963" s="38">
        <v>6</v>
      </c>
      <c r="D1963" s="39">
        <v>10</v>
      </c>
      <c r="J1963" s="38">
        <v>6</v>
      </c>
      <c r="K1963" s="39">
        <v>10</v>
      </c>
    </row>
    <row r="1964" spans="1:11">
      <c r="A1964" s="39">
        <v>176</v>
      </c>
      <c r="B1964" s="38" t="s">
        <v>815</v>
      </c>
      <c r="C1964" s="38">
        <v>1</v>
      </c>
      <c r="D1964" s="39">
        <v>12</v>
      </c>
      <c r="J1964" s="38">
        <v>1</v>
      </c>
      <c r="K1964" s="39">
        <v>12</v>
      </c>
    </row>
    <row r="1965" spans="1:11">
      <c r="A1965" s="39">
        <v>176</v>
      </c>
      <c r="B1965" s="38" t="s">
        <v>815</v>
      </c>
      <c r="C1965" s="38">
        <v>4</v>
      </c>
      <c r="D1965" s="39">
        <v>17</v>
      </c>
      <c r="J1965" s="38">
        <v>4</v>
      </c>
      <c r="K1965" s="39">
        <v>17</v>
      </c>
    </row>
    <row r="1966" spans="1:11">
      <c r="A1966" s="39">
        <v>176</v>
      </c>
      <c r="B1966" s="38" t="s">
        <v>815</v>
      </c>
      <c r="C1966" s="38">
        <v>1</v>
      </c>
      <c r="D1966" s="39">
        <v>9</v>
      </c>
      <c r="J1966" s="38">
        <v>1</v>
      </c>
      <c r="K1966" s="39">
        <v>9</v>
      </c>
    </row>
    <row r="1967" spans="1:11">
      <c r="A1967" s="39">
        <v>176</v>
      </c>
      <c r="B1967" s="38" t="s">
        <v>815</v>
      </c>
      <c r="C1967" s="38">
        <v>2</v>
      </c>
      <c r="D1967" s="39">
        <v>10</v>
      </c>
      <c r="J1967" s="38">
        <v>2</v>
      </c>
      <c r="K1967" s="39">
        <v>10</v>
      </c>
    </row>
    <row r="1968" spans="1:11">
      <c r="A1968" s="39">
        <v>176</v>
      </c>
      <c r="B1968" s="38" t="s">
        <v>815</v>
      </c>
      <c r="C1968" s="38">
        <v>1</v>
      </c>
      <c r="D1968" s="39">
        <v>7</v>
      </c>
      <c r="J1968" s="38">
        <v>1</v>
      </c>
      <c r="K1968" s="39">
        <v>7</v>
      </c>
    </row>
    <row r="1969" spans="1:11">
      <c r="A1969" s="39">
        <v>176</v>
      </c>
      <c r="B1969" s="38" t="s">
        <v>815</v>
      </c>
      <c r="C1969" s="38">
        <v>2</v>
      </c>
      <c r="D1969" s="39">
        <v>12</v>
      </c>
      <c r="J1969" s="38">
        <v>2</v>
      </c>
      <c r="K1969" s="39">
        <v>12</v>
      </c>
    </row>
    <row r="1970" spans="1:11">
      <c r="A1970" s="39">
        <v>176</v>
      </c>
      <c r="B1970" s="38" t="s">
        <v>815</v>
      </c>
      <c r="C1970" s="38">
        <v>3</v>
      </c>
      <c r="D1970" s="39">
        <v>5</v>
      </c>
      <c r="J1970" s="38">
        <v>3</v>
      </c>
      <c r="K1970" s="39">
        <v>5</v>
      </c>
    </row>
    <row r="1971" spans="1:11">
      <c r="A1971" s="39">
        <v>176</v>
      </c>
      <c r="B1971" s="38" t="s">
        <v>815</v>
      </c>
      <c r="C1971" s="38">
        <v>3</v>
      </c>
      <c r="D1971" s="39">
        <v>5</v>
      </c>
      <c r="J1971" s="38">
        <v>3</v>
      </c>
      <c r="K1971" s="39">
        <v>5</v>
      </c>
    </row>
    <row r="1972" spans="1:11">
      <c r="A1972" s="39">
        <v>176</v>
      </c>
      <c r="B1972" s="38" t="s">
        <v>815</v>
      </c>
      <c r="C1972" s="38">
        <v>4</v>
      </c>
      <c r="D1972" s="39">
        <v>5</v>
      </c>
      <c r="J1972" s="38">
        <v>4</v>
      </c>
      <c r="K1972" s="39">
        <v>5</v>
      </c>
    </row>
    <row r="1973" spans="1:11">
      <c r="A1973" s="39">
        <v>176</v>
      </c>
      <c r="B1973" s="38" t="s">
        <v>815</v>
      </c>
      <c r="C1973" s="38">
        <v>1</v>
      </c>
      <c r="D1973" s="39">
        <v>4</v>
      </c>
      <c r="J1973" s="38">
        <v>1</v>
      </c>
      <c r="K1973" s="39">
        <v>4</v>
      </c>
    </row>
    <row r="1974" spans="1:11">
      <c r="A1974" s="39">
        <v>176</v>
      </c>
      <c r="B1974" s="38" t="s">
        <v>815</v>
      </c>
      <c r="C1974" s="38">
        <v>5</v>
      </c>
      <c r="D1974" s="39">
        <v>9</v>
      </c>
      <c r="J1974" s="38">
        <v>5</v>
      </c>
      <c r="K1974" s="39">
        <v>9</v>
      </c>
    </row>
    <row r="1975" spans="1:11">
      <c r="A1975">
        <v>177</v>
      </c>
      <c r="B1975" t="s">
        <v>816</v>
      </c>
      <c r="C1975">
        <v>4</v>
      </c>
      <c r="D1975">
        <v>5</v>
      </c>
      <c r="J1975">
        <v>4</v>
      </c>
      <c r="K1975">
        <v>5</v>
      </c>
    </row>
    <row r="1976" spans="1:11">
      <c r="A1976">
        <v>177</v>
      </c>
      <c r="B1976" t="s">
        <v>816</v>
      </c>
      <c r="C1976">
        <v>4</v>
      </c>
      <c r="D1976">
        <v>11</v>
      </c>
      <c r="J1976">
        <v>4</v>
      </c>
      <c r="K1976">
        <v>11</v>
      </c>
    </row>
    <row r="1977" spans="1:11">
      <c r="A1977">
        <v>177</v>
      </c>
      <c r="B1977" t="s">
        <v>816</v>
      </c>
      <c r="C1977">
        <v>1</v>
      </c>
      <c r="D1977">
        <v>6</v>
      </c>
      <c r="J1977">
        <v>1</v>
      </c>
      <c r="K1977">
        <v>6</v>
      </c>
    </row>
    <row r="1978" spans="1:11">
      <c r="A1978">
        <v>177</v>
      </c>
      <c r="B1978" t="s">
        <v>816</v>
      </c>
      <c r="C1978">
        <v>1</v>
      </c>
      <c r="D1978">
        <v>2</v>
      </c>
      <c r="J1978">
        <v>1</v>
      </c>
      <c r="K1978">
        <v>2</v>
      </c>
    </row>
    <row r="1979" spans="1:11">
      <c r="A1979">
        <v>177</v>
      </c>
      <c r="B1979" t="s">
        <v>816</v>
      </c>
      <c r="C1979">
        <v>2</v>
      </c>
      <c r="D1979">
        <v>5</v>
      </c>
      <c r="J1979">
        <v>2</v>
      </c>
      <c r="K1979">
        <v>5</v>
      </c>
    </row>
    <row r="1980" spans="1:11">
      <c r="A1980">
        <v>177</v>
      </c>
      <c r="B1980" t="s">
        <v>816</v>
      </c>
      <c r="C1980">
        <v>3</v>
      </c>
      <c r="D1980">
        <v>12</v>
      </c>
      <c r="J1980">
        <v>3</v>
      </c>
      <c r="K1980">
        <v>12</v>
      </c>
    </row>
    <row r="1981" spans="1:11">
      <c r="A1981">
        <v>177</v>
      </c>
      <c r="B1981" t="s">
        <v>816</v>
      </c>
      <c r="C1981">
        <v>3</v>
      </c>
      <c r="D1981">
        <v>10</v>
      </c>
      <c r="J1981">
        <v>3</v>
      </c>
      <c r="K1981">
        <v>10</v>
      </c>
    </row>
    <row r="1982" spans="1:11">
      <c r="A1982">
        <v>177</v>
      </c>
      <c r="B1982" t="s">
        <v>816</v>
      </c>
      <c r="C1982">
        <v>1</v>
      </c>
      <c r="D1982">
        <v>6</v>
      </c>
      <c r="J1982">
        <v>1</v>
      </c>
      <c r="K1982">
        <v>6</v>
      </c>
    </row>
    <row r="1983" spans="1:11">
      <c r="A1983">
        <v>177</v>
      </c>
      <c r="B1983" t="s">
        <v>816</v>
      </c>
      <c r="C1983">
        <v>4</v>
      </c>
      <c r="D1983">
        <v>8</v>
      </c>
      <c r="J1983">
        <v>4</v>
      </c>
      <c r="K1983">
        <v>8</v>
      </c>
    </row>
    <row r="1984" spans="1:11">
      <c r="A1984">
        <v>177</v>
      </c>
      <c r="B1984" t="s">
        <v>816</v>
      </c>
      <c r="C1984">
        <v>5</v>
      </c>
      <c r="D1984">
        <v>9</v>
      </c>
      <c r="J1984">
        <v>5</v>
      </c>
      <c r="K1984">
        <v>9</v>
      </c>
    </row>
    <row r="1985" spans="1:11">
      <c r="A1985">
        <v>177</v>
      </c>
      <c r="B1985" t="s">
        <v>816</v>
      </c>
      <c r="C1985">
        <v>1</v>
      </c>
      <c r="D1985">
        <v>4</v>
      </c>
      <c r="J1985">
        <v>1</v>
      </c>
      <c r="K1985">
        <v>4</v>
      </c>
    </row>
    <row r="1986" spans="1:11">
      <c r="A1986">
        <v>177</v>
      </c>
      <c r="B1986" t="s">
        <v>816</v>
      </c>
      <c r="C1986">
        <v>3</v>
      </c>
      <c r="D1986">
        <v>7</v>
      </c>
      <c r="J1986">
        <v>3</v>
      </c>
      <c r="K1986">
        <v>7</v>
      </c>
    </row>
    <row r="1987" spans="1:11">
      <c r="A1987">
        <v>177</v>
      </c>
      <c r="B1987" t="s">
        <v>816</v>
      </c>
      <c r="C1987">
        <v>2</v>
      </c>
      <c r="D1987">
        <v>5</v>
      </c>
      <c r="J1987">
        <v>2</v>
      </c>
      <c r="K1987">
        <v>5</v>
      </c>
    </row>
    <row r="1988" spans="1:11">
      <c r="A1988">
        <v>177</v>
      </c>
      <c r="B1988" t="s">
        <v>816</v>
      </c>
      <c r="C1988">
        <v>1</v>
      </c>
      <c r="D1988">
        <v>5</v>
      </c>
      <c r="J1988">
        <v>1</v>
      </c>
      <c r="K1988">
        <v>5</v>
      </c>
    </row>
    <row r="1989" spans="1:11">
      <c r="A1989">
        <v>178</v>
      </c>
      <c r="B1989" t="s">
        <v>817</v>
      </c>
      <c r="C1989">
        <v>1</v>
      </c>
      <c r="D1989">
        <v>4</v>
      </c>
      <c r="J1989">
        <v>1</v>
      </c>
      <c r="K1989">
        <v>4</v>
      </c>
    </row>
    <row r="1990" spans="1:11">
      <c r="A1990">
        <v>178</v>
      </c>
      <c r="B1990" t="s">
        <v>817</v>
      </c>
      <c r="C1990">
        <v>1</v>
      </c>
      <c r="D1990">
        <v>1</v>
      </c>
      <c r="J1990">
        <v>1</v>
      </c>
      <c r="K1990">
        <v>1</v>
      </c>
    </row>
    <row r="1991" spans="1:11">
      <c r="A1991">
        <v>178</v>
      </c>
      <c r="B1991" t="s">
        <v>817</v>
      </c>
      <c r="C1991">
        <v>2</v>
      </c>
      <c r="D1991">
        <v>7</v>
      </c>
      <c r="J1991">
        <v>2</v>
      </c>
      <c r="K1991">
        <v>7</v>
      </c>
    </row>
    <row r="1992" spans="1:11">
      <c r="A1992">
        <v>178</v>
      </c>
      <c r="B1992" t="s">
        <v>817</v>
      </c>
      <c r="C1992">
        <v>1</v>
      </c>
      <c r="D1992">
        <v>6</v>
      </c>
      <c r="J1992">
        <v>1</v>
      </c>
      <c r="K1992">
        <v>6</v>
      </c>
    </row>
    <row r="1993" spans="1:11">
      <c r="A1993">
        <v>178</v>
      </c>
      <c r="B1993" t="s">
        <v>817</v>
      </c>
      <c r="C1993">
        <v>2</v>
      </c>
      <c r="D1993">
        <v>11</v>
      </c>
      <c r="J1993">
        <v>2</v>
      </c>
      <c r="K1993">
        <v>11</v>
      </c>
    </row>
    <row r="1994" spans="1:11">
      <c r="A1994">
        <v>178</v>
      </c>
      <c r="B1994" t="s">
        <v>817</v>
      </c>
      <c r="C1994">
        <v>7</v>
      </c>
      <c r="D1994">
        <v>11</v>
      </c>
      <c r="J1994">
        <v>7</v>
      </c>
      <c r="K1994">
        <v>11</v>
      </c>
    </row>
    <row r="1995" spans="1:11">
      <c r="A1995">
        <v>178</v>
      </c>
      <c r="B1995" t="s">
        <v>817</v>
      </c>
      <c r="C1995">
        <v>2</v>
      </c>
      <c r="D1995">
        <v>9</v>
      </c>
      <c r="J1995">
        <v>2</v>
      </c>
      <c r="K1995">
        <v>9</v>
      </c>
    </row>
    <row r="1996" spans="1:11">
      <c r="A1996" s="39">
        <v>180</v>
      </c>
      <c r="B1996" s="38" t="s">
        <v>819</v>
      </c>
      <c r="C1996" s="38">
        <v>1</v>
      </c>
      <c r="D1996" s="39">
        <v>6</v>
      </c>
      <c r="J1996" s="38">
        <v>1</v>
      </c>
      <c r="K1996" s="39">
        <v>6</v>
      </c>
    </row>
    <row r="1997" spans="1:11">
      <c r="A1997" s="39">
        <v>180</v>
      </c>
      <c r="B1997" s="38" t="s">
        <v>819</v>
      </c>
      <c r="C1997" s="38">
        <v>1</v>
      </c>
      <c r="D1997" s="39">
        <v>5</v>
      </c>
      <c r="J1997" s="38">
        <v>1</v>
      </c>
      <c r="K1997" s="39">
        <v>5</v>
      </c>
    </row>
    <row r="1998" spans="1:11">
      <c r="A1998" s="39">
        <v>180</v>
      </c>
      <c r="B1998" s="38" t="s">
        <v>819</v>
      </c>
      <c r="C1998" s="38">
        <v>3</v>
      </c>
      <c r="D1998" s="39">
        <v>10</v>
      </c>
      <c r="J1998" s="38">
        <v>3</v>
      </c>
      <c r="K1998" s="39">
        <v>10</v>
      </c>
    </row>
    <row r="1999" spans="1:11">
      <c r="A1999" s="39">
        <v>180</v>
      </c>
      <c r="B1999" s="38" t="s">
        <v>819</v>
      </c>
      <c r="C1999" s="38">
        <v>2</v>
      </c>
      <c r="D1999" s="39">
        <v>8</v>
      </c>
      <c r="J1999" s="38">
        <v>2</v>
      </c>
      <c r="K1999" s="39">
        <v>8</v>
      </c>
    </row>
    <row r="2000" spans="1:11">
      <c r="A2000" s="39">
        <v>180</v>
      </c>
      <c r="B2000" s="38" t="s">
        <v>819</v>
      </c>
      <c r="C2000" s="38">
        <v>1</v>
      </c>
      <c r="D2000" s="39">
        <v>8</v>
      </c>
      <c r="J2000" s="38">
        <v>1</v>
      </c>
      <c r="K2000" s="39">
        <v>8</v>
      </c>
    </row>
    <row r="2001" spans="1:11">
      <c r="A2001" s="39">
        <v>180</v>
      </c>
      <c r="B2001" s="38" t="s">
        <v>819</v>
      </c>
      <c r="C2001" s="38">
        <v>1</v>
      </c>
      <c r="D2001" s="39">
        <v>7</v>
      </c>
      <c r="J2001" s="38">
        <v>1</v>
      </c>
      <c r="K2001" s="39">
        <v>7</v>
      </c>
    </row>
    <row r="2002" spans="1:11">
      <c r="A2002" s="39">
        <v>180</v>
      </c>
      <c r="B2002" s="38" t="s">
        <v>819</v>
      </c>
      <c r="C2002" s="38">
        <v>3</v>
      </c>
      <c r="D2002" s="39">
        <v>8</v>
      </c>
      <c r="J2002" s="38">
        <v>3</v>
      </c>
      <c r="K2002" s="39">
        <v>8</v>
      </c>
    </row>
    <row r="2003" spans="1:11">
      <c r="A2003" s="39">
        <v>180</v>
      </c>
      <c r="B2003" s="38" t="s">
        <v>819</v>
      </c>
      <c r="C2003" s="38">
        <v>1</v>
      </c>
      <c r="D2003" s="39">
        <v>6</v>
      </c>
      <c r="J2003" s="38">
        <v>1</v>
      </c>
      <c r="K2003" s="39">
        <v>6</v>
      </c>
    </row>
    <row r="2004" spans="1:11">
      <c r="A2004" s="39">
        <v>180</v>
      </c>
      <c r="B2004" s="38" t="s">
        <v>819</v>
      </c>
      <c r="C2004" s="38">
        <v>2</v>
      </c>
      <c r="D2004" s="39">
        <v>4</v>
      </c>
      <c r="J2004" s="38">
        <v>2</v>
      </c>
      <c r="K2004" s="39">
        <v>4</v>
      </c>
    </row>
    <row r="2005" spans="1:11">
      <c r="A2005" s="39">
        <v>180</v>
      </c>
      <c r="B2005" s="38" t="s">
        <v>819</v>
      </c>
      <c r="C2005" s="38">
        <v>2</v>
      </c>
      <c r="D2005" s="39">
        <v>6</v>
      </c>
      <c r="J2005" s="38">
        <v>2</v>
      </c>
      <c r="K2005" s="39">
        <v>6</v>
      </c>
    </row>
    <row r="2006" spans="1:11">
      <c r="A2006" s="39">
        <v>180</v>
      </c>
      <c r="B2006" s="38" t="s">
        <v>819</v>
      </c>
      <c r="C2006" s="38">
        <v>1</v>
      </c>
      <c r="D2006" s="39">
        <v>5</v>
      </c>
      <c r="J2006" s="38">
        <v>1</v>
      </c>
      <c r="K2006" s="39">
        <v>5</v>
      </c>
    </row>
    <row r="2007" spans="1:11">
      <c r="A2007" s="39">
        <v>180</v>
      </c>
      <c r="B2007" s="38" t="s">
        <v>819</v>
      </c>
      <c r="C2007" s="38">
        <v>2</v>
      </c>
      <c r="D2007" s="39">
        <v>5</v>
      </c>
      <c r="J2007" s="38">
        <v>2</v>
      </c>
      <c r="K2007" s="39">
        <v>5</v>
      </c>
    </row>
    <row r="2008" spans="1:11">
      <c r="A2008" s="39">
        <v>180</v>
      </c>
      <c r="B2008" s="38" t="s">
        <v>819</v>
      </c>
      <c r="C2008" s="38">
        <v>3</v>
      </c>
      <c r="D2008" s="39">
        <v>8</v>
      </c>
      <c r="J2008" s="38">
        <v>3</v>
      </c>
      <c r="K2008" s="39">
        <v>8</v>
      </c>
    </row>
    <row r="2009" spans="1:11">
      <c r="A2009" s="39">
        <v>180</v>
      </c>
      <c r="B2009" s="38" t="s">
        <v>819</v>
      </c>
      <c r="C2009" s="38">
        <v>2</v>
      </c>
      <c r="D2009" s="39">
        <v>4</v>
      </c>
      <c r="J2009" s="38">
        <v>2</v>
      </c>
      <c r="K2009" s="39">
        <v>4</v>
      </c>
    </row>
    <row r="2010" spans="1:11">
      <c r="A2010" s="39">
        <v>181</v>
      </c>
      <c r="B2010" s="38" t="s">
        <v>852</v>
      </c>
      <c r="C2010" s="38">
        <v>5</v>
      </c>
      <c r="D2010" s="39">
        <v>6</v>
      </c>
      <c r="J2010" s="38">
        <v>5</v>
      </c>
      <c r="K2010" s="39">
        <v>6</v>
      </c>
    </row>
    <row r="2011" spans="1:11">
      <c r="A2011" s="39">
        <v>181</v>
      </c>
      <c r="B2011" s="38" t="s">
        <v>852</v>
      </c>
      <c r="C2011" s="38">
        <v>4</v>
      </c>
      <c r="D2011" s="39">
        <v>7</v>
      </c>
      <c r="J2011" s="38">
        <v>4</v>
      </c>
      <c r="K2011" s="39">
        <v>7</v>
      </c>
    </row>
    <row r="2012" spans="1:11">
      <c r="A2012" s="39">
        <v>181</v>
      </c>
      <c r="B2012" s="38" t="s">
        <v>852</v>
      </c>
      <c r="C2012" s="38">
        <v>1</v>
      </c>
      <c r="D2012" s="39">
        <v>3</v>
      </c>
      <c r="J2012" s="38">
        <v>1</v>
      </c>
      <c r="K2012" s="39">
        <v>3</v>
      </c>
    </row>
    <row r="2013" spans="1:11">
      <c r="A2013" s="39">
        <v>181</v>
      </c>
      <c r="B2013" s="38" t="s">
        <v>852</v>
      </c>
      <c r="C2013" s="38">
        <v>2</v>
      </c>
      <c r="D2013" s="39">
        <v>8</v>
      </c>
      <c r="J2013" s="38">
        <v>2</v>
      </c>
      <c r="K2013" s="39">
        <v>8</v>
      </c>
    </row>
    <row r="2014" spans="1:11">
      <c r="A2014" s="39">
        <v>181</v>
      </c>
      <c r="B2014" s="38" t="s">
        <v>852</v>
      </c>
      <c r="C2014" s="38">
        <v>6</v>
      </c>
      <c r="D2014" s="39">
        <v>13</v>
      </c>
      <c r="J2014" s="38">
        <v>6</v>
      </c>
      <c r="K2014" s="39">
        <v>13</v>
      </c>
    </row>
    <row r="2015" spans="1:11">
      <c r="A2015" s="39">
        <v>181</v>
      </c>
      <c r="B2015" s="38" t="s">
        <v>852</v>
      </c>
      <c r="C2015" s="38">
        <v>2</v>
      </c>
      <c r="D2015" s="39">
        <v>5</v>
      </c>
      <c r="J2015" s="38">
        <v>2</v>
      </c>
      <c r="K2015" s="39">
        <v>5</v>
      </c>
    </row>
    <row r="2016" spans="1:11">
      <c r="A2016" s="39">
        <v>182</v>
      </c>
      <c r="B2016" s="38" t="s">
        <v>820</v>
      </c>
      <c r="C2016" s="38">
        <v>1</v>
      </c>
      <c r="D2016" s="39">
        <v>4</v>
      </c>
      <c r="J2016" s="38">
        <v>1</v>
      </c>
      <c r="K2016" s="39">
        <v>4</v>
      </c>
    </row>
    <row r="2017" spans="1:11">
      <c r="A2017" s="39">
        <v>183</v>
      </c>
      <c r="B2017" s="38" t="s">
        <v>871</v>
      </c>
      <c r="C2017" s="38">
        <v>1</v>
      </c>
      <c r="D2017" s="39">
        <v>12</v>
      </c>
      <c r="J2017" s="38">
        <v>1</v>
      </c>
      <c r="K2017" s="39">
        <v>12</v>
      </c>
    </row>
    <row r="2018" spans="1:11">
      <c r="A2018" s="39">
        <v>183</v>
      </c>
      <c r="B2018" s="38" t="s">
        <v>871</v>
      </c>
      <c r="C2018" s="38">
        <v>3</v>
      </c>
      <c r="D2018" s="39">
        <v>10</v>
      </c>
      <c r="J2018" s="38">
        <v>3</v>
      </c>
      <c r="K2018" s="39">
        <v>10</v>
      </c>
    </row>
    <row r="2019" spans="1:11">
      <c r="A2019" s="39">
        <v>183</v>
      </c>
      <c r="B2019" s="38" t="s">
        <v>871</v>
      </c>
      <c r="C2019" s="38">
        <v>10</v>
      </c>
      <c r="D2019" s="39">
        <v>13</v>
      </c>
      <c r="J2019" s="38">
        <v>10</v>
      </c>
      <c r="K2019" s="39">
        <v>13</v>
      </c>
    </row>
    <row r="2020" spans="1:11">
      <c r="A2020" s="39">
        <v>183</v>
      </c>
      <c r="B2020" s="38" t="s">
        <v>871</v>
      </c>
      <c r="C2020" s="38">
        <v>7</v>
      </c>
      <c r="D2020" s="39">
        <v>14</v>
      </c>
      <c r="J2020" s="38">
        <v>7</v>
      </c>
      <c r="K2020" s="39">
        <v>14</v>
      </c>
    </row>
    <row r="2021" spans="1:11">
      <c r="A2021" s="39">
        <v>183</v>
      </c>
      <c r="B2021" s="38" t="s">
        <v>871</v>
      </c>
      <c r="C2021" s="38">
        <v>6</v>
      </c>
      <c r="D2021" s="39">
        <v>13</v>
      </c>
      <c r="J2021" s="38">
        <v>6</v>
      </c>
      <c r="K2021" s="39">
        <v>13</v>
      </c>
    </row>
    <row r="2022" spans="1:11">
      <c r="A2022" s="74">
        <v>186</v>
      </c>
      <c r="B2022" s="37" t="s">
        <v>895</v>
      </c>
      <c r="C2022" s="74">
        <v>1</v>
      </c>
      <c r="D2022" s="74">
        <v>5</v>
      </c>
      <c r="J2022" s="74">
        <v>1</v>
      </c>
      <c r="K2022" s="74">
        <v>5</v>
      </c>
    </row>
    <row r="2023" spans="1:11">
      <c r="A2023" s="74">
        <v>186</v>
      </c>
      <c r="B2023" s="37" t="s">
        <v>895</v>
      </c>
      <c r="C2023" s="74">
        <v>2</v>
      </c>
      <c r="D2023" s="74">
        <v>9</v>
      </c>
      <c r="J2023" s="74">
        <v>2</v>
      </c>
      <c r="K2023" s="74">
        <v>9</v>
      </c>
    </row>
    <row r="2024" spans="1:11">
      <c r="A2024" s="74">
        <v>186</v>
      </c>
      <c r="B2024" s="37" t="s">
        <v>895</v>
      </c>
      <c r="C2024" s="74">
        <v>1</v>
      </c>
      <c r="D2024" s="74">
        <v>11</v>
      </c>
      <c r="J2024" s="74">
        <v>1</v>
      </c>
      <c r="K2024" s="74">
        <v>11</v>
      </c>
    </row>
    <row r="2025" spans="1:11">
      <c r="A2025" s="74">
        <v>186</v>
      </c>
      <c r="B2025" s="37" t="s">
        <v>895</v>
      </c>
      <c r="C2025" s="74">
        <v>1</v>
      </c>
      <c r="D2025" s="74">
        <v>5</v>
      </c>
      <c r="J2025" s="74">
        <v>1</v>
      </c>
      <c r="K2025" s="74">
        <v>5</v>
      </c>
    </row>
    <row r="2026" spans="1:11">
      <c r="A2026" s="74">
        <v>186</v>
      </c>
      <c r="B2026" s="37" t="s">
        <v>895</v>
      </c>
      <c r="C2026" s="74">
        <v>2</v>
      </c>
      <c r="D2026" s="74">
        <v>13</v>
      </c>
      <c r="J2026" s="74">
        <v>2</v>
      </c>
      <c r="K2026" s="74">
        <v>13</v>
      </c>
    </row>
    <row r="2027" spans="1:11">
      <c r="A2027" s="74">
        <v>186</v>
      </c>
      <c r="B2027" s="37" t="s">
        <v>895</v>
      </c>
      <c r="C2027" s="74">
        <v>2</v>
      </c>
      <c r="D2027" s="74">
        <v>7</v>
      </c>
      <c r="J2027" s="74">
        <v>2</v>
      </c>
      <c r="K2027" s="74">
        <v>7</v>
      </c>
    </row>
    <row r="2028" spans="1:11">
      <c r="A2028" s="39">
        <v>187</v>
      </c>
      <c r="B2028" s="38" t="s">
        <v>823</v>
      </c>
      <c r="C2028" s="39">
        <v>3</v>
      </c>
      <c r="D2028" s="39">
        <v>7</v>
      </c>
      <c r="J2028" s="39">
        <v>3</v>
      </c>
      <c r="K2028" s="39">
        <v>7</v>
      </c>
    </row>
    <row r="2029" spans="1:11">
      <c r="A2029" s="39">
        <v>187</v>
      </c>
      <c r="B2029" s="38" t="s">
        <v>823</v>
      </c>
      <c r="C2029" s="39">
        <v>2</v>
      </c>
      <c r="D2029" s="39">
        <v>4</v>
      </c>
      <c r="J2029" s="39">
        <v>2</v>
      </c>
      <c r="K2029" s="39">
        <v>4</v>
      </c>
    </row>
    <row r="2030" spans="1:11">
      <c r="A2030" s="39">
        <v>187</v>
      </c>
      <c r="B2030" s="38" t="s">
        <v>823</v>
      </c>
      <c r="C2030" s="39">
        <v>1</v>
      </c>
      <c r="D2030" s="39">
        <v>4</v>
      </c>
      <c r="J2030" s="39">
        <v>1</v>
      </c>
      <c r="K2030" s="39">
        <v>4</v>
      </c>
    </row>
    <row r="2031" spans="1:11">
      <c r="A2031" s="39">
        <v>187</v>
      </c>
      <c r="B2031" s="38" t="s">
        <v>823</v>
      </c>
      <c r="C2031" s="39">
        <v>10</v>
      </c>
      <c r="D2031" s="39">
        <v>19</v>
      </c>
      <c r="J2031" s="39">
        <v>10</v>
      </c>
      <c r="K2031" s="39">
        <v>19</v>
      </c>
    </row>
    <row r="2032" spans="1:11">
      <c r="A2032" s="39">
        <v>187</v>
      </c>
      <c r="B2032" s="38" t="s">
        <v>823</v>
      </c>
      <c r="C2032" s="39">
        <v>3</v>
      </c>
      <c r="D2032" s="39">
        <v>17</v>
      </c>
      <c r="J2032" s="39">
        <v>3</v>
      </c>
      <c r="K2032" s="39">
        <v>17</v>
      </c>
    </row>
    <row r="2033" spans="1:11">
      <c r="A2033" s="39">
        <v>187</v>
      </c>
      <c r="B2033" s="38" t="s">
        <v>823</v>
      </c>
      <c r="C2033" s="39">
        <v>4</v>
      </c>
      <c r="D2033" s="39">
        <v>21</v>
      </c>
      <c r="J2033" s="39">
        <v>4</v>
      </c>
      <c r="K2033" s="39">
        <v>21</v>
      </c>
    </row>
    <row r="2034" spans="1:11">
      <c r="A2034" s="39">
        <v>188</v>
      </c>
      <c r="B2034" s="38" t="s">
        <v>863</v>
      </c>
      <c r="C2034" s="39">
        <v>3</v>
      </c>
      <c r="D2034" s="39">
        <v>6</v>
      </c>
      <c r="J2034" s="39">
        <v>3</v>
      </c>
      <c r="K2034" s="39">
        <v>6</v>
      </c>
    </row>
    <row r="2035" spans="1:11">
      <c r="A2035" s="39">
        <v>188</v>
      </c>
      <c r="B2035" s="38" t="s">
        <v>4646</v>
      </c>
      <c r="C2035" s="39">
        <v>1</v>
      </c>
      <c r="D2035" s="39">
        <v>5</v>
      </c>
      <c r="J2035" s="39">
        <v>1</v>
      </c>
      <c r="K2035" s="39">
        <v>5</v>
      </c>
    </row>
    <row r="2036" spans="1:11">
      <c r="A2036" s="39">
        <v>188</v>
      </c>
      <c r="B2036" s="38" t="s">
        <v>4646</v>
      </c>
      <c r="C2036" s="39">
        <v>1</v>
      </c>
      <c r="D2036" s="39">
        <v>4</v>
      </c>
      <c r="J2036" s="39">
        <v>1</v>
      </c>
      <c r="K2036" s="39">
        <v>4</v>
      </c>
    </row>
    <row r="2037" spans="1:11">
      <c r="A2037" s="39">
        <v>188</v>
      </c>
      <c r="B2037" s="38" t="s">
        <v>4646</v>
      </c>
      <c r="C2037" s="39">
        <v>1</v>
      </c>
      <c r="D2037" s="39">
        <v>4</v>
      </c>
      <c r="J2037" s="39">
        <v>1</v>
      </c>
      <c r="K2037" s="39">
        <v>4</v>
      </c>
    </row>
    <row r="2038" spans="1:11">
      <c r="A2038" s="39">
        <v>188</v>
      </c>
      <c r="B2038" s="38" t="s">
        <v>4646</v>
      </c>
      <c r="C2038" s="39">
        <v>1</v>
      </c>
      <c r="D2038" s="39">
        <v>5</v>
      </c>
      <c r="J2038" s="39">
        <v>1</v>
      </c>
      <c r="K2038" s="39">
        <v>5</v>
      </c>
    </row>
    <row r="2039" spans="1:11">
      <c r="A2039" s="39">
        <v>188</v>
      </c>
      <c r="B2039" s="38" t="s">
        <v>4646</v>
      </c>
      <c r="C2039" s="39">
        <v>3</v>
      </c>
      <c r="D2039" s="39">
        <v>9</v>
      </c>
      <c r="J2039" s="39">
        <v>3</v>
      </c>
      <c r="K2039" s="39">
        <v>9</v>
      </c>
    </row>
    <row r="2040" spans="1:11">
      <c r="A2040" s="39">
        <v>188</v>
      </c>
      <c r="B2040" s="38" t="s">
        <v>4646</v>
      </c>
      <c r="C2040" s="39">
        <v>2</v>
      </c>
      <c r="D2040" s="39">
        <v>7</v>
      </c>
      <c r="J2040" s="39">
        <v>2</v>
      </c>
      <c r="K2040" s="39">
        <v>7</v>
      </c>
    </row>
    <row r="2041" spans="1:11">
      <c r="A2041" s="39">
        <v>188</v>
      </c>
      <c r="B2041" s="38" t="s">
        <v>4646</v>
      </c>
      <c r="C2041" s="39">
        <v>1</v>
      </c>
      <c r="D2041" s="39">
        <v>2</v>
      </c>
      <c r="J2041" s="39">
        <v>1</v>
      </c>
      <c r="K2041" s="39">
        <v>2</v>
      </c>
    </row>
    <row r="2042" spans="1:11">
      <c r="A2042" s="39">
        <v>188</v>
      </c>
      <c r="B2042" s="38" t="s">
        <v>4646</v>
      </c>
      <c r="C2042" s="39">
        <v>3</v>
      </c>
      <c r="D2042" s="39">
        <v>9</v>
      </c>
      <c r="J2042" s="39">
        <v>3</v>
      </c>
      <c r="K2042" s="39">
        <v>9</v>
      </c>
    </row>
    <row r="2043" spans="1:11">
      <c r="A2043" s="39">
        <v>188</v>
      </c>
      <c r="B2043" s="38" t="s">
        <v>4646</v>
      </c>
      <c r="C2043" s="39">
        <v>4</v>
      </c>
      <c r="D2043" s="39">
        <v>11</v>
      </c>
      <c r="J2043" s="39">
        <v>4</v>
      </c>
      <c r="K2043" s="39">
        <v>11</v>
      </c>
    </row>
    <row r="2044" spans="1:11">
      <c r="A2044" s="39">
        <v>188</v>
      </c>
      <c r="B2044" s="38" t="s">
        <v>4646</v>
      </c>
      <c r="C2044" s="39">
        <v>2</v>
      </c>
      <c r="D2044" s="39">
        <v>8</v>
      </c>
      <c r="J2044" s="39">
        <v>2</v>
      </c>
      <c r="K2044" s="39">
        <v>8</v>
      </c>
    </row>
    <row r="2045" spans="1:11">
      <c r="A2045" s="39">
        <v>188</v>
      </c>
      <c r="B2045" s="38" t="s">
        <v>4646</v>
      </c>
      <c r="C2045" s="39">
        <v>1</v>
      </c>
      <c r="D2045" s="39">
        <v>4</v>
      </c>
      <c r="J2045" s="39">
        <v>1</v>
      </c>
      <c r="K2045" s="39">
        <v>4</v>
      </c>
    </row>
    <row r="2046" spans="1:11">
      <c r="A2046" s="39">
        <v>188</v>
      </c>
      <c r="B2046" s="38" t="s">
        <v>4646</v>
      </c>
      <c r="C2046" s="39">
        <v>1</v>
      </c>
      <c r="D2046" s="39">
        <v>4</v>
      </c>
      <c r="J2046" s="39">
        <v>1</v>
      </c>
      <c r="K2046" s="39">
        <v>4</v>
      </c>
    </row>
    <row r="2047" spans="1:11">
      <c r="A2047" s="39">
        <v>188</v>
      </c>
      <c r="B2047" s="38" t="s">
        <v>863</v>
      </c>
      <c r="C2047" s="39">
        <v>1</v>
      </c>
      <c r="D2047" s="39">
        <v>4</v>
      </c>
      <c r="J2047" s="39">
        <v>1</v>
      </c>
      <c r="K2047" s="39">
        <v>4</v>
      </c>
    </row>
    <row r="2048" spans="1:11">
      <c r="A2048" s="39">
        <v>188</v>
      </c>
      <c r="B2048" s="38" t="s">
        <v>4646</v>
      </c>
      <c r="C2048" s="39">
        <v>4</v>
      </c>
      <c r="D2048" s="39">
        <v>8</v>
      </c>
      <c r="J2048" s="39">
        <v>4</v>
      </c>
      <c r="K2048" s="39">
        <v>8</v>
      </c>
    </row>
    <row r="2049" spans="1:11">
      <c r="A2049" s="39">
        <v>188</v>
      </c>
      <c r="B2049" s="38" t="s">
        <v>4646</v>
      </c>
      <c r="C2049" s="39">
        <v>3</v>
      </c>
      <c r="D2049" s="39">
        <v>7</v>
      </c>
      <c r="J2049" s="39">
        <v>3</v>
      </c>
      <c r="K2049" s="39">
        <v>7</v>
      </c>
    </row>
    <row r="2050" spans="1:11">
      <c r="A2050" s="39">
        <v>188</v>
      </c>
      <c r="B2050" s="38" t="s">
        <v>4646</v>
      </c>
      <c r="C2050" s="39">
        <v>2</v>
      </c>
      <c r="D2050" s="39">
        <v>7</v>
      </c>
      <c r="J2050" s="39">
        <v>2</v>
      </c>
      <c r="K2050" s="39">
        <v>7</v>
      </c>
    </row>
    <row r="2051" spans="1:11">
      <c r="A2051" s="39">
        <v>188</v>
      </c>
      <c r="B2051" s="38" t="s">
        <v>4646</v>
      </c>
      <c r="C2051" s="39">
        <v>1</v>
      </c>
      <c r="D2051" s="39">
        <v>2</v>
      </c>
      <c r="J2051" s="39">
        <v>1</v>
      </c>
      <c r="K2051" s="39">
        <v>2</v>
      </c>
    </row>
    <row r="2052" spans="1:11">
      <c r="A2052" s="39">
        <v>188</v>
      </c>
      <c r="B2052" s="38" t="s">
        <v>4646</v>
      </c>
      <c r="C2052" s="39">
        <v>3</v>
      </c>
      <c r="D2052" s="39">
        <v>10</v>
      </c>
      <c r="J2052" s="39">
        <v>3</v>
      </c>
      <c r="K2052" s="39">
        <v>10</v>
      </c>
    </row>
    <row r="2053" spans="1:11">
      <c r="A2053" s="39">
        <v>188</v>
      </c>
      <c r="B2053" s="38" t="s">
        <v>4646</v>
      </c>
      <c r="C2053" s="39">
        <v>3</v>
      </c>
      <c r="D2053" s="39">
        <v>8</v>
      </c>
      <c r="J2053" s="39">
        <v>3</v>
      </c>
      <c r="K2053" s="39">
        <v>8</v>
      </c>
    </row>
    <row r="2054" spans="1:11">
      <c r="A2054" s="39">
        <v>188</v>
      </c>
      <c r="B2054" s="38" t="s">
        <v>4646</v>
      </c>
      <c r="C2054" s="39">
        <v>3</v>
      </c>
      <c r="D2054" s="39">
        <v>10</v>
      </c>
      <c r="J2054" s="39">
        <v>3</v>
      </c>
      <c r="K2054" s="39">
        <v>10</v>
      </c>
    </row>
    <row r="2055" spans="1:11">
      <c r="A2055" s="39">
        <v>188</v>
      </c>
      <c r="B2055" s="38" t="s">
        <v>4646</v>
      </c>
      <c r="C2055" s="39">
        <v>1</v>
      </c>
      <c r="D2055" s="39">
        <v>6</v>
      </c>
      <c r="J2055" s="39">
        <v>1</v>
      </c>
      <c r="K2055" s="39">
        <v>6</v>
      </c>
    </row>
    <row r="2056" spans="1:11">
      <c r="A2056" s="39">
        <v>188</v>
      </c>
      <c r="B2056" s="38" t="s">
        <v>4646</v>
      </c>
      <c r="C2056" s="39">
        <v>1</v>
      </c>
      <c r="D2056" s="39">
        <v>4</v>
      </c>
      <c r="J2056" s="39">
        <v>1</v>
      </c>
      <c r="K2056" s="39">
        <v>4</v>
      </c>
    </row>
    <row r="2057" spans="1:11">
      <c r="A2057" s="39">
        <v>188</v>
      </c>
      <c r="B2057" s="38" t="s">
        <v>4646</v>
      </c>
      <c r="C2057" s="39">
        <v>1</v>
      </c>
      <c r="D2057" s="39">
        <v>1</v>
      </c>
      <c r="J2057" s="39">
        <v>1</v>
      </c>
      <c r="K2057" s="39">
        <v>1</v>
      </c>
    </row>
    <row r="2058" spans="1:11">
      <c r="A2058" s="39">
        <v>188</v>
      </c>
      <c r="B2058" s="38" t="s">
        <v>4646</v>
      </c>
      <c r="C2058" s="39">
        <v>2</v>
      </c>
      <c r="D2058" s="39">
        <v>6</v>
      </c>
      <c r="J2058" s="39">
        <v>2</v>
      </c>
      <c r="K2058" s="39">
        <v>6</v>
      </c>
    </row>
    <row r="2059" spans="1:11">
      <c r="A2059" s="39">
        <v>188</v>
      </c>
      <c r="B2059" s="38" t="s">
        <v>4646</v>
      </c>
      <c r="C2059" s="39">
        <v>5</v>
      </c>
      <c r="D2059" s="39">
        <v>7</v>
      </c>
      <c r="J2059" s="39">
        <v>5</v>
      </c>
      <c r="K2059" s="39">
        <v>7</v>
      </c>
    </row>
    <row r="2060" spans="1:11">
      <c r="A2060" s="39">
        <v>190</v>
      </c>
      <c r="B2060" s="38" t="s">
        <v>824</v>
      </c>
      <c r="C2060" s="39">
        <v>109</v>
      </c>
      <c r="D2060" s="39">
        <v>280</v>
      </c>
      <c r="J2060" s="39">
        <v>109</v>
      </c>
      <c r="K2060" s="39">
        <v>280</v>
      </c>
    </row>
    <row r="2061" spans="1:11">
      <c r="A2061" s="39">
        <v>190</v>
      </c>
      <c r="B2061" s="38" t="s">
        <v>824</v>
      </c>
      <c r="C2061" s="39">
        <v>1</v>
      </c>
      <c r="D2061" s="39">
        <v>6</v>
      </c>
      <c r="J2061" s="39">
        <v>1</v>
      </c>
      <c r="K2061" s="39">
        <v>6</v>
      </c>
    </row>
    <row r="2062" spans="1:11">
      <c r="A2062" s="39">
        <v>190</v>
      </c>
      <c r="B2062" s="38" t="s">
        <v>824</v>
      </c>
      <c r="C2062" s="39">
        <v>4</v>
      </c>
      <c r="D2062" s="39">
        <v>8</v>
      </c>
      <c r="J2062" s="39">
        <v>4</v>
      </c>
      <c r="K2062" s="39">
        <v>8</v>
      </c>
    </row>
    <row r="2063" spans="1:11">
      <c r="A2063" s="39">
        <v>190</v>
      </c>
      <c r="B2063" s="38" t="s">
        <v>824</v>
      </c>
      <c r="C2063" s="39">
        <v>3</v>
      </c>
      <c r="D2063" s="39">
        <v>9</v>
      </c>
      <c r="J2063" s="39">
        <v>3</v>
      </c>
      <c r="K2063" s="39">
        <v>9</v>
      </c>
    </row>
    <row r="2064" spans="1:11">
      <c r="A2064" s="39">
        <v>191</v>
      </c>
      <c r="B2064" s="38" t="s">
        <v>825</v>
      </c>
      <c r="C2064" s="39">
        <v>2</v>
      </c>
      <c r="D2064" s="39">
        <v>4</v>
      </c>
      <c r="J2064" s="39">
        <v>2</v>
      </c>
      <c r="K2064" s="39">
        <v>4</v>
      </c>
    </row>
    <row r="2065" spans="1:11">
      <c r="A2065" s="39">
        <v>191</v>
      </c>
      <c r="B2065" s="38" t="s">
        <v>825</v>
      </c>
      <c r="C2065" s="39">
        <v>1</v>
      </c>
      <c r="D2065" s="39">
        <v>8</v>
      </c>
      <c r="J2065" s="39">
        <v>1</v>
      </c>
      <c r="K2065" s="39">
        <v>8</v>
      </c>
    </row>
    <row r="2066" spans="1:11">
      <c r="A2066" s="39">
        <v>191</v>
      </c>
      <c r="B2066" s="38" t="s">
        <v>825</v>
      </c>
      <c r="C2066" s="39">
        <v>1</v>
      </c>
      <c r="D2066" s="39">
        <v>13</v>
      </c>
      <c r="J2066" s="39">
        <v>1</v>
      </c>
      <c r="K2066" s="39">
        <v>13</v>
      </c>
    </row>
    <row r="2067" spans="1:11">
      <c r="A2067" s="39">
        <v>191</v>
      </c>
      <c r="B2067" s="38" t="s">
        <v>825</v>
      </c>
      <c r="C2067" s="39">
        <v>1</v>
      </c>
      <c r="D2067" s="39">
        <v>10</v>
      </c>
      <c r="J2067" s="39">
        <v>1</v>
      </c>
      <c r="K2067" s="39">
        <v>10</v>
      </c>
    </row>
    <row r="2068" spans="1:11">
      <c r="A2068" s="39">
        <v>191</v>
      </c>
      <c r="B2068" s="38" t="s">
        <v>825</v>
      </c>
      <c r="C2068" s="39">
        <v>2</v>
      </c>
      <c r="D2068" s="39">
        <v>3</v>
      </c>
      <c r="J2068" s="39">
        <v>2</v>
      </c>
      <c r="K2068" s="39">
        <v>3</v>
      </c>
    </row>
    <row r="2069" spans="1:11">
      <c r="A2069" s="39">
        <v>191</v>
      </c>
      <c r="B2069" s="38" t="s">
        <v>825</v>
      </c>
      <c r="C2069" s="39">
        <v>2</v>
      </c>
      <c r="D2069" s="39">
        <v>5</v>
      </c>
      <c r="J2069" s="39">
        <v>2</v>
      </c>
      <c r="K2069" s="39">
        <v>5</v>
      </c>
    </row>
    <row r="2070" spans="1:11">
      <c r="A2070" s="39">
        <v>191</v>
      </c>
      <c r="B2070" s="38" t="s">
        <v>825</v>
      </c>
      <c r="C2070" s="39">
        <v>8</v>
      </c>
      <c r="D2070" s="39">
        <v>11</v>
      </c>
      <c r="J2070" s="39">
        <v>8</v>
      </c>
      <c r="K2070" s="39">
        <v>11</v>
      </c>
    </row>
    <row r="2071" spans="1:11">
      <c r="A2071" s="39">
        <v>191</v>
      </c>
      <c r="B2071" s="38" t="s">
        <v>825</v>
      </c>
      <c r="C2071" s="39">
        <v>5</v>
      </c>
      <c r="D2071" s="39">
        <v>9</v>
      </c>
      <c r="J2071" s="39">
        <v>5</v>
      </c>
      <c r="K2071" s="39">
        <v>9</v>
      </c>
    </row>
    <row r="2072" spans="1:11">
      <c r="A2072" s="39">
        <v>191</v>
      </c>
      <c r="B2072" s="38" t="s">
        <v>825</v>
      </c>
      <c r="C2072" s="39">
        <v>1</v>
      </c>
      <c r="D2072" s="39">
        <v>4</v>
      </c>
      <c r="J2072" s="39">
        <v>1</v>
      </c>
      <c r="K2072" s="39">
        <v>4</v>
      </c>
    </row>
    <row r="2073" spans="1:11">
      <c r="A2073" s="39">
        <v>191</v>
      </c>
      <c r="B2073" s="38" t="s">
        <v>825</v>
      </c>
      <c r="C2073" s="39">
        <v>4</v>
      </c>
      <c r="D2073" s="39">
        <v>11</v>
      </c>
      <c r="J2073" s="39">
        <v>4</v>
      </c>
      <c r="K2073" s="39">
        <v>11</v>
      </c>
    </row>
    <row r="2074" spans="1:11">
      <c r="A2074" s="39">
        <v>191</v>
      </c>
      <c r="B2074" s="38" t="s">
        <v>825</v>
      </c>
      <c r="C2074" s="39">
        <v>3</v>
      </c>
      <c r="D2074" s="39">
        <v>5</v>
      </c>
      <c r="J2074" s="39">
        <v>3</v>
      </c>
      <c r="K2074" s="39">
        <v>5</v>
      </c>
    </row>
    <row r="2075" spans="1:11">
      <c r="A2075" s="39">
        <v>192</v>
      </c>
      <c r="B2075" s="38" t="s">
        <v>826</v>
      </c>
      <c r="C2075" s="39">
        <v>4</v>
      </c>
      <c r="D2075" s="39">
        <v>15</v>
      </c>
      <c r="J2075" s="39">
        <v>4</v>
      </c>
      <c r="K2075" s="39">
        <v>15</v>
      </c>
    </row>
    <row r="2076" spans="1:11">
      <c r="A2076" s="39">
        <v>192</v>
      </c>
      <c r="B2076" s="38" t="s">
        <v>826</v>
      </c>
      <c r="C2076" s="39">
        <v>2</v>
      </c>
      <c r="D2076" s="39">
        <v>10</v>
      </c>
      <c r="J2076" s="39">
        <v>2</v>
      </c>
      <c r="K2076" s="39">
        <v>10</v>
      </c>
    </row>
    <row r="2077" spans="1:11">
      <c r="A2077" s="39">
        <v>192</v>
      </c>
      <c r="B2077" s="38" t="s">
        <v>826</v>
      </c>
      <c r="C2077" s="39">
        <v>3</v>
      </c>
      <c r="D2077" s="39">
        <v>7</v>
      </c>
      <c r="J2077" s="39">
        <v>3</v>
      </c>
      <c r="K2077" s="39">
        <v>7</v>
      </c>
    </row>
    <row r="2078" spans="1:11">
      <c r="A2078" s="39">
        <v>192</v>
      </c>
      <c r="B2078" s="38" t="s">
        <v>826</v>
      </c>
      <c r="C2078" s="39">
        <v>1</v>
      </c>
      <c r="D2078" s="39">
        <v>10</v>
      </c>
      <c r="J2078" s="39">
        <v>1</v>
      </c>
      <c r="K2078" s="39">
        <v>10</v>
      </c>
    </row>
    <row r="2079" spans="1:11">
      <c r="A2079" s="39">
        <v>192</v>
      </c>
      <c r="B2079" s="38" t="s">
        <v>826</v>
      </c>
      <c r="C2079" s="39">
        <v>1</v>
      </c>
      <c r="D2079" s="39">
        <v>9</v>
      </c>
      <c r="J2079" s="39">
        <v>1</v>
      </c>
      <c r="K2079" s="39">
        <v>9</v>
      </c>
    </row>
    <row r="2080" spans="1:11">
      <c r="A2080" s="39">
        <v>192</v>
      </c>
      <c r="B2080" s="38" t="s">
        <v>826</v>
      </c>
      <c r="C2080" s="39">
        <v>1</v>
      </c>
      <c r="D2080" s="39">
        <v>8</v>
      </c>
      <c r="J2080" s="39">
        <v>1</v>
      </c>
      <c r="K2080" s="39">
        <v>8</v>
      </c>
    </row>
    <row r="2081" spans="1:11">
      <c r="A2081" s="39">
        <v>193</v>
      </c>
      <c r="B2081" s="38" t="s">
        <v>827</v>
      </c>
      <c r="C2081" s="39">
        <v>1</v>
      </c>
      <c r="D2081" s="39">
        <v>3</v>
      </c>
      <c r="J2081" s="39">
        <v>1</v>
      </c>
      <c r="K2081" s="39">
        <v>3</v>
      </c>
    </row>
    <row r="2082" spans="1:11">
      <c r="A2082" s="39">
        <v>193</v>
      </c>
      <c r="B2082" s="38" t="s">
        <v>827</v>
      </c>
      <c r="C2082" s="39">
        <v>4</v>
      </c>
      <c r="D2082" s="39">
        <v>8</v>
      </c>
      <c r="J2082" s="39">
        <v>4</v>
      </c>
      <c r="K2082" s="39">
        <v>8</v>
      </c>
    </row>
    <row r="2083" spans="1:11">
      <c r="A2083" s="39">
        <v>193</v>
      </c>
      <c r="B2083" s="38" t="s">
        <v>827</v>
      </c>
      <c r="C2083" s="39">
        <v>4</v>
      </c>
      <c r="D2083" s="39">
        <v>15</v>
      </c>
      <c r="J2083" s="39">
        <v>4</v>
      </c>
      <c r="K2083" s="39">
        <v>15</v>
      </c>
    </row>
    <row r="2084" spans="1:11">
      <c r="A2084" s="39">
        <v>193</v>
      </c>
      <c r="B2084" s="38" t="s">
        <v>827</v>
      </c>
      <c r="C2084" s="39">
        <v>2</v>
      </c>
      <c r="D2084" s="39">
        <v>12</v>
      </c>
      <c r="J2084" s="39">
        <v>2</v>
      </c>
      <c r="K2084" s="39">
        <v>12</v>
      </c>
    </row>
    <row r="2085" spans="1:11">
      <c r="A2085" s="39">
        <v>193</v>
      </c>
      <c r="B2085" s="38" t="s">
        <v>827</v>
      </c>
      <c r="C2085" s="39">
        <v>1</v>
      </c>
      <c r="D2085" s="39">
        <v>2</v>
      </c>
      <c r="J2085" s="39">
        <v>1</v>
      </c>
      <c r="K2085" s="39">
        <v>2</v>
      </c>
    </row>
    <row r="2086" spans="1:11">
      <c r="A2086" s="39">
        <v>193</v>
      </c>
      <c r="B2086" s="38" t="s">
        <v>827</v>
      </c>
      <c r="C2086" s="39">
        <v>1</v>
      </c>
      <c r="D2086" s="39">
        <v>8</v>
      </c>
      <c r="J2086" s="39">
        <v>1</v>
      </c>
      <c r="K2086" s="39">
        <v>8</v>
      </c>
    </row>
    <row r="2087" spans="1:11">
      <c r="A2087" s="39">
        <v>194</v>
      </c>
      <c r="B2087" s="38" t="s">
        <v>4780</v>
      </c>
      <c r="C2087" s="39">
        <v>2</v>
      </c>
      <c r="D2087" s="39">
        <v>8</v>
      </c>
      <c r="J2087" s="39">
        <v>2</v>
      </c>
      <c r="K2087" s="39">
        <v>8</v>
      </c>
    </row>
    <row r="2088" spans="1:11">
      <c r="A2088" s="39">
        <v>194</v>
      </c>
      <c r="B2088" s="38" t="s">
        <v>4780</v>
      </c>
      <c r="C2088" s="39">
        <v>5</v>
      </c>
      <c r="D2088" s="39">
        <v>6</v>
      </c>
      <c r="J2088" s="39">
        <v>5</v>
      </c>
      <c r="K2088" s="39">
        <v>6</v>
      </c>
    </row>
    <row r="2089" spans="1:11">
      <c r="A2089" s="39">
        <v>194</v>
      </c>
      <c r="B2089" s="38" t="s">
        <v>4780</v>
      </c>
      <c r="C2089" s="39">
        <v>2</v>
      </c>
      <c r="D2089" s="39">
        <v>7</v>
      </c>
      <c r="J2089" s="39">
        <v>2</v>
      </c>
      <c r="K2089" s="39">
        <v>7</v>
      </c>
    </row>
    <row r="2090" spans="1:11">
      <c r="A2090" s="39">
        <v>194</v>
      </c>
      <c r="B2090" s="38" t="s">
        <v>4780</v>
      </c>
      <c r="C2090" s="39">
        <v>2</v>
      </c>
      <c r="D2090" s="39">
        <v>5</v>
      </c>
      <c r="J2090" s="39">
        <v>2</v>
      </c>
      <c r="K2090" s="39">
        <v>5</v>
      </c>
    </row>
    <row r="2091" spans="1:11">
      <c r="A2091" s="39">
        <v>194</v>
      </c>
      <c r="B2091" s="38" t="s">
        <v>4780</v>
      </c>
      <c r="C2091" s="39">
        <v>1</v>
      </c>
      <c r="D2091" s="39">
        <v>3</v>
      </c>
      <c r="J2091" s="39">
        <v>1</v>
      </c>
      <c r="K2091" s="39">
        <v>3</v>
      </c>
    </row>
    <row r="2092" spans="1:11">
      <c r="A2092" s="39">
        <v>194</v>
      </c>
      <c r="B2092" s="38" t="s">
        <v>4780</v>
      </c>
      <c r="C2092" s="39">
        <v>2</v>
      </c>
      <c r="D2092" s="39">
        <v>8</v>
      </c>
      <c r="J2092" s="39">
        <v>2</v>
      </c>
      <c r="K2092" s="39">
        <v>8</v>
      </c>
    </row>
    <row r="2093" spans="1:11">
      <c r="A2093" s="39">
        <v>194</v>
      </c>
      <c r="B2093" s="38" t="s">
        <v>4780</v>
      </c>
      <c r="C2093" s="39">
        <v>1</v>
      </c>
      <c r="D2093" s="39">
        <v>7</v>
      </c>
      <c r="J2093" s="39">
        <v>1</v>
      </c>
      <c r="K2093" s="39">
        <v>7</v>
      </c>
    </row>
    <row r="2094" spans="1:11">
      <c r="A2094" s="39">
        <v>194</v>
      </c>
      <c r="B2094" s="38" t="s">
        <v>4780</v>
      </c>
      <c r="C2094" s="39">
        <v>3</v>
      </c>
      <c r="D2094" s="39">
        <v>5</v>
      </c>
      <c r="J2094" s="39">
        <v>3</v>
      </c>
      <c r="K2094" s="39">
        <v>5</v>
      </c>
    </row>
    <row r="2095" spans="1:11">
      <c r="A2095" s="39">
        <v>194</v>
      </c>
      <c r="B2095" s="38" t="s">
        <v>4780</v>
      </c>
      <c r="C2095" s="39">
        <v>3</v>
      </c>
      <c r="D2095" s="39">
        <v>12</v>
      </c>
      <c r="J2095" s="39">
        <v>3</v>
      </c>
      <c r="K2095" s="39">
        <v>12</v>
      </c>
    </row>
    <row r="2096" spans="1:11">
      <c r="A2096" s="39">
        <v>194</v>
      </c>
      <c r="B2096" s="38" t="s">
        <v>4780</v>
      </c>
      <c r="C2096" s="39">
        <v>2</v>
      </c>
      <c r="D2096" s="39">
        <v>6</v>
      </c>
      <c r="J2096" s="39">
        <v>2</v>
      </c>
      <c r="K2096" s="39">
        <v>6</v>
      </c>
    </row>
    <row r="2097" spans="1:11">
      <c r="A2097" s="39">
        <v>194</v>
      </c>
      <c r="B2097" s="38" t="s">
        <v>4780</v>
      </c>
      <c r="C2097" s="39">
        <v>3</v>
      </c>
      <c r="D2097" s="39">
        <v>10</v>
      </c>
      <c r="J2097" s="39">
        <v>3</v>
      </c>
      <c r="K2097" s="39">
        <v>10</v>
      </c>
    </row>
    <row r="2098" spans="1:11">
      <c r="A2098" s="39">
        <v>194</v>
      </c>
      <c r="B2098" s="38" t="s">
        <v>4780</v>
      </c>
      <c r="C2098" s="39">
        <v>2</v>
      </c>
      <c r="D2098" s="39">
        <v>14</v>
      </c>
      <c r="J2098" s="39">
        <v>2</v>
      </c>
      <c r="K2098" s="39">
        <v>14</v>
      </c>
    </row>
    <row r="2099" spans="1:11">
      <c r="A2099" s="39">
        <v>194</v>
      </c>
      <c r="B2099" s="38" t="s">
        <v>4780</v>
      </c>
      <c r="C2099" s="39">
        <v>2</v>
      </c>
      <c r="D2099" s="39">
        <v>7</v>
      </c>
      <c r="J2099" s="39">
        <v>2</v>
      </c>
      <c r="K2099" s="39">
        <v>7</v>
      </c>
    </row>
    <row r="2100" spans="1:11">
      <c r="A2100" s="39">
        <v>194</v>
      </c>
      <c r="B2100" s="38" t="s">
        <v>4780</v>
      </c>
      <c r="C2100" s="39">
        <v>2</v>
      </c>
      <c r="D2100" s="39">
        <v>8</v>
      </c>
      <c r="J2100" s="39">
        <v>2</v>
      </c>
      <c r="K2100" s="39">
        <v>8</v>
      </c>
    </row>
    <row r="2101" spans="1:11">
      <c r="A2101" s="39">
        <v>194</v>
      </c>
      <c r="B2101" s="38" t="s">
        <v>4780</v>
      </c>
      <c r="C2101" s="39">
        <v>1</v>
      </c>
      <c r="D2101" s="39">
        <v>9</v>
      </c>
      <c r="J2101" s="39">
        <v>1</v>
      </c>
      <c r="K2101" s="39">
        <v>9</v>
      </c>
    </row>
    <row r="2102" spans="1:11">
      <c r="A2102" s="39">
        <v>194</v>
      </c>
      <c r="B2102" s="38" t="s">
        <v>4780</v>
      </c>
      <c r="C2102" s="39">
        <v>2</v>
      </c>
      <c r="D2102" s="39">
        <v>13</v>
      </c>
      <c r="J2102" s="39">
        <v>2</v>
      </c>
      <c r="K2102" s="39">
        <v>13</v>
      </c>
    </row>
    <row r="2103" spans="1:11">
      <c r="A2103" s="39">
        <v>194</v>
      </c>
      <c r="B2103" s="38" t="s">
        <v>4780</v>
      </c>
      <c r="C2103" s="39">
        <v>3</v>
      </c>
      <c r="D2103" s="39">
        <v>13</v>
      </c>
      <c r="J2103" s="39">
        <v>3</v>
      </c>
      <c r="K2103" s="39">
        <v>13</v>
      </c>
    </row>
    <row r="2104" spans="1:11">
      <c r="A2104" s="39">
        <v>194</v>
      </c>
      <c r="B2104" s="38" t="s">
        <v>4780</v>
      </c>
      <c r="C2104" s="39">
        <v>1</v>
      </c>
      <c r="D2104" s="39">
        <v>6</v>
      </c>
      <c r="J2104" s="39">
        <v>1</v>
      </c>
      <c r="K2104" s="39">
        <v>6</v>
      </c>
    </row>
    <row r="2105" spans="1:11">
      <c r="A2105" s="39">
        <v>194</v>
      </c>
      <c r="B2105" s="38" t="s">
        <v>4780</v>
      </c>
      <c r="C2105" s="39">
        <v>1</v>
      </c>
      <c r="D2105" s="39">
        <v>9</v>
      </c>
      <c r="J2105" s="39">
        <v>1</v>
      </c>
      <c r="K2105" s="39">
        <v>9</v>
      </c>
    </row>
    <row r="2106" spans="1:11">
      <c r="A2106" s="39">
        <v>194</v>
      </c>
      <c r="B2106" s="38" t="s">
        <v>4780</v>
      </c>
      <c r="C2106" s="39">
        <v>2</v>
      </c>
      <c r="D2106" s="39">
        <v>8</v>
      </c>
      <c r="J2106" s="39">
        <v>2</v>
      </c>
      <c r="K2106" s="39">
        <v>8</v>
      </c>
    </row>
    <row r="2107" spans="1:11">
      <c r="A2107" s="39">
        <v>194</v>
      </c>
      <c r="B2107" s="38" t="s">
        <v>4780</v>
      </c>
      <c r="C2107" s="39">
        <v>1</v>
      </c>
      <c r="D2107" s="39">
        <v>8</v>
      </c>
      <c r="J2107" s="39">
        <v>1</v>
      </c>
      <c r="K2107" s="39">
        <v>8</v>
      </c>
    </row>
    <row r="2108" spans="1:11">
      <c r="A2108" s="39">
        <v>194</v>
      </c>
      <c r="B2108" s="38" t="s">
        <v>4780</v>
      </c>
      <c r="C2108" s="39">
        <v>2</v>
      </c>
      <c r="D2108" s="39">
        <v>8</v>
      </c>
      <c r="J2108" s="39">
        <v>2</v>
      </c>
      <c r="K2108" s="39">
        <v>8</v>
      </c>
    </row>
    <row r="2109" spans="1:11">
      <c r="A2109" s="39">
        <v>194</v>
      </c>
      <c r="B2109" s="38" t="s">
        <v>4780</v>
      </c>
      <c r="C2109" s="39">
        <v>2</v>
      </c>
      <c r="D2109" s="39">
        <v>8</v>
      </c>
      <c r="J2109" s="39">
        <v>2</v>
      </c>
      <c r="K2109" s="39">
        <v>8</v>
      </c>
    </row>
    <row r="2110" spans="1:11">
      <c r="A2110" s="39">
        <v>194</v>
      </c>
      <c r="B2110" s="38" t="s">
        <v>4780</v>
      </c>
      <c r="C2110" s="39">
        <v>1</v>
      </c>
      <c r="D2110" s="58">
        <v>17</v>
      </c>
      <c r="J2110" s="39">
        <v>1</v>
      </c>
      <c r="K2110" s="58">
        <v>17</v>
      </c>
    </row>
    <row r="2111" spans="1:11">
      <c r="A2111" s="39">
        <v>194</v>
      </c>
      <c r="B2111" s="38" t="s">
        <v>4780</v>
      </c>
      <c r="C2111" s="39">
        <v>2</v>
      </c>
      <c r="D2111" s="39">
        <v>6</v>
      </c>
      <c r="J2111" s="39">
        <v>2</v>
      </c>
      <c r="K2111" s="39">
        <v>6</v>
      </c>
    </row>
    <row r="2112" spans="1:11">
      <c r="A2112" s="39">
        <v>194</v>
      </c>
      <c r="B2112" s="38" t="s">
        <v>4780</v>
      </c>
      <c r="C2112" s="39">
        <v>2</v>
      </c>
      <c r="D2112" s="39">
        <v>12</v>
      </c>
      <c r="J2112" s="39">
        <v>2</v>
      </c>
      <c r="K2112" s="39">
        <v>12</v>
      </c>
    </row>
    <row r="2113" spans="1:11">
      <c r="A2113" s="39">
        <v>194</v>
      </c>
      <c r="B2113" s="38" t="s">
        <v>4780</v>
      </c>
      <c r="C2113" s="39">
        <v>1</v>
      </c>
      <c r="D2113" s="39">
        <v>7</v>
      </c>
      <c r="J2113" s="39">
        <v>1</v>
      </c>
      <c r="K2113" s="39">
        <v>7</v>
      </c>
    </row>
    <row r="2114" spans="1:11">
      <c r="A2114" s="39">
        <v>194</v>
      </c>
      <c r="B2114" s="38" t="s">
        <v>4780</v>
      </c>
      <c r="C2114" s="39">
        <v>2</v>
      </c>
      <c r="D2114" s="39">
        <v>7</v>
      </c>
      <c r="J2114" s="39">
        <v>2</v>
      </c>
      <c r="K2114" s="39">
        <v>7</v>
      </c>
    </row>
    <row r="2115" spans="1:11">
      <c r="A2115" s="39">
        <v>194</v>
      </c>
      <c r="B2115" s="38" t="s">
        <v>4780</v>
      </c>
      <c r="C2115" s="39">
        <v>2</v>
      </c>
      <c r="D2115" s="39">
        <v>4</v>
      </c>
      <c r="J2115" s="39">
        <v>2</v>
      </c>
      <c r="K2115" s="39">
        <v>4</v>
      </c>
    </row>
    <row r="2116" spans="1:11">
      <c r="A2116" s="39">
        <v>194</v>
      </c>
      <c r="B2116" s="38" t="s">
        <v>4780</v>
      </c>
      <c r="C2116" s="39">
        <v>2</v>
      </c>
      <c r="D2116" s="39">
        <v>8</v>
      </c>
      <c r="J2116" s="39">
        <v>2</v>
      </c>
      <c r="K2116" s="39">
        <v>8</v>
      </c>
    </row>
    <row r="2117" spans="1:11">
      <c r="A2117" s="39">
        <v>194</v>
      </c>
      <c r="B2117" s="38" t="s">
        <v>4780</v>
      </c>
      <c r="C2117" s="39">
        <v>5</v>
      </c>
      <c r="D2117" s="39">
        <v>7</v>
      </c>
      <c r="J2117" s="39">
        <v>5</v>
      </c>
      <c r="K2117" s="39">
        <v>7</v>
      </c>
    </row>
    <row r="2118" spans="1:11">
      <c r="A2118" s="39">
        <v>194</v>
      </c>
      <c r="B2118" s="38" t="s">
        <v>4780</v>
      </c>
      <c r="C2118" s="39">
        <v>3</v>
      </c>
      <c r="D2118" s="39">
        <v>9</v>
      </c>
      <c r="J2118" s="39">
        <v>3</v>
      </c>
      <c r="K2118" s="39">
        <v>9</v>
      </c>
    </row>
    <row r="2119" spans="1:11">
      <c r="A2119" s="39">
        <v>194</v>
      </c>
      <c r="B2119" s="38" t="s">
        <v>4780</v>
      </c>
      <c r="C2119" s="39">
        <v>2</v>
      </c>
      <c r="D2119" s="39">
        <v>8</v>
      </c>
      <c r="J2119" s="39">
        <v>2</v>
      </c>
      <c r="K2119" s="39">
        <v>8</v>
      </c>
    </row>
    <row r="2120" spans="1:11">
      <c r="A2120" s="39">
        <v>194</v>
      </c>
      <c r="B2120" s="38" t="s">
        <v>4780</v>
      </c>
      <c r="C2120" s="39">
        <v>2</v>
      </c>
      <c r="D2120" s="39">
        <v>7</v>
      </c>
      <c r="J2120" s="39">
        <v>2</v>
      </c>
      <c r="K2120" s="39">
        <v>7</v>
      </c>
    </row>
    <row r="2121" spans="1:11">
      <c r="A2121" s="39">
        <v>194</v>
      </c>
      <c r="B2121" s="38" t="s">
        <v>4780</v>
      </c>
      <c r="C2121" s="39">
        <v>6</v>
      </c>
      <c r="D2121" s="39">
        <v>7</v>
      </c>
      <c r="J2121" s="39">
        <v>6</v>
      </c>
      <c r="K2121" s="39">
        <v>7</v>
      </c>
    </row>
    <row r="2122" spans="1:11">
      <c r="A2122" s="39">
        <v>194</v>
      </c>
      <c r="B2122" s="38" t="s">
        <v>4780</v>
      </c>
      <c r="C2122" s="39">
        <v>2</v>
      </c>
      <c r="D2122" s="58">
        <v>7</v>
      </c>
      <c r="J2122" s="39">
        <v>2</v>
      </c>
      <c r="K2122" s="58">
        <v>7</v>
      </c>
    </row>
    <row r="2123" spans="1:11">
      <c r="A2123" s="39">
        <v>194</v>
      </c>
      <c r="B2123" s="38" t="s">
        <v>4780</v>
      </c>
      <c r="C2123" s="39">
        <v>1</v>
      </c>
      <c r="D2123" s="39">
        <v>10</v>
      </c>
      <c r="J2123" s="39">
        <v>1</v>
      </c>
      <c r="K2123" s="39">
        <v>10</v>
      </c>
    </row>
    <row r="2124" spans="1:11">
      <c r="A2124" s="39">
        <v>194</v>
      </c>
      <c r="B2124" s="38" t="s">
        <v>4780</v>
      </c>
      <c r="C2124" s="39">
        <v>1</v>
      </c>
      <c r="D2124" s="39">
        <v>7</v>
      </c>
      <c r="J2124" s="39">
        <v>1</v>
      </c>
      <c r="K2124" s="39">
        <v>7</v>
      </c>
    </row>
    <row r="2125" spans="1:11">
      <c r="A2125" s="39">
        <v>194</v>
      </c>
      <c r="B2125" s="38" t="s">
        <v>4780</v>
      </c>
      <c r="C2125" s="39">
        <v>3</v>
      </c>
      <c r="D2125" s="39">
        <v>13</v>
      </c>
      <c r="J2125" s="39">
        <v>3</v>
      </c>
      <c r="K2125" s="39">
        <v>13</v>
      </c>
    </row>
    <row r="2126" spans="1:11">
      <c r="A2126" s="39">
        <v>194</v>
      </c>
      <c r="B2126" s="38" t="s">
        <v>4780</v>
      </c>
      <c r="C2126" s="39">
        <v>1</v>
      </c>
      <c r="D2126" s="39">
        <v>8</v>
      </c>
      <c r="J2126" s="39">
        <v>1</v>
      </c>
      <c r="K2126" s="39">
        <v>8</v>
      </c>
    </row>
    <row r="2127" spans="1:11">
      <c r="A2127" s="39">
        <v>194</v>
      </c>
      <c r="B2127" s="38" t="s">
        <v>4780</v>
      </c>
      <c r="C2127" s="39">
        <v>3</v>
      </c>
      <c r="D2127" s="39">
        <v>11</v>
      </c>
      <c r="J2127" s="39">
        <v>3</v>
      </c>
      <c r="K2127" s="39">
        <v>11</v>
      </c>
    </row>
    <row r="2128" spans="1:11">
      <c r="A2128" s="39">
        <v>194</v>
      </c>
      <c r="B2128" s="38" t="s">
        <v>4780</v>
      </c>
      <c r="C2128" s="39">
        <v>2</v>
      </c>
      <c r="D2128" s="39">
        <v>7</v>
      </c>
      <c r="J2128" s="39">
        <v>2</v>
      </c>
      <c r="K2128" s="39">
        <v>7</v>
      </c>
    </row>
    <row r="2129" spans="1:11">
      <c r="A2129" s="39">
        <v>194</v>
      </c>
      <c r="B2129" s="38" t="s">
        <v>4780</v>
      </c>
      <c r="C2129" s="39">
        <v>2</v>
      </c>
      <c r="D2129" s="39">
        <v>6</v>
      </c>
      <c r="J2129" s="39">
        <v>2</v>
      </c>
      <c r="K2129" s="39">
        <v>6</v>
      </c>
    </row>
    <row r="2130" spans="1:11">
      <c r="A2130" s="39">
        <v>194</v>
      </c>
      <c r="B2130" s="38" t="s">
        <v>4780</v>
      </c>
      <c r="C2130" s="39">
        <v>5</v>
      </c>
      <c r="D2130" s="39">
        <v>8</v>
      </c>
      <c r="J2130" s="39">
        <v>5</v>
      </c>
      <c r="K2130" s="39">
        <v>8</v>
      </c>
    </row>
    <row r="2131" spans="1:11">
      <c r="A2131" s="39">
        <v>194</v>
      </c>
      <c r="B2131" s="38" t="s">
        <v>4780</v>
      </c>
      <c r="C2131" s="39">
        <v>2</v>
      </c>
      <c r="D2131" s="39">
        <v>7</v>
      </c>
      <c r="J2131" s="39">
        <v>2</v>
      </c>
      <c r="K2131" s="39">
        <v>7</v>
      </c>
    </row>
    <row r="2132" spans="1:11">
      <c r="A2132" s="39">
        <v>194</v>
      </c>
      <c r="B2132" s="38" t="s">
        <v>4780</v>
      </c>
      <c r="C2132" s="39">
        <v>2</v>
      </c>
      <c r="D2132" s="39">
        <v>6</v>
      </c>
      <c r="J2132" s="39">
        <v>2</v>
      </c>
      <c r="K2132" s="39">
        <v>6</v>
      </c>
    </row>
    <row r="2133" spans="1:11">
      <c r="A2133" s="39">
        <v>194</v>
      </c>
      <c r="B2133" s="38" t="s">
        <v>4780</v>
      </c>
      <c r="C2133" s="39">
        <v>3</v>
      </c>
      <c r="D2133" s="39">
        <v>8</v>
      </c>
      <c r="J2133" s="39">
        <v>3</v>
      </c>
      <c r="K2133" s="39">
        <v>8</v>
      </c>
    </row>
    <row r="2134" spans="1:11">
      <c r="A2134" s="39">
        <v>194</v>
      </c>
      <c r="B2134" s="38" t="s">
        <v>4780</v>
      </c>
      <c r="C2134" s="39">
        <v>2</v>
      </c>
      <c r="D2134" s="39">
        <v>7</v>
      </c>
      <c r="J2134" s="39">
        <v>2</v>
      </c>
      <c r="K2134" s="39">
        <v>7</v>
      </c>
    </row>
    <row r="2135" spans="1:11">
      <c r="A2135" s="39">
        <v>194</v>
      </c>
      <c r="B2135" s="38" t="s">
        <v>4780</v>
      </c>
      <c r="C2135" s="39">
        <v>2</v>
      </c>
      <c r="D2135" s="39">
        <v>8</v>
      </c>
      <c r="J2135" s="39">
        <v>2</v>
      </c>
      <c r="K2135" s="39">
        <v>8</v>
      </c>
    </row>
    <row r="2136" spans="1:11">
      <c r="A2136" s="39">
        <v>194</v>
      </c>
      <c r="B2136" s="38" t="s">
        <v>4780</v>
      </c>
      <c r="C2136" s="39">
        <v>2</v>
      </c>
      <c r="D2136" s="39">
        <v>5</v>
      </c>
      <c r="J2136" s="39">
        <v>2</v>
      </c>
      <c r="K2136" s="39">
        <v>5</v>
      </c>
    </row>
    <row r="2137" spans="1:11">
      <c r="A2137" s="74">
        <v>195</v>
      </c>
      <c r="B2137" s="37" t="s">
        <v>829</v>
      </c>
      <c r="C2137" s="74">
        <v>6</v>
      </c>
      <c r="D2137" s="74">
        <v>9</v>
      </c>
      <c r="J2137" s="74">
        <v>6</v>
      </c>
      <c r="K2137" s="74">
        <v>9</v>
      </c>
    </row>
    <row r="2138" spans="1:11">
      <c r="A2138" s="74">
        <v>195</v>
      </c>
      <c r="B2138" s="37" t="s">
        <v>829</v>
      </c>
      <c r="C2138" s="74">
        <v>3</v>
      </c>
      <c r="D2138" s="74">
        <v>4</v>
      </c>
      <c r="J2138" s="74">
        <v>3</v>
      </c>
      <c r="K2138" s="74">
        <v>4</v>
      </c>
    </row>
    <row r="2139" spans="1:11">
      <c r="A2139" s="74">
        <v>195</v>
      </c>
      <c r="B2139" s="37" t="s">
        <v>829</v>
      </c>
      <c r="C2139" s="74">
        <v>10</v>
      </c>
      <c r="D2139" s="74">
        <v>11</v>
      </c>
      <c r="J2139" s="74">
        <v>10</v>
      </c>
      <c r="K2139" s="74">
        <v>11</v>
      </c>
    </row>
    <row r="2140" spans="1:11">
      <c r="A2140" s="74">
        <v>195</v>
      </c>
      <c r="B2140" s="37" t="s">
        <v>829</v>
      </c>
      <c r="C2140" s="74">
        <v>5</v>
      </c>
      <c r="D2140" s="74">
        <v>13</v>
      </c>
      <c r="J2140" s="74">
        <v>5</v>
      </c>
      <c r="K2140" s="74">
        <v>13</v>
      </c>
    </row>
    <row r="2141" spans="1:11">
      <c r="A2141" s="74">
        <v>195</v>
      </c>
      <c r="B2141" s="37" t="s">
        <v>829</v>
      </c>
      <c r="C2141" s="74">
        <v>8</v>
      </c>
      <c r="D2141" s="74">
        <v>15</v>
      </c>
      <c r="J2141" s="74">
        <v>8</v>
      </c>
      <c r="K2141" s="74">
        <v>15</v>
      </c>
    </row>
    <row r="2142" spans="1:11">
      <c r="A2142" s="74">
        <v>195</v>
      </c>
      <c r="B2142" s="37" t="s">
        <v>829</v>
      </c>
      <c r="C2142" s="74">
        <v>2</v>
      </c>
      <c r="D2142" s="74">
        <v>14</v>
      </c>
      <c r="J2142" s="74">
        <v>2</v>
      </c>
      <c r="K2142" s="74">
        <v>14</v>
      </c>
    </row>
    <row r="2143" spans="1:11">
      <c r="A2143" s="74">
        <v>195</v>
      </c>
      <c r="B2143" s="37" t="s">
        <v>829</v>
      </c>
      <c r="C2143" s="74">
        <v>1</v>
      </c>
      <c r="D2143" s="74">
        <v>4</v>
      </c>
      <c r="J2143" s="74">
        <v>1</v>
      </c>
      <c r="K2143" s="74">
        <v>4</v>
      </c>
    </row>
    <row r="2144" spans="1:11">
      <c r="A2144" s="74">
        <v>195</v>
      </c>
      <c r="B2144" s="37" t="s">
        <v>829</v>
      </c>
      <c r="C2144" s="74">
        <v>2</v>
      </c>
      <c r="D2144" s="74">
        <v>6</v>
      </c>
      <c r="J2144" s="74">
        <v>2</v>
      </c>
      <c r="K2144" s="74">
        <v>6</v>
      </c>
    </row>
    <row r="2145" spans="1:11">
      <c r="A2145" s="74">
        <v>195</v>
      </c>
      <c r="B2145" s="37" t="s">
        <v>829</v>
      </c>
      <c r="C2145" s="74">
        <v>4</v>
      </c>
      <c r="D2145" s="74">
        <v>6</v>
      </c>
      <c r="J2145" s="74">
        <v>4</v>
      </c>
      <c r="K2145" s="74">
        <v>6</v>
      </c>
    </row>
    <row r="2146" spans="1:11">
      <c r="A2146" s="74">
        <v>195</v>
      </c>
      <c r="B2146" s="37" t="s">
        <v>829</v>
      </c>
      <c r="C2146" s="74">
        <v>9</v>
      </c>
      <c r="D2146" s="74">
        <v>14</v>
      </c>
      <c r="J2146" s="74">
        <v>9</v>
      </c>
      <c r="K2146" s="74">
        <v>14</v>
      </c>
    </row>
    <row r="2147" spans="1:11">
      <c r="A2147" s="74">
        <v>195</v>
      </c>
      <c r="B2147" s="37" t="s">
        <v>829</v>
      </c>
      <c r="C2147" s="74">
        <v>7</v>
      </c>
      <c r="D2147" s="74">
        <v>9</v>
      </c>
      <c r="J2147" s="74">
        <v>7</v>
      </c>
      <c r="K2147" s="74">
        <v>9</v>
      </c>
    </row>
    <row r="2148" spans="1:11">
      <c r="A2148" s="74">
        <v>195</v>
      </c>
      <c r="B2148" s="37" t="s">
        <v>829</v>
      </c>
      <c r="C2148" s="74">
        <v>6</v>
      </c>
      <c r="D2148" s="74">
        <v>9</v>
      </c>
      <c r="J2148" s="74">
        <v>6</v>
      </c>
      <c r="K2148" s="74">
        <v>9</v>
      </c>
    </row>
    <row r="2149" spans="1:11">
      <c r="A2149" s="74">
        <v>195</v>
      </c>
      <c r="B2149" s="37" t="s">
        <v>829</v>
      </c>
      <c r="C2149" s="74">
        <v>1</v>
      </c>
      <c r="D2149" s="74">
        <v>3</v>
      </c>
      <c r="J2149" s="74">
        <v>1</v>
      </c>
      <c r="K2149" s="74">
        <v>3</v>
      </c>
    </row>
    <row r="2150" spans="1:11">
      <c r="A2150" s="74">
        <v>195</v>
      </c>
      <c r="B2150" s="37" t="s">
        <v>829</v>
      </c>
      <c r="C2150" s="74">
        <v>3</v>
      </c>
      <c r="D2150" s="74">
        <v>7</v>
      </c>
      <c r="J2150" s="74">
        <v>3</v>
      </c>
      <c r="K2150" s="74">
        <v>7</v>
      </c>
    </row>
    <row r="2151" spans="1:11">
      <c r="A2151" s="74">
        <v>195</v>
      </c>
      <c r="B2151" s="37" t="s">
        <v>829</v>
      </c>
      <c r="C2151" s="74">
        <v>5</v>
      </c>
      <c r="D2151" s="74">
        <v>12</v>
      </c>
      <c r="J2151" s="74">
        <v>5</v>
      </c>
      <c r="K2151" s="74">
        <v>12</v>
      </c>
    </row>
    <row r="2152" spans="1:11">
      <c r="A2152" s="74">
        <v>195</v>
      </c>
      <c r="B2152" s="37" t="s">
        <v>829</v>
      </c>
      <c r="C2152" s="74">
        <v>2</v>
      </c>
      <c r="D2152" s="74">
        <v>5</v>
      </c>
      <c r="J2152" s="74">
        <v>2</v>
      </c>
      <c r="K2152" s="74">
        <v>5</v>
      </c>
    </row>
    <row r="2153" spans="1:11">
      <c r="A2153" s="74">
        <v>195</v>
      </c>
      <c r="B2153" s="37" t="s">
        <v>829</v>
      </c>
      <c r="C2153" s="74">
        <v>4</v>
      </c>
      <c r="D2153" s="74">
        <v>8</v>
      </c>
      <c r="J2153" s="74">
        <v>4</v>
      </c>
      <c r="K2153" s="74">
        <v>8</v>
      </c>
    </row>
    <row r="2154" spans="1:11">
      <c r="A2154" s="74">
        <v>195</v>
      </c>
      <c r="B2154" s="37" t="s">
        <v>829</v>
      </c>
      <c r="C2154" s="74">
        <v>5</v>
      </c>
      <c r="D2154" s="82">
        <v>11</v>
      </c>
      <c r="J2154" s="74">
        <v>5</v>
      </c>
      <c r="K2154" s="82">
        <v>11</v>
      </c>
    </row>
    <row r="2155" spans="1:11">
      <c r="A2155" s="74">
        <v>195</v>
      </c>
      <c r="B2155" s="37" t="s">
        <v>829</v>
      </c>
      <c r="C2155" s="74">
        <v>3</v>
      </c>
      <c r="D2155" s="74">
        <v>12</v>
      </c>
      <c r="J2155" s="74">
        <v>3</v>
      </c>
      <c r="K2155" s="74">
        <v>12</v>
      </c>
    </row>
    <row r="2156" spans="1:11">
      <c r="A2156" s="74">
        <v>195</v>
      </c>
      <c r="B2156" s="37" t="s">
        <v>829</v>
      </c>
      <c r="C2156" s="74">
        <v>2</v>
      </c>
      <c r="D2156" s="74">
        <v>3</v>
      </c>
      <c r="J2156" s="74">
        <v>2</v>
      </c>
      <c r="K2156" s="74">
        <v>3</v>
      </c>
    </row>
    <row r="2157" spans="1:11">
      <c r="A2157" s="74">
        <v>195</v>
      </c>
      <c r="B2157" s="37" t="s">
        <v>829</v>
      </c>
      <c r="C2157" s="74">
        <v>6</v>
      </c>
      <c r="D2157" s="74">
        <v>10</v>
      </c>
      <c r="J2157" s="74">
        <v>6</v>
      </c>
      <c r="K2157" s="74">
        <v>10</v>
      </c>
    </row>
    <row r="2158" spans="1:11">
      <c r="A2158">
        <v>196</v>
      </c>
      <c r="B2158" t="s">
        <v>253</v>
      </c>
      <c r="C2158">
        <v>1</v>
      </c>
      <c r="D2158">
        <v>3</v>
      </c>
      <c r="J2158">
        <v>1</v>
      </c>
      <c r="K2158">
        <v>3</v>
      </c>
    </row>
    <row r="2159" spans="1:11">
      <c r="A2159">
        <v>196</v>
      </c>
      <c r="B2159" t="s">
        <v>253</v>
      </c>
      <c r="C2159">
        <v>5</v>
      </c>
      <c r="D2159" s="45">
        <v>10</v>
      </c>
      <c r="J2159">
        <v>5</v>
      </c>
      <c r="K2159" s="45">
        <v>10</v>
      </c>
    </row>
    <row r="2160" spans="1:11">
      <c r="A2160">
        <v>196</v>
      </c>
      <c r="B2160" t="s">
        <v>253</v>
      </c>
      <c r="C2160">
        <v>1</v>
      </c>
      <c r="D2160">
        <v>6</v>
      </c>
      <c r="J2160">
        <v>1</v>
      </c>
      <c r="K2160">
        <v>6</v>
      </c>
    </row>
    <row r="2161" spans="1:11">
      <c r="A2161">
        <v>196</v>
      </c>
      <c r="B2161" t="s">
        <v>253</v>
      </c>
      <c r="C2161">
        <v>1</v>
      </c>
      <c r="D2161">
        <v>3</v>
      </c>
      <c r="J2161">
        <v>1</v>
      </c>
      <c r="K2161">
        <v>3</v>
      </c>
    </row>
    <row r="2162" spans="1:11">
      <c r="A2162">
        <v>196</v>
      </c>
      <c r="B2162" t="s">
        <v>253</v>
      </c>
      <c r="C2162">
        <v>1</v>
      </c>
      <c r="D2162">
        <v>3</v>
      </c>
      <c r="J2162">
        <v>1</v>
      </c>
      <c r="K2162">
        <v>3</v>
      </c>
    </row>
    <row r="2163" spans="1:11">
      <c r="A2163">
        <v>196</v>
      </c>
      <c r="B2163" t="s">
        <v>253</v>
      </c>
      <c r="C2163">
        <v>1</v>
      </c>
      <c r="D2163">
        <v>7</v>
      </c>
      <c r="J2163">
        <v>1</v>
      </c>
      <c r="K2163">
        <v>7</v>
      </c>
    </row>
    <row r="2164" spans="1:11">
      <c r="A2164" s="39">
        <v>202</v>
      </c>
      <c r="B2164" s="38" t="s">
        <v>835</v>
      </c>
      <c r="C2164" s="39">
        <v>2</v>
      </c>
      <c r="D2164" s="39">
        <v>5</v>
      </c>
      <c r="J2164" s="39">
        <v>2</v>
      </c>
      <c r="K2164" s="39">
        <v>5</v>
      </c>
    </row>
    <row r="2165" spans="1:11">
      <c r="A2165" s="39">
        <v>202</v>
      </c>
      <c r="B2165" s="38" t="s">
        <v>835</v>
      </c>
      <c r="C2165" s="39">
        <v>2</v>
      </c>
      <c r="D2165" s="39">
        <v>3</v>
      </c>
      <c r="J2165" s="39">
        <v>2</v>
      </c>
      <c r="K2165" s="39">
        <v>3</v>
      </c>
    </row>
    <row r="2166" spans="1:11">
      <c r="A2166" s="39">
        <v>202</v>
      </c>
      <c r="B2166" s="38" t="s">
        <v>835</v>
      </c>
      <c r="C2166" s="39">
        <v>1</v>
      </c>
      <c r="D2166" s="39">
        <v>3</v>
      </c>
      <c r="J2166" s="39">
        <v>1</v>
      </c>
      <c r="K2166" s="39">
        <v>3</v>
      </c>
    </row>
    <row r="2167" spans="1:11">
      <c r="A2167" s="39">
        <v>202</v>
      </c>
      <c r="B2167" s="38" t="s">
        <v>835</v>
      </c>
      <c r="C2167" s="39">
        <v>3</v>
      </c>
      <c r="D2167" s="39">
        <v>5</v>
      </c>
      <c r="J2167" s="39">
        <v>3</v>
      </c>
      <c r="K2167" s="39">
        <v>5</v>
      </c>
    </row>
    <row r="2168" spans="1:11">
      <c r="A2168" s="39">
        <v>202</v>
      </c>
      <c r="B2168" s="38" t="s">
        <v>835</v>
      </c>
      <c r="C2168" s="39">
        <v>3</v>
      </c>
      <c r="D2168" s="39">
        <v>4</v>
      </c>
      <c r="J2168" s="39">
        <v>3</v>
      </c>
      <c r="K2168" s="39">
        <v>4</v>
      </c>
    </row>
    <row r="2169" spans="1:11">
      <c r="A2169" s="39">
        <v>202</v>
      </c>
      <c r="B2169" s="38" t="s">
        <v>835</v>
      </c>
      <c r="C2169" s="39">
        <v>8</v>
      </c>
      <c r="D2169" s="39">
        <v>10</v>
      </c>
      <c r="J2169" s="39">
        <v>8</v>
      </c>
      <c r="K2169" s="39">
        <v>10</v>
      </c>
    </row>
    <row r="2170" spans="1:11">
      <c r="A2170" s="39">
        <v>203</v>
      </c>
      <c r="B2170" s="38" t="s">
        <v>872</v>
      </c>
      <c r="C2170" s="39">
        <v>2</v>
      </c>
      <c r="D2170" s="39">
        <v>5</v>
      </c>
      <c r="J2170" s="39">
        <v>2</v>
      </c>
      <c r="K2170" s="39">
        <v>5</v>
      </c>
    </row>
    <row r="2171" spans="1:11">
      <c r="A2171" s="39">
        <v>203</v>
      </c>
      <c r="B2171" s="38" t="s">
        <v>872</v>
      </c>
      <c r="C2171" s="39">
        <v>1</v>
      </c>
      <c r="D2171" s="39">
        <v>10</v>
      </c>
      <c r="J2171" s="39">
        <v>1</v>
      </c>
      <c r="K2171" s="39">
        <v>10</v>
      </c>
    </row>
    <row r="2172" spans="1:11">
      <c r="A2172" s="39">
        <v>203</v>
      </c>
      <c r="B2172" s="38" t="s">
        <v>872</v>
      </c>
      <c r="C2172" s="39">
        <v>2</v>
      </c>
      <c r="D2172" s="39">
        <v>5</v>
      </c>
      <c r="J2172" s="39">
        <v>2</v>
      </c>
      <c r="K2172" s="39">
        <v>5</v>
      </c>
    </row>
    <row r="2173" spans="1:11">
      <c r="A2173" s="39">
        <v>203</v>
      </c>
      <c r="B2173" s="38" t="s">
        <v>872</v>
      </c>
      <c r="C2173" s="39">
        <v>1</v>
      </c>
      <c r="D2173" s="39">
        <v>14</v>
      </c>
      <c r="J2173" s="39">
        <v>1</v>
      </c>
      <c r="K2173" s="39">
        <v>14</v>
      </c>
    </row>
    <row r="2174" spans="1:11">
      <c r="A2174" s="39">
        <v>203</v>
      </c>
      <c r="B2174" s="38" t="s">
        <v>872</v>
      </c>
      <c r="C2174" s="39">
        <v>4</v>
      </c>
      <c r="D2174" s="39">
        <v>7</v>
      </c>
      <c r="J2174" s="39">
        <v>4</v>
      </c>
      <c r="K2174" s="39">
        <v>7</v>
      </c>
    </row>
    <row r="2175" spans="1:11">
      <c r="A2175" s="39">
        <v>203</v>
      </c>
      <c r="B2175" s="38" t="s">
        <v>872</v>
      </c>
      <c r="C2175" s="39">
        <v>6</v>
      </c>
      <c r="D2175" s="39">
        <v>13</v>
      </c>
      <c r="J2175" s="39">
        <v>6</v>
      </c>
      <c r="K2175" s="39">
        <v>13</v>
      </c>
    </row>
    <row r="2176" spans="1:11">
      <c r="A2176" s="39">
        <v>203</v>
      </c>
      <c r="B2176" s="38" t="s">
        <v>872</v>
      </c>
      <c r="C2176" s="39">
        <v>1</v>
      </c>
      <c r="D2176" s="39">
        <v>5</v>
      </c>
      <c r="J2176" s="39">
        <v>1</v>
      </c>
      <c r="K2176" s="39">
        <v>5</v>
      </c>
    </row>
    <row r="2177" spans="1:11">
      <c r="A2177" s="39">
        <v>203</v>
      </c>
      <c r="B2177" s="38" t="s">
        <v>872</v>
      </c>
      <c r="C2177" s="39">
        <v>5</v>
      </c>
      <c r="D2177" s="39">
        <v>13</v>
      </c>
      <c r="J2177" s="39">
        <v>5</v>
      </c>
      <c r="K2177" s="39">
        <v>13</v>
      </c>
    </row>
    <row r="2178" spans="1:11">
      <c r="A2178" s="39">
        <v>203</v>
      </c>
      <c r="B2178" s="38" t="s">
        <v>872</v>
      </c>
      <c r="C2178" s="39">
        <v>3</v>
      </c>
      <c r="D2178" s="39">
        <v>22</v>
      </c>
      <c r="J2178" s="39">
        <v>3</v>
      </c>
      <c r="K2178" s="39">
        <v>22</v>
      </c>
    </row>
    <row r="2179" spans="1:11">
      <c r="A2179" s="39">
        <v>203</v>
      </c>
      <c r="B2179" s="38" t="s">
        <v>872</v>
      </c>
      <c r="C2179" s="39">
        <v>3</v>
      </c>
      <c r="D2179" s="39">
        <v>5</v>
      </c>
      <c r="J2179" s="39">
        <v>3</v>
      </c>
      <c r="K2179" s="39">
        <v>5</v>
      </c>
    </row>
    <row r="2180" spans="1:11">
      <c r="A2180" s="39">
        <v>203</v>
      </c>
      <c r="B2180" s="38" t="s">
        <v>872</v>
      </c>
      <c r="C2180" s="39">
        <v>7</v>
      </c>
      <c r="D2180" s="39">
        <v>10</v>
      </c>
      <c r="J2180" s="39">
        <v>7</v>
      </c>
      <c r="K2180" s="39">
        <v>10</v>
      </c>
    </row>
    <row r="2181" spans="1:11">
      <c r="A2181" s="39">
        <v>203</v>
      </c>
      <c r="B2181" s="38" t="s">
        <v>872</v>
      </c>
      <c r="C2181" s="39">
        <v>1</v>
      </c>
      <c r="D2181" s="39">
        <v>2</v>
      </c>
      <c r="J2181" s="39">
        <v>1</v>
      </c>
      <c r="K2181" s="39">
        <v>2</v>
      </c>
    </row>
    <row r="2182" spans="1:11">
      <c r="A2182" s="39">
        <v>203</v>
      </c>
      <c r="B2182" s="38" t="s">
        <v>872</v>
      </c>
      <c r="C2182" s="39">
        <v>8</v>
      </c>
      <c r="D2182" s="39">
        <v>11</v>
      </c>
      <c r="J2182" s="39">
        <v>8</v>
      </c>
      <c r="K2182" s="39">
        <v>11</v>
      </c>
    </row>
    <row r="2183" spans="1:11">
      <c r="A2183" s="39">
        <v>203</v>
      </c>
      <c r="B2183" s="38" t="s">
        <v>872</v>
      </c>
      <c r="C2183" s="39">
        <v>1</v>
      </c>
      <c r="D2183" s="39">
        <v>6</v>
      </c>
      <c r="J2183" s="39">
        <v>1</v>
      </c>
      <c r="K2183" s="39">
        <v>6</v>
      </c>
    </row>
    <row r="2184" spans="1:11">
      <c r="A2184" s="39">
        <v>203</v>
      </c>
      <c r="B2184" s="38" t="s">
        <v>872</v>
      </c>
      <c r="C2184" s="39">
        <v>4</v>
      </c>
      <c r="D2184" s="39">
        <v>14</v>
      </c>
      <c r="J2184" s="39">
        <v>4</v>
      </c>
      <c r="K2184" s="39">
        <v>14</v>
      </c>
    </row>
    <row r="2185" spans="1:11">
      <c r="A2185" s="39">
        <v>203</v>
      </c>
      <c r="B2185" s="38" t="s">
        <v>872</v>
      </c>
      <c r="C2185" s="39">
        <v>1</v>
      </c>
      <c r="D2185" s="39">
        <v>4</v>
      </c>
      <c r="J2185" s="39">
        <v>1</v>
      </c>
      <c r="K2185" s="39">
        <v>4</v>
      </c>
    </row>
    <row r="2186" spans="1:11">
      <c r="A2186" s="39">
        <v>203</v>
      </c>
      <c r="B2186" s="38" t="s">
        <v>872</v>
      </c>
      <c r="C2186" s="39">
        <v>4</v>
      </c>
      <c r="D2186" s="39">
        <v>22</v>
      </c>
      <c r="J2186" s="39">
        <v>4</v>
      </c>
      <c r="K2186" s="39">
        <v>22</v>
      </c>
    </row>
    <row r="2187" spans="1:11">
      <c r="A2187" s="39">
        <v>203</v>
      </c>
      <c r="B2187" s="38" t="s">
        <v>872</v>
      </c>
      <c r="C2187" s="39">
        <v>2</v>
      </c>
      <c r="D2187" s="39">
        <v>9</v>
      </c>
      <c r="J2187" s="39">
        <v>2</v>
      </c>
      <c r="K2187" s="39">
        <v>9</v>
      </c>
    </row>
    <row r="2188" spans="1:11">
      <c r="A2188" s="39">
        <v>203</v>
      </c>
      <c r="B2188" s="38" t="s">
        <v>872</v>
      </c>
      <c r="C2188" s="39">
        <v>3</v>
      </c>
      <c r="D2188" s="39">
        <v>14</v>
      </c>
      <c r="J2188" s="39">
        <v>3</v>
      </c>
      <c r="K2188" s="39">
        <v>14</v>
      </c>
    </row>
    <row r="2189" spans="1:11">
      <c r="A2189" s="39">
        <v>203</v>
      </c>
      <c r="B2189" s="38" t="s">
        <v>872</v>
      </c>
      <c r="C2189" s="39">
        <v>3</v>
      </c>
      <c r="D2189" s="58">
        <v>10</v>
      </c>
      <c r="J2189" s="39">
        <v>3</v>
      </c>
      <c r="K2189" s="58">
        <v>10</v>
      </c>
    </row>
    <row r="2190" spans="1:11">
      <c r="A2190" s="39">
        <v>203</v>
      </c>
      <c r="B2190" s="38" t="s">
        <v>872</v>
      </c>
      <c r="C2190" s="39">
        <v>1</v>
      </c>
      <c r="D2190" s="39">
        <v>10</v>
      </c>
      <c r="J2190" s="39">
        <v>1</v>
      </c>
      <c r="K2190" s="39">
        <v>10</v>
      </c>
    </row>
    <row r="2191" spans="1:11">
      <c r="A2191" s="39">
        <v>203</v>
      </c>
      <c r="B2191" s="38" t="s">
        <v>872</v>
      </c>
      <c r="C2191" s="39">
        <v>1</v>
      </c>
      <c r="D2191" s="39">
        <v>13</v>
      </c>
      <c r="J2191" s="39">
        <v>1</v>
      </c>
      <c r="K2191" s="39">
        <v>13</v>
      </c>
    </row>
    <row r="2192" spans="1:11">
      <c r="A2192" s="39">
        <v>203</v>
      </c>
      <c r="B2192" s="38" t="s">
        <v>872</v>
      </c>
      <c r="C2192" s="39">
        <v>1</v>
      </c>
      <c r="D2192" s="39">
        <v>9</v>
      </c>
      <c r="J2192" s="39">
        <v>1</v>
      </c>
      <c r="K2192" s="39">
        <v>9</v>
      </c>
    </row>
    <row r="2193" spans="1:11">
      <c r="A2193" s="39">
        <v>203</v>
      </c>
      <c r="B2193" s="38" t="s">
        <v>872</v>
      </c>
      <c r="C2193" s="39">
        <v>2</v>
      </c>
      <c r="D2193" s="39">
        <v>10</v>
      </c>
      <c r="J2193" s="39">
        <v>2</v>
      </c>
      <c r="K2193" s="39">
        <v>10</v>
      </c>
    </row>
    <row r="2194" spans="1:11">
      <c r="A2194" s="39">
        <v>203</v>
      </c>
      <c r="B2194" s="38" t="s">
        <v>872</v>
      </c>
      <c r="C2194" s="39">
        <v>4</v>
      </c>
      <c r="D2194" s="39">
        <v>14</v>
      </c>
      <c r="J2194" s="39">
        <v>4</v>
      </c>
      <c r="K2194" s="39">
        <v>14</v>
      </c>
    </row>
    <row r="2195" spans="1:11">
      <c r="A2195" s="39">
        <v>203</v>
      </c>
      <c r="B2195" s="38" t="s">
        <v>872</v>
      </c>
      <c r="C2195" s="39">
        <v>2</v>
      </c>
      <c r="D2195" s="39">
        <v>4</v>
      </c>
      <c r="J2195" s="39">
        <v>2</v>
      </c>
      <c r="K2195" s="39">
        <v>4</v>
      </c>
    </row>
    <row r="2196" spans="1:11">
      <c r="A2196" s="39">
        <v>203</v>
      </c>
      <c r="B2196" s="38" t="s">
        <v>872</v>
      </c>
      <c r="C2196" s="39">
        <v>4</v>
      </c>
      <c r="D2196" s="39">
        <v>7</v>
      </c>
      <c r="J2196" s="39">
        <v>4</v>
      </c>
      <c r="K2196" s="39">
        <v>7</v>
      </c>
    </row>
    <row r="2197" spans="1:11">
      <c r="A2197" s="39">
        <v>203</v>
      </c>
      <c r="B2197" s="38" t="s">
        <v>872</v>
      </c>
      <c r="C2197" s="39">
        <v>1</v>
      </c>
      <c r="D2197" s="58">
        <v>8</v>
      </c>
      <c r="J2197" s="39">
        <v>1</v>
      </c>
      <c r="K2197" s="58">
        <v>8</v>
      </c>
    </row>
    <row r="2198" spans="1:11">
      <c r="A2198" s="39">
        <v>203</v>
      </c>
      <c r="B2198" s="38" t="s">
        <v>872</v>
      </c>
      <c r="C2198" s="39">
        <v>1</v>
      </c>
      <c r="D2198" s="58">
        <v>6</v>
      </c>
      <c r="J2198" s="39">
        <v>1</v>
      </c>
      <c r="K2198" s="58">
        <v>6</v>
      </c>
    </row>
    <row r="2199" spans="1:11">
      <c r="A2199" s="39">
        <v>203</v>
      </c>
      <c r="B2199" s="38" t="s">
        <v>872</v>
      </c>
      <c r="C2199" s="39">
        <v>1</v>
      </c>
      <c r="D2199" s="39">
        <v>10</v>
      </c>
      <c r="J2199" s="39">
        <v>1</v>
      </c>
      <c r="K2199" s="39">
        <v>10</v>
      </c>
    </row>
    <row r="2200" spans="1:11">
      <c r="A2200" s="39">
        <v>203</v>
      </c>
      <c r="B2200" s="38" t="s">
        <v>872</v>
      </c>
      <c r="C2200" s="39">
        <v>2</v>
      </c>
      <c r="D2200" s="39">
        <v>9</v>
      </c>
      <c r="J2200" s="39">
        <v>2</v>
      </c>
      <c r="K2200" s="39">
        <v>9</v>
      </c>
    </row>
    <row r="2201" spans="1:11">
      <c r="A2201" s="39">
        <v>203</v>
      </c>
      <c r="B2201" s="38" t="s">
        <v>872</v>
      </c>
      <c r="C2201" s="39">
        <v>3</v>
      </c>
      <c r="D2201" s="58">
        <v>6</v>
      </c>
      <c r="J2201" s="39">
        <v>3</v>
      </c>
      <c r="K2201" s="58">
        <v>6</v>
      </c>
    </row>
    <row r="2202" spans="1:11">
      <c r="A2202" s="39">
        <v>203</v>
      </c>
      <c r="B2202" s="38" t="s">
        <v>872</v>
      </c>
      <c r="C2202" s="39">
        <v>2</v>
      </c>
      <c r="D2202" s="39">
        <v>9</v>
      </c>
      <c r="J2202" s="39">
        <v>2</v>
      </c>
      <c r="K2202" s="39">
        <v>9</v>
      </c>
    </row>
    <row r="2203" spans="1:11">
      <c r="A2203" s="39">
        <v>203</v>
      </c>
      <c r="B2203" s="38" t="s">
        <v>872</v>
      </c>
      <c r="C2203" s="39">
        <v>2</v>
      </c>
      <c r="D2203" s="39">
        <v>7</v>
      </c>
      <c r="J2203" s="39">
        <v>2</v>
      </c>
      <c r="K2203" s="39">
        <v>7</v>
      </c>
    </row>
    <row r="2204" spans="1:11">
      <c r="A2204" s="39">
        <v>203</v>
      </c>
      <c r="B2204" s="38" t="s">
        <v>872</v>
      </c>
      <c r="C2204" s="39">
        <v>1</v>
      </c>
      <c r="D2204" s="58">
        <v>10</v>
      </c>
      <c r="J2204" s="39">
        <v>1</v>
      </c>
      <c r="K2204" s="58">
        <v>10</v>
      </c>
    </row>
    <row r="2205" spans="1:11">
      <c r="A2205" s="39">
        <v>203</v>
      </c>
      <c r="B2205" s="38" t="s">
        <v>872</v>
      </c>
      <c r="C2205" s="39">
        <v>4</v>
      </c>
      <c r="D2205" s="39">
        <v>9</v>
      </c>
      <c r="J2205" s="39">
        <v>4</v>
      </c>
      <c r="K2205" s="39">
        <v>9</v>
      </c>
    </row>
    <row r="2206" spans="1:11">
      <c r="A2206" s="39">
        <v>203</v>
      </c>
      <c r="B2206" s="38" t="s">
        <v>872</v>
      </c>
      <c r="C2206" s="39">
        <v>1</v>
      </c>
      <c r="D2206" s="39">
        <v>4</v>
      </c>
      <c r="J2206" s="39">
        <v>1</v>
      </c>
      <c r="K2206" s="39">
        <v>4</v>
      </c>
    </row>
    <row r="2207" spans="1:11">
      <c r="A2207" s="39">
        <v>203</v>
      </c>
      <c r="B2207" s="38" t="s">
        <v>872</v>
      </c>
      <c r="C2207" s="39">
        <v>2</v>
      </c>
      <c r="D2207" s="39">
        <v>11</v>
      </c>
      <c r="J2207" s="39">
        <v>2</v>
      </c>
      <c r="K2207" s="39">
        <v>11</v>
      </c>
    </row>
    <row r="2208" spans="1:11">
      <c r="A2208" s="39">
        <v>203</v>
      </c>
      <c r="B2208" s="38" t="s">
        <v>872</v>
      </c>
      <c r="C2208" s="39">
        <v>1</v>
      </c>
      <c r="D2208" s="39">
        <v>21</v>
      </c>
      <c r="J2208" s="39">
        <v>1</v>
      </c>
      <c r="K2208" s="39">
        <v>21</v>
      </c>
    </row>
    <row r="2209" spans="1:11">
      <c r="A2209" s="39">
        <v>203</v>
      </c>
      <c r="B2209" s="38" t="s">
        <v>872</v>
      </c>
      <c r="C2209" s="39">
        <v>2</v>
      </c>
      <c r="D2209" s="39">
        <v>8</v>
      </c>
      <c r="J2209" s="39">
        <v>2</v>
      </c>
      <c r="K2209" s="39">
        <v>8</v>
      </c>
    </row>
    <row r="2210" spans="1:11">
      <c r="A2210" s="39">
        <v>203</v>
      </c>
      <c r="B2210" s="38" t="s">
        <v>872</v>
      </c>
      <c r="C2210" s="39">
        <v>1</v>
      </c>
      <c r="D2210" s="39">
        <v>6</v>
      </c>
      <c r="J2210" s="39">
        <v>1</v>
      </c>
      <c r="K2210" s="39">
        <v>6</v>
      </c>
    </row>
    <row r="2211" spans="1:11">
      <c r="A2211" s="39">
        <v>203</v>
      </c>
      <c r="B2211" s="38" t="s">
        <v>872</v>
      </c>
      <c r="C2211" s="39">
        <v>4</v>
      </c>
      <c r="D2211" s="39">
        <v>11</v>
      </c>
      <c r="J2211" s="39">
        <v>4</v>
      </c>
      <c r="K2211" s="39">
        <v>11</v>
      </c>
    </row>
    <row r="2212" spans="1:11">
      <c r="A2212" s="39">
        <v>203</v>
      </c>
      <c r="B2212" s="38" t="s">
        <v>872</v>
      </c>
      <c r="C2212" s="39">
        <v>1</v>
      </c>
      <c r="D2212" s="39">
        <v>6</v>
      </c>
      <c r="J2212" s="39">
        <v>1</v>
      </c>
      <c r="K2212" s="39">
        <v>6</v>
      </c>
    </row>
    <row r="2213" spans="1:11">
      <c r="A2213" s="39">
        <v>203</v>
      </c>
      <c r="B2213" s="38" t="s">
        <v>872</v>
      </c>
      <c r="C2213" s="39">
        <v>2</v>
      </c>
      <c r="D2213" s="39">
        <v>4</v>
      </c>
      <c r="J2213" s="39">
        <v>2</v>
      </c>
      <c r="K2213" s="39">
        <v>4</v>
      </c>
    </row>
    <row r="2214" spans="1:11">
      <c r="A2214" s="39">
        <v>203</v>
      </c>
      <c r="B2214" s="38" t="s">
        <v>872</v>
      </c>
      <c r="C2214" s="39">
        <v>3</v>
      </c>
      <c r="D2214" s="39">
        <v>4</v>
      </c>
      <c r="J2214" s="39">
        <v>3</v>
      </c>
      <c r="K2214" s="39">
        <v>4</v>
      </c>
    </row>
    <row r="2215" spans="1:11">
      <c r="A2215" s="39">
        <v>203</v>
      </c>
      <c r="B2215" s="38" t="s">
        <v>872</v>
      </c>
      <c r="C2215" s="39">
        <v>4</v>
      </c>
      <c r="D2215" s="39">
        <v>9</v>
      </c>
      <c r="J2215" s="39">
        <v>4</v>
      </c>
      <c r="K2215" s="39">
        <v>9</v>
      </c>
    </row>
    <row r="2216" spans="1:11">
      <c r="A2216" s="39">
        <v>203</v>
      </c>
      <c r="B2216" s="38" t="s">
        <v>872</v>
      </c>
      <c r="C2216" s="39">
        <v>1</v>
      </c>
      <c r="D2216" s="39">
        <v>6</v>
      </c>
      <c r="J2216" s="39">
        <v>1</v>
      </c>
      <c r="K2216" s="39">
        <v>6</v>
      </c>
    </row>
    <row r="2217" spans="1:11">
      <c r="A2217" s="39">
        <v>203</v>
      </c>
      <c r="B2217" s="38" t="s">
        <v>872</v>
      </c>
      <c r="C2217" s="39">
        <v>5</v>
      </c>
      <c r="D2217" s="39">
        <v>11</v>
      </c>
      <c r="J2217" s="39">
        <v>5</v>
      </c>
      <c r="K2217" s="39">
        <v>11</v>
      </c>
    </row>
    <row r="2218" spans="1:11">
      <c r="A2218" s="39">
        <v>203</v>
      </c>
      <c r="B2218" s="38" t="s">
        <v>872</v>
      </c>
      <c r="C2218" s="39">
        <v>11</v>
      </c>
      <c r="D2218" s="39">
        <v>12</v>
      </c>
      <c r="J2218" s="39">
        <v>11</v>
      </c>
      <c r="K2218" s="39">
        <v>12</v>
      </c>
    </row>
    <row r="2219" spans="1:11">
      <c r="A2219" s="39">
        <v>203</v>
      </c>
      <c r="B2219" s="38" t="s">
        <v>872</v>
      </c>
      <c r="C2219" s="39">
        <v>12</v>
      </c>
      <c r="D2219" s="39">
        <v>15</v>
      </c>
      <c r="J2219" s="39">
        <v>12</v>
      </c>
      <c r="K2219" s="39">
        <v>15</v>
      </c>
    </row>
    <row r="2220" spans="1:11">
      <c r="A2220" s="39">
        <v>203</v>
      </c>
      <c r="B2220" s="38" t="s">
        <v>872</v>
      </c>
      <c r="C2220" s="39">
        <v>4</v>
      </c>
      <c r="D2220" s="39">
        <v>10</v>
      </c>
      <c r="J2220" s="39">
        <v>4</v>
      </c>
      <c r="K2220" s="39">
        <v>10</v>
      </c>
    </row>
    <row r="2221" spans="1:11">
      <c r="A2221" s="39">
        <v>203</v>
      </c>
      <c r="B2221" s="38" t="s">
        <v>872</v>
      </c>
      <c r="C2221" s="39">
        <v>4</v>
      </c>
      <c r="D2221" s="39">
        <v>9</v>
      </c>
      <c r="J2221" s="39">
        <v>4</v>
      </c>
      <c r="K2221" s="39">
        <v>9</v>
      </c>
    </row>
    <row r="2222" spans="1:11">
      <c r="A2222" s="39">
        <v>205</v>
      </c>
      <c r="B2222" s="73" t="s">
        <v>5052</v>
      </c>
      <c r="C2222" s="39">
        <v>1</v>
      </c>
      <c r="D2222" s="39">
        <v>2</v>
      </c>
      <c r="J2222" s="39">
        <v>1</v>
      </c>
      <c r="K2222" s="39">
        <v>2</v>
      </c>
    </row>
    <row r="2223" spans="1:11">
      <c r="A2223" s="39">
        <v>205</v>
      </c>
      <c r="B2223" s="73" t="s">
        <v>5052</v>
      </c>
      <c r="C2223" s="39">
        <v>1</v>
      </c>
      <c r="D2223" s="39">
        <v>3</v>
      </c>
      <c r="J2223" s="39">
        <v>1</v>
      </c>
      <c r="K2223" s="39">
        <v>3</v>
      </c>
    </row>
    <row r="2224" spans="1:11">
      <c r="A2224" s="39">
        <v>205</v>
      </c>
      <c r="B2224" s="73" t="s">
        <v>5052</v>
      </c>
      <c r="C2224" s="39">
        <v>2</v>
      </c>
      <c r="D2224" s="39">
        <v>4</v>
      </c>
      <c r="J2224" s="39">
        <v>2</v>
      </c>
      <c r="K2224" s="39">
        <v>4</v>
      </c>
    </row>
    <row r="2225" spans="1:11">
      <c r="A2225" s="39">
        <v>205</v>
      </c>
      <c r="B2225" s="73" t="s">
        <v>5052</v>
      </c>
      <c r="C2225" s="39">
        <v>2</v>
      </c>
      <c r="D2225" s="39">
        <v>3</v>
      </c>
      <c r="J2225" s="39">
        <v>2</v>
      </c>
      <c r="K2225" s="39">
        <v>3</v>
      </c>
    </row>
    <row r="2226" spans="1:11">
      <c r="A2226" s="39">
        <v>205</v>
      </c>
      <c r="B2226" s="73" t="s">
        <v>5052</v>
      </c>
      <c r="C2226" s="39">
        <v>6</v>
      </c>
      <c r="D2226" s="39">
        <v>7</v>
      </c>
      <c r="J2226" s="39">
        <v>6</v>
      </c>
      <c r="K2226" s="39">
        <v>7</v>
      </c>
    </row>
    <row r="2227" spans="1:11">
      <c r="A2227" s="39">
        <v>205</v>
      </c>
      <c r="B2227" s="73" t="s">
        <v>5052</v>
      </c>
      <c r="C2227" s="39">
        <v>2</v>
      </c>
      <c r="D2227" s="39">
        <v>7</v>
      </c>
      <c r="J2227" s="39">
        <v>2</v>
      </c>
      <c r="K2227" s="39">
        <v>7</v>
      </c>
    </row>
    <row r="2228" spans="1:11">
      <c r="A2228" s="39">
        <v>205</v>
      </c>
      <c r="B2228" s="73" t="s">
        <v>5052</v>
      </c>
      <c r="C2228" s="39">
        <v>4</v>
      </c>
      <c r="D2228" s="39">
        <v>4</v>
      </c>
      <c r="J2228" s="39">
        <v>4</v>
      </c>
      <c r="K2228" s="39">
        <v>4</v>
      </c>
    </row>
    <row r="2229" spans="1:11">
      <c r="A2229" s="39">
        <v>205</v>
      </c>
      <c r="B2229" s="73" t="s">
        <v>5052</v>
      </c>
      <c r="C2229" s="39">
        <v>7</v>
      </c>
      <c r="D2229" s="39">
        <v>7</v>
      </c>
      <c r="J2229" s="39">
        <v>7</v>
      </c>
      <c r="K2229" s="39">
        <v>7</v>
      </c>
    </row>
    <row r="2230" spans="1:11">
      <c r="A2230" s="39">
        <v>205</v>
      </c>
      <c r="B2230" s="73" t="s">
        <v>5052</v>
      </c>
      <c r="C2230" s="39">
        <v>5</v>
      </c>
      <c r="D2230" s="39">
        <v>16</v>
      </c>
      <c r="J2230" s="39">
        <v>5</v>
      </c>
      <c r="K2230" s="39">
        <v>16</v>
      </c>
    </row>
    <row r="2231" spans="1:11">
      <c r="A2231" s="39">
        <v>205</v>
      </c>
      <c r="B2231" s="73" t="s">
        <v>5052</v>
      </c>
      <c r="C2231" s="39">
        <v>2</v>
      </c>
      <c r="D2231" s="39">
        <v>4</v>
      </c>
      <c r="J2231" s="39">
        <v>2</v>
      </c>
      <c r="K2231" s="39">
        <v>4</v>
      </c>
    </row>
    <row r="2232" spans="1:11">
      <c r="A2232" s="39">
        <v>205</v>
      </c>
      <c r="B2232" s="73" t="s">
        <v>5052</v>
      </c>
      <c r="C2232" s="39">
        <v>1</v>
      </c>
      <c r="D2232" s="39">
        <v>3</v>
      </c>
      <c r="J2232" s="39">
        <v>1</v>
      </c>
      <c r="K2232" s="39">
        <v>3</v>
      </c>
    </row>
    <row r="2233" spans="1:11">
      <c r="A2233" s="39">
        <v>205</v>
      </c>
      <c r="B2233" s="73" t="s">
        <v>5052</v>
      </c>
      <c r="C2233" s="39">
        <v>6</v>
      </c>
      <c r="D2233" s="39">
        <v>24</v>
      </c>
      <c r="J2233" s="39">
        <v>6</v>
      </c>
      <c r="K2233" s="39">
        <v>24</v>
      </c>
    </row>
    <row r="2234" spans="1:11">
      <c r="A2234" s="39">
        <v>205</v>
      </c>
      <c r="B2234" s="73" t="s">
        <v>5052</v>
      </c>
      <c r="C2234" s="39">
        <v>1</v>
      </c>
      <c r="D2234" s="39">
        <v>3</v>
      </c>
      <c r="J2234" s="39">
        <v>1</v>
      </c>
      <c r="K2234" s="39">
        <v>3</v>
      </c>
    </row>
    <row r="2235" spans="1:11">
      <c r="A2235" s="39">
        <v>205</v>
      </c>
      <c r="B2235" s="73" t="s">
        <v>5052</v>
      </c>
      <c r="C2235" s="39">
        <v>8</v>
      </c>
      <c r="D2235" s="39">
        <v>9</v>
      </c>
      <c r="J2235" s="39">
        <v>8</v>
      </c>
      <c r="K2235" s="39">
        <v>9</v>
      </c>
    </row>
    <row r="2236" spans="1:11">
      <c r="A2236" s="39">
        <v>205</v>
      </c>
      <c r="B2236" s="73" t="s">
        <v>5052</v>
      </c>
      <c r="C2236" s="39">
        <v>1</v>
      </c>
      <c r="D2236" s="39">
        <v>3</v>
      </c>
      <c r="J2236" s="39">
        <v>1</v>
      </c>
      <c r="K2236" s="39">
        <v>3</v>
      </c>
    </row>
    <row r="2237" spans="1:11">
      <c r="A2237" s="39">
        <v>205</v>
      </c>
      <c r="B2237" s="73" t="s">
        <v>5052</v>
      </c>
      <c r="C2237" s="39">
        <v>1</v>
      </c>
      <c r="D2237" s="39">
        <v>8</v>
      </c>
      <c r="J2237" s="39">
        <v>1</v>
      </c>
      <c r="K2237" s="39">
        <v>8</v>
      </c>
    </row>
    <row r="2238" spans="1:11">
      <c r="A2238" s="39">
        <v>205</v>
      </c>
      <c r="B2238" s="73" t="s">
        <v>5052</v>
      </c>
      <c r="C2238" s="39">
        <v>11</v>
      </c>
      <c r="D2238" s="39">
        <v>16</v>
      </c>
      <c r="J2238" s="39">
        <v>11</v>
      </c>
      <c r="K2238" s="39">
        <v>16</v>
      </c>
    </row>
    <row r="2239" spans="1:11">
      <c r="A2239" s="39">
        <v>205</v>
      </c>
      <c r="B2239" s="73" t="s">
        <v>5052</v>
      </c>
      <c r="C2239" s="39">
        <v>2</v>
      </c>
      <c r="D2239" s="39">
        <v>5</v>
      </c>
      <c r="J2239" s="39">
        <v>2</v>
      </c>
      <c r="K2239" s="39">
        <v>5</v>
      </c>
    </row>
    <row r="2240" spans="1:11">
      <c r="A2240" s="39">
        <v>205</v>
      </c>
      <c r="B2240" s="73" t="s">
        <v>5052</v>
      </c>
      <c r="C2240" s="39">
        <v>9</v>
      </c>
      <c r="D2240" s="39">
        <v>11</v>
      </c>
      <c r="J2240" s="39">
        <v>9</v>
      </c>
      <c r="K2240" s="39">
        <v>11</v>
      </c>
    </row>
    <row r="2241" spans="1:11">
      <c r="A2241" s="39">
        <v>205</v>
      </c>
      <c r="B2241" s="73" t="s">
        <v>5052</v>
      </c>
      <c r="C2241" s="39">
        <v>10</v>
      </c>
      <c r="D2241" s="39">
        <v>13</v>
      </c>
      <c r="J2241" s="39">
        <v>10</v>
      </c>
      <c r="K2241" s="39">
        <v>13</v>
      </c>
    </row>
    <row r="2242" spans="1:11">
      <c r="A2242" s="39">
        <v>205</v>
      </c>
      <c r="B2242" s="73" t="s">
        <v>5052</v>
      </c>
      <c r="C2242" s="39">
        <v>1</v>
      </c>
      <c r="D2242" s="39">
        <v>2</v>
      </c>
      <c r="J2242" s="39">
        <v>1</v>
      </c>
      <c r="K2242" s="39">
        <v>2</v>
      </c>
    </row>
    <row r="2243" spans="1:11">
      <c r="A2243" s="39">
        <v>205</v>
      </c>
      <c r="B2243" s="73" t="s">
        <v>5052</v>
      </c>
      <c r="C2243" s="39">
        <v>3</v>
      </c>
      <c r="D2243" s="39">
        <v>15</v>
      </c>
      <c r="J2243" s="39">
        <v>3</v>
      </c>
      <c r="K2243" s="39">
        <v>15</v>
      </c>
    </row>
    <row r="2244" spans="1:11">
      <c r="A2244" s="39">
        <v>207</v>
      </c>
      <c r="B2244" s="38" t="s">
        <v>837</v>
      </c>
      <c r="C2244" s="39">
        <v>2</v>
      </c>
      <c r="D2244" s="39">
        <v>3</v>
      </c>
      <c r="J2244" s="39">
        <v>2</v>
      </c>
      <c r="K2244" s="39">
        <v>3</v>
      </c>
    </row>
    <row r="2245" spans="1:11">
      <c r="A2245" s="39">
        <v>207</v>
      </c>
      <c r="B2245" s="38" t="s">
        <v>837</v>
      </c>
      <c r="C2245" s="39">
        <v>2</v>
      </c>
      <c r="D2245" s="39">
        <v>9</v>
      </c>
      <c r="J2245" s="39">
        <v>2</v>
      </c>
      <c r="K2245" s="39">
        <v>9</v>
      </c>
    </row>
    <row r="2246" spans="1:11">
      <c r="A2246" s="39">
        <v>207</v>
      </c>
      <c r="B2246" s="38" t="s">
        <v>837</v>
      </c>
      <c r="C2246" s="39">
        <v>6</v>
      </c>
      <c r="D2246" s="39">
        <v>16</v>
      </c>
      <c r="J2246" s="39">
        <v>6</v>
      </c>
      <c r="K2246" s="39">
        <v>16</v>
      </c>
    </row>
    <row r="2247" spans="1:11">
      <c r="A2247" s="39">
        <v>207</v>
      </c>
      <c r="B2247" s="38" t="s">
        <v>837</v>
      </c>
      <c r="C2247" s="39">
        <v>3</v>
      </c>
      <c r="D2247" s="39">
        <v>9</v>
      </c>
      <c r="J2247" s="39">
        <v>3</v>
      </c>
      <c r="K2247" s="39">
        <v>9</v>
      </c>
    </row>
    <row r="2248" spans="1:11">
      <c r="A2248" s="39">
        <v>207</v>
      </c>
      <c r="B2248" s="38" t="s">
        <v>837</v>
      </c>
      <c r="C2248" s="39">
        <v>4</v>
      </c>
      <c r="D2248" s="39">
        <v>6</v>
      </c>
      <c r="J2248" s="39">
        <v>4</v>
      </c>
      <c r="K2248" s="39">
        <v>6</v>
      </c>
    </row>
    <row r="2249" spans="1:11">
      <c r="A2249" s="39">
        <v>208</v>
      </c>
      <c r="B2249" s="38" t="s">
        <v>898</v>
      </c>
      <c r="C2249" s="39">
        <v>1</v>
      </c>
      <c r="D2249" s="39">
        <v>5</v>
      </c>
      <c r="J2249" s="39">
        <v>1</v>
      </c>
      <c r="K2249" s="39">
        <v>5</v>
      </c>
    </row>
    <row r="2250" spans="1:11">
      <c r="A2250" s="39">
        <v>208</v>
      </c>
      <c r="B2250" s="38" t="s">
        <v>898</v>
      </c>
      <c r="C2250" s="39">
        <v>1</v>
      </c>
      <c r="D2250" s="39">
        <v>6</v>
      </c>
      <c r="J2250" s="39">
        <v>1</v>
      </c>
      <c r="K2250" s="39">
        <v>6</v>
      </c>
    </row>
    <row r="2251" spans="1:11">
      <c r="A2251" s="39">
        <v>208</v>
      </c>
      <c r="B2251" s="38" t="s">
        <v>898</v>
      </c>
      <c r="C2251" s="39">
        <v>4</v>
      </c>
      <c r="D2251" s="39">
        <v>7</v>
      </c>
      <c r="J2251" s="39">
        <v>4</v>
      </c>
      <c r="K2251" s="39">
        <v>7</v>
      </c>
    </row>
    <row r="2252" spans="1:11">
      <c r="A2252" s="39">
        <v>208</v>
      </c>
      <c r="B2252" s="38" t="s">
        <v>898</v>
      </c>
      <c r="C2252" s="39">
        <v>2</v>
      </c>
      <c r="D2252" s="39">
        <v>8</v>
      </c>
      <c r="J2252" s="39">
        <v>2</v>
      </c>
      <c r="K2252" s="39">
        <v>8</v>
      </c>
    </row>
    <row r="2253" spans="1:11">
      <c r="A2253" s="39">
        <v>208</v>
      </c>
      <c r="B2253" s="38" t="s">
        <v>898</v>
      </c>
      <c r="C2253" s="39">
        <v>1</v>
      </c>
      <c r="D2253" s="39">
        <v>8</v>
      </c>
      <c r="J2253" s="39">
        <v>1</v>
      </c>
      <c r="K2253" s="39">
        <v>8</v>
      </c>
    </row>
    <row r="2254" spans="1:11">
      <c r="A2254" s="39">
        <v>208</v>
      </c>
      <c r="B2254" s="38" t="s">
        <v>898</v>
      </c>
      <c r="C2254" s="39">
        <v>5</v>
      </c>
      <c r="D2254" s="39">
        <v>6</v>
      </c>
      <c r="J2254" s="39">
        <v>5</v>
      </c>
      <c r="K2254" s="39">
        <v>6</v>
      </c>
    </row>
    <row r="2255" spans="1:11">
      <c r="A2255" s="39">
        <v>208</v>
      </c>
      <c r="B2255" s="38" t="s">
        <v>898</v>
      </c>
      <c r="C2255" s="39">
        <v>4</v>
      </c>
      <c r="D2255" s="39">
        <v>7</v>
      </c>
      <c r="J2255" s="39">
        <v>4</v>
      </c>
      <c r="K2255" s="39">
        <v>7</v>
      </c>
    </row>
    <row r="2256" spans="1:11">
      <c r="A2256" s="39">
        <v>208</v>
      </c>
      <c r="B2256" s="38" t="s">
        <v>898</v>
      </c>
      <c r="C2256" s="39">
        <v>5</v>
      </c>
      <c r="D2256" s="39">
        <v>6</v>
      </c>
      <c r="J2256" s="39">
        <v>5</v>
      </c>
      <c r="K2256" s="39">
        <v>6</v>
      </c>
    </row>
    <row r="2257" spans="1:11">
      <c r="A2257" s="39">
        <v>208</v>
      </c>
      <c r="B2257" s="38" t="s">
        <v>898</v>
      </c>
      <c r="C2257" s="39">
        <v>1</v>
      </c>
      <c r="D2257" s="39">
        <v>4</v>
      </c>
      <c r="J2257" s="39">
        <v>1</v>
      </c>
      <c r="K2257" s="39">
        <v>4</v>
      </c>
    </row>
    <row r="2258" spans="1:11">
      <c r="A2258" s="39">
        <v>208</v>
      </c>
      <c r="B2258" s="38" t="s">
        <v>898</v>
      </c>
      <c r="C2258" s="39">
        <v>7</v>
      </c>
      <c r="D2258" s="39">
        <v>13</v>
      </c>
      <c r="J2258" s="39">
        <v>7</v>
      </c>
      <c r="K2258" s="39">
        <v>13</v>
      </c>
    </row>
    <row r="2259" spans="1:11">
      <c r="A2259" s="39">
        <v>208</v>
      </c>
      <c r="B2259" s="38" t="s">
        <v>898</v>
      </c>
      <c r="C2259" s="39">
        <v>2</v>
      </c>
      <c r="D2259" s="39">
        <v>7</v>
      </c>
      <c r="J2259" s="39">
        <v>2</v>
      </c>
      <c r="K2259" s="39">
        <v>7</v>
      </c>
    </row>
    <row r="2260" spans="1:11">
      <c r="A2260" s="39">
        <v>208</v>
      </c>
      <c r="B2260" s="38" t="s">
        <v>898</v>
      </c>
      <c r="C2260" s="39">
        <v>4</v>
      </c>
      <c r="D2260" s="39">
        <v>6</v>
      </c>
      <c r="J2260" s="39">
        <v>4</v>
      </c>
      <c r="K2260" s="39">
        <v>6</v>
      </c>
    </row>
    <row r="2261" spans="1:11">
      <c r="A2261" s="39">
        <v>208</v>
      </c>
      <c r="B2261" s="38" t="s">
        <v>898</v>
      </c>
      <c r="C2261" s="39">
        <v>1</v>
      </c>
      <c r="D2261" s="39">
        <v>8</v>
      </c>
      <c r="J2261" s="39">
        <v>1</v>
      </c>
      <c r="K2261" s="39">
        <v>8</v>
      </c>
    </row>
    <row r="2262" spans="1:11">
      <c r="A2262" s="39">
        <v>208</v>
      </c>
      <c r="B2262" s="38" t="s">
        <v>898</v>
      </c>
      <c r="C2262" s="39">
        <v>1</v>
      </c>
      <c r="D2262" s="39">
        <v>2</v>
      </c>
      <c r="J2262" s="39">
        <v>1</v>
      </c>
      <c r="K2262" s="39">
        <v>2</v>
      </c>
    </row>
    <row r="2263" spans="1:11">
      <c r="A2263" s="39">
        <v>208</v>
      </c>
      <c r="B2263" s="38" t="s">
        <v>898</v>
      </c>
      <c r="C2263" s="39">
        <v>6</v>
      </c>
      <c r="D2263" s="39">
        <v>7</v>
      </c>
      <c r="J2263" s="39">
        <v>6</v>
      </c>
      <c r="K2263" s="39">
        <v>7</v>
      </c>
    </row>
    <row r="2264" spans="1:11">
      <c r="A2264" s="39">
        <v>208</v>
      </c>
      <c r="B2264" s="38" t="s">
        <v>898</v>
      </c>
      <c r="C2264" s="39">
        <v>4</v>
      </c>
      <c r="D2264" s="39">
        <v>11</v>
      </c>
      <c r="J2264" s="39">
        <v>4</v>
      </c>
      <c r="K2264" s="39">
        <v>11</v>
      </c>
    </row>
    <row r="2265" spans="1:11">
      <c r="A2265" s="39">
        <v>208</v>
      </c>
      <c r="B2265" s="38" t="s">
        <v>898</v>
      </c>
      <c r="C2265" s="39">
        <v>1</v>
      </c>
      <c r="D2265" s="39">
        <v>12</v>
      </c>
      <c r="J2265" s="39">
        <v>1</v>
      </c>
      <c r="K2265" s="39">
        <v>12</v>
      </c>
    </row>
    <row r="2266" spans="1:11">
      <c r="A2266" s="39">
        <v>208</v>
      </c>
      <c r="B2266" s="38" t="s">
        <v>898</v>
      </c>
      <c r="C2266" s="39">
        <v>1</v>
      </c>
      <c r="D2266" s="39">
        <v>4</v>
      </c>
      <c r="J2266" s="39">
        <v>1</v>
      </c>
      <c r="K2266" s="39">
        <v>4</v>
      </c>
    </row>
    <row r="2267" spans="1:11">
      <c r="A2267" s="39">
        <v>208</v>
      </c>
      <c r="B2267" s="38" t="s">
        <v>898</v>
      </c>
      <c r="C2267" s="39">
        <v>1</v>
      </c>
      <c r="D2267" s="39">
        <v>9</v>
      </c>
      <c r="J2267" s="39">
        <v>1</v>
      </c>
      <c r="K2267" s="39">
        <v>9</v>
      </c>
    </row>
    <row r="2268" spans="1:11">
      <c r="A2268" s="39">
        <v>208</v>
      </c>
      <c r="B2268" s="38" t="s">
        <v>898</v>
      </c>
      <c r="C2268" s="39">
        <v>1</v>
      </c>
      <c r="D2268" s="39">
        <v>6</v>
      </c>
      <c r="J2268" s="39">
        <v>1</v>
      </c>
      <c r="K2268" s="39">
        <v>6</v>
      </c>
    </row>
    <row r="2269" spans="1:11">
      <c r="A2269" s="39">
        <v>208</v>
      </c>
      <c r="B2269" s="38" t="s">
        <v>898</v>
      </c>
      <c r="C2269" s="39">
        <v>3</v>
      </c>
      <c r="D2269" s="39">
        <v>8</v>
      </c>
      <c r="J2269" s="39">
        <v>3</v>
      </c>
      <c r="K2269" s="39">
        <v>8</v>
      </c>
    </row>
    <row r="2270" spans="1:11">
      <c r="A2270" s="39">
        <v>209</v>
      </c>
      <c r="B2270" s="38" t="s">
        <v>899</v>
      </c>
      <c r="C2270" s="39">
        <v>2</v>
      </c>
      <c r="D2270" s="39">
        <v>12</v>
      </c>
      <c r="J2270" s="39">
        <v>2</v>
      </c>
      <c r="K2270" s="39">
        <v>12</v>
      </c>
    </row>
    <row r="2271" spans="1:11">
      <c r="A2271" s="39">
        <v>209</v>
      </c>
      <c r="B2271" s="38" t="s">
        <v>899</v>
      </c>
      <c r="C2271" s="39">
        <v>11</v>
      </c>
      <c r="D2271" s="39">
        <v>12</v>
      </c>
      <c r="J2271" s="39">
        <v>11</v>
      </c>
      <c r="K2271" s="39">
        <v>12</v>
      </c>
    </row>
    <row r="2272" spans="1:11">
      <c r="A2272" s="39">
        <v>209</v>
      </c>
      <c r="B2272" s="38" t="s">
        <v>899</v>
      </c>
      <c r="C2272" s="39">
        <v>1</v>
      </c>
      <c r="D2272" s="39">
        <v>2</v>
      </c>
      <c r="J2272" s="39">
        <v>1</v>
      </c>
      <c r="K2272" s="39">
        <v>2</v>
      </c>
    </row>
    <row r="2273" spans="1:11">
      <c r="A2273" s="39">
        <v>209</v>
      </c>
      <c r="B2273" s="38" t="s">
        <v>899</v>
      </c>
      <c r="C2273" s="39">
        <v>8</v>
      </c>
      <c r="D2273" s="39">
        <v>29</v>
      </c>
      <c r="J2273" s="39">
        <v>8</v>
      </c>
      <c r="K2273" s="39">
        <v>29</v>
      </c>
    </row>
    <row r="2274" spans="1:11">
      <c r="A2274" s="39">
        <v>209</v>
      </c>
      <c r="B2274" s="38" t="s">
        <v>899</v>
      </c>
      <c r="C2274" s="39">
        <v>13</v>
      </c>
      <c r="D2274" s="39">
        <v>63</v>
      </c>
      <c r="J2274" s="39">
        <v>13</v>
      </c>
      <c r="K2274" s="39">
        <v>63</v>
      </c>
    </row>
    <row r="2275" spans="1:11">
      <c r="A2275" s="39">
        <v>209</v>
      </c>
      <c r="B2275" s="38" t="s">
        <v>899</v>
      </c>
      <c r="C2275" s="39">
        <v>13</v>
      </c>
      <c r="D2275" s="39">
        <v>37</v>
      </c>
      <c r="J2275" s="39">
        <v>13</v>
      </c>
      <c r="K2275" s="39">
        <v>37</v>
      </c>
    </row>
    <row r="2276" spans="1:11">
      <c r="A2276" s="39">
        <v>209</v>
      </c>
      <c r="B2276" s="38" t="s">
        <v>899</v>
      </c>
      <c r="C2276" s="39">
        <v>4</v>
      </c>
      <c r="D2276" s="39">
        <v>38</v>
      </c>
      <c r="J2276" s="39">
        <v>4</v>
      </c>
      <c r="K2276" s="39">
        <v>38</v>
      </c>
    </row>
    <row r="2277" spans="1:11">
      <c r="A2277" s="39">
        <v>209</v>
      </c>
      <c r="B2277" s="38" t="s">
        <v>899</v>
      </c>
      <c r="C2277" s="39">
        <v>1</v>
      </c>
      <c r="D2277" s="39">
        <v>4</v>
      </c>
      <c r="J2277" s="39">
        <v>1</v>
      </c>
      <c r="K2277" s="39">
        <v>4</v>
      </c>
    </row>
    <row r="2278" spans="1:11">
      <c r="A2278" s="39">
        <v>209</v>
      </c>
      <c r="B2278" s="38" t="s">
        <v>899</v>
      </c>
      <c r="C2278" s="39">
        <v>1</v>
      </c>
      <c r="D2278" s="39">
        <v>11</v>
      </c>
      <c r="J2278" s="39">
        <v>1</v>
      </c>
      <c r="K2278" s="39">
        <v>11</v>
      </c>
    </row>
    <row r="2279" spans="1:11">
      <c r="A2279" s="39">
        <v>209</v>
      </c>
      <c r="B2279" s="38" t="s">
        <v>899</v>
      </c>
      <c r="C2279" s="39">
        <v>11</v>
      </c>
      <c r="D2279" s="39">
        <v>27</v>
      </c>
      <c r="J2279" s="39">
        <v>11</v>
      </c>
      <c r="K2279" s="39">
        <v>27</v>
      </c>
    </row>
    <row r="2280" spans="1:11">
      <c r="A2280" s="39">
        <v>209</v>
      </c>
      <c r="B2280" s="38" t="s">
        <v>899</v>
      </c>
      <c r="C2280" s="39">
        <v>5</v>
      </c>
      <c r="D2280" s="39">
        <v>8</v>
      </c>
      <c r="J2280" s="39">
        <v>5</v>
      </c>
      <c r="K2280" s="39">
        <v>8</v>
      </c>
    </row>
    <row r="2281" spans="1:11">
      <c r="A2281" s="39">
        <v>209</v>
      </c>
      <c r="B2281" s="38" t="s">
        <v>899</v>
      </c>
      <c r="C2281" s="39">
        <v>1</v>
      </c>
      <c r="D2281" s="39">
        <v>4</v>
      </c>
      <c r="J2281" s="39">
        <v>1</v>
      </c>
      <c r="K2281" s="39">
        <v>4</v>
      </c>
    </row>
    <row r="2282" spans="1:11">
      <c r="A2282" s="39">
        <v>209</v>
      </c>
      <c r="B2282" s="38" t="s">
        <v>899</v>
      </c>
      <c r="C2282" s="39">
        <v>54</v>
      </c>
      <c r="D2282" s="39">
        <v>80</v>
      </c>
      <c r="J2282" s="39">
        <v>54</v>
      </c>
      <c r="K2282" s="39">
        <v>80</v>
      </c>
    </row>
    <row r="2283" spans="1:11">
      <c r="A2283" s="39">
        <v>209</v>
      </c>
      <c r="B2283" s="38" t="s">
        <v>899</v>
      </c>
      <c r="C2283" s="39">
        <v>2</v>
      </c>
      <c r="D2283" s="39">
        <v>8</v>
      </c>
      <c r="J2283" s="39">
        <v>2</v>
      </c>
      <c r="K2283" s="39">
        <v>8</v>
      </c>
    </row>
    <row r="2284" spans="1:11">
      <c r="A2284" s="39">
        <v>209</v>
      </c>
      <c r="B2284" s="38" t="s">
        <v>899</v>
      </c>
      <c r="C2284" s="39">
        <v>1</v>
      </c>
      <c r="D2284" s="39">
        <v>67</v>
      </c>
      <c r="J2284" s="39">
        <v>1</v>
      </c>
      <c r="K2284" s="39">
        <v>67</v>
      </c>
    </row>
    <row r="2285" spans="1:11">
      <c r="A2285" s="39">
        <v>209</v>
      </c>
      <c r="B2285" s="38" t="s">
        <v>899</v>
      </c>
      <c r="C2285" s="39">
        <v>1</v>
      </c>
      <c r="D2285" s="39">
        <v>9</v>
      </c>
      <c r="J2285" s="39">
        <v>1</v>
      </c>
      <c r="K2285" s="39">
        <v>9</v>
      </c>
    </row>
    <row r="2286" spans="1:11">
      <c r="A2286" s="39">
        <v>209</v>
      </c>
      <c r="B2286" s="38" t="s">
        <v>899</v>
      </c>
      <c r="C2286" s="39">
        <v>2</v>
      </c>
      <c r="D2286" s="39">
        <v>11</v>
      </c>
      <c r="J2286" s="39">
        <v>2</v>
      </c>
      <c r="K2286" s="39">
        <v>11</v>
      </c>
    </row>
    <row r="2287" spans="1:11">
      <c r="A2287" s="39">
        <v>209</v>
      </c>
      <c r="B2287" s="38" t="s">
        <v>899</v>
      </c>
      <c r="C2287" s="39">
        <v>5</v>
      </c>
      <c r="D2287" s="39">
        <v>15</v>
      </c>
      <c r="J2287" s="39">
        <v>5</v>
      </c>
      <c r="K2287" s="39">
        <v>15</v>
      </c>
    </row>
    <row r="2288" spans="1:11">
      <c r="A2288" s="39">
        <v>209</v>
      </c>
      <c r="B2288" s="38" t="s">
        <v>899</v>
      </c>
      <c r="C2288" s="39">
        <v>3</v>
      </c>
      <c r="D2288" s="39">
        <v>6</v>
      </c>
      <c r="J2288" s="39">
        <v>3</v>
      </c>
      <c r="K2288" s="39">
        <v>6</v>
      </c>
    </row>
    <row r="2289" spans="1:11">
      <c r="A2289" s="39">
        <v>209</v>
      </c>
      <c r="B2289" s="38" t="s">
        <v>899</v>
      </c>
      <c r="C2289" s="39">
        <v>4</v>
      </c>
      <c r="D2289" s="39">
        <v>8</v>
      </c>
      <c r="J2289" s="39">
        <v>4</v>
      </c>
      <c r="K2289" s="39">
        <v>8</v>
      </c>
    </row>
    <row r="2290" spans="1:11">
      <c r="A2290" s="39">
        <v>209</v>
      </c>
      <c r="B2290" s="38" t="s">
        <v>899</v>
      </c>
      <c r="C2290" s="39">
        <v>4</v>
      </c>
      <c r="D2290" s="39">
        <v>11</v>
      </c>
      <c r="J2290" s="39">
        <v>4</v>
      </c>
      <c r="K2290" s="39">
        <v>11</v>
      </c>
    </row>
    <row r="2291" spans="1:11">
      <c r="A2291" s="39">
        <v>209</v>
      </c>
      <c r="B2291" s="38" t="s">
        <v>899</v>
      </c>
      <c r="C2291" s="39">
        <v>19</v>
      </c>
      <c r="D2291" s="39">
        <v>48</v>
      </c>
      <c r="J2291" s="39">
        <v>19</v>
      </c>
      <c r="K2291" s="39">
        <v>48</v>
      </c>
    </row>
    <row r="2292" spans="1:11">
      <c r="A2292" s="39">
        <v>209</v>
      </c>
      <c r="B2292" s="38" t="s">
        <v>899</v>
      </c>
      <c r="C2292" s="39">
        <v>1</v>
      </c>
      <c r="D2292" s="39">
        <v>2</v>
      </c>
      <c r="J2292" s="39">
        <v>1</v>
      </c>
      <c r="K2292" s="39">
        <v>2</v>
      </c>
    </row>
    <row r="2293" spans="1:11">
      <c r="A2293" s="39">
        <v>209</v>
      </c>
      <c r="B2293" s="38" t="s">
        <v>899</v>
      </c>
      <c r="C2293" s="39">
        <v>8</v>
      </c>
      <c r="D2293" s="39">
        <v>10</v>
      </c>
      <c r="J2293" s="39">
        <v>8</v>
      </c>
      <c r="K2293" s="39">
        <v>10</v>
      </c>
    </row>
    <row r="2294" spans="1:11">
      <c r="A2294" s="39">
        <v>209</v>
      </c>
      <c r="B2294" s="38" t="s">
        <v>899</v>
      </c>
      <c r="C2294" s="39">
        <v>3</v>
      </c>
      <c r="D2294" s="39">
        <v>5</v>
      </c>
      <c r="J2294" s="39">
        <v>3</v>
      </c>
      <c r="K2294" s="39">
        <v>5</v>
      </c>
    </row>
    <row r="2295" spans="1:11">
      <c r="A2295" s="39">
        <v>209</v>
      </c>
      <c r="B2295" s="38" t="s">
        <v>899</v>
      </c>
      <c r="C2295" s="39">
        <v>3</v>
      </c>
      <c r="D2295" s="39">
        <v>4</v>
      </c>
      <c r="J2295" s="39">
        <v>3</v>
      </c>
      <c r="K2295" s="39">
        <v>4</v>
      </c>
    </row>
    <row r="2296" spans="1:11">
      <c r="A2296" s="39">
        <v>209</v>
      </c>
      <c r="B2296" s="38" t="s">
        <v>899</v>
      </c>
      <c r="C2296" s="39">
        <v>3</v>
      </c>
      <c r="D2296" s="39">
        <v>7</v>
      </c>
      <c r="J2296" s="39">
        <v>3</v>
      </c>
      <c r="K2296" s="39">
        <v>7</v>
      </c>
    </row>
    <row r="2297" spans="1:11">
      <c r="A2297" s="39">
        <v>209</v>
      </c>
      <c r="B2297" s="38" t="s">
        <v>899</v>
      </c>
      <c r="C2297" s="39">
        <v>5</v>
      </c>
      <c r="D2297" s="39">
        <v>18</v>
      </c>
      <c r="J2297" s="39">
        <v>5</v>
      </c>
      <c r="K2297" s="39">
        <v>18</v>
      </c>
    </row>
    <row r="2298" spans="1:11">
      <c r="A2298" s="39">
        <v>209</v>
      </c>
      <c r="B2298" s="38" t="s">
        <v>899</v>
      </c>
      <c r="C2298" s="39">
        <v>21</v>
      </c>
      <c r="D2298" s="39">
        <v>49</v>
      </c>
      <c r="J2298" s="39">
        <v>21</v>
      </c>
      <c r="K2298" s="39">
        <v>49</v>
      </c>
    </row>
    <row r="2299" spans="1:11">
      <c r="A2299" s="39">
        <v>209</v>
      </c>
      <c r="B2299" s="38" t="s">
        <v>899</v>
      </c>
      <c r="C2299" s="39">
        <v>18</v>
      </c>
      <c r="D2299" s="39">
        <v>61</v>
      </c>
      <c r="J2299" s="39">
        <v>18</v>
      </c>
      <c r="K2299" s="39">
        <v>61</v>
      </c>
    </row>
    <row r="2300" spans="1:11">
      <c r="A2300" s="39">
        <v>209</v>
      </c>
      <c r="B2300" s="38" t="s">
        <v>899</v>
      </c>
      <c r="C2300" s="39">
        <v>1</v>
      </c>
      <c r="D2300" s="39">
        <v>6</v>
      </c>
      <c r="J2300" s="39">
        <v>1</v>
      </c>
      <c r="K2300" s="39">
        <v>6</v>
      </c>
    </row>
    <row r="2301" spans="1:11">
      <c r="A2301" s="39">
        <v>209</v>
      </c>
      <c r="B2301" s="38" t="s">
        <v>899</v>
      </c>
      <c r="C2301" s="39">
        <v>4</v>
      </c>
      <c r="D2301" s="39">
        <v>9</v>
      </c>
      <c r="J2301" s="39">
        <v>4</v>
      </c>
      <c r="K2301" s="39">
        <v>9</v>
      </c>
    </row>
    <row r="2302" spans="1:11">
      <c r="A2302" s="39">
        <v>209</v>
      </c>
      <c r="B2302" s="38" t="s">
        <v>899</v>
      </c>
      <c r="C2302" s="39">
        <v>14</v>
      </c>
      <c r="D2302" s="39">
        <v>22</v>
      </c>
      <c r="J2302" s="39">
        <v>14</v>
      </c>
      <c r="K2302" s="39">
        <v>22</v>
      </c>
    </row>
    <row r="2303" spans="1:11">
      <c r="A2303" s="39">
        <v>209</v>
      </c>
      <c r="B2303" s="38" t="s">
        <v>899</v>
      </c>
      <c r="C2303" s="39">
        <v>1</v>
      </c>
      <c r="D2303" s="39">
        <v>5</v>
      </c>
      <c r="J2303" s="39">
        <v>1</v>
      </c>
      <c r="K2303" s="39">
        <v>5</v>
      </c>
    </row>
    <row r="2304" spans="1:11">
      <c r="A2304" s="39">
        <v>209</v>
      </c>
      <c r="B2304" s="38" t="s">
        <v>899</v>
      </c>
      <c r="C2304" s="39">
        <v>5</v>
      </c>
      <c r="D2304" s="39">
        <v>8</v>
      </c>
      <c r="J2304" s="39">
        <v>5</v>
      </c>
      <c r="K2304" s="39">
        <v>8</v>
      </c>
    </row>
    <row r="2305" spans="1:11">
      <c r="A2305" s="39">
        <v>209</v>
      </c>
      <c r="B2305" s="38" t="s">
        <v>899</v>
      </c>
      <c r="C2305" s="39">
        <v>1</v>
      </c>
      <c r="D2305" s="39">
        <v>4</v>
      </c>
      <c r="J2305" s="39">
        <v>1</v>
      </c>
      <c r="K2305" s="39">
        <v>4</v>
      </c>
    </row>
    <row r="2306" spans="1:11">
      <c r="A2306" s="39">
        <v>209</v>
      </c>
      <c r="B2306" s="38" t="s">
        <v>899</v>
      </c>
      <c r="C2306" s="39">
        <v>4</v>
      </c>
      <c r="D2306" s="39">
        <v>14</v>
      </c>
      <c r="J2306" s="39">
        <v>4</v>
      </c>
      <c r="K2306" s="39">
        <v>14</v>
      </c>
    </row>
    <row r="2307" spans="1:11">
      <c r="A2307" s="39">
        <v>209</v>
      </c>
      <c r="B2307" s="38" t="s">
        <v>899</v>
      </c>
      <c r="C2307" s="39">
        <v>1</v>
      </c>
      <c r="D2307" s="39">
        <v>21</v>
      </c>
      <c r="J2307" s="39">
        <v>1</v>
      </c>
      <c r="K2307" s="39">
        <v>21</v>
      </c>
    </row>
    <row r="2308" spans="1:11">
      <c r="A2308" s="39">
        <v>209</v>
      </c>
      <c r="B2308" s="38" t="s">
        <v>899</v>
      </c>
      <c r="C2308" s="39">
        <v>1</v>
      </c>
      <c r="D2308" s="39">
        <v>3</v>
      </c>
      <c r="J2308" s="39">
        <v>1</v>
      </c>
      <c r="K2308" s="39">
        <v>3</v>
      </c>
    </row>
    <row r="2309" spans="1:11">
      <c r="A2309" s="39">
        <v>209</v>
      </c>
      <c r="B2309" s="38" t="s">
        <v>899</v>
      </c>
      <c r="C2309" s="39">
        <v>7</v>
      </c>
      <c r="D2309" s="39">
        <v>12</v>
      </c>
      <c r="J2309" s="39">
        <v>7</v>
      </c>
      <c r="K2309" s="39">
        <v>12</v>
      </c>
    </row>
    <row r="2310" spans="1:11">
      <c r="A2310" s="39">
        <v>209</v>
      </c>
      <c r="B2310" s="38" t="s">
        <v>899</v>
      </c>
      <c r="C2310" s="39">
        <v>3</v>
      </c>
      <c r="D2310" s="39">
        <v>15</v>
      </c>
      <c r="J2310" s="39">
        <v>3</v>
      </c>
      <c r="K2310" s="39">
        <v>15</v>
      </c>
    </row>
    <row r="2311" spans="1:11">
      <c r="A2311" s="39">
        <v>209</v>
      </c>
      <c r="B2311" s="38" t="s">
        <v>899</v>
      </c>
      <c r="C2311" s="39">
        <v>1</v>
      </c>
      <c r="D2311" s="39">
        <v>8</v>
      </c>
      <c r="J2311" s="39">
        <v>1</v>
      </c>
      <c r="K2311" s="39">
        <v>8</v>
      </c>
    </row>
    <row r="2312" spans="1:11">
      <c r="A2312" s="39">
        <v>209</v>
      </c>
      <c r="B2312" s="38" t="s">
        <v>899</v>
      </c>
      <c r="C2312" s="39">
        <v>1</v>
      </c>
      <c r="D2312" s="39">
        <v>8</v>
      </c>
      <c r="J2312" s="39">
        <v>1</v>
      </c>
      <c r="K2312" s="39">
        <v>8</v>
      </c>
    </row>
    <row r="2313" spans="1:11">
      <c r="A2313" s="39">
        <v>209</v>
      </c>
      <c r="B2313" s="38" t="s">
        <v>899</v>
      </c>
      <c r="C2313" s="39">
        <v>4</v>
      </c>
      <c r="D2313" s="39">
        <v>9</v>
      </c>
      <c r="J2313" s="39">
        <v>4</v>
      </c>
      <c r="K2313" s="39">
        <v>9</v>
      </c>
    </row>
    <row r="2314" spans="1:11">
      <c r="A2314" s="39">
        <v>209</v>
      </c>
      <c r="B2314" s="38" t="s">
        <v>899</v>
      </c>
      <c r="C2314" s="39">
        <v>4</v>
      </c>
      <c r="D2314" s="39">
        <v>6</v>
      </c>
      <c r="J2314" s="39">
        <v>4</v>
      </c>
      <c r="K2314" s="39">
        <v>6</v>
      </c>
    </row>
    <row r="2315" spans="1:11">
      <c r="A2315" s="39">
        <v>209</v>
      </c>
      <c r="B2315" s="38" t="s">
        <v>899</v>
      </c>
      <c r="C2315" s="39">
        <v>1</v>
      </c>
      <c r="D2315" s="39">
        <v>3</v>
      </c>
      <c r="J2315" s="39">
        <v>1</v>
      </c>
      <c r="K2315" s="39">
        <v>3</v>
      </c>
    </row>
    <row r="2316" spans="1:11">
      <c r="A2316" s="39">
        <v>209</v>
      </c>
      <c r="B2316" s="38" t="s">
        <v>899</v>
      </c>
      <c r="C2316" s="39">
        <v>2</v>
      </c>
      <c r="D2316" s="39">
        <v>4</v>
      </c>
      <c r="J2316" s="39">
        <v>2</v>
      </c>
      <c r="K2316" s="39">
        <v>4</v>
      </c>
    </row>
    <row r="2317" spans="1:11">
      <c r="A2317" s="39">
        <v>209</v>
      </c>
      <c r="B2317" s="38" t="s">
        <v>899</v>
      </c>
      <c r="C2317" s="39">
        <v>4</v>
      </c>
      <c r="D2317" s="39">
        <v>5</v>
      </c>
      <c r="J2317" s="39">
        <v>4</v>
      </c>
      <c r="K2317" s="39">
        <v>5</v>
      </c>
    </row>
    <row r="2318" spans="1:11">
      <c r="A2318" s="39">
        <v>209</v>
      </c>
      <c r="B2318" s="38" t="s">
        <v>899</v>
      </c>
      <c r="C2318" s="39">
        <v>1</v>
      </c>
      <c r="D2318" s="39">
        <v>2</v>
      </c>
      <c r="J2318" s="39">
        <v>1</v>
      </c>
      <c r="K2318" s="39">
        <v>2</v>
      </c>
    </row>
    <row r="2319" spans="1:11">
      <c r="A2319" s="39">
        <v>209</v>
      </c>
      <c r="B2319" s="38" t="s">
        <v>899</v>
      </c>
      <c r="C2319" s="39">
        <v>1</v>
      </c>
      <c r="D2319" s="39">
        <v>2</v>
      </c>
      <c r="J2319" s="39">
        <v>1</v>
      </c>
      <c r="K2319" s="39">
        <v>2</v>
      </c>
    </row>
    <row r="2320" spans="1:11">
      <c r="A2320" s="39">
        <v>209</v>
      </c>
      <c r="B2320" s="38" t="s">
        <v>899</v>
      </c>
      <c r="C2320" s="39">
        <v>2</v>
      </c>
      <c r="D2320" s="39">
        <v>7</v>
      </c>
      <c r="J2320" s="39">
        <v>2</v>
      </c>
      <c r="K2320" s="39">
        <v>7</v>
      </c>
    </row>
    <row r="2321" spans="1:11">
      <c r="A2321" s="39">
        <v>209</v>
      </c>
      <c r="B2321" s="38" t="s">
        <v>899</v>
      </c>
      <c r="C2321" s="39">
        <v>1</v>
      </c>
      <c r="D2321" s="39">
        <v>2</v>
      </c>
      <c r="J2321" s="39">
        <v>1</v>
      </c>
      <c r="K2321" s="39">
        <v>2</v>
      </c>
    </row>
    <row r="2322" spans="1:11">
      <c r="A2322" s="39">
        <v>209</v>
      </c>
      <c r="B2322" s="38" t="s">
        <v>899</v>
      </c>
      <c r="C2322" s="39">
        <v>1</v>
      </c>
      <c r="D2322" s="39">
        <v>4</v>
      </c>
      <c r="J2322" s="39">
        <v>1</v>
      </c>
      <c r="K2322" s="39">
        <v>4</v>
      </c>
    </row>
    <row r="2323" spans="1:11">
      <c r="A2323" s="39">
        <v>209</v>
      </c>
      <c r="B2323" s="38" t="s">
        <v>899</v>
      </c>
      <c r="C2323" s="39">
        <v>4</v>
      </c>
      <c r="D2323" s="39">
        <v>5</v>
      </c>
      <c r="J2323" s="39">
        <v>4</v>
      </c>
      <c r="K2323" s="39">
        <v>5</v>
      </c>
    </row>
    <row r="2324" spans="1:11">
      <c r="A2324" s="39">
        <v>209</v>
      </c>
      <c r="B2324" s="38" t="s">
        <v>899</v>
      </c>
      <c r="C2324" s="39">
        <v>3</v>
      </c>
      <c r="D2324" s="39">
        <v>4</v>
      </c>
      <c r="J2324" s="39">
        <v>3</v>
      </c>
      <c r="K2324" s="39">
        <v>4</v>
      </c>
    </row>
    <row r="2325" spans="1:11">
      <c r="A2325" s="39">
        <v>209</v>
      </c>
      <c r="B2325" s="38" t="s">
        <v>899</v>
      </c>
      <c r="C2325" s="39">
        <v>3</v>
      </c>
      <c r="D2325" s="39">
        <v>4</v>
      </c>
      <c r="J2325" s="39">
        <v>3</v>
      </c>
      <c r="K2325" s="39">
        <v>4</v>
      </c>
    </row>
    <row r="2326" spans="1:11">
      <c r="A2326" s="39">
        <v>209</v>
      </c>
      <c r="B2326" s="38" t="s">
        <v>899</v>
      </c>
      <c r="C2326" s="39">
        <v>2</v>
      </c>
      <c r="D2326" s="39">
        <v>4</v>
      </c>
      <c r="J2326" s="39">
        <v>2</v>
      </c>
      <c r="K2326" s="39">
        <v>4</v>
      </c>
    </row>
    <row r="2327" spans="1:11">
      <c r="A2327" s="39">
        <v>209</v>
      </c>
      <c r="B2327" s="38" t="s">
        <v>899</v>
      </c>
      <c r="C2327" s="39">
        <v>3</v>
      </c>
      <c r="D2327" s="39">
        <v>6</v>
      </c>
      <c r="J2327" s="39">
        <v>3</v>
      </c>
      <c r="K2327" s="39">
        <v>6</v>
      </c>
    </row>
    <row r="2328" spans="1:11">
      <c r="A2328" s="39">
        <v>209</v>
      </c>
      <c r="B2328" s="38" t="s">
        <v>899</v>
      </c>
      <c r="C2328" s="39">
        <v>2</v>
      </c>
      <c r="D2328" s="39">
        <v>6</v>
      </c>
      <c r="J2328" s="39">
        <v>2</v>
      </c>
      <c r="K2328" s="39">
        <v>6</v>
      </c>
    </row>
    <row r="2329" spans="1:11">
      <c r="A2329" s="39">
        <v>210</v>
      </c>
      <c r="B2329" s="38" t="s">
        <v>838</v>
      </c>
      <c r="C2329" s="39">
        <v>1</v>
      </c>
      <c r="D2329" s="39">
        <v>4</v>
      </c>
      <c r="J2329" s="39">
        <v>1</v>
      </c>
      <c r="K2329" s="39">
        <v>4</v>
      </c>
    </row>
    <row r="2330" spans="1:11">
      <c r="A2330" s="39">
        <v>210</v>
      </c>
      <c r="B2330" s="38" t="s">
        <v>838</v>
      </c>
      <c r="C2330" s="39">
        <v>1</v>
      </c>
      <c r="D2330" s="39">
        <v>8</v>
      </c>
      <c r="J2330" s="39">
        <v>1</v>
      </c>
      <c r="K2330" s="39">
        <v>8</v>
      </c>
    </row>
    <row r="2331" spans="1:11">
      <c r="A2331" s="39">
        <v>210</v>
      </c>
      <c r="B2331" s="38" t="s">
        <v>838</v>
      </c>
      <c r="C2331" s="39">
        <v>2</v>
      </c>
      <c r="D2331" s="39">
        <v>6</v>
      </c>
      <c r="J2331" s="39">
        <v>2</v>
      </c>
      <c r="K2331" s="39">
        <v>6</v>
      </c>
    </row>
    <row r="2332" spans="1:11">
      <c r="A2332" s="39">
        <v>210</v>
      </c>
      <c r="B2332" s="38" t="s">
        <v>838</v>
      </c>
      <c r="C2332" s="39">
        <v>3</v>
      </c>
      <c r="D2332" s="39">
        <v>6</v>
      </c>
      <c r="J2332" s="39">
        <v>3</v>
      </c>
      <c r="K2332" s="39">
        <v>6</v>
      </c>
    </row>
    <row r="2333" spans="1:11">
      <c r="A2333" s="39">
        <v>210</v>
      </c>
      <c r="B2333" s="38" t="s">
        <v>838</v>
      </c>
      <c r="C2333" s="39">
        <v>1</v>
      </c>
      <c r="D2333" s="39">
        <v>2</v>
      </c>
      <c r="J2333" s="39">
        <v>1</v>
      </c>
      <c r="K2333" s="39">
        <v>2</v>
      </c>
    </row>
    <row r="2334" spans="1:11">
      <c r="A2334" s="39">
        <v>210</v>
      </c>
      <c r="B2334" s="38" t="s">
        <v>838</v>
      </c>
      <c r="C2334" s="39">
        <v>1</v>
      </c>
      <c r="D2334" s="39">
        <v>3</v>
      </c>
      <c r="J2334" s="39">
        <v>1</v>
      </c>
      <c r="K2334" s="39">
        <v>3</v>
      </c>
    </row>
    <row r="2335" spans="1:11">
      <c r="A2335" s="39">
        <v>210</v>
      </c>
      <c r="B2335" s="38" t="s">
        <v>838</v>
      </c>
      <c r="C2335" s="39">
        <v>2</v>
      </c>
      <c r="D2335" s="39">
        <v>3</v>
      </c>
      <c r="J2335" s="39">
        <v>2</v>
      </c>
      <c r="K2335" s="39">
        <v>3</v>
      </c>
    </row>
    <row r="2336" spans="1:11">
      <c r="A2336" s="39">
        <v>210</v>
      </c>
      <c r="B2336" s="38" t="s">
        <v>838</v>
      </c>
      <c r="C2336" s="39">
        <v>1</v>
      </c>
      <c r="D2336" s="39">
        <v>3</v>
      </c>
      <c r="J2336" s="39">
        <v>1</v>
      </c>
      <c r="K2336" s="39">
        <v>3</v>
      </c>
    </row>
    <row r="2337" spans="1:11">
      <c r="A2337" s="39">
        <v>210</v>
      </c>
      <c r="B2337" s="38" t="s">
        <v>838</v>
      </c>
      <c r="C2337" s="39">
        <v>3</v>
      </c>
      <c r="D2337" s="39">
        <v>7</v>
      </c>
      <c r="J2337" s="39">
        <v>3</v>
      </c>
      <c r="K2337" s="39">
        <v>7</v>
      </c>
    </row>
    <row r="2338" spans="1:11">
      <c r="A2338" s="39">
        <v>210</v>
      </c>
      <c r="B2338" s="38" t="s">
        <v>838</v>
      </c>
      <c r="C2338" s="39">
        <v>1</v>
      </c>
      <c r="D2338" s="39">
        <v>6</v>
      </c>
      <c r="J2338" s="39">
        <v>1</v>
      </c>
      <c r="K2338" s="39">
        <v>6</v>
      </c>
    </row>
    <row r="2339" spans="1:11">
      <c r="A2339" s="39">
        <v>210</v>
      </c>
      <c r="B2339" s="38" t="s">
        <v>838</v>
      </c>
      <c r="C2339" s="39">
        <v>1</v>
      </c>
      <c r="D2339" s="39">
        <v>3</v>
      </c>
      <c r="J2339" s="39">
        <v>1</v>
      </c>
      <c r="K2339" s="39">
        <v>3</v>
      </c>
    </row>
    <row r="2340" spans="1:11">
      <c r="A2340" s="39">
        <v>211</v>
      </c>
      <c r="B2340" s="38" t="s">
        <v>900</v>
      </c>
      <c r="C2340" s="39">
        <v>3</v>
      </c>
      <c r="D2340" s="39">
        <v>23</v>
      </c>
      <c r="J2340" s="39">
        <v>3</v>
      </c>
      <c r="K2340" s="39">
        <v>23</v>
      </c>
    </row>
    <row r="2341" spans="1:11">
      <c r="A2341" s="39">
        <v>211</v>
      </c>
      <c r="B2341" s="38" t="s">
        <v>900</v>
      </c>
      <c r="C2341" s="39">
        <v>1</v>
      </c>
      <c r="D2341" s="39">
        <v>3</v>
      </c>
      <c r="J2341" s="39">
        <v>1</v>
      </c>
      <c r="K2341" s="39">
        <v>3</v>
      </c>
    </row>
    <row r="2342" spans="1:11">
      <c r="A2342" s="39">
        <v>211</v>
      </c>
      <c r="B2342" s="38" t="s">
        <v>900</v>
      </c>
      <c r="C2342" s="39">
        <v>1</v>
      </c>
      <c r="D2342" s="39">
        <v>3</v>
      </c>
      <c r="J2342" s="39">
        <v>1</v>
      </c>
      <c r="K2342" s="39">
        <v>3</v>
      </c>
    </row>
    <row r="2343" spans="1:11">
      <c r="A2343" s="39">
        <v>211</v>
      </c>
      <c r="B2343" s="38" t="s">
        <v>900</v>
      </c>
      <c r="C2343" s="39">
        <v>1</v>
      </c>
      <c r="D2343" s="39">
        <v>4</v>
      </c>
      <c r="J2343" s="39">
        <v>1</v>
      </c>
      <c r="K2343" s="39">
        <v>4</v>
      </c>
    </row>
    <row r="2344" spans="1:11">
      <c r="A2344" s="39">
        <v>211</v>
      </c>
      <c r="B2344" s="38" t="s">
        <v>900</v>
      </c>
      <c r="C2344" s="39">
        <v>7</v>
      </c>
      <c r="D2344" s="39">
        <v>34</v>
      </c>
      <c r="J2344" s="39">
        <v>7</v>
      </c>
      <c r="K2344" s="39">
        <v>34</v>
      </c>
    </row>
    <row r="2345" spans="1:11">
      <c r="A2345" s="39">
        <v>211</v>
      </c>
      <c r="B2345" s="38" t="s">
        <v>900</v>
      </c>
      <c r="C2345" s="39">
        <v>3</v>
      </c>
      <c r="D2345" s="39">
        <v>4</v>
      </c>
      <c r="J2345" s="39">
        <v>3</v>
      </c>
      <c r="K2345" s="39">
        <v>4</v>
      </c>
    </row>
    <row r="2346" spans="1:11">
      <c r="A2346" s="39">
        <v>211</v>
      </c>
      <c r="B2346" s="38" t="s">
        <v>900</v>
      </c>
      <c r="C2346" s="39">
        <v>3</v>
      </c>
      <c r="D2346" s="39">
        <v>16</v>
      </c>
      <c r="J2346" s="39">
        <v>3</v>
      </c>
      <c r="K2346" s="39">
        <v>16</v>
      </c>
    </row>
    <row r="2347" spans="1:11">
      <c r="A2347" s="39">
        <v>211</v>
      </c>
      <c r="B2347" s="38" t="s">
        <v>900</v>
      </c>
      <c r="C2347" s="39">
        <v>6</v>
      </c>
      <c r="D2347" s="39">
        <v>7</v>
      </c>
      <c r="J2347" s="39">
        <v>6</v>
      </c>
      <c r="K2347" s="39">
        <v>7</v>
      </c>
    </row>
    <row r="2348" spans="1:11">
      <c r="A2348" s="39">
        <v>211</v>
      </c>
      <c r="B2348" s="38" t="s">
        <v>900</v>
      </c>
      <c r="C2348" s="39">
        <v>5</v>
      </c>
      <c r="D2348" s="39">
        <v>15</v>
      </c>
      <c r="J2348" s="39">
        <v>5</v>
      </c>
      <c r="K2348" s="39">
        <v>15</v>
      </c>
    </row>
    <row r="2349" spans="1:11">
      <c r="A2349" s="39">
        <v>213</v>
      </c>
      <c r="B2349" s="38" t="s">
        <v>678</v>
      </c>
      <c r="C2349" s="39">
        <v>1</v>
      </c>
      <c r="D2349" s="39">
        <v>3</v>
      </c>
      <c r="J2349" s="39">
        <v>1</v>
      </c>
      <c r="K2349" s="39">
        <v>3</v>
      </c>
    </row>
    <row r="2350" spans="1:11">
      <c r="A2350" s="39">
        <v>213</v>
      </c>
      <c r="B2350" s="38" t="s">
        <v>678</v>
      </c>
      <c r="C2350" s="39">
        <v>2</v>
      </c>
      <c r="D2350" s="39">
        <v>9</v>
      </c>
      <c r="J2350" s="39">
        <v>2</v>
      </c>
      <c r="K2350" s="39">
        <v>9</v>
      </c>
    </row>
    <row r="2351" spans="1:11">
      <c r="A2351" s="39">
        <v>213</v>
      </c>
      <c r="B2351" s="38" t="s">
        <v>678</v>
      </c>
      <c r="C2351" s="39">
        <v>1</v>
      </c>
      <c r="D2351" s="39">
        <v>14</v>
      </c>
      <c r="J2351" s="39">
        <v>1</v>
      </c>
      <c r="K2351" s="39">
        <v>14</v>
      </c>
    </row>
    <row r="2352" spans="1:11">
      <c r="A2352" s="39">
        <v>213</v>
      </c>
      <c r="B2352" s="38" t="s">
        <v>678</v>
      </c>
      <c r="C2352" s="39">
        <v>8</v>
      </c>
      <c r="D2352" s="39">
        <v>13</v>
      </c>
      <c r="J2352" s="39">
        <v>8</v>
      </c>
      <c r="K2352" s="39">
        <v>13</v>
      </c>
    </row>
    <row r="2353" spans="1:11">
      <c r="A2353" s="39">
        <v>213</v>
      </c>
      <c r="B2353" s="38" t="s">
        <v>678</v>
      </c>
      <c r="C2353" s="39">
        <v>3</v>
      </c>
      <c r="D2353" s="39">
        <v>6</v>
      </c>
      <c r="J2353" s="39">
        <v>3</v>
      </c>
      <c r="K2353" s="39">
        <v>6</v>
      </c>
    </row>
    <row r="2354" spans="1:11">
      <c r="A2354" s="39">
        <v>213</v>
      </c>
      <c r="B2354" s="38" t="s">
        <v>678</v>
      </c>
      <c r="C2354" s="39">
        <v>2</v>
      </c>
      <c r="D2354" s="39">
        <v>8</v>
      </c>
      <c r="J2354" s="39">
        <v>2</v>
      </c>
      <c r="K2354" s="39">
        <v>8</v>
      </c>
    </row>
    <row r="2355" spans="1:11">
      <c r="A2355" s="39">
        <v>213</v>
      </c>
      <c r="B2355" s="38" t="s">
        <v>678</v>
      </c>
      <c r="C2355" s="39">
        <v>2</v>
      </c>
      <c r="D2355" s="39">
        <v>14</v>
      </c>
      <c r="J2355" s="39">
        <v>2</v>
      </c>
      <c r="K2355" s="39">
        <v>14</v>
      </c>
    </row>
    <row r="2356" spans="1:11">
      <c r="A2356" s="39">
        <v>213</v>
      </c>
      <c r="B2356" s="38" t="s">
        <v>678</v>
      </c>
      <c r="C2356" s="39">
        <v>2</v>
      </c>
      <c r="D2356" s="39">
        <v>13</v>
      </c>
      <c r="J2356" s="39">
        <v>2</v>
      </c>
      <c r="K2356" s="39">
        <v>13</v>
      </c>
    </row>
    <row r="2357" spans="1:11">
      <c r="A2357" s="39">
        <v>213</v>
      </c>
      <c r="B2357" s="38" t="s">
        <v>678</v>
      </c>
      <c r="C2357" s="39">
        <v>8</v>
      </c>
      <c r="D2357" s="39">
        <v>15</v>
      </c>
      <c r="J2357" s="39">
        <v>8</v>
      </c>
      <c r="K2357" s="39">
        <v>15</v>
      </c>
    </row>
    <row r="2358" spans="1:11">
      <c r="A2358" s="39">
        <v>213</v>
      </c>
      <c r="B2358" s="38" t="s">
        <v>678</v>
      </c>
      <c r="C2358" s="39">
        <v>9</v>
      </c>
      <c r="D2358" s="39">
        <v>12</v>
      </c>
      <c r="J2358" s="39">
        <v>9</v>
      </c>
      <c r="K2358" s="39">
        <v>12</v>
      </c>
    </row>
    <row r="2359" spans="1:11">
      <c r="A2359" s="39">
        <v>213</v>
      </c>
      <c r="B2359" s="38" t="s">
        <v>678</v>
      </c>
      <c r="C2359" s="39">
        <v>7</v>
      </c>
      <c r="D2359" s="39">
        <v>11</v>
      </c>
      <c r="J2359" s="39">
        <v>7</v>
      </c>
      <c r="K2359" s="39">
        <v>11</v>
      </c>
    </row>
    <row r="2360" spans="1:11">
      <c r="A2360" s="39">
        <v>213</v>
      </c>
      <c r="B2360" s="38" t="s">
        <v>678</v>
      </c>
      <c r="C2360" s="39">
        <v>2</v>
      </c>
      <c r="D2360" s="39">
        <v>5</v>
      </c>
      <c r="J2360" s="39">
        <v>2</v>
      </c>
      <c r="K2360" s="39">
        <v>5</v>
      </c>
    </row>
    <row r="2361" spans="1:11">
      <c r="A2361" s="39">
        <v>213</v>
      </c>
      <c r="B2361" s="38" t="s">
        <v>678</v>
      </c>
      <c r="C2361" s="39">
        <v>3</v>
      </c>
      <c r="D2361" s="39">
        <v>5</v>
      </c>
      <c r="J2361" s="39">
        <v>3</v>
      </c>
      <c r="K2361" s="39">
        <v>5</v>
      </c>
    </row>
    <row r="2362" spans="1:11">
      <c r="A2362" s="39">
        <v>213</v>
      </c>
      <c r="B2362" s="38" t="s">
        <v>678</v>
      </c>
      <c r="C2362" s="39">
        <v>8</v>
      </c>
      <c r="D2362" s="39">
        <v>13</v>
      </c>
      <c r="J2362" s="39">
        <v>8</v>
      </c>
      <c r="K2362" s="39">
        <v>13</v>
      </c>
    </row>
    <row r="2363" spans="1:11">
      <c r="A2363" s="39">
        <v>213</v>
      </c>
      <c r="B2363" s="38" t="s">
        <v>678</v>
      </c>
      <c r="C2363" s="39">
        <v>2</v>
      </c>
      <c r="D2363" s="39">
        <v>14</v>
      </c>
      <c r="J2363" s="39">
        <v>2</v>
      </c>
      <c r="K2363" s="39">
        <v>14</v>
      </c>
    </row>
    <row r="2364" spans="1:11">
      <c r="A2364" s="39">
        <v>213</v>
      </c>
      <c r="B2364" s="38" t="s">
        <v>678</v>
      </c>
      <c r="C2364" s="39">
        <v>7</v>
      </c>
      <c r="D2364" s="39">
        <v>14</v>
      </c>
      <c r="J2364" s="39">
        <v>7</v>
      </c>
      <c r="K2364" s="39">
        <v>14</v>
      </c>
    </row>
    <row r="2365" spans="1:11">
      <c r="A2365" s="39">
        <v>213</v>
      </c>
      <c r="B2365" s="38" t="s">
        <v>678</v>
      </c>
      <c r="C2365" s="39">
        <v>3</v>
      </c>
      <c r="D2365" s="39">
        <v>8</v>
      </c>
      <c r="J2365" s="39">
        <v>3</v>
      </c>
      <c r="K2365" s="39">
        <v>8</v>
      </c>
    </row>
    <row r="2366" spans="1:11">
      <c r="A2366" s="39">
        <v>213</v>
      </c>
      <c r="B2366" s="38" t="s">
        <v>678</v>
      </c>
      <c r="C2366" s="39">
        <v>2</v>
      </c>
      <c r="D2366" s="39">
        <v>12</v>
      </c>
      <c r="J2366" s="39">
        <v>2</v>
      </c>
      <c r="K2366" s="39">
        <v>12</v>
      </c>
    </row>
    <row r="2367" spans="1:11">
      <c r="A2367" s="39">
        <v>213</v>
      </c>
      <c r="B2367" s="38" t="s">
        <v>678</v>
      </c>
      <c r="C2367" s="39">
        <v>2</v>
      </c>
      <c r="D2367" s="39">
        <v>12</v>
      </c>
      <c r="J2367" s="39">
        <v>2</v>
      </c>
      <c r="K2367" s="39">
        <v>12</v>
      </c>
    </row>
    <row r="2368" spans="1:11">
      <c r="A2368" s="39">
        <v>213</v>
      </c>
      <c r="B2368" s="38" t="s">
        <v>678</v>
      </c>
      <c r="C2368" s="39">
        <v>1</v>
      </c>
      <c r="D2368" s="39">
        <v>8</v>
      </c>
      <c r="J2368" s="39">
        <v>1</v>
      </c>
      <c r="K2368" s="39">
        <v>8</v>
      </c>
    </row>
    <row r="2369" spans="1:11">
      <c r="A2369" s="39">
        <v>213</v>
      </c>
      <c r="B2369" s="38" t="s">
        <v>678</v>
      </c>
      <c r="C2369" s="39">
        <v>1</v>
      </c>
      <c r="D2369" s="39">
        <v>9</v>
      </c>
      <c r="J2369" s="39">
        <v>1</v>
      </c>
      <c r="K2369" s="39">
        <v>9</v>
      </c>
    </row>
    <row r="2370" spans="1:11">
      <c r="A2370" s="39">
        <v>213</v>
      </c>
      <c r="B2370" s="38" t="s">
        <v>678</v>
      </c>
      <c r="C2370" s="39">
        <v>1</v>
      </c>
      <c r="D2370" s="39">
        <v>9</v>
      </c>
      <c r="J2370" s="39">
        <v>1</v>
      </c>
      <c r="K2370" s="39">
        <v>9</v>
      </c>
    </row>
    <row r="2371" spans="1:11">
      <c r="A2371" s="39">
        <v>213</v>
      </c>
      <c r="B2371" s="38" t="s">
        <v>678</v>
      </c>
      <c r="C2371" s="39">
        <v>2</v>
      </c>
      <c r="D2371" s="39">
        <v>13</v>
      </c>
      <c r="J2371" s="39">
        <v>2</v>
      </c>
      <c r="K2371" s="39">
        <v>13</v>
      </c>
    </row>
    <row r="2372" spans="1:11">
      <c r="A2372" s="39">
        <v>213</v>
      </c>
      <c r="B2372" s="38" t="s">
        <v>678</v>
      </c>
      <c r="C2372" s="39">
        <v>6</v>
      </c>
      <c r="D2372" s="39">
        <v>9</v>
      </c>
      <c r="J2372" s="39">
        <v>6</v>
      </c>
      <c r="K2372" s="39">
        <v>9</v>
      </c>
    </row>
    <row r="2373" spans="1:11">
      <c r="A2373" s="39">
        <v>213</v>
      </c>
      <c r="B2373" s="38" t="s">
        <v>678</v>
      </c>
      <c r="C2373" s="39">
        <v>1</v>
      </c>
      <c r="D2373" s="39">
        <v>9</v>
      </c>
      <c r="J2373" s="39">
        <v>1</v>
      </c>
      <c r="K2373" s="39">
        <v>9</v>
      </c>
    </row>
    <row r="2374" spans="1:11">
      <c r="A2374" s="39">
        <v>213</v>
      </c>
      <c r="B2374" s="38" t="s">
        <v>678</v>
      </c>
      <c r="C2374" s="39">
        <v>2</v>
      </c>
      <c r="D2374" s="39">
        <v>11</v>
      </c>
      <c r="J2374" s="39">
        <v>2</v>
      </c>
      <c r="K2374" s="39">
        <v>11</v>
      </c>
    </row>
    <row r="2375" spans="1:11">
      <c r="A2375" s="39">
        <v>213</v>
      </c>
      <c r="B2375" s="38" t="s">
        <v>678</v>
      </c>
      <c r="C2375" s="39">
        <v>3</v>
      </c>
      <c r="D2375" s="39">
        <v>12</v>
      </c>
      <c r="J2375" s="39">
        <v>3</v>
      </c>
      <c r="K2375" s="39">
        <v>12</v>
      </c>
    </row>
    <row r="2376" spans="1:11">
      <c r="A2376" s="39">
        <v>213</v>
      </c>
      <c r="B2376" s="38" t="s">
        <v>678</v>
      </c>
      <c r="C2376" s="39">
        <v>2</v>
      </c>
      <c r="D2376" s="39">
        <v>5</v>
      </c>
      <c r="J2376" s="39">
        <v>2</v>
      </c>
      <c r="K2376" s="39">
        <v>5</v>
      </c>
    </row>
    <row r="2377" spans="1:11">
      <c r="A2377" s="39">
        <v>213</v>
      </c>
      <c r="B2377" s="38" t="s">
        <v>678</v>
      </c>
      <c r="C2377" s="39">
        <v>1</v>
      </c>
      <c r="D2377" s="39">
        <v>8</v>
      </c>
      <c r="J2377" s="39">
        <v>1</v>
      </c>
      <c r="K2377" s="39">
        <v>8</v>
      </c>
    </row>
    <row r="2378" spans="1:11">
      <c r="A2378" s="39">
        <v>213</v>
      </c>
      <c r="B2378" s="38" t="s">
        <v>678</v>
      </c>
      <c r="C2378" s="39">
        <v>5</v>
      </c>
      <c r="D2378" s="39">
        <v>10</v>
      </c>
      <c r="J2378" s="39">
        <v>5</v>
      </c>
      <c r="K2378" s="39">
        <v>10</v>
      </c>
    </row>
    <row r="2379" spans="1:11">
      <c r="A2379" s="39">
        <v>213</v>
      </c>
      <c r="B2379" s="38" t="s">
        <v>678</v>
      </c>
      <c r="C2379" s="39">
        <v>3</v>
      </c>
      <c r="D2379" s="39">
        <v>7</v>
      </c>
      <c r="J2379" s="39">
        <v>3</v>
      </c>
      <c r="K2379" s="39">
        <v>7</v>
      </c>
    </row>
    <row r="2380" spans="1:11">
      <c r="A2380" s="39">
        <v>213</v>
      </c>
      <c r="B2380" s="38" t="s">
        <v>678</v>
      </c>
      <c r="C2380" s="39">
        <v>1</v>
      </c>
      <c r="D2380" s="39">
        <v>5</v>
      </c>
      <c r="J2380" s="39">
        <v>1</v>
      </c>
      <c r="K2380" s="39">
        <v>5</v>
      </c>
    </row>
    <row r="2381" spans="1:11">
      <c r="A2381" s="39">
        <v>214</v>
      </c>
      <c r="B2381" s="38" t="s">
        <v>840</v>
      </c>
      <c r="C2381" s="39">
        <v>1</v>
      </c>
      <c r="D2381" s="39">
        <v>3</v>
      </c>
      <c r="J2381" s="39">
        <v>1</v>
      </c>
      <c r="K2381" s="39">
        <v>3</v>
      </c>
    </row>
    <row r="2382" spans="1:11">
      <c r="A2382" s="39">
        <v>214</v>
      </c>
      <c r="B2382" s="38" t="s">
        <v>840</v>
      </c>
      <c r="C2382" s="39">
        <v>2</v>
      </c>
      <c r="D2382" s="39">
        <v>4</v>
      </c>
      <c r="J2382" s="39">
        <v>2</v>
      </c>
      <c r="K2382" s="39">
        <v>4</v>
      </c>
    </row>
    <row r="2383" spans="1:11">
      <c r="A2383" s="39">
        <v>214</v>
      </c>
      <c r="B2383" s="38" t="s">
        <v>840</v>
      </c>
      <c r="C2383" s="39">
        <v>2</v>
      </c>
      <c r="D2383" s="39">
        <v>6</v>
      </c>
      <c r="J2383" s="39">
        <v>2</v>
      </c>
      <c r="K2383" s="39">
        <v>6</v>
      </c>
    </row>
    <row r="2384" spans="1:11">
      <c r="A2384" s="39">
        <v>214</v>
      </c>
      <c r="B2384" s="38" t="s">
        <v>840</v>
      </c>
      <c r="C2384" s="39">
        <v>1</v>
      </c>
      <c r="D2384" s="39">
        <v>3</v>
      </c>
      <c r="J2384" s="39">
        <v>1</v>
      </c>
      <c r="K2384" s="39">
        <v>3</v>
      </c>
    </row>
    <row r="2385" spans="1:11">
      <c r="A2385" s="39">
        <v>214</v>
      </c>
      <c r="B2385" s="38" t="s">
        <v>840</v>
      </c>
      <c r="C2385" s="39">
        <v>2</v>
      </c>
      <c r="D2385" s="39">
        <v>10</v>
      </c>
      <c r="J2385" s="39">
        <v>2</v>
      </c>
      <c r="K2385" s="39">
        <v>10</v>
      </c>
    </row>
    <row r="2386" spans="1:11">
      <c r="A2386" s="39">
        <v>214</v>
      </c>
      <c r="B2386" s="38" t="s">
        <v>840</v>
      </c>
      <c r="C2386" s="39">
        <v>6</v>
      </c>
      <c r="D2386" s="39">
        <v>8</v>
      </c>
      <c r="J2386" s="39">
        <v>6</v>
      </c>
      <c r="K2386" s="39">
        <v>8</v>
      </c>
    </row>
    <row r="2387" spans="1:11">
      <c r="A2387" s="39">
        <v>219</v>
      </c>
      <c r="B2387" s="38" t="s">
        <v>845</v>
      </c>
      <c r="C2387" s="39">
        <v>4</v>
      </c>
      <c r="D2387" s="39">
        <v>11</v>
      </c>
      <c r="J2387" s="39">
        <v>4</v>
      </c>
      <c r="K2387" s="39">
        <v>11</v>
      </c>
    </row>
    <row r="2388" spans="1:11">
      <c r="A2388" s="39">
        <v>222</v>
      </c>
      <c r="B2388" s="38" t="s">
        <v>848</v>
      </c>
      <c r="C2388" s="39">
        <v>2</v>
      </c>
      <c r="D2388" s="39">
        <v>3</v>
      </c>
      <c r="J2388" s="39">
        <v>2</v>
      </c>
      <c r="K2388" s="39">
        <v>3</v>
      </c>
    </row>
    <row r="2389" spans="1:11">
      <c r="A2389" s="39">
        <v>222</v>
      </c>
      <c r="B2389" s="38" t="s">
        <v>848</v>
      </c>
      <c r="C2389" s="39">
        <v>9</v>
      </c>
      <c r="D2389" s="39">
        <v>11</v>
      </c>
      <c r="J2389" s="39">
        <v>9</v>
      </c>
      <c r="K2389" s="39">
        <v>11</v>
      </c>
    </row>
    <row r="2390" spans="1:11">
      <c r="A2390" s="39">
        <v>223</v>
      </c>
      <c r="B2390" s="38" t="s">
        <v>849</v>
      </c>
      <c r="C2390" s="39">
        <v>1</v>
      </c>
      <c r="D2390" s="39">
        <v>5</v>
      </c>
      <c r="J2390" s="39">
        <v>1</v>
      </c>
      <c r="K2390" s="39">
        <v>5</v>
      </c>
    </row>
    <row r="2391" spans="1:11">
      <c r="A2391" s="39">
        <v>223</v>
      </c>
      <c r="B2391" s="38" t="s">
        <v>849</v>
      </c>
      <c r="C2391" s="39">
        <v>2</v>
      </c>
      <c r="D2391" s="39">
        <v>10</v>
      </c>
      <c r="J2391" s="39">
        <v>2</v>
      </c>
      <c r="K2391" s="39">
        <v>10</v>
      </c>
    </row>
    <row r="2392" spans="1:11">
      <c r="A2392" s="39">
        <v>223</v>
      </c>
      <c r="B2392" s="38" t="s">
        <v>849</v>
      </c>
      <c r="C2392" s="39">
        <v>1</v>
      </c>
      <c r="D2392" s="39">
        <v>7</v>
      </c>
      <c r="J2392" s="39">
        <v>1</v>
      </c>
      <c r="K2392" s="39">
        <v>7</v>
      </c>
    </row>
    <row r="2393" spans="1:11">
      <c r="A2393" s="39">
        <v>223</v>
      </c>
      <c r="B2393" s="38" t="s">
        <v>849</v>
      </c>
      <c r="C2393" s="39">
        <v>6</v>
      </c>
      <c r="D2393" s="39">
        <v>13</v>
      </c>
      <c r="J2393" s="39">
        <v>6</v>
      </c>
      <c r="K2393" s="39">
        <v>13</v>
      </c>
    </row>
    <row r="2394" spans="1:11">
      <c r="A2394" s="39">
        <v>223</v>
      </c>
      <c r="B2394" s="38" t="s">
        <v>849</v>
      </c>
      <c r="C2394" s="39">
        <v>8</v>
      </c>
      <c r="D2394" s="39">
        <v>11</v>
      </c>
      <c r="J2394" s="39">
        <v>8</v>
      </c>
      <c r="K2394" s="39">
        <v>11</v>
      </c>
    </row>
    <row r="2395" spans="1:11">
      <c r="A2395" s="39">
        <v>223</v>
      </c>
      <c r="B2395" s="38" t="s">
        <v>849</v>
      </c>
      <c r="C2395" s="39">
        <v>1</v>
      </c>
      <c r="D2395" s="39">
        <v>10</v>
      </c>
      <c r="J2395" s="39">
        <v>1</v>
      </c>
      <c r="K2395" s="39">
        <v>10</v>
      </c>
    </row>
    <row r="2396" spans="1:11">
      <c r="A2396" s="39">
        <v>223</v>
      </c>
      <c r="B2396" s="38" t="s">
        <v>849</v>
      </c>
      <c r="C2396" s="39">
        <v>3</v>
      </c>
      <c r="D2396" s="39">
        <v>7</v>
      </c>
      <c r="J2396" s="39">
        <v>3</v>
      </c>
      <c r="K2396" s="39">
        <v>7</v>
      </c>
    </row>
    <row r="2397" spans="1:11">
      <c r="A2397" s="39">
        <v>223</v>
      </c>
      <c r="B2397" s="38" t="s">
        <v>849</v>
      </c>
      <c r="C2397" s="39">
        <v>6</v>
      </c>
      <c r="D2397" s="39">
        <v>10</v>
      </c>
      <c r="J2397" s="39">
        <v>6</v>
      </c>
      <c r="K2397" s="39">
        <v>10</v>
      </c>
    </row>
    <row r="2398" spans="1:11">
      <c r="A2398" s="39">
        <v>223</v>
      </c>
      <c r="B2398" s="38" t="s">
        <v>849</v>
      </c>
      <c r="C2398" s="39">
        <v>3</v>
      </c>
      <c r="D2398" s="39">
        <v>4</v>
      </c>
      <c r="J2398" s="39">
        <v>3</v>
      </c>
      <c r="K2398" s="39">
        <v>4</v>
      </c>
    </row>
    <row r="2399" spans="1:11">
      <c r="A2399" s="39">
        <v>223</v>
      </c>
      <c r="B2399" s="38" t="s">
        <v>849</v>
      </c>
      <c r="C2399" s="39">
        <v>4</v>
      </c>
      <c r="D2399" s="39">
        <v>11</v>
      </c>
      <c r="J2399" s="39">
        <v>4</v>
      </c>
      <c r="K2399" s="39">
        <v>11</v>
      </c>
    </row>
    <row r="2400" spans="1:11">
      <c r="A2400" s="39">
        <v>223</v>
      </c>
      <c r="B2400" s="38" t="s">
        <v>849</v>
      </c>
      <c r="C2400" s="39">
        <v>1</v>
      </c>
      <c r="D2400" s="39">
        <v>3</v>
      </c>
      <c r="J2400" s="39">
        <v>1</v>
      </c>
      <c r="K2400" s="39">
        <v>3</v>
      </c>
    </row>
    <row r="2401" spans="1:11">
      <c r="A2401" s="39">
        <v>223</v>
      </c>
      <c r="B2401" s="38" t="s">
        <v>849</v>
      </c>
      <c r="C2401" s="39">
        <v>1</v>
      </c>
      <c r="D2401" s="39">
        <v>4</v>
      </c>
      <c r="J2401" s="39">
        <v>1</v>
      </c>
      <c r="K2401" s="39">
        <v>4</v>
      </c>
    </row>
    <row r="2402" spans="1:11">
      <c r="A2402" s="39">
        <v>223</v>
      </c>
      <c r="B2402" s="38" t="s">
        <v>849</v>
      </c>
      <c r="C2402" s="39">
        <v>1</v>
      </c>
      <c r="D2402" s="39">
        <v>5</v>
      </c>
      <c r="J2402" s="39">
        <v>1</v>
      </c>
      <c r="K2402" s="39">
        <v>5</v>
      </c>
    </row>
    <row r="2403" spans="1:11">
      <c r="A2403" s="39">
        <v>223</v>
      </c>
      <c r="B2403" s="38" t="s">
        <v>849</v>
      </c>
      <c r="C2403" s="39">
        <v>2</v>
      </c>
      <c r="D2403" s="39">
        <v>8</v>
      </c>
      <c r="J2403" s="39">
        <v>2</v>
      </c>
      <c r="K2403" s="39">
        <v>8</v>
      </c>
    </row>
    <row r="2404" spans="1:11">
      <c r="A2404" s="39">
        <v>223</v>
      </c>
      <c r="B2404" s="38" t="s">
        <v>849</v>
      </c>
      <c r="C2404" s="39">
        <v>1</v>
      </c>
      <c r="D2404" s="39">
        <v>8</v>
      </c>
      <c r="J2404" s="39">
        <v>1</v>
      </c>
      <c r="K2404" s="39">
        <v>8</v>
      </c>
    </row>
    <row r="2405" spans="1:11">
      <c r="A2405" s="39">
        <v>223</v>
      </c>
      <c r="B2405" s="38" t="s">
        <v>849</v>
      </c>
      <c r="C2405" s="39">
        <v>8</v>
      </c>
      <c r="D2405" s="39">
        <v>10</v>
      </c>
      <c r="J2405" s="39">
        <v>8</v>
      </c>
      <c r="K2405" s="39">
        <v>10</v>
      </c>
    </row>
    <row r="2406" spans="1:11">
      <c r="A2406" s="39">
        <v>223</v>
      </c>
      <c r="B2406" s="38" t="s">
        <v>849</v>
      </c>
      <c r="C2406" s="39">
        <v>5</v>
      </c>
      <c r="D2406" s="39">
        <v>11</v>
      </c>
      <c r="J2406" s="39">
        <v>5</v>
      </c>
      <c r="K2406" s="39">
        <v>11</v>
      </c>
    </row>
    <row r="2407" spans="1:11">
      <c r="A2407" s="39">
        <v>223</v>
      </c>
      <c r="B2407" s="38" t="s">
        <v>849</v>
      </c>
      <c r="C2407" s="39">
        <v>1</v>
      </c>
      <c r="D2407" s="39">
        <v>5</v>
      </c>
      <c r="J2407" s="39">
        <v>1</v>
      </c>
      <c r="K2407" s="39">
        <v>5</v>
      </c>
    </row>
    <row r="2408" spans="1:11">
      <c r="A2408" s="39">
        <v>223</v>
      </c>
      <c r="B2408" s="38" t="s">
        <v>849</v>
      </c>
      <c r="C2408" s="39">
        <v>7</v>
      </c>
      <c r="D2408" s="39">
        <v>13</v>
      </c>
      <c r="J2408" s="39">
        <v>7</v>
      </c>
      <c r="K2408" s="39">
        <v>13</v>
      </c>
    </row>
    <row r="2409" spans="1:11">
      <c r="A2409" s="39">
        <v>223</v>
      </c>
      <c r="B2409" s="38" t="s">
        <v>849</v>
      </c>
      <c r="C2409" s="39">
        <v>4</v>
      </c>
      <c r="D2409" s="39">
        <v>6</v>
      </c>
      <c r="J2409" s="39">
        <v>4</v>
      </c>
      <c r="K2409" s="39">
        <v>6</v>
      </c>
    </row>
    <row r="2410" spans="1:11">
      <c r="A2410" s="39">
        <v>223</v>
      </c>
      <c r="B2410" s="38" t="s">
        <v>849</v>
      </c>
      <c r="C2410" s="39">
        <v>3</v>
      </c>
      <c r="D2410" s="39">
        <v>9</v>
      </c>
      <c r="J2410" s="39">
        <v>3</v>
      </c>
      <c r="K2410" s="39">
        <v>9</v>
      </c>
    </row>
    <row r="2411" spans="1:11">
      <c r="A2411" s="39">
        <v>223</v>
      </c>
      <c r="B2411" s="38" t="s">
        <v>849</v>
      </c>
      <c r="C2411" s="39">
        <v>4</v>
      </c>
      <c r="D2411" s="39">
        <v>7</v>
      </c>
      <c r="J2411" s="39">
        <v>4</v>
      </c>
      <c r="K2411" s="39">
        <v>7</v>
      </c>
    </row>
    <row r="2412" spans="1:11">
      <c r="A2412" s="39">
        <v>223</v>
      </c>
      <c r="B2412" s="38" t="s">
        <v>849</v>
      </c>
      <c r="C2412" s="39">
        <v>5</v>
      </c>
      <c r="D2412" s="39">
        <v>7</v>
      </c>
      <c r="J2412" s="39">
        <v>5</v>
      </c>
      <c r="K2412" s="39">
        <v>7</v>
      </c>
    </row>
    <row r="2413" spans="1:11">
      <c r="A2413" s="39">
        <v>223</v>
      </c>
      <c r="B2413" s="38" t="s">
        <v>849</v>
      </c>
      <c r="C2413" s="39">
        <v>1</v>
      </c>
      <c r="D2413" s="39">
        <v>4</v>
      </c>
      <c r="J2413" s="39">
        <v>1</v>
      </c>
      <c r="K2413" s="39">
        <v>4</v>
      </c>
    </row>
    <row r="2414" spans="1:11">
      <c r="A2414" s="39">
        <v>223</v>
      </c>
      <c r="B2414" s="38" t="s">
        <v>849</v>
      </c>
      <c r="C2414" s="39">
        <v>2</v>
      </c>
      <c r="D2414" s="39">
        <v>6</v>
      </c>
      <c r="J2414" s="39">
        <v>2</v>
      </c>
      <c r="K2414" s="39">
        <v>6</v>
      </c>
    </row>
    <row r="2415" spans="1:11">
      <c r="A2415" s="39">
        <v>223</v>
      </c>
      <c r="B2415" s="38" t="s">
        <v>849</v>
      </c>
      <c r="C2415" s="39">
        <v>4</v>
      </c>
      <c r="D2415" s="39">
        <v>7</v>
      </c>
      <c r="J2415" s="39">
        <v>4</v>
      </c>
      <c r="K2415" s="39">
        <v>7</v>
      </c>
    </row>
    <row r="2416" spans="1:11">
      <c r="A2416" s="39">
        <v>223</v>
      </c>
      <c r="B2416" s="38" t="s">
        <v>849</v>
      </c>
      <c r="C2416" s="39">
        <v>2</v>
      </c>
      <c r="D2416" s="39">
        <v>5</v>
      </c>
      <c r="J2416" s="39">
        <v>2</v>
      </c>
      <c r="K2416" s="39">
        <v>5</v>
      </c>
    </row>
    <row r="2417" spans="1:11">
      <c r="A2417" s="39">
        <v>223</v>
      </c>
      <c r="B2417" s="38" t="s">
        <v>849</v>
      </c>
      <c r="C2417" s="39">
        <v>5</v>
      </c>
      <c r="D2417" s="39">
        <v>6</v>
      </c>
      <c r="J2417" s="39">
        <v>5</v>
      </c>
      <c r="K2417" s="39">
        <v>6</v>
      </c>
    </row>
    <row r="2418" spans="1:11">
      <c r="A2418" s="39"/>
      <c r="B2418" s="38"/>
      <c r="C2418" s="39"/>
      <c r="D2418" s="39"/>
      <c r="J2418" s="96">
        <v>2</v>
      </c>
      <c r="K2418" s="98">
        <v>4</v>
      </c>
    </row>
    <row r="2419" spans="1:11">
      <c r="A2419" s="39"/>
      <c r="B2419" s="38" t="s">
        <v>6124</v>
      </c>
      <c r="C2419" s="39">
        <f t="shared" ref="C2419:D2419" si="16">AVERAGE(C2:C2417)</f>
        <v>3.5033112582781456</v>
      </c>
      <c r="D2419" s="39">
        <f t="shared" si="16"/>
        <v>9.662665562913908</v>
      </c>
      <c r="J2419" s="96">
        <v>2</v>
      </c>
      <c r="K2419" s="96">
        <v>6</v>
      </c>
    </row>
    <row r="2420" spans="1:11">
      <c r="A2420" s="39"/>
      <c r="B2420" s="38" t="s">
        <v>6126</v>
      </c>
      <c r="C2420" s="39">
        <f>MEDIAN(C2:C2417)</f>
        <v>2</v>
      </c>
      <c r="D2420" s="39">
        <f>MEDIAN(D3:D2417)</f>
        <v>8</v>
      </c>
      <c r="J2420" s="96">
        <v>2</v>
      </c>
      <c r="K2420" s="96">
        <v>6</v>
      </c>
    </row>
    <row r="2421" spans="1:11">
      <c r="A2421" s="39"/>
      <c r="B2421" s="38" t="s">
        <v>6128</v>
      </c>
      <c r="C2421" s="39">
        <f t="shared" ref="C2421:D2421" si="17">MODE(C2:C2417)</f>
        <v>1</v>
      </c>
      <c r="D2421" s="39">
        <f t="shared" si="17"/>
        <v>8</v>
      </c>
      <c r="J2421" s="96">
        <v>1</v>
      </c>
      <c r="K2421" s="96">
        <v>3</v>
      </c>
    </row>
    <row r="2422" spans="1:11">
      <c r="A2422" s="39"/>
      <c r="B2422" s="38" t="s">
        <v>6130</v>
      </c>
      <c r="C2422" s="39">
        <f t="shared" ref="C2422:D2422" si="18">STDEV(C2:C2417)</f>
        <v>6.6016490037967603</v>
      </c>
      <c r="D2422" s="39">
        <f t="shared" si="18"/>
        <v>10.958798660825902</v>
      </c>
      <c r="J2422" s="96">
        <v>1</v>
      </c>
      <c r="K2422" s="96">
        <v>6</v>
      </c>
    </row>
    <row r="2423" spans="1:11">
      <c r="A2423" s="39"/>
      <c r="B2423" s="38"/>
      <c r="C2423" s="39"/>
      <c r="D2423" s="39"/>
      <c r="J2423" s="96">
        <v>4</v>
      </c>
      <c r="K2423" s="96">
        <v>5</v>
      </c>
    </row>
    <row r="2424" spans="1:11">
      <c r="A2424" s="39"/>
      <c r="B2424" s="38"/>
      <c r="C2424" s="39"/>
      <c r="D2424" s="39"/>
      <c r="J2424" s="96">
        <v>5</v>
      </c>
      <c r="K2424" s="96">
        <v>7</v>
      </c>
    </row>
    <row r="2425" spans="1:11">
      <c r="A2425" s="39"/>
      <c r="B2425" s="38"/>
      <c r="C2425" s="39"/>
      <c r="D2425" s="39"/>
      <c r="J2425" s="96">
        <v>4</v>
      </c>
      <c r="K2425" s="96">
        <v>5</v>
      </c>
    </row>
    <row r="2426" spans="1:11">
      <c r="A2426" s="39"/>
      <c r="B2426" s="38"/>
      <c r="C2426" s="39"/>
      <c r="D2426" s="39"/>
      <c r="J2426">
        <v>5</v>
      </c>
      <c r="K2426">
        <v>6</v>
      </c>
    </row>
    <row r="2427" spans="1:11">
      <c r="A2427" s="39"/>
      <c r="B2427" s="38"/>
      <c r="C2427" s="39"/>
      <c r="D2427" s="39"/>
      <c r="J2427">
        <v>4</v>
      </c>
      <c r="K2427">
        <v>6</v>
      </c>
    </row>
    <row r="2428" spans="1:11">
      <c r="A2428" s="39"/>
      <c r="B2428" s="38"/>
      <c r="C2428" s="39"/>
      <c r="D2428" s="39"/>
      <c r="J2428">
        <v>1</v>
      </c>
      <c r="K2428">
        <v>6</v>
      </c>
    </row>
    <row r="2429" spans="1:11">
      <c r="A2429" s="39"/>
      <c r="B2429" s="38"/>
      <c r="C2429" s="39"/>
      <c r="D2429" s="39"/>
      <c r="J2429">
        <v>3</v>
      </c>
      <c r="K2429">
        <v>4</v>
      </c>
    </row>
    <row r="2430" spans="1:11">
      <c r="A2430" s="39"/>
      <c r="B2430" s="38"/>
      <c r="C2430" s="39"/>
      <c r="D2430" s="39"/>
      <c r="J2430">
        <v>1</v>
      </c>
      <c r="K2430">
        <v>6</v>
      </c>
    </row>
    <row r="2431" spans="1:11">
      <c r="A2431" s="39"/>
      <c r="B2431" s="38"/>
      <c r="C2431" s="39"/>
      <c r="D2431" s="39"/>
      <c r="J2431" s="96">
        <v>10</v>
      </c>
      <c r="K2431" s="96">
        <v>12</v>
      </c>
    </row>
    <row r="2432" spans="1:11">
      <c r="A2432" s="39"/>
      <c r="B2432" s="38"/>
      <c r="C2432" s="39"/>
      <c r="D2432" s="39"/>
      <c r="J2432" s="96">
        <v>6</v>
      </c>
      <c r="K2432" s="96">
        <v>9</v>
      </c>
    </row>
    <row r="2433" spans="1:11">
      <c r="A2433" s="39"/>
      <c r="B2433" s="38"/>
      <c r="C2433" s="39"/>
      <c r="D2433" s="39"/>
      <c r="J2433" s="96">
        <v>1</v>
      </c>
      <c r="K2433" s="96">
        <v>4</v>
      </c>
    </row>
    <row r="2434" spans="1:11">
      <c r="A2434" s="39"/>
      <c r="B2434" s="38"/>
      <c r="C2434" s="39"/>
      <c r="D2434" s="39"/>
      <c r="J2434" s="96">
        <v>1</v>
      </c>
      <c r="K2434" s="96">
        <v>4</v>
      </c>
    </row>
    <row r="2435" spans="1:11">
      <c r="A2435" s="39"/>
      <c r="B2435" s="38"/>
      <c r="C2435" s="39"/>
      <c r="D2435" s="39"/>
      <c r="J2435" s="96">
        <v>2</v>
      </c>
      <c r="K2435" s="96">
        <v>4</v>
      </c>
    </row>
    <row r="2436" spans="1:11">
      <c r="A2436" s="39"/>
      <c r="B2436" s="38"/>
      <c r="C2436" s="39"/>
      <c r="D2436" s="39"/>
      <c r="J2436" s="96">
        <v>3</v>
      </c>
      <c r="K2436" s="96">
        <v>6</v>
      </c>
    </row>
    <row r="2437" spans="1:11">
      <c r="A2437" s="39"/>
      <c r="B2437" s="38"/>
      <c r="C2437" s="39"/>
      <c r="D2437" s="39"/>
      <c r="J2437" s="96">
        <v>6</v>
      </c>
      <c r="K2437" s="96">
        <v>9</v>
      </c>
    </row>
    <row r="2438" spans="1:11">
      <c r="A2438" s="39"/>
      <c r="B2438" s="38"/>
      <c r="C2438" s="39"/>
      <c r="D2438" s="39"/>
      <c r="J2438" s="96">
        <v>4</v>
      </c>
      <c r="K2438" s="96">
        <v>10</v>
      </c>
    </row>
    <row r="2439" spans="1:11">
      <c r="A2439" s="39"/>
      <c r="B2439" s="38"/>
      <c r="C2439" s="39"/>
      <c r="D2439" s="39"/>
      <c r="J2439" s="96">
        <v>4</v>
      </c>
      <c r="K2439" s="96">
        <v>6</v>
      </c>
    </row>
    <row r="2440" spans="1:11">
      <c r="A2440" s="39"/>
      <c r="B2440" s="38"/>
      <c r="C2440" s="39"/>
      <c r="D2440" s="39"/>
      <c r="J2440" s="96">
        <v>3</v>
      </c>
      <c r="K2440" s="96">
        <v>8</v>
      </c>
    </row>
    <row r="2441" spans="1:11">
      <c r="A2441" s="39"/>
      <c r="B2441" s="38"/>
      <c r="C2441" s="39"/>
      <c r="D2441" s="39"/>
      <c r="J2441" s="96">
        <v>5</v>
      </c>
      <c r="K2441" s="96">
        <v>6</v>
      </c>
    </row>
    <row r="2442" spans="1:11">
      <c r="A2442" s="39"/>
      <c r="B2442" s="38"/>
      <c r="C2442" s="39"/>
      <c r="D2442" s="39"/>
      <c r="J2442" s="96">
        <v>1</v>
      </c>
      <c r="K2442" s="96">
        <v>4</v>
      </c>
    </row>
    <row r="2443" spans="1:11">
      <c r="A2443" s="39"/>
      <c r="B2443" s="38"/>
      <c r="C2443" s="39"/>
      <c r="D2443" s="39"/>
      <c r="J2443" s="96">
        <v>2</v>
      </c>
      <c r="K2443" s="96">
        <v>16</v>
      </c>
    </row>
    <row r="2444" spans="1:11">
      <c r="A2444" s="39"/>
      <c r="B2444" s="38"/>
      <c r="C2444" s="39"/>
      <c r="D2444" s="39"/>
      <c r="J2444" s="96">
        <v>4</v>
      </c>
      <c r="K2444" s="96">
        <v>11</v>
      </c>
    </row>
    <row r="2445" spans="1:11">
      <c r="A2445" s="39"/>
      <c r="B2445" s="38"/>
      <c r="C2445" s="39"/>
      <c r="D2445" s="39"/>
      <c r="J2445" s="96">
        <v>5</v>
      </c>
      <c r="K2445" s="96">
        <v>9</v>
      </c>
    </row>
    <row r="2446" spans="1:11">
      <c r="A2446" s="39"/>
      <c r="B2446" s="38"/>
      <c r="C2446" s="39"/>
      <c r="D2446" s="39"/>
      <c r="J2446" s="96">
        <v>1</v>
      </c>
      <c r="K2446" s="96">
        <v>6</v>
      </c>
    </row>
    <row r="2447" spans="1:11">
      <c r="A2447" s="39"/>
      <c r="B2447" s="38"/>
      <c r="C2447" s="39"/>
      <c r="D2447" s="39"/>
      <c r="J2447" s="96">
        <v>5</v>
      </c>
      <c r="K2447" s="96">
        <v>9</v>
      </c>
    </row>
    <row r="2448" spans="1:11">
      <c r="A2448" s="39"/>
      <c r="B2448" s="38"/>
      <c r="C2448" s="39"/>
      <c r="D2448" s="39"/>
      <c r="J2448" s="96">
        <v>4</v>
      </c>
      <c r="K2448" s="96">
        <v>7</v>
      </c>
    </row>
    <row r="2449" spans="1:11">
      <c r="A2449" s="39"/>
      <c r="B2449" s="38"/>
      <c r="C2449" s="39"/>
      <c r="D2449" s="39"/>
      <c r="J2449" s="96">
        <v>1</v>
      </c>
      <c r="K2449" s="96">
        <v>7</v>
      </c>
    </row>
    <row r="2450" spans="1:11">
      <c r="A2450" s="39"/>
      <c r="B2450" s="38"/>
      <c r="C2450" s="39"/>
      <c r="D2450" s="39"/>
      <c r="J2450" s="96">
        <v>10</v>
      </c>
      <c r="K2450" s="96">
        <v>17</v>
      </c>
    </row>
    <row r="2451" spans="1:11">
      <c r="A2451" s="39"/>
      <c r="B2451" s="38"/>
      <c r="C2451" s="39"/>
      <c r="D2451" s="39"/>
      <c r="J2451" s="96">
        <v>8</v>
      </c>
      <c r="K2451" s="96">
        <v>10</v>
      </c>
    </row>
    <row r="2452" spans="1:11">
      <c r="A2452" s="39"/>
      <c r="B2452" s="38"/>
      <c r="C2452" s="39"/>
      <c r="D2452" s="39"/>
      <c r="J2452" s="96">
        <v>1</v>
      </c>
      <c r="K2452" s="96">
        <v>4</v>
      </c>
    </row>
    <row r="2453" spans="1:11">
      <c r="A2453" s="39"/>
      <c r="B2453" s="38"/>
      <c r="C2453" s="39"/>
      <c r="D2453" s="39"/>
      <c r="J2453" s="96">
        <v>3</v>
      </c>
      <c r="K2453" s="96">
        <v>11</v>
      </c>
    </row>
    <row r="2454" spans="1:11">
      <c r="A2454" s="39"/>
      <c r="B2454" s="38"/>
      <c r="C2454" s="39"/>
      <c r="D2454" s="39"/>
      <c r="J2454" s="96">
        <v>2</v>
      </c>
      <c r="K2454" s="96">
        <v>4</v>
      </c>
    </row>
    <row r="2455" spans="1:11">
      <c r="A2455" s="39"/>
      <c r="B2455" s="38"/>
      <c r="C2455" s="39"/>
      <c r="D2455" s="39"/>
      <c r="J2455" s="5">
        <v>9</v>
      </c>
      <c r="K2455" s="5">
        <v>15</v>
      </c>
    </row>
    <row r="2456" spans="1:11">
      <c r="A2456" s="39"/>
      <c r="B2456" s="38"/>
      <c r="C2456" s="39"/>
      <c r="D2456" s="39"/>
      <c r="J2456" s="5">
        <v>1</v>
      </c>
      <c r="K2456" s="5">
        <v>6</v>
      </c>
    </row>
    <row r="2457" spans="1:11">
      <c r="A2457" s="39"/>
      <c r="B2457" s="38"/>
      <c r="C2457" s="39"/>
      <c r="D2457" s="39"/>
      <c r="J2457" s="5">
        <v>1</v>
      </c>
      <c r="K2457" s="5">
        <v>3</v>
      </c>
    </row>
    <row r="2458" spans="1:11">
      <c r="A2458" s="39"/>
      <c r="B2458" s="38"/>
      <c r="C2458" s="39"/>
      <c r="D2458" s="39"/>
      <c r="J2458" s="5">
        <v>1</v>
      </c>
      <c r="K2458" s="5">
        <v>6</v>
      </c>
    </row>
    <row r="2459" spans="1:11">
      <c r="A2459" s="39"/>
      <c r="B2459" s="38"/>
      <c r="C2459" s="39"/>
      <c r="D2459" s="39"/>
      <c r="J2459" s="5">
        <v>4</v>
      </c>
      <c r="K2459" s="5">
        <v>6</v>
      </c>
    </row>
    <row r="2460" spans="1:11">
      <c r="A2460" s="39"/>
      <c r="B2460" s="38"/>
      <c r="C2460" s="39"/>
      <c r="D2460" s="39"/>
      <c r="J2460" s="5">
        <v>2</v>
      </c>
      <c r="K2460" s="5">
        <v>3</v>
      </c>
    </row>
    <row r="2461" spans="1:11">
      <c r="A2461" s="39"/>
      <c r="B2461" s="38"/>
      <c r="C2461" s="39"/>
      <c r="D2461" s="39"/>
      <c r="J2461" s="5">
        <v>1</v>
      </c>
      <c r="K2461" s="5">
        <v>7</v>
      </c>
    </row>
    <row r="2462" spans="1:11">
      <c r="A2462" s="39"/>
      <c r="B2462" s="38"/>
      <c r="C2462" s="39"/>
      <c r="D2462" s="39"/>
      <c r="J2462" s="5">
        <v>6</v>
      </c>
      <c r="K2462" s="5">
        <v>11</v>
      </c>
    </row>
    <row r="2463" spans="1:11">
      <c r="A2463" s="39"/>
      <c r="B2463" s="38"/>
      <c r="C2463" s="39"/>
      <c r="D2463" s="39"/>
      <c r="J2463" s="5">
        <v>2</v>
      </c>
      <c r="K2463" s="5">
        <v>4</v>
      </c>
    </row>
    <row r="2464" spans="1:11">
      <c r="A2464" s="39"/>
      <c r="B2464" s="38"/>
      <c r="C2464" s="39"/>
      <c r="D2464" s="39"/>
      <c r="J2464" s="5">
        <v>5</v>
      </c>
      <c r="K2464" s="5">
        <v>7</v>
      </c>
    </row>
    <row r="2465" spans="1:11">
      <c r="A2465" s="39"/>
      <c r="B2465" s="38"/>
      <c r="C2465" s="39"/>
      <c r="D2465" s="39"/>
      <c r="J2465" s="5">
        <v>9</v>
      </c>
      <c r="K2465" s="5">
        <v>24</v>
      </c>
    </row>
    <row r="2466" spans="1:11">
      <c r="A2466" s="39"/>
      <c r="B2466" s="38"/>
      <c r="C2466" s="39"/>
      <c r="D2466" s="39"/>
      <c r="J2466" s="5">
        <v>1</v>
      </c>
      <c r="K2466" s="5">
        <v>6</v>
      </c>
    </row>
    <row r="2467" spans="1:11">
      <c r="A2467" s="39"/>
      <c r="B2467" s="38"/>
      <c r="C2467" s="39"/>
      <c r="D2467" s="39"/>
      <c r="J2467" s="5">
        <v>3</v>
      </c>
      <c r="K2467" s="5">
        <v>6</v>
      </c>
    </row>
    <row r="2468" spans="1:11">
      <c r="A2468" s="39"/>
      <c r="B2468" s="38"/>
      <c r="C2468" s="39"/>
      <c r="D2468" s="39"/>
      <c r="J2468" s="5">
        <v>2</v>
      </c>
      <c r="K2468" s="5">
        <v>7</v>
      </c>
    </row>
    <row r="2469" spans="1:11">
      <c r="A2469" s="39"/>
      <c r="B2469" s="38"/>
      <c r="C2469" s="39"/>
      <c r="D2469" s="39"/>
      <c r="J2469" s="5">
        <v>3</v>
      </c>
      <c r="K2469" s="5">
        <v>8</v>
      </c>
    </row>
    <row r="2470" spans="1:11">
      <c r="A2470" s="39"/>
      <c r="B2470" s="38"/>
      <c r="C2470" s="39"/>
      <c r="D2470" s="39"/>
      <c r="J2470" s="5">
        <v>3</v>
      </c>
      <c r="K2470" s="5">
        <v>7</v>
      </c>
    </row>
    <row r="2471" spans="1:11">
      <c r="A2471" s="39"/>
      <c r="B2471" s="38"/>
      <c r="C2471" s="39"/>
      <c r="D2471" s="39"/>
      <c r="J2471" s="5">
        <v>1</v>
      </c>
      <c r="K2471" s="5">
        <v>8</v>
      </c>
    </row>
    <row r="2472" spans="1:11">
      <c r="A2472" s="39"/>
      <c r="B2472" s="38"/>
      <c r="C2472" s="39"/>
      <c r="D2472" s="39"/>
      <c r="J2472" s="5">
        <v>4</v>
      </c>
      <c r="K2472" s="5">
        <v>7</v>
      </c>
    </row>
    <row r="2473" spans="1:11">
      <c r="A2473" s="39"/>
      <c r="B2473" s="38"/>
      <c r="C2473" s="39"/>
      <c r="D2473" s="39"/>
      <c r="J2473" s="5">
        <v>1</v>
      </c>
      <c r="K2473" s="5">
        <v>3</v>
      </c>
    </row>
    <row r="2474" spans="1:11">
      <c r="A2474" s="39"/>
      <c r="B2474" s="38"/>
      <c r="C2474" s="39"/>
      <c r="D2474" s="39"/>
      <c r="J2474" s="5">
        <v>4</v>
      </c>
      <c r="K2474" s="5">
        <v>5</v>
      </c>
    </row>
    <row r="2475" spans="1:11">
      <c r="A2475" s="39"/>
      <c r="B2475" s="38"/>
      <c r="C2475" s="39"/>
      <c r="D2475" s="39"/>
      <c r="J2475" s="5">
        <v>3</v>
      </c>
      <c r="K2475" s="5">
        <v>7</v>
      </c>
    </row>
    <row r="2476" spans="1:11">
      <c r="A2476" s="39"/>
      <c r="B2476" s="38"/>
      <c r="C2476" s="39"/>
      <c r="D2476" s="39"/>
      <c r="J2476" s="5">
        <v>4</v>
      </c>
      <c r="K2476" s="5">
        <v>7</v>
      </c>
    </row>
    <row r="2477" spans="1:11">
      <c r="A2477" s="39"/>
      <c r="B2477" s="38"/>
      <c r="C2477" s="39"/>
      <c r="D2477" s="39"/>
      <c r="J2477" s="5">
        <v>1</v>
      </c>
      <c r="K2477" s="5">
        <v>4</v>
      </c>
    </row>
    <row r="2478" spans="1:11">
      <c r="A2478" s="39"/>
      <c r="B2478" s="38"/>
      <c r="C2478" s="39"/>
      <c r="D2478" s="39"/>
      <c r="J2478" s="5">
        <v>3</v>
      </c>
      <c r="K2478" s="5">
        <v>4</v>
      </c>
    </row>
    <row r="2479" spans="1:11">
      <c r="A2479" s="39"/>
      <c r="B2479" s="38"/>
      <c r="C2479" s="39"/>
      <c r="D2479" s="39"/>
      <c r="J2479" s="5">
        <v>1</v>
      </c>
      <c r="K2479" s="5">
        <v>5</v>
      </c>
    </row>
    <row r="2480" spans="1:11">
      <c r="A2480" s="39"/>
      <c r="B2480" s="38"/>
      <c r="C2480" s="39"/>
      <c r="D2480" s="39"/>
      <c r="J2480" s="5">
        <v>1</v>
      </c>
      <c r="K2480" s="5">
        <v>11</v>
      </c>
    </row>
    <row r="2481" spans="1:11">
      <c r="A2481" s="39"/>
      <c r="B2481" s="38"/>
      <c r="C2481" s="39"/>
      <c r="D2481" s="39"/>
      <c r="J2481" s="5">
        <v>3</v>
      </c>
      <c r="K2481" s="5">
        <v>6</v>
      </c>
    </row>
    <row r="2482" spans="1:11">
      <c r="A2482" s="39"/>
      <c r="B2482" s="38"/>
      <c r="C2482" s="39"/>
      <c r="D2482" s="39"/>
      <c r="J2482" s="5">
        <v>1</v>
      </c>
      <c r="K2482" s="5">
        <v>5</v>
      </c>
    </row>
    <row r="2483" spans="1:11">
      <c r="A2483" s="39"/>
      <c r="B2483" s="38"/>
      <c r="C2483" s="39"/>
      <c r="D2483" s="39"/>
      <c r="J2483" s="5">
        <v>3</v>
      </c>
      <c r="K2483" s="5">
        <v>10</v>
      </c>
    </row>
    <row r="2484" spans="1:11">
      <c r="A2484" s="39"/>
      <c r="B2484" s="38"/>
      <c r="C2484" s="39"/>
      <c r="D2484" s="39"/>
      <c r="J2484" s="5">
        <v>5</v>
      </c>
      <c r="K2484" s="5">
        <v>13</v>
      </c>
    </row>
    <row r="2485" spans="1:11">
      <c r="A2485" s="39"/>
      <c r="B2485" s="38"/>
      <c r="C2485" s="39"/>
      <c r="D2485" s="39"/>
      <c r="J2485" s="5">
        <v>6</v>
      </c>
      <c r="K2485" s="5">
        <v>10</v>
      </c>
    </row>
    <row r="2486" spans="1:11">
      <c r="A2486" s="39"/>
      <c r="B2486" s="38"/>
      <c r="C2486" s="39"/>
      <c r="D2486" s="39"/>
      <c r="J2486" s="5">
        <v>8</v>
      </c>
      <c r="K2486" s="5">
        <v>9</v>
      </c>
    </row>
    <row r="2487" spans="1:11">
      <c r="A2487" s="39"/>
      <c r="B2487" s="38"/>
      <c r="C2487" s="39"/>
      <c r="D2487" s="39"/>
      <c r="J2487" s="5">
        <v>5</v>
      </c>
      <c r="K2487" s="5">
        <v>24</v>
      </c>
    </row>
    <row r="2488" spans="1:11">
      <c r="A2488" s="39"/>
      <c r="B2488" s="38"/>
      <c r="C2488" s="39"/>
      <c r="D2488" s="39"/>
      <c r="J2488" s="5">
        <v>8</v>
      </c>
      <c r="K2488" s="5">
        <v>15</v>
      </c>
    </row>
    <row r="2489" spans="1:11">
      <c r="A2489" s="39"/>
      <c r="B2489" s="38"/>
      <c r="C2489" s="39"/>
      <c r="D2489" s="39"/>
      <c r="J2489" s="5">
        <v>1</v>
      </c>
      <c r="K2489" s="5">
        <v>3</v>
      </c>
    </row>
    <row r="2490" spans="1:11">
      <c r="A2490" s="39"/>
      <c r="B2490" s="38"/>
      <c r="C2490" s="39"/>
      <c r="D2490" s="39"/>
      <c r="J2490" s="5">
        <v>5</v>
      </c>
      <c r="K2490" s="5">
        <v>6</v>
      </c>
    </row>
    <row r="2491" spans="1:11">
      <c r="A2491" s="39"/>
      <c r="B2491" s="38"/>
      <c r="C2491" s="39"/>
      <c r="D2491" s="39"/>
      <c r="J2491" s="5">
        <v>3</v>
      </c>
      <c r="K2491" s="5">
        <v>6</v>
      </c>
    </row>
    <row r="2492" spans="1:11">
      <c r="A2492" s="39"/>
      <c r="B2492" s="38"/>
      <c r="C2492" s="39"/>
      <c r="D2492" s="39"/>
      <c r="J2492" s="5">
        <v>9</v>
      </c>
      <c r="K2492" s="5">
        <v>22</v>
      </c>
    </row>
    <row r="2493" spans="1:11">
      <c r="A2493" s="39"/>
      <c r="B2493" s="38"/>
      <c r="C2493" s="39"/>
      <c r="D2493" s="39"/>
      <c r="J2493" s="5">
        <v>3</v>
      </c>
      <c r="K2493" s="5">
        <v>5</v>
      </c>
    </row>
    <row r="2494" spans="1:11">
      <c r="A2494" s="39"/>
      <c r="B2494" s="38"/>
      <c r="C2494" s="39"/>
      <c r="D2494" s="39"/>
      <c r="J2494" s="5">
        <v>1</v>
      </c>
      <c r="K2494" s="5">
        <v>6</v>
      </c>
    </row>
    <row r="2495" spans="1:11">
      <c r="A2495" s="39"/>
      <c r="B2495" s="38"/>
      <c r="C2495" s="39"/>
      <c r="D2495" s="39"/>
      <c r="J2495" s="5">
        <v>3</v>
      </c>
      <c r="K2495" s="5">
        <v>13</v>
      </c>
    </row>
    <row r="2496" spans="1:11">
      <c r="A2496" s="39"/>
      <c r="B2496" s="38"/>
      <c r="C2496" s="39"/>
      <c r="D2496" s="39"/>
      <c r="J2496" s="5">
        <v>1</v>
      </c>
      <c r="K2496" s="5">
        <v>8</v>
      </c>
    </row>
    <row r="2497" spans="1:11">
      <c r="A2497" s="39"/>
      <c r="B2497" s="38"/>
      <c r="C2497" s="39"/>
      <c r="D2497" s="39"/>
      <c r="J2497" s="5">
        <v>5</v>
      </c>
      <c r="K2497" s="5">
        <v>8</v>
      </c>
    </row>
    <row r="2498" spans="1:11">
      <c r="A2498" s="39"/>
      <c r="B2498" s="38"/>
      <c r="C2498" s="39"/>
      <c r="D2498" s="39"/>
      <c r="J2498" s="5">
        <v>2</v>
      </c>
      <c r="K2498" s="5">
        <v>5</v>
      </c>
    </row>
    <row r="2499" spans="1:11">
      <c r="A2499" s="39"/>
      <c r="B2499" s="38"/>
      <c r="C2499" s="39"/>
      <c r="D2499" s="39"/>
      <c r="J2499" s="5">
        <v>1</v>
      </c>
      <c r="K2499" s="5">
        <v>8</v>
      </c>
    </row>
    <row r="2500" spans="1:11">
      <c r="A2500" s="39"/>
      <c r="B2500" s="38"/>
      <c r="C2500" s="39"/>
      <c r="D2500" s="39"/>
      <c r="J2500" s="5">
        <v>1</v>
      </c>
      <c r="K2500" s="5">
        <v>6</v>
      </c>
    </row>
    <row r="2501" spans="1:11">
      <c r="A2501" s="39"/>
      <c r="B2501" s="38"/>
      <c r="C2501" s="39"/>
      <c r="D2501" s="39"/>
      <c r="J2501" s="5">
        <v>9</v>
      </c>
      <c r="K2501" s="5">
        <v>22</v>
      </c>
    </row>
    <row r="2502" spans="1:11">
      <c r="A2502" s="39"/>
      <c r="B2502" s="38"/>
      <c r="C2502" s="39"/>
      <c r="D2502" s="39"/>
      <c r="J2502" s="5">
        <v>11</v>
      </c>
      <c r="K2502" s="5">
        <v>17</v>
      </c>
    </row>
    <row r="2503" spans="1:11">
      <c r="A2503" s="39"/>
      <c r="B2503" s="38"/>
      <c r="C2503" s="39"/>
      <c r="D2503" s="39"/>
      <c r="J2503" s="5">
        <v>2</v>
      </c>
      <c r="K2503" s="5">
        <v>10</v>
      </c>
    </row>
    <row r="2504" spans="1:11">
      <c r="A2504" s="39"/>
      <c r="B2504" s="38"/>
      <c r="C2504" s="39"/>
      <c r="D2504" s="39"/>
      <c r="J2504" s="5">
        <v>4</v>
      </c>
      <c r="K2504" s="5">
        <v>7</v>
      </c>
    </row>
    <row r="2505" spans="1:11">
      <c r="A2505" s="39"/>
      <c r="B2505" s="38"/>
      <c r="C2505" s="39"/>
      <c r="D2505" s="39"/>
      <c r="J2505" s="5">
        <v>2</v>
      </c>
      <c r="K2505" s="5">
        <v>15</v>
      </c>
    </row>
    <row r="2506" spans="1:11">
      <c r="A2506" s="39"/>
      <c r="B2506" s="38"/>
      <c r="C2506" s="39"/>
      <c r="D2506" s="39"/>
      <c r="J2506" s="5">
        <v>3</v>
      </c>
      <c r="K2506" s="5">
        <v>5</v>
      </c>
    </row>
    <row r="2507" spans="1:11">
      <c r="A2507" s="39"/>
      <c r="B2507" s="38"/>
      <c r="C2507" s="39"/>
      <c r="D2507" s="39"/>
      <c r="J2507" s="5">
        <v>7</v>
      </c>
      <c r="K2507" s="5">
        <v>15</v>
      </c>
    </row>
    <row r="2508" spans="1:11">
      <c r="A2508" s="39"/>
      <c r="B2508" s="38"/>
      <c r="C2508" s="39"/>
      <c r="D2508" s="39"/>
      <c r="J2508" s="5">
        <v>12</v>
      </c>
      <c r="K2508" s="5">
        <v>23</v>
      </c>
    </row>
    <row r="2509" spans="1:11">
      <c r="A2509" s="39"/>
      <c r="B2509" s="38"/>
      <c r="C2509" s="39"/>
      <c r="D2509" s="39"/>
      <c r="J2509" s="5">
        <v>2</v>
      </c>
      <c r="K2509" s="5">
        <v>6</v>
      </c>
    </row>
    <row r="2510" spans="1:11">
      <c r="A2510" s="39"/>
      <c r="B2510" s="38"/>
      <c r="C2510" s="39"/>
      <c r="D2510" s="39"/>
      <c r="J2510" s="5">
        <v>7</v>
      </c>
      <c r="K2510" s="5">
        <v>13</v>
      </c>
    </row>
    <row r="2511" spans="1:11">
      <c r="A2511" s="39"/>
      <c r="B2511" s="38"/>
      <c r="C2511" s="39"/>
      <c r="D2511" s="39"/>
      <c r="J2511" s="5">
        <v>4</v>
      </c>
      <c r="K2511" s="5">
        <v>7</v>
      </c>
    </row>
    <row r="2512" spans="1:11">
      <c r="A2512" s="39"/>
      <c r="B2512" s="38"/>
      <c r="C2512" s="39"/>
      <c r="D2512" s="39"/>
      <c r="J2512" s="5">
        <v>1</v>
      </c>
      <c r="K2512" s="5">
        <v>4</v>
      </c>
    </row>
    <row r="2513" spans="1:11">
      <c r="A2513" s="39"/>
      <c r="B2513" s="38"/>
      <c r="C2513" s="39"/>
      <c r="D2513" s="39"/>
      <c r="J2513" s="5">
        <v>3</v>
      </c>
      <c r="K2513" s="5">
        <v>6</v>
      </c>
    </row>
    <row r="2514" spans="1:11">
      <c r="A2514" s="39"/>
      <c r="B2514" s="38"/>
      <c r="C2514" s="39"/>
      <c r="D2514" s="39"/>
      <c r="J2514" s="5">
        <v>2</v>
      </c>
      <c r="K2514" s="5">
        <v>6</v>
      </c>
    </row>
    <row r="2515" spans="1:11">
      <c r="A2515" s="39"/>
      <c r="B2515" s="38"/>
      <c r="C2515" s="39"/>
      <c r="D2515" s="39"/>
      <c r="J2515" s="5">
        <v>2</v>
      </c>
      <c r="K2515" s="5">
        <v>5</v>
      </c>
    </row>
    <row r="2516" spans="1:11">
      <c r="A2516" s="39"/>
      <c r="B2516" s="38"/>
      <c r="C2516" s="39"/>
      <c r="D2516" s="39"/>
      <c r="J2516" s="5">
        <v>2</v>
      </c>
      <c r="K2516" s="5">
        <v>6</v>
      </c>
    </row>
    <row r="2517" spans="1:11">
      <c r="A2517" s="39"/>
      <c r="B2517" s="38"/>
      <c r="C2517" s="39"/>
      <c r="D2517" s="39"/>
      <c r="J2517" s="5">
        <v>4</v>
      </c>
      <c r="K2517" s="5">
        <v>5</v>
      </c>
    </row>
    <row r="2518" spans="1:11">
      <c r="A2518" s="39"/>
      <c r="B2518" s="38"/>
      <c r="C2518" s="39"/>
      <c r="D2518" s="39"/>
      <c r="J2518" s="5">
        <v>2</v>
      </c>
      <c r="K2518" s="5">
        <v>5</v>
      </c>
    </row>
    <row r="2519" spans="1:11">
      <c r="A2519" s="39"/>
      <c r="B2519" s="38"/>
      <c r="C2519" s="39"/>
      <c r="D2519" s="39"/>
      <c r="J2519" s="5">
        <v>1</v>
      </c>
      <c r="K2519" s="5">
        <v>5</v>
      </c>
    </row>
    <row r="2520" spans="1:11">
      <c r="A2520" s="39"/>
      <c r="B2520" s="38"/>
      <c r="C2520" s="39"/>
      <c r="D2520" s="39"/>
      <c r="J2520" s="5">
        <v>2</v>
      </c>
      <c r="K2520" s="5">
        <v>6</v>
      </c>
    </row>
    <row r="2521" spans="1:11">
      <c r="A2521" s="39"/>
      <c r="B2521" s="38"/>
      <c r="C2521" s="39"/>
      <c r="D2521" s="39"/>
      <c r="J2521" s="41">
        <v>3</v>
      </c>
      <c r="K2521" s="41">
        <v>18</v>
      </c>
    </row>
    <row r="2522" spans="1:11">
      <c r="A2522" s="39"/>
      <c r="B2522" s="38"/>
      <c r="C2522" s="39"/>
      <c r="D2522" s="39"/>
      <c r="J2522" s="41">
        <v>2</v>
      </c>
      <c r="K2522" s="41">
        <v>16</v>
      </c>
    </row>
    <row r="2523" spans="1:11">
      <c r="A2523" s="39"/>
      <c r="B2523" s="38"/>
      <c r="C2523" s="39"/>
      <c r="D2523" s="39"/>
      <c r="J2523" s="41">
        <v>2</v>
      </c>
      <c r="K2523" s="41">
        <v>10</v>
      </c>
    </row>
    <row r="2524" spans="1:11">
      <c r="A2524" s="39"/>
      <c r="B2524" s="38"/>
      <c r="C2524" s="39"/>
      <c r="D2524" s="39"/>
      <c r="J2524" s="41">
        <v>5</v>
      </c>
      <c r="K2524" s="41">
        <v>15</v>
      </c>
    </row>
    <row r="2525" spans="1:11">
      <c r="A2525" s="39"/>
      <c r="B2525" s="38"/>
      <c r="C2525" s="39"/>
      <c r="D2525" s="39"/>
      <c r="J2525" s="41">
        <v>2</v>
      </c>
      <c r="K2525" s="41">
        <v>9</v>
      </c>
    </row>
    <row r="2526" spans="1:11">
      <c r="A2526" s="39"/>
      <c r="B2526" s="38"/>
      <c r="C2526" s="39"/>
      <c r="D2526" s="39"/>
      <c r="J2526" s="41">
        <v>9</v>
      </c>
      <c r="K2526" s="41">
        <v>14</v>
      </c>
    </row>
    <row r="2527" spans="1:11">
      <c r="A2527" s="39"/>
      <c r="B2527" s="38"/>
      <c r="C2527" s="39"/>
      <c r="D2527" s="39"/>
      <c r="J2527" s="41">
        <v>3</v>
      </c>
      <c r="K2527" s="41">
        <v>8</v>
      </c>
    </row>
    <row r="2528" spans="1:11">
      <c r="A2528" s="39"/>
      <c r="B2528" s="38"/>
      <c r="C2528" s="39"/>
      <c r="D2528" s="39"/>
      <c r="J2528" s="41">
        <v>5</v>
      </c>
      <c r="K2528" s="41">
        <v>12</v>
      </c>
    </row>
    <row r="2529" spans="1:11">
      <c r="A2529" s="39"/>
      <c r="B2529" s="38"/>
      <c r="C2529" s="39"/>
      <c r="D2529" s="39"/>
      <c r="J2529" s="41">
        <v>3</v>
      </c>
      <c r="K2529" s="41">
        <v>13</v>
      </c>
    </row>
    <row r="2530" spans="1:11">
      <c r="A2530" s="39"/>
      <c r="B2530" s="38"/>
      <c r="C2530" s="39"/>
      <c r="D2530" s="39"/>
      <c r="J2530" s="41">
        <v>4</v>
      </c>
      <c r="K2530" s="41">
        <v>10</v>
      </c>
    </row>
    <row r="2531" spans="1:11">
      <c r="A2531" s="39"/>
      <c r="B2531" s="38"/>
      <c r="C2531" s="39"/>
      <c r="D2531" s="39"/>
      <c r="J2531" s="41">
        <v>1</v>
      </c>
      <c r="K2531" s="41">
        <v>9</v>
      </c>
    </row>
    <row r="2532" spans="1:11">
      <c r="A2532" s="39"/>
      <c r="B2532" s="38"/>
      <c r="C2532" s="39"/>
      <c r="D2532" s="39"/>
      <c r="J2532" s="41">
        <v>2</v>
      </c>
      <c r="K2532" s="41">
        <v>9</v>
      </c>
    </row>
    <row r="2533" spans="1:11">
      <c r="A2533" s="39"/>
      <c r="B2533" s="38"/>
      <c r="C2533" s="39"/>
      <c r="D2533" s="39"/>
      <c r="J2533" s="41">
        <v>1</v>
      </c>
      <c r="K2533" s="41">
        <v>10</v>
      </c>
    </row>
    <row r="2534" spans="1:11">
      <c r="A2534" s="39"/>
      <c r="B2534" s="38"/>
      <c r="C2534" s="39"/>
      <c r="D2534" s="39"/>
      <c r="J2534" s="41">
        <v>2</v>
      </c>
      <c r="K2534" s="41">
        <v>10</v>
      </c>
    </row>
    <row r="2535" spans="1:11">
      <c r="A2535" s="39"/>
      <c r="B2535" s="38"/>
      <c r="C2535" s="39"/>
      <c r="D2535" s="39"/>
      <c r="J2535" s="41">
        <v>4</v>
      </c>
      <c r="K2535" s="41">
        <v>11</v>
      </c>
    </row>
    <row r="2536" spans="1:11">
      <c r="A2536" s="39"/>
      <c r="B2536" s="38"/>
      <c r="C2536" s="39"/>
      <c r="D2536" s="39"/>
      <c r="J2536" s="41">
        <v>3</v>
      </c>
      <c r="K2536" s="41">
        <v>10</v>
      </c>
    </row>
    <row r="2537" spans="1:11">
      <c r="A2537" s="39"/>
      <c r="B2537" s="38"/>
      <c r="C2537" s="39"/>
      <c r="D2537" s="39"/>
      <c r="J2537" s="41">
        <v>4</v>
      </c>
      <c r="K2537" s="41">
        <v>6</v>
      </c>
    </row>
    <row r="2538" spans="1:11">
      <c r="A2538" s="39"/>
      <c r="B2538" s="38"/>
      <c r="C2538" s="39"/>
      <c r="D2538" s="39"/>
      <c r="J2538" s="42">
        <v>1</v>
      </c>
      <c r="K2538" s="42">
        <v>5</v>
      </c>
    </row>
    <row r="2539" spans="1:11">
      <c r="A2539" s="39"/>
      <c r="B2539" s="38"/>
      <c r="C2539" s="39"/>
      <c r="D2539" s="39"/>
      <c r="J2539" s="42">
        <v>8</v>
      </c>
      <c r="K2539" s="42">
        <v>12</v>
      </c>
    </row>
    <row r="2540" spans="1:11">
      <c r="A2540" s="39"/>
      <c r="B2540" s="38"/>
      <c r="C2540" s="39"/>
      <c r="D2540" s="39"/>
      <c r="J2540" s="42">
        <v>3</v>
      </c>
      <c r="K2540" s="42">
        <v>8</v>
      </c>
    </row>
    <row r="2541" spans="1:11">
      <c r="A2541" s="39"/>
      <c r="B2541" s="38"/>
      <c r="C2541" s="39"/>
      <c r="D2541" s="39"/>
      <c r="J2541" s="42">
        <v>5</v>
      </c>
      <c r="K2541" s="42">
        <v>6</v>
      </c>
    </row>
    <row r="2542" spans="1:11">
      <c r="A2542" s="39"/>
      <c r="B2542" s="38"/>
      <c r="C2542" s="39"/>
      <c r="D2542" s="39"/>
      <c r="J2542" s="42">
        <v>1</v>
      </c>
      <c r="K2542" s="42">
        <v>6</v>
      </c>
    </row>
    <row r="2543" spans="1:11">
      <c r="A2543" s="39"/>
      <c r="B2543" s="38"/>
      <c r="C2543" s="39"/>
      <c r="D2543" s="39"/>
      <c r="J2543" s="42">
        <v>6</v>
      </c>
      <c r="K2543" s="42">
        <v>8</v>
      </c>
    </row>
    <row r="2544" spans="1:11">
      <c r="A2544" s="39"/>
      <c r="B2544" s="38"/>
      <c r="C2544" s="39"/>
      <c r="D2544" s="39"/>
      <c r="J2544" s="42">
        <v>1</v>
      </c>
      <c r="K2544" s="42">
        <v>4</v>
      </c>
    </row>
    <row r="2545" spans="1:11">
      <c r="A2545" s="39"/>
      <c r="B2545" s="38"/>
      <c r="C2545" s="39"/>
      <c r="D2545" s="39"/>
      <c r="J2545" s="42">
        <v>6</v>
      </c>
      <c r="K2545" s="42">
        <v>16</v>
      </c>
    </row>
    <row r="2546" spans="1:11">
      <c r="A2546" s="39"/>
      <c r="B2546" s="38"/>
      <c r="C2546" s="39"/>
      <c r="D2546" s="39"/>
      <c r="J2546" s="42">
        <v>2</v>
      </c>
      <c r="K2546" s="42">
        <v>5</v>
      </c>
    </row>
    <row r="2547" spans="1:11">
      <c r="A2547" s="39"/>
      <c r="B2547" s="38"/>
      <c r="C2547" s="39"/>
      <c r="D2547" s="39"/>
      <c r="J2547" s="42">
        <v>14</v>
      </c>
      <c r="K2547" s="42">
        <v>22</v>
      </c>
    </row>
    <row r="2548" spans="1:11">
      <c r="A2548" s="39"/>
      <c r="B2548" s="38"/>
      <c r="C2548" s="39"/>
      <c r="D2548" s="39"/>
      <c r="J2548" s="42">
        <v>1</v>
      </c>
      <c r="K2548" s="42">
        <v>5</v>
      </c>
    </row>
    <row r="2549" spans="1:11">
      <c r="A2549" s="39"/>
      <c r="B2549" s="38"/>
      <c r="C2549" s="39"/>
      <c r="D2549" s="39"/>
      <c r="J2549" s="42">
        <v>1</v>
      </c>
      <c r="K2549" s="42">
        <v>3</v>
      </c>
    </row>
    <row r="2550" spans="1:11">
      <c r="A2550" s="39"/>
      <c r="B2550" s="38"/>
      <c r="C2550" s="39"/>
      <c r="D2550" s="39"/>
      <c r="J2550" s="42">
        <v>3</v>
      </c>
      <c r="K2550" s="42">
        <v>15</v>
      </c>
    </row>
    <row r="2551" spans="1:11">
      <c r="A2551" s="39"/>
      <c r="B2551" s="38"/>
      <c r="C2551" s="39"/>
      <c r="D2551" s="39"/>
      <c r="J2551" s="42">
        <v>2</v>
      </c>
      <c r="K2551" s="42">
        <v>28</v>
      </c>
    </row>
    <row r="2552" spans="1:11">
      <c r="A2552" s="39"/>
      <c r="B2552" s="38"/>
      <c r="C2552" s="39"/>
      <c r="D2552" s="39"/>
      <c r="J2552" s="42">
        <v>8</v>
      </c>
      <c r="K2552" s="42">
        <v>16</v>
      </c>
    </row>
    <row r="2553" spans="1:11">
      <c r="A2553" s="39"/>
      <c r="B2553" s="38"/>
      <c r="C2553" s="39"/>
      <c r="D2553" s="39"/>
      <c r="J2553" s="42">
        <v>1</v>
      </c>
      <c r="K2553" s="42">
        <v>12</v>
      </c>
    </row>
    <row r="2554" spans="1:11">
      <c r="A2554" s="39"/>
      <c r="B2554" s="38"/>
      <c r="C2554" s="39"/>
      <c r="D2554" s="39"/>
      <c r="J2554" s="42">
        <v>7</v>
      </c>
      <c r="K2554" s="42">
        <v>15</v>
      </c>
    </row>
    <row r="2555" spans="1:11">
      <c r="A2555" s="39"/>
      <c r="B2555" s="38"/>
      <c r="C2555" s="39"/>
      <c r="D2555" s="39"/>
      <c r="J2555" s="42">
        <v>1</v>
      </c>
      <c r="K2555" s="42">
        <v>12</v>
      </c>
    </row>
    <row r="2556" spans="1:11">
      <c r="A2556" s="39"/>
      <c r="B2556" s="38"/>
      <c r="C2556" s="39"/>
      <c r="D2556" s="39"/>
      <c r="J2556" s="42">
        <v>4</v>
      </c>
      <c r="K2556" s="42">
        <v>19</v>
      </c>
    </row>
    <row r="2557" spans="1:11">
      <c r="A2557" s="39"/>
      <c r="B2557" s="38"/>
      <c r="C2557" s="39"/>
      <c r="D2557" s="39"/>
      <c r="J2557" s="42">
        <v>6</v>
      </c>
      <c r="K2557" s="42">
        <v>14</v>
      </c>
    </row>
    <row r="2558" spans="1:11">
      <c r="A2558" s="39"/>
      <c r="B2558" s="38"/>
      <c r="C2558" s="39"/>
      <c r="D2558" s="39"/>
      <c r="J2558">
        <v>3</v>
      </c>
      <c r="K2558">
        <v>5</v>
      </c>
    </row>
    <row r="2559" spans="1:11">
      <c r="A2559" s="39"/>
      <c r="B2559" s="38"/>
      <c r="C2559" s="39"/>
      <c r="D2559" s="39"/>
      <c r="J2559">
        <v>1</v>
      </c>
      <c r="K2559">
        <v>9</v>
      </c>
    </row>
    <row r="2560" spans="1:11">
      <c r="A2560" s="39"/>
      <c r="B2560" s="38"/>
      <c r="C2560" s="39"/>
      <c r="D2560" s="39"/>
      <c r="J2560">
        <v>2</v>
      </c>
      <c r="K2560">
        <v>12</v>
      </c>
    </row>
    <row r="2561" spans="1:11">
      <c r="A2561" s="39"/>
      <c r="B2561" s="38"/>
      <c r="C2561" s="39"/>
      <c r="D2561" s="39"/>
      <c r="J2561">
        <v>3</v>
      </c>
      <c r="K2561">
        <v>8</v>
      </c>
    </row>
    <row r="2562" spans="1:11">
      <c r="A2562" s="39"/>
      <c r="B2562" s="38"/>
      <c r="C2562" s="39"/>
      <c r="D2562" s="39"/>
      <c r="J2562">
        <v>1</v>
      </c>
      <c r="K2562">
        <v>6</v>
      </c>
    </row>
    <row r="2563" spans="1:11">
      <c r="A2563" s="39"/>
      <c r="B2563" s="38"/>
      <c r="C2563" s="39"/>
      <c r="D2563" s="39"/>
      <c r="J2563">
        <v>2</v>
      </c>
      <c r="K2563">
        <v>9</v>
      </c>
    </row>
    <row r="2564" spans="1:11">
      <c r="A2564" s="39"/>
      <c r="B2564" s="38"/>
      <c r="C2564" s="39"/>
      <c r="D2564" s="39"/>
      <c r="J2564">
        <v>2</v>
      </c>
      <c r="K2564">
        <v>10</v>
      </c>
    </row>
    <row r="2565" spans="1:11">
      <c r="A2565" s="39"/>
      <c r="B2565" s="38"/>
      <c r="C2565" s="39"/>
      <c r="D2565" s="39"/>
      <c r="J2565">
        <v>1</v>
      </c>
      <c r="K2565">
        <v>9</v>
      </c>
    </row>
    <row r="2566" spans="1:11">
      <c r="A2566" s="39"/>
      <c r="B2566" s="38"/>
      <c r="C2566" s="39"/>
      <c r="D2566" s="39"/>
      <c r="J2566">
        <v>2</v>
      </c>
      <c r="K2566">
        <v>5</v>
      </c>
    </row>
    <row r="2567" spans="1:11">
      <c r="A2567" s="39"/>
      <c r="B2567" s="38"/>
      <c r="C2567" s="39"/>
      <c r="D2567" s="39"/>
      <c r="J2567">
        <v>6</v>
      </c>
      <c r="K2567">
        <v>9</v>
      </c>
    </row>
    <row r="2568" spans="1:11">
      <c r="A2568" s="39"/>
      <c r="B2568" s="38"/>
      <c r="C2568" s="39"/>
      <c r="D2568" s="39"/>
      <c r="J2568">
        <v>5</v>
      </c>
      <c r="K2568">
        <v>9</v>
      </c>
    </row>
    <row r="2569" spans="1:11">
      <c r="A2569" s="39"/>
      <c r="B2569" s="38"/>
      <c r="C2569" s="39"/>
      <c r="D2569" s="39"/>
      <c r="J2569">
        <v>3</v>
      </c>
      <c r="K2569">
        <v>5</v>
      </c>
    </row>
    <row r="2570" spans="1:11">
      <c r="A2570" s="39"/>
      <c r="B2570" s="38"/>
      <c r="C2570" s="39"/>
      <c r="D2570" s="39"/>
      <c r="J2570">
        <v>3</v>
      </c>
      <c r="K2570">
        <v>4</v>
      </c>
    </row>
    <row r="2571" spans="1:11">
      <c r="A2571" s="39"/>
      <c r="B2571" s="38"/>
      <c r="C2571" s="39"/>
      <c r="D2571" s="39"/>
      <c r="J2571">
        <v>3</v>
      </c>
      <c r="K2571">
        <v>6</v>
      </c>
    </row>
    <row r="2572" spans="1:11">
      <c r="A2572" s="39"/>
      <c r="B2572" s="38"/>
      <c r="C2572" s="39"/>
      <c r="D2572" s="39"/>
      <c r="J2572">
        <v>1</v>
      </c>
      <c r="K2572">
        <v>6</v>
      </c>
    </row>
    <row r="2573" spans="1:11">
      <c r="A2573" s="39"/>
      <c r="B2573" s="38"/>
      <c r="C2573" s="39"/>
      <c r="D2573" s="39"/>
      <c r="J2573">
        <v>3</v>
      </c>
      <c r="K2573">
        <v>5</v>
      </c>
    </row>
    <row r="2574" spans="1:11">
      <c r="A2574" s="39"/>
      <c r="B2574" s="38"/>
      <c r="C2574" s="39"/>
      <c r="D2574" s="39"/>
      <c r="J2574">
        <v>2</v>
      </c>
      <c r="K2574">
        <v>4</v>
      </c>
    </row>
    <row r="2575" spans="1:11">
      <c r="A2575" s="39"/>
      <c r="B2575" s="38"/>
      <c r="C2575" s="39"/>
      <c r="D2575" s="39"/>
      <c r="J2575">
        <v>3</v>
      </c>
      <c r="K2575">
        <v>5</v>
      </c>
    </row>
    <row r="2576" spans="1:11">
      <c r="A2576" s="39"/>
      <c r="B2576" s="38"/>
      <c r="C2576" s="39"/>
      <c r="D2576" s="39"/>
      <c r="J2576">
        <v>3</v>
      </c>
      <c r="K2576">
        <v>11</v>
      </c>
    </row>
    <row r="2577" spans="1:11">
      <c r="A2577" s="39"/>
      <c r="B2577" s="38"/>
      <c r="C2577" s="39"/>
      <c r="D2577" s="39"/>
      <c r="J2577">
        <v>3</v>
      </c>
      <c r="K2577">
        <v>5</v>
      </c>
    </row>
    <row r="2578" spans="1:11">
      <c r="A2578" s="39"/>
      <c r="B2578" s="38"/>
      <c r="C2578" s="39"/>
      <c r="D2578" s="39"/>
      <c r="J2578">
        <v>2</v>
      </c>
      <c r="K2578">
        <v>3</v>
      </c>
    </row>
    <row r="2579" spans="1:11">
      <c r="A2579" s="39"/>
      <c r="B2579" s="38"/>
      <c r="C2579" s="39"/>
      <c r="D2579" s="39"/>
      <c r="J2579">
        <v>2</v>
      </c>
      <c r="K2579">
        <v>5</v>
      </c>
    </row>
    <row r="2580" spans="1:11">
      <c r="A2580" s="39"/>
      <c r="B2580" s="38"/>
      <c r="C2580" s="39"/>
      <c r="D2580" s="39"/>
      <c r="J2580">
        <v>1</v>
      </c>
      <c r="K2580">
        <v>6</v>
      </c>
    </row>
    <row r="2581" spans="1:11">
      <c r="A2581" s="39"/>
      <c r="B2581" s="38"/>
      <c r="C2581" s="39"/>
      <c r="D2581" s="39"/>
      <c r="J2581">
        <v>8</v>
      </c>
      <c r="K2581">
        <v>21</v>
      </c>
    </row>
    <row r="2582" spans="1:11">
      <c r="A2582" s="39"/>
      <c r="B2582" s="38"/>
      <c r="C2582" s="39"/>
      <c r="D2582" s="39"/>
      <c r="J2582">
        <v>2</v>
      </c>
      <c r="K2582">
        <v>10</v>
      </c>
    </row>
    <row r="2583" spans="1:11">
      <c r="A2583" s="39"/>
      <c r="B2583" s="38"/>
      <c r="C2583" s="39"/>
      <c r="D2583" s="39"/>
      <c r="J2583">
        <v>1</v>
      </c>
      <c r="K2583">
        <v>3</v>
      </c>
    </row>
    <row r="2584" spans="1:11">
      <c r="A2584" s="39"/>
      <c r="B2584" s="38"/>
      <c r="C2584" s="39"/>
      <c r="D2584" s="39"/>
      <c r="J2584">
        <v>1</v>
      </c>
      <c r="K2584">
        <v>3</v>
      </c>
    </row>
    <row r="2585" spans="1:11">
      <c r="A2585" s="39"/>
      <c r="B2585" s="38"/>
      <c r="C2585" s="39"/>
      <c r="D2585" s="39"/>
      <c r="J2585">
        <v>2</v>
      </c>
      <c r="K2585">
        <v>5</v>
      </c>
    </row>
    <row r="2586" spans="1:11">
      <c r="A2586" s="39"/>
      <c r="B2586" s="38"/>
      <c r="C2586" s="39"/>
      <c r="D2586" s="39"/>
      <c r="J2586">
        <v>16</v>
      </c>
      <c r="K2586">
        <v>19</v>
      </c>
    </row>
    <row r="2587" spans="1:11">
      <c r="A2587" s="39"/>
      <c r="B2587" s="38"/>
      <c r="C2587" s="39"/>
      <c r="D2587" s="39"/>
      <c r="J2587">
        <v>18</v>
      </c>
      <c r="K2587">
        <v>36</v>
      </c>
    </row>
    <row r="2588" spans="1:11">
      <c r="A2588" s="39"/>
      <c r="B2588" s="38"/>
      <c r="C2588" s="39"/>
      <c r="D2588" s="39"/>
      <c r="J2588">
        <v>3</v>
      </c>
      <c r="K2588">
        <v>10</v>
      </c>
    </row>
    <row r="2589" spans="1:11">
      <c r="A2589" s="39"/>
      <c r="B2589" s="38"/>
      <c r="C2589" s="39"/>
      <c r="D2589" s="39"/>
      <c r="J2589">
        <v>1</v>
      </c>
      <c r="K2589">
        <v>5</v>
      </c>
    </row>
    <row r="2590" spans="1:11">
      <c r="A2590" s="39"/>
      <c r="B2590" s="38"/>
      <c r="C2590" s="39"/>
      <c r="D2590" s="39"/>
      <c r="J2590">
        <v>5</v>
      </c>
      <c r="K2590">
        <v>11</v>
      </c>
    </row>
    <row r="2591" spans="1:11">
      <c r="A2591" s="39"/>
      <c r="B2591" s="38"/>
      <c r="C2591" s="39"/>
      <c r="D2591" s="39"/>
      <c r="J2591">
        <v>5</v>
      </c>
      <c r="K2591">
        <v>9</v>
      </c>
    </row>
    <row r="2592" spans="1:11">
      <c r="A2592" s="39"/>
      <c r="B2592" s="38"/>
      <c r="C2592" s="39"/>
      <c r="D2592" s="39"/>
      <c r="J2592">
        <v>1</v>
      </c>
      <c r="K2592">
        <v>12</v>
      </c>
    </row>
    <row r="2593" spans="1:11">
      <c r="A2593" s="39"/>
      <c r="B2593" s="38"/>
      <c r="C2593" s="39"/>
      <c r="D2593" s="39"/>
      <c r="J2593">
        <v>1</v>
      </c>
      <c r="K2593">
        <v>6</v>
      </c>
    </row>
    <row r="2594" spans="1:11">
      <c r="A2594" s="39"/>
      <c r="B2594" s="38"/>
      <c r="C2594" s="39"/>
      <c r="D2594" s="39"/>
      <c r="J2594">
        <v>2</v>
      </c>
      <c r="K2594">
        <v>6</v>
      </c>
    </row>
    <row r="2595" spans="1:11">
      <c r="A2595" s="39"/>
      <c r="B2595" s="38"/>
      <c r="C2595" s="39"/>
      <c r="D2595" s="39"/>
      <c r="J2595">
        <v>2</v>
      </c>
      <c r="K2595">
        <v>8</v>
      </c>
    </row>
    <row r="2596" spans="1:11">
      <c r="A2596" s="39"/>
      <c r="B2596" s="38"/>
      <c r="C2596" s="39"/>
      <c r="D2596" s="39"/>
      <c r="J2596">
        <v>1</v>
      </c>
      <c r="K2596">
        <v>13</v>
      </c>
    </row>
    <row r="2597" spans="1:11">
      <c r="A2597" s="39"/>
      <c r="B2597" s="38"/>
      <c r="C2597" s="39"/>
      <c r="D2597" s="39"/>
      <c r="J2597">
        <v>1</v>
      </c>
      <c r="K2597">
        <v>4</v>
      </c>
    </row>
    <row r="2598" spans="1:11">
      <c r="A2598" s="39"/>
      <c r="B2598" s="38"/>
      <c r="C2598" s="39"/>
      <c r="D2598" s="39"/>
      <c r="J2598">
        <v>1</v>
      </c>
      <c r="K2598">
        <v>3</v>
      </c>
    </row>
    <row r="2599" spans="1:11">
      <c r="A2599" s="39"/>
      <c r="B2599" s="38"/>
      <c r="C2599" s="39"/>
      <c r="D2599" s="39"/>
      <c r="J2599">
        <v>1</v>
      </c>
      <c r="K2599">
        <v>5</v>
      </c>
    </row>
    <row r="2600" spans="1:11">
      <c r="A2600" s="39"/>
      <c r="B2600" s="38"/>
      <c r="C2600" s="39"/>
      <c r="D2600" s="39"/>
      <c r="J2600">
        <v>3</v>
      </c>
      <c r="K2600">
        <v>4</v>
      </c>
    </row>
    <row r="2601" spans="1:11">
      <c r="A2601" s="39"/>
      <c r="B2601" s="38"/>
      <c r="C2601" s="39"/>
      <c r="D2601" s="39"/>
      <c r="J2601">
        <v>1</v>
      </c>
      <c r="K2601">
        <v>4</v>
      </c>
    </row>
    <row r="2602" spans="1:11">
      <c r="A2602" s="39"/>
      <c r="B2602" s="38"/>
      <c r="C2602" s="39"/>
      <c r="D2602" s="39"/>
      <c r="J2602">
        <v>1</v>
      </c>
      <c r="K2602">
        <v>2</v>
      </c>
    </row>
    <row r="2603" spans="1:11">
      <c r="A2603" s="39"/>
      <c r="B2603" s="38"/>
      <c r="C2603" s="39"/>
      <c r="D2603" s="39"/>
      <c r="J2603">
        <v>1</v>
      </c>
      <c r="K2603">
        <v>8</v>
      </c>
    </row>
    <row r="2604" spans="1:11">
      <c r="A2604" s="39"/>
      <c r="B2604" s="38"/>
      <c r="C2604" s="39"/>
      <c r="D2604" s="39"/>
      <c r="J2604">
        <v>2</v>
      </c>
      <c r="K2604">
        <v>4</v>
      </c>
    </row>
    <row r="2605" spans="1:11">
      <c r="A2605" s="39"/>
      <c r="B2605" s="38"/>
      <c r="C2605" s="39"/>
      <c r="D2605" s="39"/>
      <c r="J2605">
        <v>5</v>
      </c>
      <c r="K2605">
        <v>13</v>
      </c>
    </row>
    <row r="2606" spans="1:11">
      <c r="A2606" s="39"/>
      <c r="B2606" s="38"/>
      <c r="C2606" s="39"/>
      <c r="D2606" s="39"/>
      <c r="J2606">
        <v>4</v>
      </c>
      <c r="K2606">
        <v>13</v>
      </c>
    </row>
    <row r="2607" spans="1:11">
      <c r="A2607" s="39"/>
      <c r="B2607" s="38"/>
      <c r="C2607" s="39"/>
      <c r="D2607" s="39"/>
      <c r="J2607">
        <v>2</v>
      </c>
      <c r="K2607">
        <v>10</v>
      </c>
    </row>
    <row r="2608" spans="1:11">
      <c r="A2608" s="39"/>
      <c r="B2608" s="38"/>
      <c r="C2608" s="39"/>
      <c r="D2608" s="39"/>
      <c r="J2608">
        <v>5</v>
      </c>
      <c r="K2608">
        <v>6</v>
      </c>
    </row>
    <row r="2609" spans="1:11">
      <c r="A2609" s="39"/>
      <c r="B2609" s="38"/>
      <c r="C2609" s="39"/>
      <c r="D2609" s="39"/>
      <c r="J2609">
        <v>6</v>
      </c>
      <c r="K2609">
        <v>9</v>
      </c>
    </row>
    <row r="2610" spans="1:11">
      <c r="A2610" s="39"/>
      <c r="B2610" s="38"/>
      <c r="C2610" s="39"/>
      <c r="D2610" s="39"/>
      <c r="J2610">
        <v>4</v>
      </c>
      <c r="K2610">
        <v>8</v>
      </c>
    </row>
    <row r="2611" spans="1:11">
      <c r="A2611" s="39"/>
      <c r="B2611" s="38"/>
      <c r="C2611" s="39"/>
      <c r="D2611" s="39"/>
      <c r="J2611">
        <v>3</v>
      </c>
      <c r="K2611">
        <v>9</v>
      </c>
    </row>
    <row r="2612" spans="1:11">
      <c r="A2612" s="39"/>
      <c r="B2612" s="38"/>
      <c r="C2612" s="39"/>
      <c r="D2612" s="39"/>
      <c r="J2612">
        <v>4</v>
      </c>
      <c r="K2612">
        <v>8</v>
      </c>
    </row>
    <row r="2613" spans="1:11">
      <c r="A2613" s="39"/>
      <c r="B2613" s="38"/>
      <c r="C2613" s="39"/>
      <c r="D2613" s="39"/>
      <c r="J2613">
        <v>5</v>
      </c>
      <c r="K2613">
        <v>10</v>
      </c>
    </row>
    <row r="2614" spans="1:11">
      <c r="A2614" s="39"/>
      <c r="B2614" s="38"/>
      <c r="C2614" s="39"/>
      <c r="D2614" s="39"/>
      <c r="J2614">
        <v>1</v>
      </c>
      <c r="K2614">
        <v>4</v>
      </c>
    </row>
    <row r="2615" spans="1:11">
      <c r="A2615" s="39"/>
      <c r="B2615" s="38"/>
      <c r="C2615" s="39"/>
      <c r="D2615" s="39"/>
      <c r="J2615">
        <v>4</v>
      </c>
      <c r="K2615">
        <v>10</v>
      </c>
    </row>
    <row r="2616" spans="1:11">
      <c r="A2616" s="39"/>
      <c r="B2616" s="38"/>
      <c r="C2616" s="39"/>
      <c r="D2616" s="39"/>
      <c r="J2616">
        <v>2</v>
      </c>
      <c r="K2616">
        <v>10</v>
      </c>
    </row>
    <row r="2617" spans="1:11">
      <c r="A2617" s="39"/>
      <c r="B2617" s="38"/>
      <c r="C2617" s="39"/>
      <c r="D2617" s="39"/>
      <c r="J2617">
        <v>3</v>
      </c>
      <c r="K2617">
        <v>8</v>
      </c>
    </row>
    <row r="2618" spans="1:11">
      <c r="A2618" s="39"/>
      <c r="B2618" s="38"/>
      <c r="C2618" s="39"/>
      <c r="D2618" s="39"/>
      <c r="J2618">
        <v>1</v>
      </c>
      <c r="K2618">
        <v>5</v>
      </c>
    </row>
    <row r="2619" spans="1:11">
      <c r="A2619" s="39"/>
      <c r="B2619" s="38"/>
      <c r="C2619" s="39"/>
      <c r="D2619" s="39"/>
      <c r="J2619">
        <v>7</v>
      </c>
      <c r="K2619">
        <v>14</v>
      </c>
    </row>
    <row r="2620" spans="1:11">
      <c r="A2620" s="39"/>
      <c r="B2620" s="38"/>
      <c r="C2620" s="39"/>
      <c r="D2620" s="39"/>
      <c r="J2620">
        <v>2</v>
      </c>
      <c r="K2620">
        <v>10</v>
      </c>
    </row>
    <row r="2621" spans="1:11">
      <c r="A2621" s="39"/>
      <c r="B2621" s="38"/>
      <c r="C2621" s="39"/>
      <c r="D2621" s="39"/>
      <c r="J2621">
        <v>2</v>
      </c>
      <c r="K2621">
        <v>5</v>
      </c>
    </row>
    <row r="2622" spans="1:11">
      <c r="A2622" s="39"/>
      <c r="B2622" s="38"/>
      <c r="C2622" s="39"/>
      <c r="D2622" s="39"/>
      <c r="J2622">
        <v>8</v>
      </c>
      <c r="K2622">
        <v>14</v>
      </c>
    </row>
    <row r="2623" spans="1:11">
      <c r="A2623" s="39"/>
      <c r="B2623" s="38"/>
      <c r="C2623" s="39"/>
      <c r="D2623" s="39"/>
      <c r="J2623">
        <v>3</v>
      </c>
      <c r="K2623">
        <v>7</v>
      </c>
    </row>
    <row r="2624" spans="1:11">
      <c r="A2624" s="39"/>
      <c r="B2624" s="38"/>
      <c r="C2624" s="39"/>
      <c r="D2624" s="39"/>
      <c r="J2624">
        <v>1</v>
      </c>
      <c r="K2624">
        <v>3</v>
      </c>
    </row>
    <row r="2625" spans="1:11">
      <c r="A2625" s="39"/>
      <c r="B2625" s="38"/>
      <c r="C2625" s="39"/>
      <c r="D2625" s="39"/>
      <c r="J2625">
        <v>1</v>
      </c>
      <c r="K2625">
        <v>4</v>
      </c>
    </row>
    <row r="2626" spans="1:11">
      <c r="A2626" s="39"/>
      <c r="B2626" s="38"/>
      <c r="C2626" s="39"/>
      <c r="D2626" s="39"/>
      <c r="J2626">
        <v>1</v>
      </c>
      <c r="K2626">
        <v>5</v>
      </c>
    </row>
    <row r="2627" spans="1:11">
      <c r="A2627" s="39"/>
      <c r="B2627" s="38"/>
      <c r="C2627" s="39"/>
      <c r="D2627" s="39"/>
      <c r="J2627" s="5">
        <v>2</v>
      </c>
      <c r="K2627" s="5">
        <v>4</v>
      </c>
    </row>
    <row r="2628" spans="1:11">
      <c r="A2628" s="39"/>
      <c r="B2628" s="38"/>
      <c r="C2628" s="39"/>
      <c r="D2628" s="39"/>
      <c r="J2628" s="5">
        <v>7</v>
      </c>
      <c r="K2628" s="5">
        <v>9</v>
      </c>
    </row>
    <row r="2629" spans="1:11">
      <c r="A2629" s="39"/>
      <c r="B2629" s="38"/>
      <c r="C2629" s="39"/>
      <c r="D2629" s="39"/>
      <c r="J2629" s="5">
        <v>2</v>
      </c>
      <c r="K2629" s="5">
        <v>8</v>
      </c>
    </row>
    <row r="2630" spans="1:11">
      <c r="A2630" s="39"/>
      <c r="B2630" s="38"/>
      <c r="C2630" s="39"/>
      <c r="D2630" s="39"/>
      <c r="J2630" s="5">
        <v>7</v>
      </c>
      <c r="K2630" s="5">
        <v>12</v>
      </c>
    </row>
    <row r="2631" spans="1:11">
      <c r="A2631" s="39"/>
      <c r="B2631" s="38"/>
      <c r="C2631" s="39"/>
      <c r="D2631" s="39"/>
      <c r="J2631" s="5">
        <v>8</v>
      </c>
      <c r="K2631" s="5">
        <v>15</v>
      </c>
    </row>
    <row r="2632" spans="1:11">
      <c r="A2632" s="39"/>
      <c r="B2632" s="38"/>
      <c r="C2632" s="39"/>
      <c r="D2632" s="39"/>
      <c r="J2632" s="5">
        <v>1</v>
      </c>
      <c r="K2632" s="5">
        <v>15</v>
      </c>
    </row>
    <row r="2633" spans="1:11">
      <c r="A2633" s="39"/>
      <c r="B2633" s="38"/>
      <c r="C2633" s="39"/>
      <c r="D2633" s="39"/>
      <c r="J2633" s="5">
        <v>3</v>
      </c>
      <c r="K2633" s="5">
        <v>8</v>
      </c>
    </row>
    <row r="2634" spans="1:11">
      <c r="A2634" s="39"/>
      <c r="B2634" s="38"/>
      <c r="C2634" s="39"/>
      <c r="D2634" s="39"/>
      <c r="J2634" s="5">
        <v>7</v>
      </c>
      <c r="K2634" s="5">
        <v>12</v>
      </c>
    </row>
    <row r="2635" spans="1:11">
      <c r="A2635" s="39"/>
      <c r="B2635" s="38"/>
      <c r="C2635" s="39"/>
      <c r="D2635" s="39"/>
      <c r="J2635" s="5">
        <v>7</v>
      </c>
      <c r="K2635" s="5">
        <v>13</v>
      </c>
    </row>
    <row r="2636" spans="1:11">
      <c r="A2636" s="39"/>
      <c r="B2636" s="38"/>
      <c r="C2636" s="39"/>
      <c r="D2636" s="39"/>
      <c r="J2636" s="5">
        <v>2</v>
      </c>
      <c r="K2636" s="5">
        <v>10</v>
      </c>
    </row>
    <row r="2637" spans="1:11">
      <c r="A2637" s="39"/>
      <c r="B2637" s="38"/>
      <c r="C2637" s="39"/>
      <c r="D2637" s="39"/>
      <c r="J2637" s="5">
        <v>3</v>
      </c>
      <c r="K2637" s="5">
        <v>8</v>
      </c>
    </row>
    <row r="2638" spans="1:11">
      <c r="A2638" s="39"/>
      <c r="B2638" s="38"/>
      <c r="C2638" s="39"/>
      <c r="D2638" s="39"/>
      <c r="J2638" s="5">
        <v>3</v>
      </c>
      <c r="K2638" s="5">
        <v>10</v>
      </c>
    </row>
    <row r="2639" spans="1:11">
      <c r="A2639" s="39"/>
      <c r="B2639" s="38"/>
      <c r="C2639" s="39"/>
      <c r="D2639" s="39"/>
      <c r="J2639" s="5">
        <v>6</v>
      </c>
      <c r="K2639" s="5">
        <v>10</v>
      </c>
    </row>
    <row r="2640" spans="1:11">
      <c r="A2640" s="39"/>
      <c r="B2640" s="38"/>
      <c r="C2640" s="39"/>
      <c r="D2640" s="39"/>
      <c r="J2640" s="5">
        <v>1</v>
      </c>
      <c r="K2640" s="5">
        <v>7</v>
      </c>
    </row>
    <row r="2641" spans="1:11">
      <c r="A2641" s="39"/>
      <c r="B2641" s="38"/>
      <c r="C2641" s="39"/>
      <c r="D2641" s="39"/>
      <c r="J2641" s="5">
        <v>3</v>
      </c>
      <c r="K2641" s="5">
        <v>6</v>
      </c>
    </row>
    <row r="2642" spans="1:11">
      <c r="A2642" s="39"/>
      <c r="B2642" s="38"/>
      <c r="C2642" s="39"/>
      <c r="D2642" s="39"/>
      <c r="J2642" s="5">
        <v>4</v>
      </c>
      <c r="K2642" s="5">
        <v>8</v>
      </c>
    </row>
    <row r="2643" spans="1:11">
      <c r="A2643" s="39"/>
      <c r="B2643" s="38"/>
      <c r="C2643" s="39"/>
      <c r="D2643" s="39"/>
      <c r="J2643" s="5">
        <v>1</v>
      </c>
      <c r="K2643" s="5">
        <v>7</v>
      </c>
    </row>
    <row r="2644" spans="1:11">
      <c r="A2644" s="39"/>
      <c r="B2644" s="38"/>
      <c r="C2644" s="39"/>
      <c r="D2644" s="39"/>
      <c r="J2644" s="5">
        <v>3</v>
      </c>
      <c r="K2644" s="5">
        <v>6</v>
      </c>
    </row>
    <row r="2645" spans="1:11">
      <c r="A2645" s="39"/>
      <c r="B2645" s="38"/>
      <c r="C2645" s="39"/>
      <c r="D2645" s="39"/>
      <c r="J2645" s="5">
        <v>1</v>
      </c>
      <c r="K2645" s="5">
        <v>6</v>
      </c>
    </row>
    <row r="2646" spans="1:11">
      <c r="A2646" s="39"/>
      <c r="B2646" s="38"/>
      <c r="C2646" s="39"/>
      <c r="D2646" s="39"/>
      <c r="J2646">
        <v>2</v>
      </c>
      <c r="K2646">
        <v>5</v>
      </c>
    </row>
    <row r="2647" spans="1:11">
      <c r="A2647" s="39"/>
      <c r="B2647" s="38"/>
      <c r="C2647" s="39"/>
      <c r="D2647" s="39"/>
      <c r="J2647">
        <v>3</v>
      </c>
      <c r="K2647">
        <v>7</v>
      </c>
    </row>
    <row r="2648" spans="1:11">
      <c r="A2648" s="39"/>
      <c r="B2648" s="38"/>
      <c r="C2648" s="39"/>
      <c r="D2648" s="39"/>
      <c r="J2648">
        <v>4</v>
      </c>
      <c r="K2648">
        <v>19</v>
      </c>
    </row>
    <row r="2649" spans="1:11">
      <c r="A2649" s="39"/>
      <c r="B2649" s="38"/>
      <c r="C2649" s="39"/>
      <c r="D2649" s="39"/>
      <c r="J2649">
        <v>3</v>
      </c>
      <c r="K2649">
        <v>11</v>
      </c>
    </row>
    <row r="2650" spans="1:11">
      <c r="A2650" s="39"/>
      <c r="B2650" s="38"/>
      <c r="C2650" s="39"/>
      <c r="D2650" s="39"/>
      <c r="J2650">
        <v>2</v>
      </c>
      <c r="K2650">
        <v>5</v>
      </c>
    </row>
    <row r="2651" spans="1:11">
      <c r="A2651" s="39"/>
      <c r="B2651" s="38"/>
      <c r="C2651" s="39"/>
      <c r="D2651" s="39"/>
      <c r="J2651">
        <v>3</v>
      </c>
      <c r="K2651">
        <v>6</v>
      </c>
    </row>
    <row r="2652" spans="1:11">
      <c r="A2652" s="39"/>
      <c r="B2652" s="38"/>
      <c r="C2652" s="39"/>
      <c r="D2652" s="39"/>
      <c r="J2652">
        <v>3</v>
      </c>
      <c r="K2652">
        <v>4</v>
      </c>
    </row>
    <row r="2653" spans="1:11">
      <c r="A2653" s="39"/>
      <c r="B2653" s="38"/>
      <c r="C2653" s="39"/>
      <c r="D2653" s="39"/>
      <c r="J2653">
        <v>6</v>
      </c>
      <c r="K2653">
        <v>13</v>
      </c>
    </row>
    <row r="2654" spans="1:11">
      <c r="A2654" s="39"/>
      <c r="B2654" s="38"/>
      <c r="C2654" s="39"/>
      <c r="D2654" s="39"/>
      <c r="J2654">
        <v>4</v>
      </c>
      <c r="K2654">
        <v>8</v>
      </c>
    </row>
    <row r="2655" spans="1:11">
      <c r="A2655" s="39"/>
      <c r="B2655" s="38"/>
      <c r="C2655" s="39"/>
      <c r="D2655" s="39"/>
      <c r="J2655">
        <v>8</v>
      </c>
      <c r="K2655">
        <v>11</v>
      </c>
    </row>
    <row r="2656" spans="1:11">
      <c r="A2656" s="39"/>
      <c r="B2656" s="38"/>
      <c r="C2656" s="39"/>
      <c r="D2656" s="39"/>
      <c r="J2656">
        <v>5</v>
      </c>
      <c r="K2656">
        <v>13</v>
      </c>
    </row>
    <row r="2657" spans="1:11">
      <c r="A2657" s="39"/>
      <c r="B2657" s="38"/>
      <c r="C2657" s="39"/>
      <c r="D2657" s="39"/>
      <c r="J2657" s="5">
        <v>3</v>
      </c>
      <c r="K2657" s="5">
        <v>25</v>
      </c>
    </row>
    <row r="2658" spans="1:11">
      <c r="A2658" s="39"/>
      <c r="B2658" s="38"/>
      <c r="C2658" s="39"/>
      <c r="D2658" s="39"/>
      <c r="J2658">
        <v>5</v>
      </c>
      <c r="K2658">
        <v>7</v>
      </c>
    </row>
    <row r="2659" spans="1:11">
      <c r="A2659" s="39"/>
      <c r="B2659" s="38"/>
      <c r="C2659" s="39"/>
      <c r="D2659" s="39"/>
      <c r="J2659">
        <v>1</v>
      </c>
      <c r="K2659">
        <v>9</v>
      </c>
    </row>
    <row r="2660" spans="1:11">
      <c r="A2660" s="39"/>
      <c r="B2660" s="38"/>
      <c r="C2660" s="39"/>
      <c r="D2660" s="39"/>
      <c r="J2660">
        <v>5</v>
      </c>
      <c r="K2660">
        <v>13</v>
      </c>
    </row>
    <row r="2661" spans="1:11">
      <c r="A2661" s="39"/>
      <c r="B2661" s="38"/>
      <c r="C2661" s="39"/>
      <c r="D2661" s="39"/>
      <c r="J2661">
        <v>5</v>
      </c>
      <c r="K2661">
        <v>7</v>
      </c>
    </row>
    <row r="2662" spans="1:11">
      <c r="A2662" s="39"/>
      <c r="B2662" s="38"/>
      <c r="C2662" s="39"/>
      <c r="D2662" s="39"/>
      <c r="J2662">
        <v>5</v>
      </c>
      <c r="K2662">
        <v>7</v>
      </c>
    </row>
    <row r="2663" spans="1:11">
      <c r="A2663" s="39"/>
      <c r="B2663" s="38"/>
      <c r="C2663" s="39"/>
      <c r="D2663" s="39"/>
      <c r="J2663">
        <v>1</v>
      </c>
      <c r="K2663">
        <v>13</v>
      </c>
    </row>
    <row r="2664" spans="1:11">
      <c r="A2664" s="39"/>
      <c r="B2664" s="38"/>
      <c r="C2664" s="39"/>
      <c r="D2664" s="39"/>
      <c r="J2664">
        <v>2</v>
      </c>
      <c r="K2664">
        <v>6</v>
      </c>
    </row>
    <row r="2665" spans="1:11">
      <c r="A2665" s="39"/>
      <c r="B2665" s="38"/>
      <c r="C2665" s="39"/>
      <c r="D2665" s="39"/>
      <c r="J2665">
        <v>2</v>
      </c>
      <c r="K2665">
        <v>8</v>
      </c>
    </row>
    <row r="2666" spans="1:11">
      <c r="A2666" s="39"/>
      <c r="B2666" s="38"/>
      <c r="C2666" s="39"/>
      <c r="D2666" s="39"/>
      <c r="J2666">
        <v>3</v>
      </c>
      <c r="K2666">
        <v>7</v>
      </c>
    </row>
    <row r="2667" spans="1:11">
      <c r="A2667" s="39"/>
      <c r="B2667" s="38"/>
      <c r="C2667" s="39"/>
      <c r="D2667" s="39"/>
      <c r="J2667">
        <v>3</v>
      </c>
      <c r="K2667">
        <v>8</v>
      </c>
    </row>
    <row r="2668" spans="1:11">
      <c r="A2668" s="39"/>
      <c r="B2668" s="38"/>
      <c r="C2668" s="39"/>
      <c r="D2668" s="39"/>
      <c r="J2668">
        <v>1</v>
      </c>
      <c r="K2668">
        <v>12</v>
      </c>
    </row>
    <row r="2669" spans="1:11">
      <c r="A2669" s="39"/>
      <c r="B2669" s="38"/>
      <c r="C2669" s="39"/>
      <c r="D2669" s="39"/>
      <c r="J2669">
        <v>2</v>
      </c>
      <c r="K2669">
        <v>6</v>
      </c>
    </row>
    <row r="2670" spans="1:11">
      <c r="A2670" s="39"/>
      <c r="B2670" s="38"/>
      <c r="C2670" s="39"/>
      <c r="D2670" s="39"/>
      <c r="J2670">
        <v>2</v>
      </c>
      <c r="K2670">
        <v>6</v>
      </c>
    </row>
    <row r="2671" spans="1:11">
      <c r="A2671" s="39"/>
      <c r="B2671" s="38"/>
      <c r="C2671" s="39"/>
      <c r="D2671" s="39"/>
      <c r="J2671" s="5">
        <v>1</v>
      </c>
      <c r="K2671" s="5">
        <v>15</v>
      </c>
    </row>
    <row r="2672" spans="1:11">
      <c r="A2672" s="39"/>
      <c r="B2672" s="38"/>
      <c r="C2672" s="39"/>
      <c r="D2672" s="39"/>
      <c r="J2672" s="5">
        <v>4</v>
      </c>
      <c r="K2672" s="5">
        <v>6</v>
      </c>
    </row>
    <row r="2673" spans="1:11">
      <c r="A2673" s="39"/>
      <c r="B2673" s="38"/>
      <c r="C2673" s="39"/>
      <c r="D2673" s="39"/>
      <c r="J2673" s="5">
        <v>3</v>
      </c>
      <c r="K2673" s="5">
        <v>6</v>
      </c>
    </row>
    <row r="2674" spans="1:11">
      <c r="A2674" s="39"/>
      <c r="B2674" s="38"/>
      <c r="C2674" s="39"/>
      <c r="D2674" s="39"/>
      <c r="J2674" s="5">
        <v>3</v>
      </c>
      <c r="K2674" s="5">
        <v>7</v>
      </c>
    </row>
    <row r="2675" spans="1:11">
      <c r="A2675" s="39"/>
      <c r="B2675" s="38"/>
      <c r="C2675" s="39"/>
      <c r="D2675" s="39"/>
      <c r="J2675" s="5">
        <v>3</v>
      </c>
      <c r="K2675" s="5">
        <v>7</v>
      </c>
    </row>
    <row r="2676" spans="1:11">
      <c r="A2676" s="39"/>
      <c r="B2676" s="38"/>
      <c r="C2676" s="39"/>
      <c r="D2676" s="39"/>
      <c r="J2676" s="5">
        <v>1</v>
      </c>
      <c r="K2676" s="5">
        <v>6</v>
      </c>
    </row>
    <row r="2677" spans="1:11">
      <c r="A2677" s="39"/>
      <c r="B2677" s="38"/>
      <c r="C2677" s="39"/>
      <c r="D2677" s="39"/>
      <c r="J2677" s="5">
        <v>3</v>
      </c>
      <c r="K2677" s="5">
        <v>8</v>
      </c>
    </row>
    <row r="2678" spans="1:11">
      <c r="A2678" s="39"/>
      <c r="B2678" s="38"/>
      <c r="C2678" s="39"/>
      <c r="D2678" s="39"/>
      <c r="J2678" s="5">
        <v>1</v>
      </c>
      <c r="K2678" s="5">
        <v>8</v>
      </c>
    </row>
    <row r="2679" spans="1:11">
      <c r="A2679" s="39"/>
      <c r="B2679" s="38"/>
      <c r="C2679" s="39"/>
      <c r="D2679" s="39"/>
      <c r="J2679" s="5">
        <v>7</v>
      </c>
      <c r="K2679" s="5">
        <v>16</v>
      </c>
    </row>
    <row r="2680" spans="1:11">
      <c r="A2680" s="39"/>
      <c r="B2680" s="38"/>
      <c r="C2680" s="39"/>
      <c r="D2680" s="39"/>
      <c r="J2680" s="5">
        <v>1</v>
      </c>
      <c r="K2680" s="5">
        <v>3</v>
      </c>
    </row>
    <row r="2681" spans="1:11">
      <c r="A2681" s="39"/>
      <c r="B2681" s="38"/>
      <c r="C2681" s="39"/>
      <c r="D2681" s="39"/>
      <c r="J2681" s="5">
        <v>2</v>
      </c>
      <c r="K2681" s="5">
        <v>5</v>
      </c>
    </row>
    <row r="2682" spans="1:11">
      <c r="A2682" s="39"/>
      <c r="B2682" s="38"/>
      <c r="C2682" s="39"/>
      <c r="D2682" s="39"/>
      <c r="J2682" s="5">
        <v>2</v>
      </c>
      <c r="K2682" s="5">
        <v>10</v>
      </c>
    </row>
    <row r="2683" spans="1:11">
      <c r="A2683" s="39"/>
      <c r="B2683" s="38"/>
      <c r="C2683" s="39"/>
      <c r="D2683" s="39"/>
      <c r="J2683" s="5">
        <v>65</v>
      </c>
      <c r="K2683" s="5">
        <v>96</v>
      </c>
    </row>
    <row r="2684" spans="1:11">
      <c r="A2684" s="39"/>
      <c r="B2684" s="38"/>
      <c r="C2684" s="39"/>
      <c r="D2684" s="39"/>
      <c r="J2684" s="5">
        <v>3</v>
      </c>
      <c r="K2684" s="5">
        <v>9</v>
      </c>
    </row>
    <row r="2685" spans="1:11">
      <c r="A2685" s="39"/>
      <c r="B2685" s="38"/>
      <c r="C2685" s="39"/>
      <c r="D2685" s="39"/>
      <c r="J2685" s="5">
        <v>9</v>
      </c>
      <c r="K2685" s="5">
        <v>12</v>
      </c>
    </row>
    <row r="2686" spans="1:11">
      <c r="A2686" s="39"/>
      <c r="B2686" s="38"/>
      <c r="C2686" s="39"/>
      <c r="D2686" s="39"/>
      <c r="J2686" s="5">
        <v>3</v>
      </c>
      <c r="K2686" s="5">
        <v>15</v>
      </c>
    </row>
    <row r="2687" spans="1:11">
      <c r="A2687" s="39"/>
      <c r="B2687" s="38"/>
      <c r="C2687" s="39"/>
      <c r="D2687" s="39"/>
      <c r="J2687" s="5">
        <v>1</v>
      </c>
      <c r="K2687" s="5">
        <v>8</v>
      </c>
    </row>
    <row r="2688" spans="1:11">
      <c r="A2688" s="39"/>
      <c r="B2688" s="38"/>
      <c r="C2688" s="39"/>
      <c r="D2688" s="39"/>
      <c r="J2688" s="5">
        <v>40</v>
      </c>
      <c r="K2688" s="5">
        <v>54</v>
      </c>
    </row>
    <row r="2689" spans="1:11">
      <c r="A2689" s="39"/>
      <c r="B2689" s="38"/>
      <c r="C2689" s="39"/>
      <c r="D2689" s="39"/>
      <c r="J2689" s="5">
        <v>9</v>
      </c>
      <c r="K2689" s="5">
        <v>11</v>
      </c>
    </row>
    <row r="2690" spans="1:11">
      <c r="A2690" s="39"/>
      <c r="B2690" s="38"/>
      <c r="C2690" s="39"/>
      <c r="D2690" s="39"/>
      <c r="J2690" s="5">
        <v>10</v>
      </c>
      <c r="K2690" s="5">
        <v>48</v>
      </c>
    </row>
    <row r="2691" spans="1:11">
      <c r="A2691" s="39"/>
      <c r="B2691" s="38"/>
      <c r="C2691" s="39"/>
      <c r="D2691" s="39"/>
      <c r="J2691" s="5">
        <v>9</v>
      </c>
      <c r="K2691" s="5">
        <v>13</v>
      </c>
    </row>
    <row r="2692" spans="1:11">
      <c r="A2692" s="39"/>
      <c r="B2692" s="38"/>
      <c r="C2692" s="39"/>
      <c r="D2692" s="39"/>
      <c r="J2692" s="5">
        <v>1</v>
      </c>
      <c r="K2692" s="5">
        <v>3</v>
      </c>
    </row>
    <row r="2693" spans="1:11">
      <c r="A2693" s="39"/>
      <c r="B2693" s="38"/>
      <c r="C2693" s="39"/>
      <c r="D2693" s="39"/>
      <c r="J2693" s="5">
        <v>2</v>
      </c>
      <c r="K2693" s="5">
        <v>20</v>
      </c>
    </row>
    <row r="2694" spans="1:11">
      <c r="A2694" s="39"/>
      <c r="B2694" s="38"/>
      <c r="C2694" s="39"/>
      <c r="D2694" s="39"/>
      <c r="J2694" s="5">
        <v>1</v>
      </c>
      <c r="K2694" s="5">
        <v>38</v>
      </c>
    </row>
    <row r="2695" spans="1:11">
      <c r="A2695" s="39"/>
      <c r="B2695" s="38"/>
      <c r="C2695" s="39"/>
      <c r="D2695" s="39"/>
      <c r="J2695" s="5">
        <v>4</v>
      </c>
      <c r="K2695" s="5">
        <v>6</v>
      </c>
    </row>
    <row r="2696" spans="1:11">
      <c r="A2696" s="39"/>
      <c r="B2696" s="38"/>
      <c r="C2696" s="39"/>
      <c r="D2696" s="39"/>
      <c r="J2696" s="5">
        <v>3</v>
      </c>
      <c r="K2696" s="5">
        <v>8</v>
      </c>
    </row>
    <row r="2697" spans="1:11">
      <c r="A2697" s="39"/>
      <c r="B2697" s="38"/>
      <c r="C2697" s="39"/>
      <c r="D2697" s="39"/>
      <c r="J2697" s="5">
        <v>2</v>
      </c>
      <c r="K2697" s="5">
        <v>6</v>
      </c>
    </row>
    <row r="2698" spans="1:11">
      <c r="A2698" s="39"/>
      <c r="B2698" s="38"/>
      <c r="C2698" s="39"/>
      <c r="D2698" s="39"/>
      <c r="J2698" s="5">
        <v>1</v>
      </c>
      <c r="K2698" s="5">
        <v>5</v>
      </c>
    </row>
    <row r="2699" spans="1:11">
      <c r="A2699" s="39"/>
      <c r="B2699" s="38"/>
      <c r="C2699" s="39"/>
      <c r="D2699" s="39"/>
      <c r="J2699" s="5">
        <v>10</v>
      </c>
      <c r="K2699" s="5">
        <v>49</v>
      </c>
    </row>
    <row r="2700" spans="1:11">
      <c r="A2700" s="39"/>
      <c r="B2700" s="38"/>
      <c r="C2700" s="39"/>
      <c r="D2700" s="39"/>
      <c r="J2700" s="5">
        <v>2</v>
      </c>
      <c r="K2700" s="5">
        <v>6</v>
      </c>
    </row>
    <row r="2701" spans="1:11">
      <c r="A2701" s="39"/>
      <c r="B2701" s="38"/>
      <c r="C2701" s="39"/>
      <c r="D2701" s="39"/>
      <c r="J2701" s="5">
        <v>1</v>
      </c>
      <c r="K2701" s="5">
        <v>5</v>
      </c>
    </row>
    <row r="2702" spans="1:11">
      <c r="A2702" s="39"/>
      <c r="B2702" s="38"/>
      <c r="C2702" s="39"/>
      <c r="D2702" s="39"/>
      <c r="J2702" s="5">
        <v>7</v>
      </c>
      <c r="K2702" s="5">
        <v>17</v>
      </c>
    </row>
    <row r="2703" spans="1:11">
      <c r="A2703" s="39"/>
      <c r="B2703" s="38"/>
      <c r="C2703" s="39"/>
      <c r="D2703" s="39"/>
      <c r="J2703" s="5">
        <v>2</v>
      </c>
      <c r="K2703" s="5">
        <v>4</v>
      </c>
    </row>
    <row r="2704" spans="1:11">
      <c r="A2704" s="39"/>
      <c r="B2704" s="38"/>
      <c r="C2704" s="39"/>
      <c r="D2704" s="39"/>
      <c r="J2704" s="5">
        <v>1</v>
      </c>
      <c r="K2704" s="5">
        <v>7</v>
      </c>
    </row>
    <row r="2705" spans="1:11">
      <c r="A2705" s="39"/>
      <c r="B2705" s="38"/>
      <c r="C2705" s="39"/>
      <c r="D2705" s="39"/>
      <c r="J2705" s="5">
        <v>3</v>
      </c>
      <c r="K2705" s="5">
        <v>9</v>
      </c>
    </row>
    <row r="2706" spans="1:11">
      <c r="A2706" s="39"/>
      <c r="B2706" s="38"/>
      <c r="C2706" s="39"/>
      <c r="D2706" s="39"/>
      <c r="J2706" s="5">
        <v>3</v>
      </c>
      <c r="K2706" s="5">
        <v>9</v>
      </c>
    </row>
    <row r="2707" spans="1:11">
      <c r="A2707" s="39"/>
      <c r="B2707" s="38"/>
      <c r="C2707" s="39"/>
      <c r="D2707" s="39"/>
      <c r="J2707" s="5">
        <v>2</v>
      </c>
      <c r="K2707" s="5">
        <v>3</v>
      </c>
    </row>
    <row r="2708" spans="1:11">
      <c r="A2708" s="39"/>
      <c r="B2708" s="38"/>
      <c r="C2708" s="39"/>
      <c r="D2708" s="39"/>
      <c r="J2708" s="5">
        <v>4</v>
      </c>
      <c r="K2708" s="5">
        <v>7</v>
      </c>
    </row>
    <row r="2709" spans="1:11">
      <c r="A2709" s="39"/>
      <c r="B2709" s="38"/>
      <c r="C2709" s="39"/>
      <c r="D2709" s="39"/>
      <c r="J2709" s="5">
        <v>1</v>
      </c>
      <c r="K2709" s="5">
        <v>3</v>
      </c>
    </row>
    <row r="2710" spans="1:11">
      <c r="A2710" s="39"/>
      <c r="B2710" s="38"/>
      <c r="C2710" s="39"/>
      <c r="D2710" s="39"/>
      <c r="J2710" s="42">
        <v>2</v>
      </c>
      <c r="K2710" s="42">
        <v>9</v>
      </c>
    </row>
    <row r="2711" spans="1:11">
      <c r="A2711" s="39"/>
      <c r="B2711" s="38"/>
      <c r="C2711" s="39"/>
      <c r="D2711" s="39"/>
      <c r="J2711" s="42">
        <v>1</v>
      </c>
      <c r="K2711" s="42">
        <v>3</v>
      </c>
    </row>
    <row r="2712" spans="1:11">
      <c r="A2712" s="39"/>
      <c r="B2712" s="38"/>
      <c r="C2712" s="39"/>
      <c r="D2712" s="39"/>
      <c r="J2712" s="42">
        <v>1</v>
      </c>
      <c r="K2712" s="42">
        <v>3</v>
      </c>
    </row>
    <row r="2713" spans="1:11">
      <c r="A2713" s="39"/>
      <c r="B2713" s="38"/>
      <c r="C2713" s="39"/>
      <c r="D2713" s="39"/>
      <c r="J2713" s="42">
        <v>3</v>
      </c>
      <c r="K2713" s="42">
        <v>8</v>
      </c>
    </row>
    <row r="2714" spans="1:11">
      <c r="A2714" s="39"/>
      <c r="B2714" s="38"/>
      <c r="C2714" s="39"/>
      <c r="D2714" s="39"/>
      <c r="J2714" s="42">
        <v>1</v>
      </c>
      <c r="K2714" s="42">
        <v>4</v>
      </c>
    </row>
    <row r="2715" spans="1:11">
      <c r="A2715" s="39"/>
      <c r="B2715" s="38"/>
      <c r="C2715" s="39"/>
      <c r="D2715" s="39"/>
      <c r="J2715" s="42">
        <v>1</v>
      </c>
      <c r="K2715" s="42">
        <v>4</v>
      </c>
    </row>
    <row r="2716" spans="1:11">
      <c r="A2716" s="39"/>
      <c r="B2716" s="38"/>
      <c r="C2716" s="39"/>
      <c r="D2716" s="39"/>
      <c r="J2716" s="42">
        <v>1</v>
      </c>
      <c r="K2716" s="42">
        <v>3</v>
      </c>
    </row>
    <row r="2717" spans="1:11">
      <c r="A2717" s="39"/>
      <c r="B2717" s="38"/>
      <c r="C2717" s="39"/>
      <c r="D2717" s="39"/>
      <c r="J2717" s="42">
        <v>1</v>
      </c>
      <c r="K2717" s="42">
        <v>5</v>
      </c>
    </row>
    <row r="2718" spans="1:11">
      <c r="A2718" s="39"/>
      <c r="B2718" s="38"/>
      <c r="C2718" s="39"/>
      <c r="D2718" s="39"/>
      <c r="J2718" s="42">
        <v>1</v>
      </c>
      <c r="K2718" s="42">
        <v>3</v>
      </c>
    </row>
    <row r="2719" spans="1:11">
      <c r="A2719" s="39"/>
      <c r="B2719" s="38"/>
      <c r="C2719" s="39"/>
      <c r="D2719" s="39"/>
      <c r="J2719" s="42">
        <v>1</v>
      </c>
      <c r="K2719" s="42">
        <v>8</v>
      </c>
    </row>
    <row r="2720" spans="1:11">
      <c r="A2720" s="39"/>
      <c r="B2720" s="38"/>
      <c r="C2720" s="39"/>
      <c r="D2720" s="39"/>
      <c r="J2720" s="39">
        <v>1</v>
      </c>
      <c r="K2720" s="39">
        <v>3</v>
      </c>
    </row>
    <row r="2721" spans="1:11">
      <c r="A2721" s="39"/>
      <c r="B2721" s="38"/>
      <c r="C2721" s="39"/>
      <c r="D2721" s="39"/>
      <c r="J2721" s="39">
        <v>4</v>
      </c>
      <c r="K2721" s="39">
        <v>8</v>
      </c>
    </row>
    <row r="2722" spans="1:11">
      <c r="A2722" s="39"/>
      <c r="B2722" s="38"/>
      <c r="C2722" s="39"/>
      <c r="D2722" s="39"/>
      <c r="J2722" s="39">
        <v>1</v>
      </c>
      <c r="K2722" s="39">
        <v>6</v>
      </c>
    </row>
    <row r="2723" spans="1:11">
      <c r="A2723" s="39"/>
      <c r="B2723" s="38"/>
      <c r="C2723" s="39"/>
      <c r="D2723" s="39"/>
      <c r="J2723" s="39">
        <v>3</v>
      </c>
      <c r="K2723" s="39">
        <v>8</v>
      </c>
    </row>
    <row r="2724" spans="1:11">
      <c r="A2724" s="39"/>
      <c r="B2724" s="38"/>
      <c r="C2724" s="39"/>
      <c r="D2724" s="39"/>
      <c r="J2724" s="39">
        <v>1</v>
      </c>
      <c r="K2724" s="39">
        <v>8</v>
      </c>
    </row>
    <row r="2725" spans="1:11">
      <c r="A2725" s="39"/>
      <c r="B2725" s="38"/>
      <c r="C2725" s="39"/>
      <c r="D2725" s="39"/>
      <c r="J2725" s="39">
        <v>3</v>
      </c>
      <c r="K2725" s="39">
        <v>13</v>
      </c>
    </row>
    <row r="2726" spans="1:11">
      <c r="A2726" s="39"/>
      <c r="B2726" s="38"/>
      <c r="C2726" s="39"/>
      <c r="D2726" s="39"/>
      <c r="J2726" s="39">
        <v>1</v>
      </c>
      <c r="K2726" s="39">
        <v>3</v>
      </c>
    </row>
    <row r="2727" spans="1:11">
      <c r="A2727" s="39"/>
      <c r="B2727" s="38"/>
      <c r="C2727" s="39"/>
      <c r="D2727" s="39"/>
      <c r="J2727" s="39">
        <v>2</v>
      </c>
      <c r="K2727" s="39">
        <v>12</v>
      </c>
    </row>
    <row r="2728" spans="1:11">
      <c r="A2728" s="39"/>
      <c r="B2728" s="38"/>
      <c r="C2728" s="39"/>
      <c r="D2728" s="39"/>
      <c r="J2728" s="39">
        <v>3</v>
      </c>
      <c r="K2728" s="39">
        <v>7</v>
      </c>
    </row>
    <row r="2729" spans="1:11">
      <c r="A2729" s="39"/>
      <c r="B2729" s="38"/>
      <c r="C2729" s="39"/>
      <c r="D2729" s="39"/>
      <c r="J2729" s="39">
        <v>3</v>
      </c>
      <c r="K2729" s="39">
        <v>8</v>
      </c>
    </row>
    <row r="2730" spans="1:11">
      <c r="A2730" s="39"/>
      <c r="B2730" s="38"/>
      <c r="C2730" s="39"/>
      <c r="D2730" s="39"/>
      <c r="J2730" s="39">
        <v>2</v>
      </c>
      <c r="K2730" s="39">
        <v>6</v>
      </c>
    </row>
    <row r="2731" spans="1:11">
      <c r="A2731" s="39"/>
      <c r="B2731" s="38"/>
      <c r="C2731" s="39"/>
      <c r="D2731" s="39"/>
      <c r="J2731" s="39">
        <v>1</v>
      </c>
      <c r="K2731" s="39">
        <v>6</v>
      </c>
    </row>
    <row r="2732" spans="1:11">
      <c r="A2732" s="39"/>
      <c r="B2732" s="38"/>
      <c r="C2732" s="39"/>
      <c r="D2732" s="39"/>
      <c r="J2732" s="39">
        <v>1</v>
      </c>
      <c r="K2732" s="39">
        <v>4</v>
      </c>
    </row>
    <row r="2733" spans="1:11">
      <c r="A2733" s="39"/>
      <c r="B2733" s="38"/>
      <c r="C2733" s="39"/>
      <c r="D2733" s="39"/>
      <c r="J2733" s="39">
        <v>4</v>
      </c>
      <c r="K2733" s="39">
        <v>10</v>
      </c>
    </row>
    <row r="2734" spans="1:11">
      <c r="A2734" s="39"/>
      <c r="B2734" s="38"/>
      <c r="C2734" s="39"/>
      <c r="D2734" s="39"/>
      <c r="J2734" s="39">
        <v>4</v>
      </c>
      <c r="K2734" s="39">
        <v>7</v>
      </c>
    </row>
    <row r="2735" spans="1:11">
      <c r="A2735" s="39"/>
      <c r="B2735" s="38"/>
      <c r="C2735" s="39"/>
      <c r="D2735" s="39"/>
      <c r="J2735" s="39">
        <v>2</v>
      </c>
      <c r="K2735" s="39">
        <v>7</v>
      </c>
    </row>
    <row r="2736" spans="1:11">
      <c r="A2736" s="39"/>
      <c r="B2736" s="38"/>
      <c r="C2736" s="39"/>
      <c r="D2736" s="39"/>
      <c r="J2736" s="39">
        <v>4</v>
      </c>
      <c r="K2736" s="39">
        <v>7</v>
      </c>
    </row>
    <row r="2737" spans="1:11">
      <c r="A2737" s="39"/>
      <c r="B2737" s="38"/>
      <c r="C2737" s="39"/>
      <c r="D2737" s="39"/>
      <c r="J2737" s="39">
        <v>3</v>
      </c>
      <c r="K2737" s="39">
        <v>7</v>
      </c>
    </row>
    <row r="2738" spans="1:11">
      <c r="A2738" s="39"/>
      <c r="B2738" s="38"/>
      <c r="C2738" s="39"/>
      <c r="D2738" s="39"/>
      <c r="J2738" s="39">
        <v>1</v>
      </c>
      <c r="K2738" s="39">
        <v>3</v>
      </c>
    </row>
    <row r="2739" spans="1:11">
      <c r="A2739" s="39"/>
      <c r="B2739" s="38"/>
      <c r="C2739" s="39"/>
      <c r="D2739" s="39"/>
      <c r="J2739" s="39">
        <v>3</v>
      </c>
      <c r="K2739" s="39">
        <v>4</v>
      </c>
    </row>
    <row r="2740" spans="1:11">
      <c r="A2740" s="39"/>
      <c r="B2740" s="38"/>
      <c r="C2740" s="39"/>
      <c r="D2740" s="39"/>
      <c r="J2740" s="39">
        <v>4</v>
      </c>
      <c r="K2740" s="39">
        <v>6</v>
      </c>
    </row>
    <row r="2741" spans="1:11">
      <c r="A2741" s="39"/>
      <c r="B2741" s="38"/>
      <c r="C2741" s="39"/>
      <c r="D2741" s="39"/>
      <c r="J2741" s="39">
        <v>3</v>
      </c>
      <c r="K2741" s="39">
        <v>8</v>
      </c>
    </row>
    <row r="2742" spans="1:11">
      <c r="A2742" s="39"/>
      <c r="B2742" s="38"/>
      <c r="C2742" s="39"/>
      <c r="D2742" s="39"/>
      <c r="J2742" s="39">
        <v>2</v>
      </c>
      <c r="K2742" s="39">
        <v>4</v>
      </c>
    </row>
    <row r="2743" spans="1:11">
      <c r="A2743" s="39"/>
      <c r="B2743" s="38"/>
      <c r="C2743" s="39"/>
      <c r="D2743" s="39"/>
      <c r="J2743" s="39">
        <v>3</v>
      </c>
      <c r="K2743" s="39">
        <v>38</v>
      </c>
    </row>
    <row r="2744" spans="1:11">
      <c r="A2744" s="39"/>
      <c r="B2744" s="38"/>
      <c r="C2744" s="39"/>
      <c r="D2744" s="39"/>
      <c r="J2744" s="39">
        <v>2</v>
      </c>
      <c r="K2744" s="39">
        <v>7</v>
      </c>
    </row>
    <row r="2745" spans="1:11">
      <c r="A2745" s="39"/>
      <c r="B2745" s="38"/>
      <c r="C2745" s="39"/>
      <c r="D2745" s="39"/>
      <c r="J2745" s="39">
        <v>1</v>
      </c>
      <c r="K2745" s="39">
        <v>6</v>
      </c>
    </row>
    <row r="2746" spans="1:11">
      <c r="A2746" s="39"/>
      <c r="B2746" s="38"/>
      <c r="C2746" s="39"/>
      <c r="D2746" s="39"/>
      <c r="J2746" s="39">
        <v>1</v>
      </c>
      <c r="K2746" s="39">
        <v>2</v>
      </c>
    </row>
    <row r="2747" spans="1:11">
      <c r="A2747" s="39"/>
      <c r="B2747" s="38"/>
      <c r="C2747" s="39"/>
      <c r="D2747" s="39"/>
      <c r="J2747" s="39">
        <v>2</v>
      </c>
      <c r="K2747" s="39">
        <v>4</v>
      </c>
    </row>
    <row r="2748" spans="1:11">
      <c r="A2748" s="39"/>
      <c r="B2748" s="38"/>
      <c r="C2748" s="39"/>
      <c r="D2748" s="39"/>
      <c r="J2748" s="39">
        <v>5</v>
      </c>
      <c r="K2748" s="39">
        <v>9</v>
      </c>
    </row>
    <row r="2749" spans="1:11">
      <c r="A2749" s="39"/>
      <c r="B2749" s="38"/>
      <c r="C2749" s="39"/>
      <c r="D2749" s="39"/>
      <c r="J2749" s="39">
        <v>3</v>
      </c>
      <c r="K2749" s="39">
        <v>5</v>
      </c>
    </row>
    <row r="2750" spans="1:11">
      <c r="A2750" s="39"/>
      <c r="B2750" s="38"/>
      <c r="C2750" s="39"/>
      <c r="D2750" s="39"/>
      <c r="J2750" s="39">
        <v>1</v>
      </c>
      <c r="K2750" s="39">
        <v>3</v>
      </c>
    </row>
    <row r="2751" spans="1:11">
      <c r="A2751" s="39"/>
      <c r="B2751" s="38"/>
      <c r="C2751" s="39"/>
      <c r="D2751" s="39"/>
      <c r="J2751" s="39">
        <v>1</v>
      </c>
      <c r="K2751" s="39">
        <v>5</v>
      </c>
    </row>
    <row r="2752" spans="1:11">
      <c r="A2752" s="39"/>
      <c r="B2752" s="38"/>
      <c r="C2752" s="39"/>
      <c r="D2752" s="39"/>
      <c r="J2752" s="39">
        <v>4</v>
      </c>
      <c r="K2752" s="39">
        <v>6</v>
      </c>
    </row>
    <row r="2753" spans="1:11">
      <c r="A2753" s="39"/>
      <c r="B2753" s="38"/>
      <c r="C2753" s="39"/>
      <c r="D2753" s="39"/>
      <c r="J2753" s="39">
        <v>2</v>
      </c>
      <c r="K2753" s="39">
        <v>8</v>
      </c>
    </row>
    <row r="2754" spans="1:11">
      <c r="A2754" s="39"/>
      <c r="B2754" s="38"/>
      <c r="C2754" s="39"/>
      <c r="D2754" s="39"/>
      <c r="J2754" s="39">
        <v>3</v>
      </c>
      <c r="K2754" s="39">
        <v>5</v>
      </c>
    </row>
    <row r="2755" spans="1:11">
      <c r="A2755" s="39"/>
      <c r="B2755" s="38"/>
      <c r="C2755" s="39"/>
      <c r="D2755" s="39"/>
      <c r="J2755" s="39">
        <v>5</v>
      </c>
      <c r="K2755" s="39">
        <v>14</v>
      </c>
    </row>
    <row r="2756" spans="1:11">
      <c r="A2756" s="39"/>
      <c r="B2756" s="38"/>
      <c r="C2756" s="39"/>
      <c r="D2756" s="39"/>
      <c r="J2756" s="39">
        <v>1</v>
      </c>
      <c r="K2756" s="39">
        <v>6</v>
      </c>
    </row>
    <row r="2757" spans="1:11">
      <c r="A2757" s="39"/>
      <c r="B2757" s="38"/>
      <c r="C2757" s="39"/>
      <c r="D2757" s="39"/>
      <c r="J2757" s="39">
        <v>1</v>
      </c>
      <c r="K2757" s="39">
        <v>7</v>
      </c>
    </row>
    <row r="2758" spans="1:11">
      <c r="A2758" s="39"/>
      <c r="B2758" s="38"/>
      <c r="C2758" s="39"/>
      <c r="D2758" s="39"/>
      <c r="J2758" s="39">
        <v>3</v>
      </c>
      <c r="K2758" s="39">
        <v>12</v>
      </c>
    </row>
    <row r="2759" spans="1:11">
      <c r="A2759" s="39"/>
      <c r="B2759" s="38"/>
      <c r="C2759" s="39"/>
      <c r="D2759" s="39"/>
      <c r="J2759" s="39">
        <v>1</v>
      </c>
      <c r="K2759" s="39">
        <v>9</v>
      </c>
    </row>
    <row r="2760" spans="1:11">
      <c r="A2760" s="39"/>
      <c r="B2760" s="38"/>
      <c r="C2760" s="39"/>
      <c r="D2760" s="39"/>
      <c r="J2760" s="39">
        <v>3</v>
      </c>
      <c r="K2760" s="39">
        <v>10</v>
      </c>
    </row>
    <row r="2761" spans="1:11">
      <c r="A2761" s="39"/>
      <c r="B2761" s="38"/>
      <c r="C2761" s="39"/>
      <c r="D2761" s="39"/>
      <c r="J2761" s="39">
        <v>1</v>
      </c>
      <c r="K2761" s="39">
        <v>7</v>
      </c>
    </row>
    <row r="2762" spans="1:11">
      <c r="A2762" s="39"/>
      <c r="B2762" s="38"/>
      <c r="C2762" s="39"/>
      <c r="D2762" s="39"/>
      <c r="J2762" s="39">
        <v>2</v>
      </c>
      <c r="K2762" s="39">
        <v>3</v>
      </c>
    </row>
    <row r="2763" spans="1:11">
      <c r="A2763" s="39"/>
      <c r="B2763" s="38"/>
      <c r="C2763" s="39"/>
      <c r="D2763" s="39"/>
      <c r="J2763" s="39">
        <v>1</v>
      </c>
      <c r="K2763" s="39">
        <v>7</v>
      </c>
    </row>
    <row r="2764" spans="1:11">
      <c r="A2764" s="39"/>
      <c r="B2764" s="38"/>
      <c r="C2764" s="39"/>
      <c r="D2764" s="39"/>
      <c r="J2764" s="39">
        <v>3</v>
      </c>
      <c r="K2764" s="39">
        <v>11</v>
      </c>
    </row>
    <row r="2765" spans="1:11">
      <c r="A2765" s="39"/>
      <c r="B2765" s="38"/>
      <c r="C2765" s="39"/>
      <c r="D2765" s="39"/>
      <c r="J2765" s="39">
        <v>1</v>
      </c>
      <c r="K2765" s="39">
        <v>7</v>
      </c>
    </row>
    <row r="2766" spans="1:11">
      <c r="A2766" s="39"/>
      <c r="B2766" s="38"/>
      <c r="C2766" s="39"/>
      <c r="D2766" s="39"/>
      <c r="J2766" s="39">
        <v>3</v>
      </c>
      <c r="K2766" s="39">
        <v>9</v>
      </c>
    </row>
    <row r="2767" spans="1:11">
      <c r="A2767" s="39"/>
      <c r="B2767" s="38"/>
      <c r="C2767" s="39"/>
      <c r="D2767" s="39"/>
      <c r="J2767" s="39">
        <v>1</v>
      </c>
      <c r="K2767" s="39">
        <v>2</v>
      </c>
    </row>
    <row r="2768" spans="1:11">
      <c r="A2768" s="39"/>
      <c r="B2768" s="38"/>
      <c r="C2768" s="39"/>
      <c r="D2768" s="39"/>
      <c r="J2768" s="39">
        <v>1</v>
      </c>
      <c r="K2768" s="39">
        <v>8</v>
      </c>
    </row>
    <row r="2769" spans="1:11">
      <c r="A2769" s="39"/>
      <c r="B2769" s="38"/>
      <c r="C2769" s="39"/>
      <c r="D2769" s="39"/>
      <c r="J2769" s="42">
        <v>4</v>
      </c>
      <c r="K2769" s="42">
        <v>21</v>
      </c>
    </row>
    <row r="2770" spans="1:11">
      <c r="A2770" s="39"/>
      <c r="B2770" s="38"/>
      <c r="C2770" s="39"/>
      <c r="D2770" s="39"/>
      <c r="J2770" s="42">
        <v>5</v>
      </c>
      <c r="K2770" s="42">
        <v>6</v>
      </c>
    </row>
    <row r="2771" spans="1:11">
      <c r="A2771" s="39"/>
      <c r="B2771" s="38"/>
      <c r="C2771" s="39"/>
      <c r="D2771" s="39"/>
      <c r="J2771" s="42">
        <v>1</v>
      </c>
      <c r="K2771" s="42">
        <v>6</v>
      </c>
    </row>
    <row r="2772" spans="1:11">
      <c r="A2772" s="39"/>
      <c r="B2772" s="38"/>
      <c r="C2772" s="39"/>
      <c r="D2772" s="39"/>
      <c r="J2772" s="39">
        <v>1</v>
      </c>
      <c r="K2772" s="39">
        <v>5</v>
      </c>
    </row>
    <row r="2773" spans="1:11">
      <c r="A2773" s="39"/>
      <c r="B2773" s="38"/>
      <c r="C2773" s="39"/>
      <c r="D2773" s="39"/>
      <c r="J2773" s="39">
        <v>4</v>
      </c>
      <c r="K2773" s="39">
        <v>11</v>
      </c>
    </row>
    <row r="2774" spans="1:11">
      <c r="A2774" s="39"/>
      <c r="B2774" s="38"/>
      <c r="C2774" s="39"/>
      <c r="D2774" s="39"/>
      <c r="J2774" s="39">
        <v>4</v>
      </c>
      <c r="K2774" s="39">
        <v>5</v>
      </c>
    </row>
    <row r="2775" spans="1:11">
      <c r="A2775" s="39"/>
      <c r="B2775" s="38"/>
      <c r="C2775" s="39"/>
      <c r="D2775" s="39"/>
      <c r="J2775" s="39">
        <v>3</v>
      </c>
      <c r="K2775" s="39">
        <v>11</v>
      </c>
    </row>
    <row r="2776" spans="1:11">
      <c r="A2776" s="39"/>
      <c r="B2776" s="38"/>
      <c r="C2776" s="39"/>
      <c r="D2776" s="39"/>
      <c r="J2776" s="39">
        <v>3</v>
      </c>
      <c r="K2776" s="39">
        <v>13</v>
      </c>
    </row>
    <row r="2777" spans="1:11">
      <c r="A2777" s="39"/>
      <c r="B2777" s="38"/>
      <c r="C2777" s="39"/>
      <c r="D2777" s="39"/>
      <c r="J2777" s="39">
        <v>2</v>
      </c>
      <c r="K2777" s="39">
        <v>6</v>
      </c>
    </row>
    <row r="2778" spans="1:11">
      <c r="A2778" s="39"/>
      <c r="B2778" s="38"/>
      <c r="C2778" s="39"/>
      <c r="D2778" s="39"/>
      <c r="J2778">
        <v>1</v>
      </c>
      <c r="K2778">
        <v>7</v>
      </c>
    </row>
    <row r="2779" spans="1:11">
      <c r="A2779" s="39"/>
      <c r="B2779" s="38"/>
      <c r="C2779" s="39"/>
      <c r="D2779" s="39"/>
      <c r="J2779">
        <v>1</v>
      </c>
      <c r="K2779">
        <v>5</v>
      </c>
    </row>
    <row r="2780" spans="1:11">
      <c r="A2780" s="39"/>
      <c r="B2780" s="38"/>
      <c r="C2780" s="39"/>
      <c r="D2780" s="39"/>
      <c r="J2780">
        <v>3</v>
      </c>
      <c r="K2780">
        <v>7</v>
      </c>
    </row>
    <row r="2781" spans="1:11">
      <c r="A2781" s="39"/>
      <c r="B2781" s="38"/>
      <c r="C2781" s="39"/>
      <c r="D2781" s="39"/>
      <c r="J2781">
        <v>5</v>
      </c>
      <c r="K2781">
        <v>15</v>
      </c>
    </row>
    <row r="2782" spans="1:11">
      <c r="A2782" s="39"/>
      <c r="B2782" s="38"/>
      <c r="C2782" s="39"/>
      <c r="D2782" s="39"/>
      <c r="J2782">
        <v>8</v>
      </c>
      <c r="K2782">
        <v>11</v>
      </c>
    </row>
    <row r="2783" spans="1:11">
      <c r="A2783" s="39"/>
      <c r="B2783" s="38"/>
      <c r="C2783" s="39"/>
      <c r="D2783" s="39"/>
      <c r="J2783">
        <v>1</v>
      </c>
      <c r="K2783">
        <v>2</v>
      </c>
    </row>
    <row r="2784" spans="1:11">
      <c r="A2784" s="39"/>
      <c r="B2784" s="38"/>
      <c r="C2784" s="39"/>
      <c r="D2784" s="39"/>
      <c r="J2784">
        <v>6</v>
      </c>
      <c r="K2784">
        <v>10</v>
      </c>
    </row>
    <row r="2785" spans="1:11">
      <c r="A2785" s="39"/>
      <c r="B2785" s="38"/>
      <c r="C2785" s="39"/>
      <c r="D2785" s="39"/>
      <c r="J2785">
        <v>3</v>
      </c>
      <c r="K2785">
        <v>5</v>
      </c>
    </row>
    <row r="2786" spans="1:11">
      <c r="A2786" s="39"/>
      <c r="B2786" s="38"/>
      <c r="C2786" s="39"/>
      <c r="D2786" s="39"/>
      <c r="J2786">
        <v>6</v>
      </c>
      <c r="K2786">
        <v>7</v>
      </c>
    </row>
    <row r="2787" spans="1:11">
      <c r="A2787" s="39"/>
      <c r="B2787" s="38"/>
      <c r="C2787" s="39"/>
      <c r="D2787" s="39"/>
      <c r="J2787">
        <v>1</v>
      </c>
      <c r="K2787">
        <v>5</v>
      </c>
    </row>
    <row r="2788" spans="1:11">
      <c r="A2788" s="39"/>
      <c r="B2788" s="38"/>
      <c r="C2788" s="39"/>
      <c r="D2788" s="39"/>
      <c r="J2788">
        <v>8</v>
      </c>
      <c r="K2788">
        <v>10</v>
      </c>
    </row>
    <row r="2789" spans="1:11">
      <c r="A2789" s="39"/>
      <c r="B2789" s="38"/>
      <c r="C2789" s="39"/>
      <c r="D2789" s="39"/>
      <c r="J2789">
        <v>1</v>
      </c>
      <c r="K2789">
        <v>4</v>
      </c>
    </row>
    <row r="2790" spans="1:11">
      <c r="A2790" s="39"/>
      <c r="B2790" s="38"/>
      <c r="C2790" s="39"/>
      <c r="D2790" s="39"/>
      <c r="J2790">
        <v>5</v>
      </c>
      <c r="K2790">
        <v>10</v>
      </c>
    </row>
    <row r="2791" spans="1:11">
      <c r="A2791" s="39"/>
      <c r="B2791" s="38"/>
      <c r="C2791" s="39"/>
      <c r="D2791" s="39"/>
      <c r="J2791">
        <v>6</v>
      </c>
      <c r="K2791">
        <v>10</v>
      </c>
    </row>
    <row r="2792" spans="1:11">
      <c r="A2792" s="39"/>
      <c r="B2792" s="38"/>
      <c r="C2792" s="39"/>
      <c r="D2792" s="39"/>
      <c r="J2792">
        <v>4</v>
      </c>
      <c r="K2792">
        <v>6</v>
      </c>
    </row>
    <row r="2793" spans="1:11">
      <c r="A2793" s="39"/>
      <c r="B2793" s="38"/>
      <c r="C2793" s="39"/>
      <c r="D2793" s="39"/>
      <c r="J2793">
        <v>2</v>
      </c>
      <c r="K2793">
        <v>4</v>
      </c>
    </row>
    <row r="2794" spans="1:11">
      <c r="A2794" s="39"/>
      <c r="B2794" s="38"/>
      <c r="C2794" s="39"/>
      <c r="D2794" s="39"/>
      <c r="J2794">
        <v>5</v>
      </c>
      <c r="K2794">
        <v>8</v>
      </c>
    </row>
    <row r="2795" spans="1:11">
      <c r="A2795" s="39"/>
      <c r="B2795" s="38"/>
      <c r="C2795" s="39"/>
      <c r="D2795" s="39"/>
      <c r="J2795">
        <v>1</v>
      </c>
      <c r="K2795">
        <v>2</v>
      </c>
    </row>
    <row r="2796" spans="1:11">
      <c r="A2796" s="39"/>
      <c r="B2796" s="38"/>
      <c r="C2796" s="39"/>
      <c r="D2796" s="39"/>
      <c r="J2796">
        <v>1</v>
      </c>
      <c r="K2796">
        <v>2</v>
      </c>
    </row>
    <row r="2797" spans="1:11">
      <c r="A2797" s="39"/>
      <c r="B2797" s="38"/>
      <c r="C2797" s="39"/>
      <c r="D2797" s="39"/>
      <c r="J2797">
        <v>4</v>
      </c>
      <c r="K2797">
        <v>5</v>
      </c>
    </row>
    <row r="2798" spans="1:11">
      <c r="A2798" s="39"/>
      <c r="B2798" s="38"/>
      <c r="C2798" s="39"/>
      <c r="D2798" s="39"/>
      <c r="J2798">
        <v>1</v>
      </c>
      <c r="K2798">
        <v>7</v>
      </c>
    </row>
    <row r="2799" spans="1:11">
      <c r="A2799" s="39"/>
      <c r="B2799" s="38"/>
      <c r="C2799" s="39"/>
      <c r="D2799" s="39"/>
      <c r="J2799">
        <v>4</v>
      </c>
      <c r="K2799">
        <v>9</v>
      </c>
    </row>
    <row r="2800" spans="1:11">
      <c r="A2800" s="39"/>
      <c r="B2800" s="38"/>
      <c r="C2800" s="39"/>
      <c r="D2800" s="39"/>
      <c r="J2800">
        <v>1</v>
      </c>
      <c r="K2800">
        <v>7</v>
      </c>
    </row>
    <row r="2801" spans="1:11">
      <c r="A2801" s="39"/>
      <c r="B2801" s="38"/>
      <c r="C2801" s="39"/>
      <c r="D2801" s="39"/>
      <c r="J2801" s="38">
        <v>2</v>
      </c>
      <c r="K2801" s="39">
        <v>15</v>
      </c>
    </row>
    <row r="2802" spans="1:11">
      <c r="A2802" s="39"/>
      <c r="B2802" s="38"/>
      <c r="C2802" s="39"/>
      <c r="D2802" s="39"/>
      <c r="J2802" s="38">
        <v>2</v>
      </c>
      <c r="K2802" s="39">
        <v>7</v>
      </c>
    </row>
    <row r="2803" spans="1:11">
      <c r="A2803" s="39"/>
      <c r="B2803" s="38"/>
      <c r="C2803" s="39"/>
      <c r="D2803" s="39"/>
      <c r="J2803" s="38">
        <v>4</v>
      </c>
      <c r="K2803" s="39">
        <v>9</v>
      </c>
    </row>
    <row r="2804" spans="1:11">
      <c r="A2804" s="39"/>
      <c r="B2804" s="38"/>
      <c r="C2804" s="39"/>
      <c r="D2804" s="39"/>
      <c r="J2804" s="38">
        <v>1</v>
      </c>
      <c r="K2804" s="39">
        <v>27</v>
      </c>
    </row>
    <row r="2805" spans="1:11">
      <c r="A2805" s="39"/>
      <c r="B2805" s="38"/>
      <c r="C2805" s="39"/>
      <c r="D2805" s="39"/>
      <c r="J2805" s="38">
        <v>1</v>
      </c>
      <c r="K2805" s="39">
        <v>5</v>
      </c>
    </row>
    <row r="2806" spans="1:11">
      <c r="A2806" s="39"/>
      <c r="B2806" s="38"/>
      <c r="C2806" s="39"/>
      <c r="D2806" s="39"/>
      <c r="J2806" s="38">
        <v>9</v>
      </c>
      <c r="K2806" s="39">
        <v>13</v>
      </c>
    </row>
    <row r="2807" spans="1:11">
      <c r="A2807" s="39"/>
      <c r="B2807" s="38"/>
      <c r="C2807" s="39"/>
      <c r="D2807" s="39"/>
      <c r="J2807" s="38">
        <v>4</v>
      </c>
      <c r="K2807" s="39">
        <v>10</v>
      </c>
    </row>
    <row r="2808" spans="1:11">
      <c r="A2808" s="39"/>
      <c r="B2808" s="38"/>
      <c r="C2808" s="39"/>
      <c r="D2808" s="39"/>
      <c r="J2808" s="38">
        <v>3</v>
      </c>
      <c r="K2808" s="39">
        <v>28</v>
      </c>
    </row>
    <row r="2809" spans="1:11">
      <c r="A2809" s="39"/>
      <c r="B2809" s="38"/>
      <c r="C2809" s="39"/>
      <c r="D2809" s="39"/>
      <c r="J2809" s="38">
        <v>21</v>
      </c>
      <c r="K2809" s="39">
        <v>23</v>
      </c>
    </row>
    <row r="2810" spans="1:11">
      <c r="A2810" s="39"/>
      <c r="B2810" s="38"/>
      <c r="C2810" s="39"/>
      <c r="D2810" s="39"/>
      <c r="J2810" s="38">
        <v>10</v>
      </c>
      <c r="K2810" s="39">
        <v>16</v>
      </c>
    </row>
    <row r="2811" spans="1:11">
      <c r="A2811" s="39"/>
      <c r="B2811" s="38"/>
      <c r="C2811" s="39"/>
      <c r="D2811" s="39"/>
      <c r="J2811" s="38">
        <v>3</v>
      </c>
      <c r="K2811" s="39">
        <v>6</v>
      </c>
    </row>
    <row r="2812" spans="1:11">
      <c r="A2812" s="39"/>
      <c r="B2812" s="38"/>
      <c r="C2812" s="39"/>
      <c r="D2812" s="39"/>
      <c r="J2812" s="38">
        <v>4</v>
      </c>
      <c r="K2812" s="39">
        <v>9</v>
      </c>
    </row>
    <row r="2813" spans="1:11">
      <c r="A2813" s="39"/>
      <c r="B2813" s="38"/>
      <c r="C2813" s="39"/>
      <c r="D2813" s="39"/>
      <c r="J2813" s="38">
        <v>4</v>
      </c>
      <c r="K2813" s="39">
        <v>8</v>
      </c>
    </row>
    <row r="2814" spans="1:11">
      <c r="A2814" s="39"/>
      <c r="B2814" s="38"/>
      <c r="C2814" s="39"/>
      <c r="D2814" s="39"/>
      <c r="J2814" s="38">
        <v>4</v>
      </c>
      <c r="K2814" s="39">
        <v>7</v>
      </c>
    </row>
    <row r="2815" spans="1:11">
      <c r="A2815" s="39"/>
      <c r="B2815" s="38"/>
      <c r="C2815" s="39"/>
      <c r="D2815" s="39"/>
      <c r="J2815" s="38">
        <v>4</v>
      </c>
      <c r="K2815" s="39">
        <v>28</v>
      </c>
    </row>
    <row r="2816" spans="1:11">
      <c r="A2816" s="39"/>
      <c r="B2816" s="38"/>
      <c r="C2816" s="39"/>
      <c r="D2816" s="39"/>
      <c r="J2816" s="38">
        <v>2</v>
      </c>
      <c r="K2816" s="39">
        <v>4</v>
      </c>
    </row>
    <row r="2817" spans="1:11">
      <c r="A2817" s="39"/>
      <c r="B2817" s="38"/>
      <c r="C2817" s="39"/>
      <c r="D2817" s="39"/>
      <c r="J2817" s="38">
        <v>1</v>
      </c>
      <c r="K2817" s="39">
        <v>8</v>
      </c>
    </row>
    <row r="2818" spans="1:11">
      <c r="A2818" s="39"/>
      <c r="B2818" s="38"/>
      <c r="C2818" s="39"/>
      <c r="D2818" s="39"/>
      <c r="J2818" s="38">
        <v>3</v>
      </c>
      <c r="K2818" s="39">
        <v>10</v>
      </c>
    </row>
    <row r="2819" spans="1:11">
      <c r="A2819" s="39"/>
      <c r="B2819" s="38"/>
      <c r="C2819" s="39"/>
      <c r="D2819" s="39"/>
      <c r="J2819" s="38">
        <v>3</v>
      </c>
      <c r="K2819" s="39">
        <v>27</v>
      </c>
    </row>
    <row r="2820" spans="1:11">
      <c r="A2820" s="39"/>
      <c r="B2820" s="38"/>
      <c r="C2820" s="39"/>
      <c r="D2820" s="39"/>
      <c r="J2820" s="38">
        <v>2</v>
      </c>
      <c r="K2820" s="39">
        <v>11</v>
      </c>
    </row>
    <row r="2821" spans="1:11">
      <c r="A2821" s="39"/>
      <c r="B2821" s="38"/>
      <c r="C2821" s="39"/>
      <c r="D2821" s="39"/>
      <c r="J2821" s="38">
        <v>2</v>
      </c>
      <c r="K2821" s="39">
        <v>8</v>
      </c>
    </row>
    <row r="2822" spans="1:11">
      <c r="A2822" s="39"/>
      <c r="B2822" s="38"/>
      <c r="C2822" s="39"/>
      <c r="D2822" s="39"/>
      <c r="J2822" s="38">
        <v>1</v>
      </c>
      <c r="K2822" s="39">
        <v>2</v>
      </c>
    </row>
    <row r="2823" spans="1:11">
      <c r="A2823" s="39"/>
      <c r="B2823" s="38"/>
      <c r="C2823" s="39"/>
      <c r="D2823" s="39"/>
      <c r="J2823" s="38">
        <v>1</v>
      </c>
      <c r="K2823" s="39">
        <v>4</v>
      </c>
    </row>
    <row r="2824" spans="1:11">
      <c r="A2824" s="39"/>
      <c r="B2824" s="38"/>
      <c r="C2824" s="39"/>
      <c r="D2824" s="39"/>
      <c r="J2824" s="38">
        <v>1</v>
      </c>
      <c r="K2824" s="39">
        <v>8</v>
      </c>
    </row>
    <row r="2825" spans="1:11">
      <c r="A2825" s="39"/>
      <c r="B2825" s="38"/>
      <c r="C2825" s="39"/>
      <c r="D2825" s="39"/>
      <c r="J2825" s="38">
        <v>3</v>
      </c>
      <c r="K2825" s="39">
        <v>10</v>
      </c>
    </row>
    <row r="2826" spans="1:11">
      <c r="A2826" s="39"/>
      <c r="B2826" s="38"/>
      <c r="C2826" s="39"/>
      <c r="D2826" s="39"/>
      <c r="J2826" s="38">
        <v>2</v>
      </c>
      <c r="K2826" s="39">
        <v>18</v>
      </c>
    </row>
    <row r="2827" spans="1:11">
      <c r="A2827" s="39"/>
      <c r="B2827" s="38"/>
      <c r="C2827" s="39"/>
      <c r="D2827" s="39"/>
      <c r="J2827" s="38">
        <v>1</v>
      </c>
      <c r="K2827" s="39">
        <v>6</v>
      </c>
    </row>
    <row r="2828" spans="1:11">
      <c r="A2828" s="39"/>
      <c r="B2828" s="38"/>
      <c r="C2828" s="39"/>
      <c r="D2828" s="39"/>
      <c r="J2828" s="38">
        <v>3</v>
      </c>
      <c r="K2828" s="39">
        <v>4</v>
      </c>
    </row>
    <row r="2829" spans="1:11">
      <c r="A2829" s="39"/>
      <c r="B2829" s="38"/>
      <c r="C2829" s="39"/>
      <c r="D2829" s="39"/>
      <c r="J2829" s="38">
        <v>1</v>
      </c>
      <c r="K2829" s="39">
        <v>4</v>
      </c>
    </row>
    <row r="2830" spans="1:11">
      <c r="A2830" s="39"/>
      <c r="B2830" s="38"/>
      <c r="C2830" s="39"/>
      <c r="D2830" s="39"/>
      <c r="J2830" s="38">
        <v>1</v>
      </c>
      <c r="K2830" s="39">
        <v>5</v>
      </c>
    </row>
    <row r="2831" spans="1:11">
      <c r="A2831" s="39"/>
      <c r="B2831" s="38"/>
      <c r="C2831" s="39"/>
      <c r="D2831" s="39"/>
      <c r="J2831" s="38">
        <v>1</v>
      </c>
      <c r="K2831" s="39">
        <v>11</v>
      </c>
    </row>
    <row r="2832" spans="1:11">
      <c r="A2832" s="39"/>
      <c r="B2832" s="38"/>
      <c r="C2832" s="39"/>
      <c r="D2832" s="39"/>
      <c r="J2832" s="38">
        <v>1</v>
      </c>
      <c r="K2832" s="39">
        <v>7</v>
      </c>
    </row>
    <row r="2833" spans="1:11">
      <c r="A2833" s="39"/>
      <c r="B2833" s="38"/>
      <c r="C2833" s="39"/>
      <c r="D2833" s="39"/>
      <c r="J2833" s="38">
        <v>1</v>
      </c>
      <c r="K2833" s="39">
        <v>5</v>
      </c>
    </row>
    <row r="2834" spans="1:11">
      <c r="A2834" s="39"/>
      <c r="B2834" s="38"/>
      <c r="C2834" s="39"/>
      <c r="D2834" s="39"/>
      <c r="J2834" s="38">
        <v>2</v>
      </c>
      <c r="K2834" s="39">
        <v>5</v>
      </c>
    </row>
    <row r="2835" spans="1:11">
      <c r="A2835" s="39"/>
      <c r="B2835" s="38"/>
      <c r="C2835" s="39"/>
      <c r="D2835" s="39"/>
      <c r="J2835" s="38">
        <v>2</v>
      </c>
      <c r="K2835" s="39">
        <v>10</v>
      </c>
    </row>
    <row r="2836" spans="1:11">
      <c r="A2836" s="39"/>
      <c r="B2836" s="38"/>
      <c r="C2836" s="39"/>
      <c r="D2836" s="39"/>
      <c r="J2836" s="38">
        <v>2</v>
      </c>
      <c r="K2836" s="39">
        <v>3</v>
      </c>
    </row>
    <row r="2837" spans="1:11">
      <c r="A2837" s="39"/>
      <c r="B2837" s="38"/>
      <c r="C2837" s="39"/>
      <c r="D2837" s="39"/>
      <c r="J2837" s="38">
        <v>1</v>
      </c>
      <c r="K2837" s="39">
        <v>3</v>
      </c>
    </row>
    <row r="2838" spans="1:11">
      <c r="A2838" s="39"/>
      <c r="B2838" s="38"/>
      <c r="C2838" s="39"/>
      <c r="D2838" s="39"/>
      <c r="J2838" s="38">
        <v>1</v>
      </c>
      <c r="K2838" s="39">
        <v>6</v>
      </c>
    </row>
    <row r="2839" spans="1:11">
      <c r="A2839" s="39"/>
      <c r="B2839" s="38"/>
      <c r="C2839" s="39"/>
      <c r="D2839" s="39"/>
      <c r="J2839" s="38">
        <v>1</v>
      </c>
      <c r="K2839" s="39">
        <v>4</v>
      </c>
    </row>
    <row r="2840" spans="1:11">
      <c r="A2840" s="39"/>
      <c r="B2840" s="38"/>
      <c r="C2840" s="39"/>
      <c r="D2840" s="39"/>
      <c r="J2840" s="38">
        <v>1</v>
      </c>
      <c r="K2840" s="39">
        <v>3</v>
      </c>
    </row>
    <row r="2841" spans="1:11">
      <c r="A2841" s="39"/>
      <c r="B2841" s="38"/>
      <c r="C2841" s="39"/>
      <c r="D2841" s="39"/>
      <c r="J2841" s="38">
        <v>2</v>
      </c>
      <c r="K2841" s="39">
        <v>5</v>
      </c>
    </row>
    <row r="2842" spans="1:11">
      <c r="A2842" s="39"/>
      <c r="B2842" s="38"/>
      <c r="C2842" s="39"/>
      <c r="D2842" s="39"/>
      <c r="J2842" s="38">
        <v>3</v>
      </c>
      <c r="K2842" s="39">
        <v>5</v>
      </c>
    </row>
    <row r="2843" spans="1:11">
      <c r="A2843" s="39"/>
      <c r="B2843" s="38"/>
      <c r="C2843" s="39"/>
      <c r="D2843" s="39"/>
      <c r="J2843" s="38">
        <v>2</v>
      </c>
      <c r="K2843" s="39">
        <v>5</v>
      </c>
    </row>
    <row r="2844" spans="1:11">
      <c r="A2844" s="39"/>
      <c r="B2844" s="38"/>
      <c r="C2844" s="39"/>
      <c r="D2844" s="39"/>
      <c r="J2844" s="38">
        <v>2</v>
      </c>
      <c r="K2844" s="39">
        <v>4</v>
      </c>
    </row>
    <row r="2845" spans="1:11">
      <c r="A2845" s="39"/>
      <c r="B2845" s="38"/>
      <c r="C2845" s="39"/>
      <c r="D2845" s="39"/>
      <c r="J2845" s="38">
        <v>2</v>
      </c>
      <c r="K2845" s="39">
        <v>6</v>
      </c>
    </row>
    <row r="2846" spans="1:11">
      <c r="A2846" s="39"/>
      <c r="B2846" s="38"/>
      <c r="C2846" s="39"/>
      <c r="D2846" s="39"/>
      <c r="J2846" s="38">
        <v>1</v>
      </c>
      <c r="K2846" s="39">
        <v>5</v>
      </c>
    </row>
    <row r="2847" spans="1:11">
      <c r="A2847" s="39"/>
      <c r="B2847" s="38"/>
      <c r="C2847" s="39"/>
      <c r="D2847" s="39"/>
      <c r="J2847" s="38">
        <v>1</v>
      </c>
      <c r="K2847" s="39">
        <v>6</v>
      </c>
    </row>
    <row r="2848" spans="1:11">
      <c r="A2848" s="39"/>
      <c r="B2848" s="38"/>
      <c r="C2848" s="39"/>
      <c r="D2848" s="39"/>
      <c r="J2848" s="38">
        <v>4</v>
      </c>
      <c r="K2848" s="39">
        <v>7</v>
      </c>
    </row>
    <row r="2849" spans="1:11">
      <c r="A2849" s="39"/>
      <c r="B2849" s="38"/>
      <c r="C2849" s="39"/>
      <c r="D2849" s="39"/>
      <c r="J2849" s="38">
        <v>2</v>
      </c>
      <c r="K2849" s="39">
        <v>7</v>
      </c>
    </row>
    <row r="2850" spans="1:11">
      <c r="A2850" s="39"/>
      <c r="B2850" s="38"/>
      <c r="C2850" s="39"/>
      <c r="D2850" s="39"/>
      <c r="J2850" s="38">
        <v>4</v>
      </c>
      <c r="K2850" s="39">
        <v>5</v>
      </c>
    </row>
    <row r="2851" spans="1:11">
      <c r="A2851" s="39"/>
      <c r="B2851" s="38"/>
      <c r="C2851" s="39"/>
      <c r="D2851" s="39"/>
      <c r="J2851" s="38">
        <v>1</v>
      </c>
      <c r="K2851" s="39">
        <v>4</v>
      </c>
    </row>
    <row r="2852" spans="1:11">
      <c r="A2852" s="39"/>
      <c r="B2852" s="38"/>
      <c r="C2852" s="39"/>
      <c r="D2852" s="39"/>
      <c r="J2852" s="38">
        <v>4</v>
      </c>
      <c r="K2852" s="39">
        <v>7</v>
      </c>
    </row>
    <row r="2853" spans="1:11">
      <c r="A2853" s="39"/>
      <c r="B2853" s="38"/>
      <c r="C2853" s="39"/>
      <c r="D2853" s="39"/>
      <c r="J2853" s="38">
        <v>4</v>
      </c>
      <c r="K2853" s="39">
        <v>6</v>
      </c>
    </row>
    <row r="2854" spans="1:11">
      <c r="A2854" s="39"/>
      <c r="B2854" s="38"/>
      <c r="C2854" s="39"/>
      <c r="D2854" s="39"/>
      <c r="J2854" s="38">
        <v>1</v>
      </c>
      <c r="K2854" s="39">
        <v>5</v>
      </c>
    </row>
    <row r="2855" spans="1:11">
      <c r="A2855" s="39"/>
      <c r="B2855" s="38"/>
      <c r="C2855" s="39"/>
      <c r="D2855" s="39"/>
      <c r="J2855" s="38">
        <v>4</v>
      </c>
      <c r="K2855" s="39">
        <v>8</v>
      </c>
    </row>
    <row r="2856" spans="1:11">
      <c r="A2856" s="39"/>
      <c r="B2856" s="38"/>
      <c r="C2856" s="39"/>
      <c r="D2856" s="39"/>
      <c r="J2856" s="38">
        <v>9</v>
      </c>
      <c r="K2856" s="39">
        <v>11</v>
      </c>
    </row>
    <row r="2857" spans="1:11">
      <c r="A2857" s="39"/>
      <c r="B2857" s="38"/>
      <c r="C2857" s="39"/>
      <c r="D2857" s="39"/>
      <c r="J2857" s="38">
        <v>2</v>
      </c>
      <c r="K2857" s="39">
        <v>7</v>
      </c>
    </row>
    <row r="2858" spans="1:11">
      <c r="A2858" s="39"/>
      <c r="B2858" s="38"/>
      <c r="C2858" s="39"/>
      <c r="D2858" s="39"/>
      <c r="J2858" s="38">
        <v>6</v>
      </c>
      <c r="K2858" s="39">
        <v>20</v>
      </c>
    </row>
    <row r="2859" spans="1:11">
      <c r="A2859" s="39"/>
      <c r="B2859" s="38"/>
      <c r="C2859" s="39"/>
      <c r="D2859" s="39"/>
      <c r="J2859" s="38">
        <v>1</v>
      </c>
      <c r="K2859" s="39">
        <v>7</v>
      </c>
    </row>
    <row r="2860" spans="1:11">
      <c r="A2860" s="39"/>
      <c r="B2860" s="38"/>
      <c r="C2860" s="39"/>
      <c r="D2860" s="39"/>
      <c r="J2860" s="38">
        <v>3</v>
      </c>
      <c r="K2860" s="39">
        <v>11</v>
      </c>
    </row>
    <row r="2861" spans="1:11">
      <c r="A2861" s="39"/>
      <c r="B2861" s="38"/>
      <c r="C2861" s="39"/>
      <c r="D2861" s="39"/>
      <c r="J2861" s="38">
        <v>1</v>
      </c>
      <c r="K2861" s="39">
        <v>2</v>
      </c>
    </row>
    <row r="2862" spans="1:11">
      <c r="A2862" s="39"/>
      <c r="B2862" s="38"/>
      <c r="C2862" s="39"/>
      <c r="D2862" s="39"/>
      <c r="J2862" s="38">
        <v>1</v>
      </c>
      <c r="K2862" s="39">
        <v>17</v>
      </c>
    </row>
    <row r="2863" spans="1:11">
      <c r="A2863" s="39"/>
      <c r="B2863" s="38"/>
      <c r="C2863" s="39"/>
      <c r="D2863" s="39"/>
      <c r="J2863" s="38">
        <v>2</v>
      </c>
      <c r="K2863" s="39">
        <v>9</v>
      </c>
    </row>
    <row r="2864" spans="1:11">
      <c r="A2864" s="39"/>
      <c r="B2864" s="38"/>
      <c r="C2864" s="39"/>
      <c r="D2864" s="39"/>
      <c r="J2864" s="38">
        <v>2</v>
      </c>
      <c r="K2864" s="39">
        <v>6</v>
      </c>
    </row>
    <row r="2865" spans="1:11">
      <c r="A2865" s="39"/>
      <c r="B2865" s="38"/>
      <c r="C2865" s="39"/>
      <c r="D2865" s="39"/>
      <c r="J2865" s="38">
        <v>4</v>
      </c>
      <c r="K2865" s="39">
        <v>11</v>
      </c>
    </row>
    <row r="2866" spans="1:11">
      <c r="A2866" s="39"/>
      <c r="B2866" s="38"/>
      <c r="C2866" s="39"/>
      <c r="D2866" s="39"/>
      <c r="J2866" s="38">
        <v>4</v>
      </c>
      <c r="K2866" s="39">
        <v>6</v>
      </c>
    </row>
    <row r="2867" spans="1:11">
      <c r="A2867" s="39"/>
      <c r="B2867" s="38"/>
      <c r="C2867" s="39"/>
      <c r="D2867" s="39"/>
      <c r="J2867" s="38">
        <v>3</v>
      </c>
      <c r="K2867" s="39">
        <v>7</v>
      </c>
    </row>
    <row r="2868" spans="1:11">
      <c r="A2868" s="39"/>
      <c r="B2868" s="38"/>
      <c r="C2868" s="39"/>
      <c r="D2868" s="39"/>
      <c r="J2868" s="38">
        <v>1</v>
      </c>
      <c r="K2868" s="39">
        <v>11</v>
      </c>
    </row>
    <row r="2869" spans="1:11">
      <c r="A2869" s="39"/>
      <c r="B2869" s="38"/>
      <c r="C2869" s="39"/>
      <c r="D2869" s="39"/>
      <c r="J2869" s="38">
        <v>1</v>
      </c>
      <c r="K2869" s="39">
        <v>11</v>
      </c>
    </row>
    <row r="2870" spans="1:11">
      <c r="A2870" s="39"/>
      <c r="B2870" s="38"/>
      <c r="C2870" s="39"/>
      <c r="D2870" s="39"/>
      <c r="J2870" s="38">
        <v>1</v>
      </c>
      <c r="K2870" s="39">
        <v>7</v>
      </c>
    </row>
    <row r="2871" spans="1:11">
      <c r="A2871" s="39"/>
      <c r="B2871" s="38"/>
      <c r="C2871" s="39"/>
      <c r="D2871" s="39"/>
      <c r="J2871" s="38">
        <v>2</v>
      </c>
      <c r="K2871" s="39">
        <v>11</v>
      </c>
    </row>
    <row r="2872" spans="1:11">
      <c r="A2872" s="39"/>
      <c r="B2872" s="38"/>
      <c r="C2872" s="39"/>
      <c r="D2872" s="39"/>
      <c r="J2872" s="38">
        <v>2</v>
      </c>
      <c r="K2872" s="39">
        <v>15</v>
      </c>
    </row>
    <row r="2873" spans="1:11">
      <c r="A2873" s="39"/>
      <c r="B2873" s="38"/>
      <c r="C2873" s="39"/>
      <c r="D2873" s="39"/>
      <c r="J2873" s="38">
        <v>1</v>
      </c>
      <c r="K2873" s="39">
        <v>3</v>
      </c>
    </row>
    <row r="2874" spans="1:11">
      <c r="A2874" s="39"/>
      <c r="B2874" s="38"/>
      <c r="C2874" s="39"/>
      <c r="D2874" s="39"/>
      <c r="J2874" s="38">
        <v>1</v>
      </c>
      <c r="K2874" s="39">
        <v>7</v>
      </c>
    </row>
    <row r="2875" spans="1:11">
      <c r="A2875" s="39"/>
      <c r="B2875" s="38"/>
      <c r="C2875" s="39"/>
      <c r="D2875" s="39"/>
      <c r="J2875" s="38">
        <v>2</v>
      </c>
      <c r="K2875" s="39">
        <v>29</v>
      </c>
    </row>
    <row r="2876" spans="1:11">
      <c r="A2876" s="39"/>
      <c r="B2876" s="38"/>
      <c r="C2876" s="39"/>
      <c r="D2876" s="39"/>
      <c r="J2876" s="38">
        <v>2</v>
      </c>
      <c r="K2876" s="39">
        <v>23</v>
      </c>
    </row>
    <row r="2877" spans="1:11">
      <c r="A2877" s="39"/>
      <c r="B2877" s="38"/>
      <c r="C2877" s="39"/>
      <c r="D2877" s="39"/>
      <c r="J2877" s="38">
        <v>2</v>
      </c>
      <c r="K2877" s="39">
        <v>3</v>
      </c>
    </row>
    <row r="2878" spans="1:11">
      <c r="A2878" s="39"/>
      <c r="B2878" s="38"/>
      <c r="C2878" s="39"/>
      <c r="D2878" s="39"/>
      <c r="J2878">
        <v>18</v>
      </c>
      <c r="K2878">
        <v>36</v>
      </c>
    </row>
    <row r="2879" spans="1:11">
      <c r="A2879" s="39"/>
      <c r="B2879" s="38"/>
      <c r="C2879" s="39"/>
      <c r="D2879" s="39"/>
      <c r="J2879">
        <v>1</v>
      </c>
      <c r="K2879">
        <v>16</v>
      </c>
    </row>
    <row r="2880" spans="1:11">
      <c r="A2880" s="39"/>
      <c r="B2880" s="38"/>
      <c r="C2880" s="39"/>
      <c r="D2880" s="39"/>
      <c r="J2880">
        <v>1</v>
      </c>
      <c r="K2880">
        <v>8</v>
      </c>
    </row>
    <row r="2881" spans="1:11">
      <c r="A2881" s="39"/>
      <c r="B2881" s="38"/>
      <c r="C2881" s="39"/>
      <c r="D2881" s="39"/>
      <c r="J2881">
        <v>3</v>
      </c>
      <c r="K2881">
        <v>6</v>
      </c>
    </row>
    <row r="2882" spans="1:11">
      <c r="A2882" s="39"/>
      <c r="B2882" s="38"/>
      <c r="C2882" s="39"/>
      <c r="D2882" s="39"/>
      <c r="J2882">
        <v>4</v>
      </c>
      <c r="K2882">
        <v>15</v>
      </c>
    </row>
    <row r="2883" spans="1:11">
      <c r="A2883" s="39"/>
      <c r="B2883" s="38"/>
      <c r="C2883" s="39"/>
      <c r="D2883" s="39"/>
      <c r="J2883">
        <v>2</v>
      </c>
      <c r="K2883">
        <v>8</v>
      </c>
    </row>
    <row r="2884" spans="1:11">
      <c r="A2884" s="39"/>
      <c r="B2884" s="38"/>
      <c r="C2884" s="39"/>
      <c r="D2884" s="39"/>
      <c r="J2884">
        <v>3</v>
      </c>
      <c r="K2884">
        <v>4</v>
      </c>
    </row>
    <row r="2885" spans="1:11">
      <c r="A2885" s="39"/>
      <c r="B2885" s="38"/>
      <c r="C2885" s="39"/>
      <c r="D2885" s="39"/>
      <c r="J2885">
        <v>4</v>
      </c>
      <c r="K2885">
        <v>6</v>
      </c>
    </row>
    <row r="2886" spans="1:11">
      <c r="A2886" s="39"/>
      <c r="B2886" s="38"/>
      <c r="C2886" s="39"/>
      <c r="D2886" s="39"/>
      <c r="J2886">
        <v>2</v>
      </c>
      <c r="K2886">
        <v>6</v>
      </c>
    </row>
    <row r="2887" spans="1:11">
      <c r="A2887" s="39"/>
      <c r="B2887" s="38"/>
      <c r="C2887" s="39"/>
      <c r="D2887" s="39"/>
      <c r="J2887">
        <v>2</v>
      </c>
      <c r="K2887">
        <v>3</v>
      </c>
    </row>
    <row r="2888" spans="1:11">
      <c r="A2888" s="39"/>
      <c r="B2888" s="38"/>
      <c r="C2888" s="39"/>
      <c r="D2888" s="39"/>
      <c r="J2888">
        <v>3</v>
      </c>
      <c r="K2888">
        <v>5</v>
      </c>
    </row>
    <row r="2889" spans="1:11">
      <c r="A2889" s="39"/>
      <c r="B2889" s="38"/>
      <c r="C2889" s="39"/>
      <c r="D2889" s="39"/>
      <c r="J2889">
        <v>2</v>
      </c>
      <c r="K2889">
        <v>3</v>
      </c>
    </row>
    <row r="2890" spans="1:11">
      <c r="A2890" s="39"/>
      <c r="B2890" s="38"/>
      <c r="C2890" s="39"/>
      <c r="D2890" s="39"/>
      <c r="J2890">
        <v>2</v>
      </c>
      <c r="K2890">
        <v>5</v>
      </c>
    </row>
    <row r="2891" spans="1:11">
      <c r="A2891" s="39"/>
      <c r="B2891" s="38"/>
      <c r="C2891" s="39"/>
      <c r="D2891" s="39"/>
      <c r="J2891">
        <v>7</v>
      </c>
      <c r="K2891">
        <v>10</v>
      </c>
    </row>
    <row r="2892" spans="1:11">
      <c r="A2892" s="39"/>
      <c r="B2892" s="38"/>
      <c r="C2892" s="39"/>
      <c r="D2892" s="39"/>
      <c r="J2892">
        <v>2</v>
      </c>
      <c r="K2892">
        <v>45</v>
      </c>
    </row>
    <row r="2893" spans="1:11">
      <c r="A2893" s="39"/>
      <c r="B2893" s="38"/>
      <c r="C2893" s="39"/>
      <c r="D2893" s="39"/>
      <c r="J2893">
        <v>4</v>
      </c>
      <c r="K2893">
        <v>7</v>
      </c>
    </row>
    <row r="2894" spans="1:11">
      <c r="A2894" s="39"/>
      <c r="B2894" s="38"/>
      <c r="C2894" s="39"/>
      <c r="D2894" s="39"/>
      <c r="J2894">
        <v>2</v>
      </c>
      <c r="K2894">
        <v>7</v>
      </c>
    </row>
    <row r="2895" spans="1:11">
      <c r="A2895" s="39"/>
      <c r="B2895" s="38"/>
      <c r="C2895" s="39"/>
      <c r="D2895" s="39"/>
      <c r="J2895">
        <v>3</v>
      </c>
      <c r="K2895">
        <v>4</v>
      </c>
    </row>
    <row r="2896" spans="1:11">
      <c r="A2896" s="39"/>
      <c r="B2896" s="38"/>
      <c r="C2896" s="39"/>
      <c r="D2896" s="39"/>
      <c r="J2896" s="39">
        <v>1</v>
      </c>
      <c r="K2896" s="39">
        <v>10</v>
      </c>
    </row>
    <row r="2897" spans="1:11">
      <c r="A2897" s="39"/>
      <c r="B2897" s="38"/>
      <c r="C2897" s="39"/>
      <c r="D2897" s="39"/>
      <c r="J2897" s="39">
        <v>3</v>
      </c>
      <c r="K2897" s="39">
        <v>4</v>
      </c>
    </row>
    <row r="2898" spans="1:11">
      <c r="A2898" s="39"/>
      <c r="B2898" s="38"/>
      <c r="C2898" s="39"/>
      <c r="D2898" s="39"/>
      <c r="J2898" s="39">
        <v>3</v>
      </c>
      <c r="K2898" s="39">
        <v>7</v>
      </c>
    </row>
    <row r="2899" spans="1:11">
      <c r="A2899" s="39"/>
      <c r="B2899" s="38"/>
      <c r="C2899" s="39"/>
      <c r="D2899" s="39"/>
      <c r="J2899" s="39">
        <v>1</v>
      </c>
      <c r="K2899" s="39">
        <v>15</v>
      </c>
    </row>
    <row r="2900" spans="1:11">
      <c r="A2900" s="39"/>
      <c r="B2900" s="38"/>
      <c r="C2900" s="39"/>
      <c r="D2900" s="39"/>
      <c r="J2900" s="39">
        <v>3</v>
      </c>
      <c r="K2900" s="39">
        <v>6</v>
      </c>
    </row>
    <row r="2901" spans="1:11">
      <c r="A2901" s="39"/>
      <c r="B2901" s="38"/>
      <c r="C2901" s="39"/>
      <c r="D2901" s="39"/>
      <c r="J2901" s="39">
        <v>2</v>
      </c>
      <c r="K2901" s="39">
        <v>3</v>
      </c>
    </row>
    <row r="2902" spans="1:11">
      <c r="A2902" s="39"/>
      <c r="B2902" s="38"/>
      <c r="C2902" s="39"/>
      <c r="D2902" s="39"/>
      <c r="J2902" s="39">
        <v>31</v>
      </c>
      <c r="K2902" s="39">
        <v>38</v>
      </c>
    </row>
    <row r="2903" spans="1:11">
      <c r="A2903" s="39"/>
      <c r="B2903" s="38"/>
      <c r="C2903" s="39"/>
      <c r="D2903" s="39"/>
      <c r="J2903" s="39">
        <v>1</v>
      </c>
      <c r="K2903" s="39">
        <v>8</v>
      </c>
    </row>
    <row r="2904" spans="1:11">
      <c r="A2904" s="39"/>
      <c r="B2904" s="38"/>
      <c r="C2904" s="39"/>
      <c r="D2904" s="39"/>
      <c r="J2904" s="39">
        <v>5</v>
      </c>
      <c r="K2904" s="39">
        <v>19</v>
      </c>
    </row>
    <row r="2905" spans="1:11">
      <c r="A2905" s="39"/>
      <c r="B2905" s="38"/>
      <c r="C2905" s="39"/>
      <c r="D2905" s="39"/>
      <c r="J2905" s="39">
        <v>1</v>
      </c>
      <c r="K2905" s="39">
        <v>4</v>
      </c>
    </row>
    <row r="2906" spans="1:11">
      <c r="A2906" s="39"/>
      <c r="B2906" s="38"/>
      <c r="C2906" s="39"/>
      <c r="D2906" s="39"/>
      <c r="J2906" s="39">
        <v>1</v>
      </c>
      <c r="K2906" s="39">
        <v>2</v>
      </c>
    </row>
    <row r="2907" spans="1:11">
      <c r="A2907" s="39"/>
      <c r="B2907" s="38"/>
      <c r="C2907" s="39"/>
      <c r="D2907" s="39"/>
      <c r="J2907" s="39">
        <v>7</v>
      </c>
      <c r="K2907" s="39">
        <v>17</v>
      </c>
    </row>
    <row r="2908" spans="1:11">
      <c r="A2908" s="39"/>
      <c r="B2908" s="38"/>
      <c r="C2908" s="39"/>
      <c r="D2908" s="39"/>
      <c r="J2908" s="39">
        <v>1</v>
      </c>
      <c r="K2908" s="39">
        <v>3</v>
      </c>
    </row>
    <row r="2909" spans="1:11">
      <c r="A2909" s="39"/>
      <c r="B2909" s="38"/>
      <c r="C2909" s="39"/>
      <c r="D2909" s="39"/>
      <c r="J2909" s="39">
        <v>10</v>
      </c>
      <c r="K2909" s="39">
        <v>29</v>
      </c>
    </row>
    <row r="2910" spans="1:11">
      <c r="A2910" s="39"/>
      <c r="B2910" s="38"/>
      <c r="C2910" s="39"/>
      <c r="D2910" s="39"/>
      <c r="J2910" s="39">
        <v>3</v>
      </c>
      <c r="K2910" s="39">
        <v>9</v>
      </c>
    </row>
    <row r="2911" spans="1:11">
      <c r="A2911" s="39"/>
      <c r="B2911" s="38"/>
      <c r="C2911" s="39"/>
      <c r="D2911" s="39"/>
      <c r="J2911" s="39">
        <v>3</v>
      </c>
      <c r="K2911" s="39">
        <v>16</v>
      </c>
    </row>
    <row r="2912" spans="1:11">
      <c r="A2912" s="39"/>
      <c r="B2912" s="38"/>
      <c r="C2912" s="39"/>
      <c r="D2912" s="39"/>
      <c r="J2912" s="39">
        <v>2</v>
      </c>
      <c r="K2912" s="39">
        <v>5</v>
      </c>
    </row>
    <row r="2913" spans="1:11">
      <c r="A2913" s="39"/>
      <c r="B2913" s="38"/>
      <c r="C2913" s="39"/>
      <c r="D2913" s="39"/>
      <c r="J2913" s="39">
        <v>1</v>
      </c>
      <c r="K2913" s="39">
        <v>7</v>
      </c>
    </row>
    <row r="2914" spans="1:11">
      <c r="A2914" s="39"/>
      <c r="B2914" s="38"/>
      <c r="C2914" s="39"/>
      <c r="D2914" s="39"/>
      <c r="J2914" s="39">
        <v>1</v>
      </c>
      <c r="K2914" s="39">
        <v>8</v>
      </c>
    </row>
    <row r="2915" spans="1:11">
      <c r="A2915" s="39"/>
      <c r="B2915" s="38"/>
      <c r="C2915" s="39"/>
      <c r="D2915" s="39"/>
      <c r="J2915" s="39">
        <v>5</v>
      </c>
      <c r="K2915" s="39">
        <v>20</v>
      </c>
    </row>
    <row r="2916" spans="1:11">
      <c r="A2916" s="39"/>
      <c r="B2916" s="38"/>
      <c r="C2916" s="39"/>
      <c r="D2916" s="39"/>
      <c r="J2916" s="39">
        <v>3</v>
      </c>
      <c r="K2916" s="39">
        <v>4</v>
      </c>
    </row>
    <row r="2917" spans="1:11">
      <c r="A2917" s="39"/>
      <c r="B2917" s="38"/>
      <c r="C2917" s="39"/>
      <c r="D2917" s="39"/>
      <c r="J2917" s="39">
        <v>2</v>
      </c>
      <c r="K2917" s="39">
        <v>4</v>
      </c>
    </row>
    <row r="2918" spans="1:11">
      <c r="A2918" s="39"/>
      <c r="B2918" s="38"/>
      <c r="C2918" s="39"/>
      <c r="D2918" s="39"/>
      <c r="J2918" s="39">
        <v>3</v>
      </c>
      <c r="K2918" s="39">
        <v>9</v>
      </c>
    </row>
    <row r="2919" spans="1:11">
      <c r="A2919" s="39"/>
      <c r="B2919" s="38"/>
      <c r="C2919" s="39"/>
      <c r="D2919" s="39"/>
      <c r="J2919" s="39">
        <v>1</v>
      </c>
      <c r="K2919" s="39">
        <v>12</v>
      </c>
    </row>
    <row r="2920" spans="1:11">
      <c r="A2920" s="39"/>
      <c r="B2920" s="38"/>
      <c r="C2920" s="39"/>
      <c r="D2920" s="39"/>
      <c r="J2920" s="39">
        <v>3</v>
      </c>
      <c r="K2920" s="39">
        <v>5</v>
      </c>
    </row>
    <row r="2921" spans="1:11">
      <c r="A2921" s="39"/>
      <c r="B2921" s="38"/>
      <c r="C2921" s="39"/>
      <c r="D2921" s="39"/>
      <c r="J2921" s="39">
        <v>1</v>
      </c>
      <c r="K2921" s="39">
        <v>2</v>
      </c>
    </row>
    <row r="2922" spans="1:11">
      <c r="A2922" s="39"/>
      <c r="B2922" s="38"/>
      <c r="C2922" s="39"/>
      <c r="D2922" s="39"/>
      <c r="J2922" s="74">
        <v>9</v>
      </c>
      <c r="K2922" s="74">
        <v>15</v>
      </c>
    </row>
    <row r="2923" spans="1:11">
      <c r="A2923" s="39"/>
      <c r="B2923" s="38"/>
      <c r="C2923" s="39"/>
      <c r="D2923" s="39"/>
      <c r="J2923" s="74">
        <v>1</v>
      </c>
      <c r="K2923" s="74">
        <v>4</v>
      </c>
    </row>
    <row r="2924" spans="1:11">
      <c r="A2924" s="39"/>
      <c r="B2924" s="38"/>
      <c r="C2924" s="39"/>
      <c r="D2924" s="39"/>
      <c r="J2924">
        <v>1</v>
      </c>
      <c r="K2924">
        <v>2</v>
      </c>
    </row>
    <row r="2925" spans="1:11">
      <c r="A2925" s="39"/>
      <c r="B2925" s="38"/>
      <c r="C2925" s="39"/>
      <c r="D2925" s="39"/>
      <c r="J2925">
        <v>3</v>
      </c>
      <c r="K2925">
        <v>14</v>
      </c>
    </row>
    <row r="2926" spans="1:11">
      <c r="A2926" s="39"/>
      <c r="B2926" s="38"/>
      <c r="C2926" s="39"/>
      <c r="D2926" s="39"/>
      <c r="J2926">
        <v>1</v>
      </c>
      <c r="K2926">
        <v>6</v>
      </c>
    </row>
    <row r="2927" spans="1:11">
      <c r="A2927" s="39"/>
      <c r="B2927" s="38"/>
      <c r="C2927" s="39"/>
      <c r="D2927" s="39"/>
      <c r="J2927">
        <v>8</v>
      </c>
      <c r="K2927">
        <v>16</v>
      </c>
    </row>
    <row r="2928" spans="1:11">
      <c r="A2928" s="39"/>
      <c r="B2928" s="38"/>
      <c r="C2928" s="39"/>
      <c r="D2928" s="39"/>
      <c r="J2928">
        <v>8</v>
      </c>
      <c r="K2928">
        <v>12</v>
      </c>
    </row>
    <row r="2929" spans="1:11">
      <c r="A2929" s="39"/>
      <c r="B2929" s="38"/>
      <c r="C2929" s="39"/>
      <c r="D2929" s="39"/>
      <c r="J2929">
        <v>3</v>
      </c>
      <c r="K2929">
        <v>6</v>
      </c>
    </row>
    <row r="2930" spans="1:11">
      <c r="A2930" s="39"/>
      <c r="B2930" s="38"/>
      <c r="C2930" s="39"/>
      <c r="D2930" s="39"/>
      <c r="J2930">
        <v>3</v>
      </c>
      <c r="K2930">
        <v>10</v>
      </c>
    </row>
    <row r="2931" spans="1:11">
      <c r="A2931" s="39"/>
      <c r="B2931" s="38"/>
      <c r="C2931" s="39"/>
      <c r="D2931" s="39"/>
      <c r="J2931">
        <v>4</v>
      </c>
      <c r="K2931">
        <v>5</v>
      </c>
    </row>
    <row r="2932" spans="1:11">
      <c r="A2932" s="39"/>
      <c r="B2932" s="38"/>
      <c r="C2932" s="39"/>
      <c r="D2932" s="39"/>
      <c r="J2932">
        <v>4</v>
      </c>
      <c r="K2932">
        <v>9</v>
      </c>
    </row>
    <row r="2933" spans="1:11">
      <c r="A2933" s="39"/>
      <c r="B2933" s="38"/>
      <c r="C2933" s="39"/>
      <c r="D2933" s="39"/>
      <c r="J2933">
        <v>3</v>
      </c>
      <c r="K2933">
        <v>8</v>
      </c>
    </row>
    <row r="2934" spans="1:11">
      <c r="A2934" s="39"/>
      <c r="B2934" s="38"/>
      <c r="C2934" s="39"/>
      <c r="D2934" s="39"/>
      <c r="J2934">
        <v>3</v>
      </c>
      <c r="K2934">
        <v>8</v>
      </c>
    </row>
    <row r="2935" spans="1:11">
      <c r="A2935" s="39"/>
      <c r="B2935" s="38"/>
      <c r="C2935" s="39"/>
      <c r="D2935" s="39"/>
      <c r="J2935">
        <v>7</v>
      </c>
      <c r="K2935">
        <v>14</v>
      </c>
    </row>
    <row r="2936" spans="1:11">
      <c r="A2936" s="39"/>
      <c r="B2936" s="38"/>
      <c r="C2936" s="39"/>
      <c r="D2936" s="39"/>
      <c r="J2936">
        <v>7</v>
      </c>
      <c r="K2936">
        <v>14</v>
      </c>
    </row>
    <row r="2937" spans="1:11">
      <c r="A2937" s="39"/>
      <c r="B2937" s="38"/>
      <c r="C2937" s="39"/>
      <c r="D2937" s="39"/>
      <c r="J2937" s="39">
        <v>3</v>
      </c>
      <c r="K2937" s="39">
        <v>7</v>
      </c>
    </row>
    <row r="2938" spans="1:11">
      <c r="A2938" s="39"/>
      <c r="B2938" s="38"/>
      <c r="C2938" s="39"/>
      <c r="D2938" s="39"/>
      <c r="J2938" s="39">
        <v>3</v>
      </c>
      <c r="K2938" s="39">
        <v>8</v>
      </c>
    </row>
    <row r="2939" spans="1:11">
      <c r="A2939" s="39"/>
      <c r="B2939" s="38"/>
      <c r="C2939" s="39"/>
      <c r="D2939" s="39"/>
      <c r="J2939" s="39">
        <v>1</v>
      </c>
      <c r="K2939" s="39">
        <v>6</v>
      </c>
    </row>
    <row r="2940" spans="1:11">
      <c r="A2940" s="39"/>
      <c r="B2940" s="38"/>
      <c r="C2940" s="39"/>
      <c r="D2940" s="39"/>
      <c r="J2940" s="39">
        <v>1</v>
      </c>
      <c r="K2940" s="39">
        <v>4</v>
      </c>
    </row>
    <row r="2941" spans="1:11">
      <c r="A2941" s="39"/>
      <c r="B2941" s="38"/>
      <c r="C2941" s="39"/>
      <c r="D2941" s="39"/>
      <c r="J2941" s="39">
        <v>2</v>
      </c>
      <c r="K2941" s="39">
        <v>6</v>
      </c>
    </row>
    <row r="2942" spans="1:11">
      <c r="A2942" s="39"/>
      <c r="B2942" s="38"/>
      <c r="C2942" s="39"/>
      <c r="D2942" s="39"/>
      <c r="J2942" s="39">
        <v>2</v>
      </c>
      <c r="K2942" s="89">
        <v>6</v>
      </c>
    </row>
    <row r="2943" spans="1:11">
      <c r="A2943" s="39"/>
      <c r="B2943" s="38"/>
      <c r="C2943" s="39"/>
      <c r="D2943" s="39"/>
      <c r="J2943" s="39">
        <v>1</v>
      </c>
      <c r="K2943" s="89">
        <v>3</v>
      </c>
    </row>
    <row r="2944" spans="1:11">
      <c r="A2944" s="39"/>
      <c r="B2944" s="38"/>
      <c r="C2944" s="39"/>
      <c r="D2944" s="39"/>
      <c r="J2944" s="39">
        <v>2</v>
      </c>
      <c r="K2944" s="89">
        <v>6</v>
      </c>
    </row>
    <row r="2945" spans="1:11">
      <c r="A2945" s="39"/>
      <c r="B2945" s="38"/>
      <c r="C2945" s="39"/>
      <c r="D2945" s="39"/>
      <c r="J2945" s="39">
        <v>6</v>
      </c>
      <c r="K2945" s="89">
        <v>13</v>
      </c>
    </row>
    <row r="2946" spans="1:11">
      <c r="A2946" s="39"/>
      <c r="B2946" s="38"/>
      <c r="C2946" s="39"/>
      <c r="D2946" s="39"/>
      <c r="J2946" s="39">
        <v>2</v>
      </c>
      <c r="K2946" s="89">
        <v>7</v>
      </c>
    </row>
    <row r="2947" spans="1:11">
      <c r="A2947" s="39"/>
      <c r="B2947" s="38"/>
      <c r="C2947" s="39"/>
      <c r="D2947" s="39"/>
      <c r="J2947" s="39">
        <v>2</v>
      </c>
      <c r="K2947" s="89">
        <v>5</v>
      </c>
    </row>
    <row r="2948" spans="1:11">
      <c r="A2948" s="39"/>
      <c r="B2948" s="38"/>
      <c r="C2948" s="39"/>
      <c r="D2948" s="39"/>
      <c r="J2948" s="39">
        <v>1</v>
      </c>
      <c r="K2948" s="89">
        <v>6</v>
      </c>
    </row>
    <row r="2949" spans="1:11">
      <c r="A2949" s="39"/>
      <c r="B2949" s="38"/>
      <c r="C2949" s="39"/>
      <c r="D2949" s="39"/>
      <c r="J2949" s="39">
        <v>1</v>
      </c>
      <c r="K2949" s="89">
        <v>5</v>
      </c>
    </row>
    <row r="2950" spans="1:11">
      <c r="A2950" s="39"/>
      <c r="B2950" s="38"/>
      <c r="C2950" s="39"/>
      <c r="D2950" s="39"/>
      <c r="J2950" s="39">
        <v>1</v>
      </c>
      <c r="K2950" s="89">
        <v>7</v>
      </c>
    </row>
    <row r="2951" spans="1:11">
      <c r="A2951" s="39"/>
      <c r="B2951" s="38"/>
      <c r="C2951" s="39"/>
      <c r="D2951" s="39"/>
      <c r="J2951" s="39">
        <v>2</v>
      </c>
      <c r="K2951" s="89">
        <v>5</v>
      </c>
    </row>
    <row r="2952" spans="1:11">
      <c r="A2952" s="39"/>
      <c r="B2952" s="38"/>
      <c r="C2952" s="39"/>
      <c r="D2952" s="39"/>
      <c r="J2952" s="39">
        <v>1</v>
      </c>
      <c r="K2952" s="89">
        <v>10</v>
      </c>
    </row>
    <row r="2953" spans="1:11">
      <c r="A2953" s="39"/>
      <c r="B2953" s="38"/>
      <c r="C2953" s="39"/>
      <c r="D2953" s="39"/>
      <c r="J2953" s="39">
        <v>3</v>
      </c>
      <c r="K2953" s="89">
        <v>10</v>
      </c>
    </row>
    <row r="2954" spans="1:11">
      <c r="A2954" s="39"/>
      <c r="B2954" s="38"/>
      <c r="C2954" s="39"/>
      <c r="D2954" s="39"/>
      <c r="J2954" s="39">
        <v>1</v>
      </c>
      <c r="K2954" s="89">
        <v>8</v>
      </c>
    </row>
    <row r="2955" spans="1:11">
      <c r="A2955" s="39"/>
      <c r="B2955" s="38"/>
      <c r="C2955" s="39"/>
      <c r="D2955" s="39"/>
      <c r="J2955" s="39">
        <v>10</v>
      </c>
      <c r="K2955" s="89">
        <v>22</v>
      </c>
    </row>
    <row r="2956" spans="1:11">
      <c r="A2956" s="39"/>
      <c r="B2956" s="38"/>
      <c r="C2956" s="39"/>
      <c r="D2956" s="39"/>
      <c r="J2956" s="39">
        <v>1</v>
      </c>
      <c r="K2956" s="89">
        <v>7</v>
      </c>
    </row>
    <row r="2957" spans="1:11">
      <c r="A2957" s="39"/>
      <c r="B2957" s="38"/>
      <c r="C2957" s="39"/>
      <c r="D2957" s="39"/>
      <c r="J2957" s="39">
        <v>9</v>
      </c>
      <c r="K2957" s="89">
        <v>11</v>
      </c>
    </row>
    <row r="2958" spans="1:11">
      <c r="A2958" s="39"/>
      <c r="B2958" s="38"/>
      <c r="C2958" s="39"/>
      <c r="D2958" s="39"/>
      <c r="J2958" s="39">
        <v>1</v>
      </c>
      <c r="K2958" s="89">
        <v>5</v>
      </c>
    </row>
    <row r="2959" spans="1:11">
      <c r="A2959" s="39"/>
      <c r="B2959" s="38"/>
      <c r="C2959" s="39"/>
      <c r="D2959" s="39"/>
      <c r="J2959" s="39">
        <v>1</v>
      </c>
      <c r="K2959" s="89">
        <v>6</v>
      </c>
    </row>
    <row r="2960" spans="1:11">
      <c r="A2960" s="39"/>
      <c r="B2960" s="38"/>
      <c r="C2960" s="39"/>
      <c r="D2960" s="39"/>
      <c r="J2960" s="39">
        <v>1</v>
      </c>
      <c r="K2960" s="89">
        <v>6</v>
      </c>
    </row>
    <row r="2961" spans="1:11">
      <c r="A2961" s="39"/>
      <c r="B2961" s="38"/>
      <c r="C2961" s="39"/>
      <c r="D2961" s="39"/>
      <c r="J2961" s="39">
        <v>6</v>
      </c>
      <c r="K2961" s="39">
        <v>9</v>
      </c>
    </row>
    <row r="2962" spans="1:11">
      <c r="A2962" s="39"/>
      <c r="B2962" s="38"/>
      <c r="C2962" s="39"/>
      <c r="D2962" s="39"/>
      <c r="J2962" s="39">
        <v>8</v>
      </c>
      <c r="K2962" s="39">
        <v>9</v>
      </c>
    </row>
    <row r="2963" spans="1:11">
      <c r="A2963" s="39"/>
      <c r="B2963" s="38"/>
      <c r="C2963" s="39"/>
      <c r="D2963" s="39"/>
      <c r="J2963" s="39">
        <v>2</v>
      </c>
      <c r="K2963" s="39">
        <v>4</v>
      </c>
    </row>
    <row r="2964" spans="1:11">
      <c r="A2964" s="39"/>
      <c r="B2964" s="38"/>
      <c r="C2964" s="39"/>
      <c r="D2964" s="39"/>
      <c r="J2964" s="39">
        <v>3</v>
      </c>
      <c r="K2964" s="39">
        <v>7</v>
      </c>
    </row>
    <row r="2965" spans="1:11">
      <c r="A2965" s="39"/>
      <c r="B2965" s="38"/>
      <c r="C2965" s="39"/>
      <c r="D2965" s="39"/>
      <c r="J2965" s="39">
        <v>5</v>
      </c>
      <c r="K2965" s="39">
        <v>5</v>
      </c>
    </row>
    <row r="2966" spans="1:11">
      <c r="A2966" s="39"/>
      <c r="B2966" s="38"/>
      <c r="C2966" s="39"/>
      <c r="D2966" s="39"/>
      <c r="J2966" s="39">
        <v>7</v>
      </c>
      <c r="K2966" s="39">
        <v>7</v>
      </c>
    </row>
    <row r="2967" spans="1:11">
      <c r="A2967" s="39"/>
      <c r="B2967" s="38"/>
      <c r="C2967" s="39"/>
      <c r="D2967" s="39"/>
      <c r="J2967" s="39">
        <v>3</v>
      </c>
      <c r="K2967" s="39">
        <v>5</v>
      </c>
    </row>
    <row r="2968" spans="1:11">
      <c r="A2968" s="39"/>
      <c r="B2968" s="38"/>
      <c r="C2968" s="39"/>
      <c r="D2968" s="39"/>
      <c r="J2968" s="39">
        <v>3</v>
      </c>
      <c r="K2968" s="39">
        <v>7</v>
      </c>
    </row>
    <row r="2969" spans="1:11">
      <c r="A2969" s="39"/>
      <c r="B2969" s="38"/>
      <c r="C2969" s="39"/>
      <c r="D2969" s="39"/>
      <c r="J2969" s="39">
        <v>2</v>
      </c>
      <c r="K2969" s="39">
        <v>8</v>
      </c>
    </row>
    <row r="2970" spans="1:11">
      <c r="A2970" s="39"/>
      <c r="B2970" s="38"/>
      <c r="C2970" s="39"/>
      <c r="D2970" s="39"/>
      <c r="J2970" s="39">
        <v>3</v>
      </c>
      <c r="K2970" s="39">
        <v>5</v>
      </c>
    </row>
    <row r="2971" spans="1:11">
      <c r="A2971" s="39"/>
      <c r="B2971" s="38"/>
      <c r="C2971" s="39"/>
      <c r="D2971" s="39"/>
      <c r="J2971" s="39">
        <v>4</v>
      </c>
      <c r="K2971" s="39">
        <v>6</v>
      </c>
    </row>
    <row r="2972" spans="1:11">
      <c r="A2972" s="39"/>
      <c r="B2972" s="38"/>
      <c r="C2972" s="39"/>
      <c r="D2972" s="39"/>
      <c r="J2972" s="39">
        <v>1</v>
      </c>
      <c r="K2972" s="39">
        <v>8</v>
      </c>
    </row>
    <row r="2973" spans="1:11">
      <c r="A2973" s="39"/>
      <c r="B2973" s="38"/>
      <c r="C2973" s="39"/>
      <c r="D2973" s="39"/>
      <c r="J2973" s="39">
        <v>2</v>
      </c>
      <c r="K2973" s="39">
        <v>5</v>
      </c>
    </row>
    <row r="2974" spans="1:11">
      <c r="A2974" s="39"/>
      <c r="B2974" s="38"/>
      <c r="C2974" s="39"/>
      <c r="D2974" s="39"/>
      <c r="J2974" s="39">
        <v>2</v>
      </c>
      <c r="K2974" s="39">
        <v>8</v>
      </c>
    </row>
    <row r="2975" spans="1:11">
      <c r="A2975" s="39"/>
      <c r="B2975" s="38"/>
      <c r="C2975" s="39"/>
      <c r="D2975" s="39"/>
      <c r="J2975" s="39">
        <v>3</v>
      </c>
      <c r="K2975" s="39">
        <v>6</v>
      </c>
    </row>
    <row r="2976" spans="1:11">
      <c r="A2976" s="39"/>
      <c r="B2976" s="38"/>
      <c r="C2976" s="39"/>
      <c r="D2976" s="39"/>
      <c r="J2976" s="39">
        <v>1</v>
      </c>
      <c r="K2976" s="39">
        <v>6</v>
      </c>
    </row>
    <row r="2977" spans="1:11">
      <c r="A2977" s="39"/>
      <c r="B2977" s="38"/>
      <c r="C2977" s="39"/>
      <c r="D2977" s="39"/>
      <c r="J2977" s="39">
        <v>4</v>
      </c>
      <c r="K2977" s="39">
        <v>7</v>
      </c>
    </row>
    <row r="2978" spans="1:11">
      <c r="A2978" s="39"/>
      <c r="B2978" s="38"/>
      <c r="C2978" s="39"/>
      <c r="D2978" s="39"/>
      <c r="J2978" s="39">
        <v>4</v>
      </c>
      <c r="K2978" s="39">
        <v>4</v>
      </c>
    </row>
    <row r="2979" spans="1:11">
      <c r="A2979" s="39"/>
      <c r="B2979" s="38"/>
      <c r="C2979" s="39"/>
      <c r="D2979" s="39"/>
      <c r="J2979" s="39">
        <v>3</v>
      </c>
      <c r="K2979" s="39">
        <v>5</v>
      </c>
    </row>
    <row r="2980" spans="1:11">
      <c r="A2980" s="39"/>
      <c r="B2980" s="38"/>
      <c r="C2980" s="39"/>
      <c r="D2980" s="39"/>
      <c r="J2980" s="39">
        <v>2</v>
      </c>
      <c r="K2980" s="39">
        <v>4</v>
      </c>
    </row>
    <row r="2981" spans="1:11">
      <c r="A2981" s="39"/>
      <c r="B2981" s="38"/>
      <c r="C2981" s="39"/>
      <c r="D2981" s="39"/>
      <c r="J2981" s="39">
        <v>3</v>
      </c>
      <c r="K2981" s="39">
        <v>12</v>
      </c>
    </row>
    <row r="2982" spans="1:11">
      <c r="A2982" s="39"/>
      <c r="B2982" s="38"/>
      <c r="C2982" s="39"/>
      <c r="D2982" s="39"/>
      <c r="J2982" s="39">
        <v>4</v>
      </c>
      <c r="K2982" s="39">
        <v>5</v>
      </c>
    </row>
    <row r="2983" spans="1:11">
      <c r="A2983" s="39"/>
      <c r="B2983" s="38"/>
      <c r="C2983" s="39"/>
      <c r="D2983" s="39"/>
      <c r="J2983" s="39">
        <v>2</v>
      </c>
      <c r="K2983" s="39">
        <v>4</v>
      </c>
    </row>
    <row r="2984" spans="1:11">
      <c r="A2984" s="39"/>
      <c r="B2984" s="38"/>
      <c r="C2984" s="39"/>
      <c r="D2984" s="39"/>
      <c r="J2984" s="39">
        <v>2</v>
      </c>
      <c r="K2984" s="39">
        <v>7</v>
      </c>
    </row>
    <row r="2985" spans="1:11">
      <c r="A2985" s="39"/>
      <c r="B2985" s="38"/>
      <c r="C2985" s="39"/>
      <c r="D2985" s="39"/>
      <c r="J2985" s="39">
        <v>2</v>
      </c>
      <c r="K2985" s="39">
        <v>3</v>
      </c>
    </row>
    <row r="2986" spans="1:11">
      <c r="A2986" s="39"/>
      <c r="B2986" s="38"/>
      <c r="C2986" s="39"/>
      <c r="D2986" s="39"/>
      <c r="J2986" s="39">
        <v>1</v>
      </c>
      <c r="K2986" s="39">
        <v>6</v>
      </c>
    </row>
    <row r="2987" spans="1:11">
      <c r="A2987" s="39"/>
      <c r="B2987" s="38"/>
      <c r="C2987" s="39"/>
      <c r="D2987" s="39"/>
      <c r="J2987" s="39">
        <v>2</v>
      </c>
      <c r="K2987" s="39">
        <v>7</v>
      </c>
    </row>
    <row r="2988" spans="1:11">
      <c r="A2988" s="39"/>
      <c r="B2988" s="38"/>
      <c r="C2988" s="39"/>
      <c r="D2988" s="39"/>
      <c r="J2988" s="39">
        <v>4</v>
      </c>
      <c r="K2988" s="39">
        <v>6</v>
      </c>
    </row>
    <row r="2989" spans="1:11">
      <c r="A2989" s="39"/>
      <c r="B2989" s="38"/>
      <c r="C2989" s="39"/>
      <c r="D2989" s="39"/>
      <c r="J2989" s="39">
        <v>2</v>
      </c>
      <c r="K2989" s="39">
        <v>2</v>
      </c>
    </row>
    <row r="2990" spans="1:11">
      <c r="A2990" s="39"/>
      <c r="B2990" s="38"/>
      <c r="C2990" s="39"/>
      <c r="D2990" s="39"/>
      <c r="J2990" s="39">
        <v>2</v>
      </c>
      <c r="K2990" s="39">
        <v>3</v>
      </c>
    </row>
    <row r="2991" spans="1:11">
      <c r="A2991" s="39"/>
      <c r="B2991" s="38"/>
      <c r="C2991" s="39"/>
      <c r="D2991" s="39"/>
      <c r="J2991" s="39">
        <v>2</v>
      </c>
      <c r="K2991" s="39">
        <v>5</v>
      </c>
    </row>
    <row r="2992" spans="1:11">
      <c r="A2992" s="39"/>
      <c r="B2992" s="38"/>
      <c r="C2992" s="39"/>
      <c r="D2992" s="39"/>
      <c r="J2992" s="39">
        <v>4</v>
      </c>
      <c r="K2992" s="39">
        <v>6</v>
      </c>
    </row>
    <row r="2993" spans="1:11">
      <c r="A2993" s="39"/>
      <c r="B2993" s="38"/>
      <c r="C2993" s="39"/>
      <c r="D2993" s="39"/>
      <c r="J2993" s="39">
        <v>4</v>
      </c>
      <c r="K2993" s="39">
        <v>6</v>
      </c>
    </row>
    <row r="2994" spans="1:11">
      <c r="A2994" s="39"/>
      <c r="B2994" s="38"/>
      <c r="C2994" s="39"/>
      <c r="D2994" s="39"/>
      <c r="J2994" s="39">
        <v>4</v>
      </c>
      <c r="K2994" s="39">
        <v>10</v>
      </c>
    </row>
    <row r="2995" spans="1:11">
      <c r="A2995" s="39"/>
      <c r="B2995" s="38"/>
      <c r="C2995" s="39"/>
      <c r="D2995" s="39"/>
      <c r="J2995" s="39">
        <v>11</v>
      </c>
      <c r="K2995" s="39">
        <v>29</v>
      </c>
    </row>
    <row r="2996" spans="1:11">
      <c r="A2996" s="39"/>
      <c r="B2996" s="38"/>
      <c r="C2996" s="39"/>
      <c r="D2996" s="39"/>
      <c r="J2996" s="39">
        <v>9</v>
      </c>
      <c r="K2996" s="39">
        <v>20</v>
      </c>
    </row>
    <row r="2997" spans="1:11">
      <c r="A2997" s="39"/>
      <c r="B2997" s="38"/>
      <c r="C2997" s="39"/>
      <c r="D2997" s="39"/>
      <c r="J2997" s="39">
        <v>7</v>
      </c>
      <c r="K2997" s="39">
        <v>8</v>
      </c>
    </row>
    <row r="2998" spans="1:11">
      <c r="A2998" s="39"/>
      <c r="B2998" s="38"/>
      <c r="C2998" s="39"/>
      <c r="D2998" s="39"/>
      <c r="J2998" s="39">
        <v>3</v>
      </c>
      <c r="K2998" s="39">
        <v>9</v>
      </c>
    </row>
    <row r="2999" spans="1:11">
      <c r="A2999" s="39"/>
      <c r="B2999" s="38"/>
      <c r="C2999" s="39"/>
      <c r="D2999" s="39"/>
      <c r="J2999" s="39">
        <v>1</v>
      </c>
      <c r="K2999" s="39">
        <v>7</v>
      </c>
    </row>
    <row r="3000" spans="1:11">
      <c r="A3000" s="39"/>
      <c r="B3000" s="38"/>
      <c r="C3000" s="39"/>
      <c r="D3000" s="39"/>
      <c r="J3000" s="39">
        <v>2</v>
      </c>
      <c r="K3000" s="39">
        <v>6</v>
      </c>
    </row>
    <row r="3001" spans="1:11">
      <c r="A3001" s="39"/>
      <c r="B3001" s="38"/>
      <c r="C3001" s="39"/>
      <c r="D3001" s="39"/>
      <c r="J3001" s="39">
        <v>2</v>
      </c>
      <c r="K3001" s="39">
        <v>7</v>
      </c>
    </row>
    <row r="3002" spans="1:11">
      <c r="A3002" s="39"/>
      <c r="B3002" s="38"/>
      <c r="C3002" s="39"/>
      <c r="D3002" s="39"/>
      <c r="J3002" s="39">
        <v>3</v>
      </c>
      <c r="K3002" s="39">
        <v>4</v>
      </c>
    </row>
    <row r="3003" spans="1:11">
      <c r="A3003" s="39"/>
      <c r="B3003" s="38"/>
      <c r="C3003" s="39"/>
      <c r="D3003" s="39"/>
      <c r="J3003" s="39">
        <v>1</v>
      </c>
      <c r="K3003" s="39">
        <v>4</v>
      </c>
    </row>
    <row r="3004" spans="1:11">
      <c r="A3004" s="39"/>
      <c r="B3004" s="38"/>
      <c r="C3004" s="39"/>
      <c r="D3004" s="39"/>
      <c r="J3004" s="39">
        <v>1</v>
      </c>
      <c r="K3004" s="39">
        <v>4</v>
      </c>
    </row>
    <row r="3005" spans="1:11">
      <c r="A3005" s="39"/>
      <c r="B3005" s="38"/>
      <c r="C3005" s="39"/>
      <c r="D3005" s="39"/>
      <c r="J3005" s="39">
        <v>1</v>
      </c>
      <c r="K3005" s="39">
        <v>8</v>
      </c>
    </row>
    <row r="3006" spans="1:11">
      <c r="A3006" s="39"/>
      <c r="B3006" s="38"/>
      <c r="C3006" s="39"/>
      <c r="D3006" s="39"/>
      <c r="J3006" s="39">
        <v>4</v>
      </c>
      <c r="K3006" s="39">
        <v>10</v>
      </c>
    </row>
    <row r="3007" spans="1:11">
      <c r="A3007" s="39"/>
      <c r="B3007" s="38"/>
      <c r="C3007" s="39"/>
      <c r="D3007" s="39"/>
      <c r="J3007" s="39">
        <v>8</v>
      </c>
      <c r="K3007" s="39">
        <v>9</v>
      </c>
    </row>
    <row r="3008" spans="1:11">
      <c r="A3008" s="39"/>
      <c r="B3008" s="38"/>
      <c r="C3008" s="39"/>
      <c r="D3008" s="39"/>
    </row>
    <row r="3009" spans="1:11">
      <c r="A3009" s="39"/>
      <c r="B3009" s="38"/>
      <c r="C3009" s="39"/>
      <c r="D3009" s="39"/>
      <c r="I3009" s="5" t="s">
        <v>6124</v>
      </c>
      <c r="J3009" s="5">
        <f t="shared" ref="J3009:K3009" si="19">AVERAGE(J2:J3007)</f>
        <v>3.4710578842315369</v>
      </c>
      <c r="K3009" s="5">
        <f t="shared" si="19"/>
        <v>9.5172987358616101</v>
      </c>
    </row>
    <row r="3010" spans="1:11">
      <c r="A3010" s="39"/>
      <c r="B3010" s="38"/>
      <c r="C3010" s="39"/>
      <c r="D3010" s="39"/>
      <c r="I3010" s="5" t="s">
        <v>6126</v>
      </c>
      <c r="J3010" s="5">
        <f t="shared" ref="J3010:K3010" si="20">MEDIAN(J2:J3007)</f>
        <v>2</v>
      </c>
      <c r="K3010" s="5">
        <f t="shared" si="20"/>
        <v>8</v>
      </c>
    </row>
    <row r="3011" spans="1:11">
      <c r="A3011" s="39"/>
      <c r="B3011" s="38"/>
      <c r="C3011" s="39"/>
      <c r="D3011" s="39"/>
      <c r="I3011" s="5" t="s">
        <v>6128</v>
      </c>
      <c r="J3011" s="5">
        <f t="shared" ref="J3011:K3011" si="21">MODE(J2:J3007)</f>
        <v>1</v>
      </c>
      <c r="K3011" s="5">
        <f t="shared" si="21"/>
        <v>6</v>
      </c>
    </row>
    <row r="3012" spans="1:11">
      <c r="A3012" s="39"/>
      <c r="B3012" s="38"/>
      <c r="C3012" s="39"/>
      <c r="D3012" s="39"/>
      <c r="I3012" s="5" t="s">
        <v>6130</v>
      </c>
      <c r="J3012" s="5">
        <f t="shared" ref="J3012:K3012" si="22">STDEV(J2:J3007)</f>
        <v>6.1885779075470762</v>
      </c>
      <c r="K3012" s="5">
        <f t="shared" si="22"/>
        <v>10.353013667619132</v>
      </c>
    </row>
    <row r="3013" spans="1:11">
      <c r="A3013" s="39"/>
      <c r="B3013" s="38"/>
      <c r="C3013" s="39"/>
      <c r="D3013" s="39"/>
    </row>
    <row r="3014" spans="1:11">
      <c r="A3014" s="39"/>
      <c r="B3014" s="38"/>
      <c r="C3014" s="39"/>
      <c r="D3014" s="39"/>
    </row>
    <row r="3015" spans="1:11">
      <c r="A3015" s="39"/>
      <c r="B3015" s="38"/>
      <c r="C3015" s="39"/>
      <c r="D3015" s="39"/>
    </row>
    <row r="3016" spans="1:11">
      <c r="A3016" s="39"/>
      <c r="B3016" s="38"/>
      <c r="C3016" s="39"/>
      <c r="D3016" s="39"/>
    </row>
    <row r="3017" spans="1:11">
      <c r="A3017" s="39"/>
      <c r="B3017" s="38"/>
      <c r="C3017" s="39"/>
      <c r="D3017" s="39"/>
    </row>
    <row r="3018" spans="1:11">
      <c r="A3018" s="39"/>
      <c r="B3018" s="38"/>
      <c r="C3018" s="39"/>
      <c r="D3018" s="39"/>
    </row>
    <row r="3019" spans="1:11">
      <c r="A3019" s="39"/>
      <c r="B3019" s="38"/>
      <c r="C3019" s="39"/>
      <c r="D3019" s="39"/>
    </row>
    <row r="3020" spans="1:11">
      <c r="A3020" s="39"/>
      <c r="B3020" s="38"/>
      <c r="C3020" s="39"/>
      <c r="D3020" s="39"/>
    </row>
    <row r="3021" spans="1:11">
      <c r="A3021" s="39"/>
      <c r="B3021" s="38"/>
      <c r="C3021" s="39"/>
      <c r="D3021" s="39"/>
    </row>
    <row r="3022" spans="1:11">
      <c r="A3022" s="39"/>
      <c r="B3022" s="38"/>
      <c r="C3022" s="39"/>
      <c r="D3022" s="39"/>
    </row>
    <row r="3023" spans="1:11">
      <c r="A3023" s="39"/>
      <c r="B3023" s="38"/>
      <c r="C3023" s="39"/>
      <c r="D3023" s="39"/>
    </row>
    <row r="3024" spans="1:11">
      <c r="A3024" s="39"/>
      <c r="B3024" s="38"/>
      <c r="C3024" s="39"/>
      <c r="D3024" s="39"/>
    </row>
    <row r="3025" spans="1:4">
      <c r="A3025" s="39"/>
      <c r="B3025" s="38"/>
      <c r="C3025" s="39"/>
      <c r="D3025" s="39"/>
    </row>
    <row r="3026" spans="1:4">
      <c r="A3026" s="39"/>
      <c r="B3026" s="38"/>
      <c r="C3026" s="39"/>
      <c r="D3026" s="39"/>
    </row>
    <row r="3027" spans="1:4">
      <c r="A3027" s="39"/>
      <c r="B3027" s="38"/>
      <c r="C3027" s="39"/>
      <c r="D3027" s="39"/>
    </row>
    <row r="3028" spans="1:4">
      <c r="A3028" s="39"/>
      <c r="B3028" s="38"/>
      <c r="C3028" s="39"/>
      <c r="D3028" s="39"/>
    </row>
    <row r="3029" spans="1:4">
      <c r="A3029" s="39"/>
      <c r="B3029" s="38"/>
      <c r="C3029" s="39"/>
      <c r="D3029" s="39"/>
    </row>
    <row r="3030" spans="1:4">
      <c r="A3030" s="39"/>
      <c r="B3030" s="38"/>
      <c r="C3030" s="39"/>
      <c r="D3030" s="39"/>
    </row>
    <row r="3031" spans="1:4">
      <c r="A3031" s="39"/>
      <c r="B3031" s="38"/>
      <c r="C3031" s="39"/>
      <c r="D3031" s="39"/>
    </row>
    <row r="3032" spans="1:4">
      <c r="A3032" s="39"/>
      <c r="B3032" s="38"/>
      <c r="C3032" s="39"/>
      <c r="D3032" s="39"/>
    </row>
    <row r="3033" spans="1:4">
      <c r="A3033" s="39"/>
      <c r="B3033" s="38"/>
      <c r="C3033" s="39"/>
      <c r="D3033" s="39"/>
    </row>
    <row r="3034" spans="1:4">
      <c r="A3034" s="39"/>
      <c r="B3034" s="38"/>
      <c r="C3034" s="39"/>
      <c r="D3034" s="39"/>
    </row>
    <row r="3035" spans="1:4">
      <c r="A3035" s="39"/>
      <c r="B3035" s="38"/>
      <c r="C3035" s="39"/>
      <c r="D3035" s="39"/>
    </row>
    <row r="3036" spans="1:4">
      <c r="A3036" s="39"/>
      <c r="B3036" s="38"/>
      <c r="C3036" s="39"/>
      <c r="D3036" s="39"/>
    </row>
    <row r="3037" spans="1:4">
      <c r="A3037" s="39"/>
      <c r="B3037" s="38"/>
      <c r="C3037" s="39"/>
      <c r="D3037" s="39"/>
    </row>
    <row r="3038" spans="1:4">
      <c r="A3038" s="39"/>
      <c r="B3038" s="38"/>
      <c r="C3038" s="39"/>
      <c r="D3038" s="39"/>
    </row>
    <row r="3039" spans="1:4">
      <c r="A3039" s="39"/>
      <c r="B3039" s="38"/>
      <c r="C3039" s="39"/>
      <c r="D3039" s="39"/>
    </row>
    <row r="3040" spans="1:4">
      <c r="A3040" s="39"/>
      <c r="B3040" s="38"/>
      <c r="C3040" s="39"/>
      <c r="D3040" s="39"/>
    </row>
    <row r="3041" spans="1:4">
      <c r="A3041" s="39"/>
      <c r="B3041" s="38"/>
      <c r="C3041" s="39"/>
      <c r="D3041" s="39"/>
    </row>
    <row r="3042" spans="1:4">
      <c r="A3042" s="39"/>
      <c r="B3042" s="38"/>
      <c r="C3042" s="39"/>
      <c r="D3042" s="39"/>
    </row>
    <row r="3043" spans="1:4">
      <c r="A3043" s="39"/>
      <c r="B3043" s="38"/>
      <c r="C3043" s="39"/>
      <c r="D3043" s="39"/>
    </row>
    <row r="3044" spans="1:4">
      <c r="A3044" s="39"/>
      <c r="B3044" s="38"/>
      <c r="C3044" s="39"/>
      <c r="D3044" s="39"/>
    </row>
    <row r="3045" spans="1:4">
      <c r="A3045" s="39"/>
      <c r="B3045" s="38"/>
      <c r="C3045" s="39"/>
      <c r="D3045" s="39"/>
    </row>
    <row r="3046" spans="1:4">
      <c r="A3046" s="39"/>
      <c r="B3046" s="38"/>
      <c r="C3046" s="39"/>
      <c r="D3046" s="39"/>
    </row>
    <row r="3047" spans="1:4">
      <c r="A3047" s="39"/>
      <c r="B3047" s="38"/>
      <c r="C3047" s="39"/>
      <c r="D3047" s="39"/>
    </row>
    <row r="3048" spans="1:4">
      <c r="A3048" s="39"/>
      <c r="B3048" s="38"/>
      <c r="C3048" s="39"/>
      <c r="D3048" s="39"/>
    </row>
    <row r="3049" spans="1:4">
      <c r="A3049" s="39"/>
      <c r="B3049" s="38"/>
      <c r="C3049" s="39"/>
      <c r="D3049" s="39"/>
    </row>
    <row r="3050" spans="1:4">
      <c r="A3050" s="39"/>
      <c r="B3050" s="38"/>
      <c r="C3050" s="39"/>
      <c r="D3050" s="39"/>
    </row>
    <row r="3051" spans="1:4">
      <c r="A3051" s="39"/>
      <c r="B3051" s="38"/>
      <c r="C3051" s="39"/>
      <c r="D3051" s="39"/>
    </row>
    <row r="3052" spans="1:4">
      <c r="A3052" s="39"/>
      <c r="B3052" s="38"/>
      <c r="C3052" s="39"/>
      <c r="D3052" s="39"/>
    </row>
    <row r="3053" spans="1:4">
      <c r="A3053" s="39"/>
      <c r="B3053" s="38"/>
      <c r="C3053" s="39"/>
      <c r="D3053" s="39"/>
    </row>
    <row r="3054" spans="1:4">
      <c r="A3054" s="39"/>
      <c r="B3054" s="38"/>
      <c r="C3054" s="39"/>
      <c r="D3054" s="39"/>
    </row>
    <row r="3055" spans="1:4">
      <c r="A3055" s="39"/>
      <c r="B3055" s="38"/>
      <c r="C3055" s="39"/>
      <c r="D3055" s="39"/>
    </row>
    <row r="3056" spans="1:4">
      <c r="A3056" s="39"/>
      <c r="B3056" s="38"/>
      <c r="C3056" s="39"/>
      <c r="D3056" s="39"/>
    </row>
    <row r="3057" spans="1:4">
      <c r="A3057" s="39"/>
      <c r="B3057" s="38"/>
      <c r="C3057" s="39"/>
      <c r="D3057" s="39"/>
    </row>
    <row r="3058" spans="1:4">
      <c r="A3058" s="39"/>
      <c r="B3058" s="38"/>
      <c r="C3058" s="39"/>
      <c r="D3058" s="39"/>
    </row>
    <row r="3059" spans="1:4">
      <c r="A3059" s="39"/>
      <c r="B3059" s="38"/>
      <c r="C3059" s="39"/>
      <c r="D3059" s="39"/>
    </row>
  </sheetData>
  <conditionalFormatting sqref="W10:W13">
    <cfRule type="cellIs" dxfId="0" priority="1" operator="equal">
      <formula>"M"</formula>
    </cfRule>
  </conditionalFormatting>
  <hyperlinks>
    <hyperlink ref="F2" r:id="rId1" xr:uid="{00000000-0004-0000-0600-000000000000}"/>
    <hyperlink ref="F3" r:id="rId2" xr:uid="{00000000-0004-0000-0600-000001000000}"/>
    <hyperlink ref="F4" r:id="rId3" xr:uid="{00000000-0004-0000-0600-000002000000}"/>
    <hyperlink ref="F5" r:id="rId4" xr:uid="{00000000-0004-0000-0600-000003000000}"/>
    <hyperlink ref="F6" r:id="rId5" xr:uid="{00000000-0004-0000-0600-000004000000}"/>
    <hyperlink ref="F7" r:id="rId6" xr:uid="{00000000-0004-0000-0600-000005000000}"/>
    <hyperlink ref="F8" r:id="rId7" xr:uid="{00000000-0004-0000-0600-000006000000}"/>
    <hyperlink ref="F9" r:id="rId8" xr:uid="{00000000-0004-0000-0600-000007000000}"/>
    <hyperlink ref="B41" r:id="rId9" xr:uid="{00000000-0004-0000-0600-000008000000}"/>
    <hyperlink ref="B42" r:id="rId10" xr:uid="{00000000-0004-0000-0600-000009000000}"/>
    <hyperlink ref="B43" r:id="rId11" xr:uid="{00000000-0004-0000-0600-00000A000000}"/>
    <hyperlink ref="B44" r:id="rId12" xr:uid="{00000000-0004-0000-0600-00000B000000}"/>
    <hyperlink ref="B45" r:id="rId13" xr:uid="{00000000-0004-0000-0600-00000C000000}"/>
    <hyperlink ref="B46" r:id="rId14" xr:uid="{00000000-0004-0000-0600-00000D000000}"/>
    <hyperlink ref="B47" r:id="rId15" xr:uid="{00000000-0004-0000-0600-00000E000000}"/>
    <hyperlink ref="B48" r:id="rId16" xr:uid="{00000000-0004-0000-0600-00000F000000}"/>
    <hyperlink ref="B49" r:id="rId17" xr:uid="{00000000-0004-0000-0600-000010000000}"/>
    <hyperlink ref="B50" r:id="rId18" xr:uid="{00000000-0004-0000-0600-000011000000}"/>
    <hyperlink ref="B51" r:id="rId19" xr:uid="{00000000-0004-0000-0600-000012000000}"/>
    <hyperlink ref="B53" r:id="rId20" xr:uid="{00000000-0004-0000-0600-000013000000}"/>
    <hyperlink ref="B54" r:id="rId21" xr:uid="{00000000-0004-0000-0600-000014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12"/>
  <sheetViews>
    <sheetView workbookViewId="0"/>
  </sheetViews>
  <sheetFormatPr defaultColWidth="12.6640625" defaultRowHeight="15.75" customHeight="1"/>
  <sheetData>
    <row r="1" spans="1:10">
      <c r="B1" s="104" t="s">
        <v>660</v>
      </c>
      <c r="C1" s="104" t="s">
        <v>6146</v>
      </c>
      <c r="D1" s="104" t="s">
        <v>6147</v>
      </c>
      <c r="E1" s="104" t="s">
        <v>6148</v>
      </c>
      <c r="F1" s="104" t="s">
        <v>6149</v>
      </c>
      <c r="G1" s="104" t="s">
        <v>6150</v>
      </c>
      <c r="H1" s="104" t="s">
        <v>6151</v>
      </c>
      <c r="I1" s="104" t="s">
        <v>6152</v>
      </c>
      <c r="J1" s="104" t="s">
        <v>6153</v>
      </c>
    </row>
    <row r="2" spans="1:10">
      <c r="A2" s="105"/>
      <c r="B2" s="105"/>
      <c r="C2" s="105"/>
      <c r="D2" s="105"/>
      <c r="E2" s="105"/>
      <c r="F2" s="105"/>
      <c r="G2" s="105"/>
      <c r="H2" s="105"/>
      <c r="I2" s="105"/>
      <c r="J2" s="105"/>
    </row>
    <row r="3" spans="1:10">
      <c r="A3" s="106">
        <v>1</v>
      </c>
      <c r="B3" s="107" t="s">
        <v>681</v>
      </c>
      <c r="C3" s="108">
        <v>8.411429</v>
      </c>
      <c r="D3" s="108">
        <v>4.0914289999999998</v>
      </c>
      <c r="E3" s="107">
        <v>0</v>
      </c>
      <c r="F3" s="107">
        <v>0</v>
      </c>
      <c r="G3" s="108">
        <v>6</v>
      </c>
      <c r="H3" s="108">
        <v>2</v>
      </c>
      <c r="I3" s="108">
        <v>8.9751820000000002</v>
      </c>
      <c r="J3" s="108">
        <v>6.1450560000000003</v>
      </c>
    </row>
    <row r="4" spans="1:10">
      <c r="A4" s="106">
        <v>2</v>
      </c>
      <c r="B4" s="107" t="s">
        <v>671</v>
      </c>
      <c r="C4" s="108">
        <v>15</v>
      </c>
      <c r="D4" s="108">
        <v>6</v>
      </c>
      <c r="E4" s="107" t="s">
        <v>6154</v>
      </c>
      <c r="F4" s="107" t="s">
        <v>6154</v>
      </c>
      <c r="G4" s="108">
        <v>11</v>
      </c>
      <c r="H4" s="108">
        <v>8</v>
      </c>
      <c r="I4" s="108">
        <v>17.349351599999999</v>
      </c>
      <c r="J4" s="108">
        <v>5.2915029999999996</v>
      </c>
    </row>
    <row r="5" spans="1:10">
      <c r="A5" s="106">
        <v>3</v>
      </c>
      <c r="B5" s="107" t="s">
        <v>676</v>
      </c>
      <c r="C5" s="108">
        <v>34</v>
      </c>
      <c r="D5" s="108">
        <v>21</v>
      </c>
      <c r="E5" s="107" t="s">
        <v>6154</v>
      </c>
      <c r="F5" s="107" t="s">
        <v>6154</v>
      </c>
      <c r="G5" s="108">
        <v>25</v>
      </c>
      <c r="H5" s="108">
        <v>12</v>
      </c>
      <c r="I5" s="108">
        <v>33.421549900000002</v>
      </c>
      <c r="J5" s="108">
        <v>24.758837</v>
      </c>
    </row>
    <row r="6" spans="1:10">
      <c r="A6" s="106">
        <v>4</v>
      </c>
      <c r="B6" s="107" t="s">
        <v>6155</v>
      </c>
      <c r="C6" s="108">
        <v>16.260870000000001</v>
      </c>
      <c r="D6" s="108">
        <v>4.3478260000000004</v>
      </c>
      <c r="E6" s="107">
        <v>9</v>
      </c>
      <c r="F6" s="107">
        <v>1</v>
      </c>
      <c r="G6" s="108">
        <v>13</v>
      </c>
      <c r="H6" s="108">
        <v>2</v>
      </c>
      <c r="I6" s="108">
        <v>15.333318999999999</v>
      </c>
      <c r="J6" s="108">
        <v>10.990114</v>
      </c>
    </row>
    <row r="7" spans="1:10">
      <c r="A7" s="106">
        <v>5</v>
      </c>
      <c r="B7" s="107" t="s">
        <v>6156</v>
      </c>
      <c r="C7" s="108">
        <v>9.6666670000000003</v>
      </c>
      <c r="D7" s="108">
        <v>1.6666669999999999</v>
      </c>
      <c r="E7" s="109" t="s">
        <v>6154</v>
      </c>
      <c r="F7" s="109" t="s">
        <v>6154</v>
      </c>
      <c r="G7" s="108">
        <v>10</v>
      </c>
      <c r="H7" s="108">
        <v>2</v>
      </c>
      <c r="I7" s="108">
        <v>4.5092498000000001</v>
      </c>
      <c r="J7" s="108">
        <v>1.527525</v>
      </c>
    </row>
    <row r="8" spans="1:10">
      <c r="A8" s="106">
        <v>6</v>
      </c>
      <c r="B8" s="107" t="s">
        <v>6157</v>
      </c>
      <c r="C8" s="108">
        <v>6</v>
      </c>
      <c r="D8" s="108">
        <v>2</v>
      </c>
      <c r="E8" s="107" t="s">
        <v>6154</v>
      </c>
      <c r="F8" s="107" t="s">
        <v>6154</v>
      </c>
      <c r="G8" s="108">
        <v>6</v>
      </c>
      <c r="H8" s="108">
        <v>2</v>
      </c>
      <c r="I8" s="110" t="s">
        <v>6158</v>
      </c>
      <c r="J8" s="110" t="s">
        <v>6158</v>
      </c>
    </row>
    <row r="9" spans="1:10">
      <c r="A9" s="106">
        <v>7</v>
      </c>
      <c r="B9" s="107" t="s">
        <v>6159</v>
      </c>
      <c r="C9" s="108">
        <v>0</v>
      </c>
      <c r="D9" s="108">
        <v>0</v>
      </c>
      <c r="E9" s="107" t="s">
        <v>6154</v>
      </c>
      <c r="F9" s="107" t="s">
        <v>6154</v>
      </c>
      <c r="G9" s="108">
        <v>0</v>
      </c>
      <c r="H9" s="108">
        <v>0</v>
      </c>
      <c r="I9" s="110" t="s">
        <v>6158</v>
      </c>
      <c r="J9" s="110" t="s">
        <v>6158</v>
      </c>
    </row>
    <row r="10" spans="1:10">
      <c r="A10" s="106">
        <v>8</v>
      </c>
      <c r="B10" s="107" t="s">
        <v>6160</v>
      </c>
      <c r="C10" s="108">
        <v>16.285713999999999</v>
      </c>
      <c r="D10" s="108">
        <v>9.4285709999999998</v>
      </c>
      <c r="E10" s="107" t="s">
        <v>6154</v>
      </c>
      <c r="F10" s="107">
        <v>0</v>
      </c>
      <c r="G10" s="108">
        <v>14</v>
      </c>
      <c r="H10" s="108">
        <v>8</v>
      </c>
      <c r="I10" s="108">
        <v>12.8025295</v>
      </c>
      <c r="J10" s="108">
        <v>10.260883</v>
      </c>
    </row>
    <row r="11" spans="1:10">
      <c r="A11" s="106">
        <v>9</v>
      </c>
      <c r="B11" s="107" t="s">
        <v>6161</v>
      </c>
      <c r="C11" s="108">
        <v>1.5</v>
      </c>
      <c r="D11" s="108">
        <v>0</v>
      </c>
      <c r="E11" s="107" t="s">
        <v>6154</v>
      </c>
      <c r="F11" s="107" t="s">
        <v>6154</v>
      </c>
      <c r="G11" s="108">
        <v>1.5</v>
      </c>
      <c r="H11" s="108">
        <v>0</v>
      </c>
      <c r="I11" s="108">
        <v>0.70710680000000004</v>
      </c>
      <c r="J11" s="108">
        <v>0</v>
      </c>
    </row>
    <row r="12" spans="1:10">
      <c r="A12" s="106">
        <v>10</v>
      </c>
      <c r="B12" s="107" t="s">
        <v>6162</v>
      </c>
      <c r="C12" s="108">
        <v>15</v>
      </c>
      <c r="D12" s="108">
        <v>7</v>
      </c>
      <c r="E12" s="107" t="s">
        <v>6154</v>
      </c>
      <c r="F12" s="107" t="s">
        <v>6154</v>
      </c>
      <c r="G12" s="108">
        <v>20</v>
      </c>
      <c r="H12" s="108">
        <v>10</v>
      </c>
      <c r="I12" s="108">
        <v>13.228756600000001</v>
      </c>
      <c r="J12" s="108">
        <v>6.0827629999999999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11"/>
  <sheetViews>
    <sheetView workbookViewId="0"/>
  </sheetViews>
  <sheetFormatPr defaultColWidth="12.6640625" defaultRowHeight="15.75" customHeight="1"/>
  <sheetData>
    <row r="1" spans="1:5">
      <c r="A1" s="111"/>
      <c r="B1" s="112" t="s">
        <v>6124</v>
      </c>
      <c r="C1" s="112" t="s">
        <v>6126</v>
      </c>
      <c r="D1" s="112" t="s">
        <v>6128</v>
      </c>
      <c r="E1" s="113" t="s">
        <v>6163</v>
      </c>
    </row>
    <row r="2" spans="1:5">
      <c r="A2" s="114" t="s">
        <v>664</v>
      </c>
      <c r="B2" s="115">
        <v>9.8977777777777778</v>
      </c>
      <c r="C2" s="115">
        <v>7</v>
      </c>
      <c r="D2" s="115">
        <v>0</v>
      </c>
      <c r="E2" s="116">
        <v>11.085433027032614</v>
      </c>
    </row>
    <row r="3" spans="1:5">
      <c r="A3" s="117" t="s">
        <v>665</v>
      </c>
      <c r="B3" s="118">
        <v>4.4400000000000004</v>
      </c>
      <c r="C3" s="118">
        <v>2</v>
      </c>
      <c r="D3" s="118">
        <v>0</v>
      </c>
      <c r="E3" s="119">
        <v>7.4406700927115015</v>
      </c>
    </row>
    <row r="6" spans="1:5">
      <c r="A6" s="120"/>
      <c r="B6" s="142" t="s">
        <v>664</v>
      </c>
      <c r="C6" s="143"/>
      <c r="D6" s="142" t="s">
        <v>665</v>
      </c>
      <c r="E6" s="143"/>
    </row>
    <row r="7" spans="1:5">
      <c r="A7" s="121"/>
      <c r="B7" s="122" t="s">
        <v>672</v>
      </c>
      <c r="C7" s="123" t="s">
        <v>683</v>
      </c>
      <c r="D7" s="122" t="s">
        <v>672</v>
      </c>
      <c r="E7" s="123" t="s">
        <v>683</v>
      </c>
    </row>
    <row r="8" spans="1:5">
      <c r="A8" s="124" t="s">
        <v>6124</v>
      </c>
      <c r="B8" s="125">
        <v>11.113924000000001</v>
      </c>
      <c r="C8" s="126">
        <v>7.0298509999999998</v>
      </c>
      <c r="D8" s="125">
        <v>4.9303800000000004</v>
      </c>
      <c r="E8" s="126">
        <v>3.283582</v>
      </c>
    </row>
    <row r="9" spans="1:5">
      <c r="A9" s="124" t="s">
        <v>6126</v>
      </c>
      <c r="B9" s="125">
        <v>7</v>
      </c>
      <c r="C9" s="126">
        <v>4</v>
      </c>
      <c r="D9" s="125">
        <v>2</v>
      </c>
      <c r="E9" s="126">
        <v>1</v>
      </c>
    </row>
    <row r="10" spans="1:5">
      <c r="A10" s="124" t="s">
        <v>6128</v>
      </c>
      <c r="B10" s="125">
        <v>6</v>
      </c>
      <c r="C10" s="126">
        <v>3</v>
      </c>
      <c r="D10" s="125">
        <v>0</v>
      </c>
      <c r="E10" s="126">
        <v>0</v>
      </c>
    </row>
    <row r="11" spans="1:5">
      <c r="A11" s="127" t="s">
        <v>6163</v>
      </c>
      <c r="B11" s="128">
        <v>12.188527000000001</v>
      </c>
      <c r="C11" s="129">
        <v>7.1963169999999996</v>
      </c>
      <c r="D11" s="128">
        <v>8.2663600000000006</v>
      </c>
      <c r="E11" s="129">
        <v>4.8392520000000001</v>
      </c>
    </row>
  </sheetData>
  <mergeCells count="2">
    <mergeCell ref="B6:C6"/>
    <mergeCell ref="D6:E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Residency Programs</vt:lpstr>
      <vt:lpstr>Random Number Generated</vt:lpstr>
      <vt:lpstr>Journals </vt:lpstr>
      <vt:lpstr>RNG stats randomized</vt:lpstr>
      <vt:lpstr>RNG stats all residents</vt:lpstr>
      <vt:lpstr>Publications</vt:lpstr>
      <vt:lpstr>MF # of pubs</vt:lpstr>
      <vt:lpstr>MDvOtherPreERAS</vt:lpstr>
      <vt:lpstr>#b4ERAS v #NSb4ERAS</vt:lpstr>
      <vt:lpstr>MD vs 4 others</vt:lpstr>
      <vt:lpstr>Current PGY1s 2324</vt:lpstr>
      <vt:lpstr>Formulas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 Caominh - (cm600286)</cp:lastModifiedBy>
  <dcterms:modified xsi:type="dcterms:W3CDTF">2024-01-22T07:49:20Z</dcterms:modified>
</cp:coreProperties>
</file>