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21" i="5" l="1"/>
  <c r="C21" i="5"/>
  <c r="D18" i="5"/>
  <c r="C18" i="5"/>
  <c r="E38" i="4"/>
  <c r="D38" i="4"/>
  <c r="C38" i="4"/>
  <c r="E35" i="4"/>
  <c r="D35" i="4"/>
  <c r="C35" i="4"/>
  <c r="E32" i="4"/>
  <c r="D32" i="4"/>
  <c r="C32" i="4"/>
  <c r="E29" i="4"/>
  <c r="D29" i="4"/>
  <c r="C29" i="4"/>
  <c r="C7" i="2" l="1"/>
  <c r="C4" i="2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25" i="5"/>
  <c r="C12" i="5"/>
  <c r="K24" i="5"/>
  <c r="N24" i="5" s="1"/>
  <c r="K23" i="5"/>
  <c r="N23" i="5" s="1"/>
  <c r="N22" i="5"/>
  <c r="E6" i="2"/>
  <c r="D6" i="2"/>
  <c r="C6" i="2"/>
  <c r="E3" i="2"/>
  <c r="D3" i="2"/>
  <c r="C3" i="2"/>
  <c r="N26" i="5" l="1"/>
  <c r="B14" i="1" s="1"/>
  <c r="C16" i="5"/>
  <c r="C14" i="5"/>
  <c r="C10" i="5" l="1"/>
  <c r="C8" i="5"/>
  <c r="C6" i="5"/>
  <c r="C31" i="1" l="1"/>
  <c r="B10" i="1"/>
  <c r="J10" i="5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<sst xmlns="http://schemas.openxmlformats.org/spreadsheetml/2006/main" count="224" uniqueCount="108">
  <si>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</si>
  <si>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</si>
  <si>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</si>
  <si>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</si>
  <si>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</si>
  <si>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</si>
  <si>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</si>
  <si>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</si>
  <si>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</si>
  <si>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</si>
  <si>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</si>
  <si>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</si>
  <si>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</si>
  <si>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</si>
  <si>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</si>
  <si>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</si>
  <si>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</si>
  <si>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</si>
  <si>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</si>
  <si>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</si>
  <si>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</si>
  <si>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</si>
  <si>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</si>
  <si>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</si>
  <si>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</si>
  <si>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</si>
  <si>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</si>
  <si>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</si>
  <si>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</si>
  <si>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</si>
  <si>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</si>
  <si>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</si>
  <si>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</si>
  <si>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</si>
  <si>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</si>
  <si>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</si>
  <si>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</si>
  <si>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</si>
  <si>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</si>
  <si>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</si>
  <si>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</si>
  <si>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</si>
  <si>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</si>
  <si>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</si>
  <si>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</si>
  <si>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</si>
  <si>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</si>
  <si>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</si>
  <si>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</si>
  <si>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</si>
  <si>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</si>
  <si>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</si>
  <si>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</si>
  <si>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</si>
  <si>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</si>
  <si>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</si>
  <si>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</si>
  <si>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</si>
  <si>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</si>
  <si>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</si>
  <si>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</si>
  <si>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</si>
  <si>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</si>
  <si>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</si>
  <si>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</si>
  <si>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</si>
  <si>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</si>
  <si>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</si>
  <si>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</si>
  <si>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</si>
  <si>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</si>
  <si>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</si>
  <si>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</si>
  <si>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</si>
  <si>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</si>
  <si>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</si>
  <si>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</si>
  <si>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</si>
  <si>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</si>
  <si>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</si>
  <si>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</si>
  <si>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</si>
  <si>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</si>
  <si>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</si>
  <si>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</si>
  <si>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</si>
  <si>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</si>
  <si>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</si>
  <si>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</si>
  <si>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</si>
  <si>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</si>
  <si>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</si>
  <si>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</si>
  <si>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</si>
  <si>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</si>
  <si>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</si>
  <si>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</si>
  <si>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</si>
  <si>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</si>
  <si>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</si>
  <si>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</si>
  <si>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</si>
  <si>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</si>
  <si>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Oxidizer injector Cd</t>
  </si>
  <si>
    <t>Fuel injector Cd</t>
  </si>
  <si>
    <t>c</t>
  </si>
  <si>
    <t>Oxidizer Valve Cv</t>
  </si>
  <si>
    <t>Fuel Valve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</si>
</sst>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"/>
      <sheetName val="Rocket Parameters"/>
      <sheetName val="Engine Parameters"/>
      <sheetName val="Propellant Parameters"/>
      <sheetName val="Validation"/>
      <sheetName val="Results 27-Aug-2017 14-21-21"/>
      <sheetName val="Results 27-Aug-2017 14-26-37"/>
      <sheetName val="Results 27-Aug-2017 14-31-00"/>
      <sheetName val="Results 27-Aug-2017 14-32-33"/>
      <sheetName val="Results 27-Aug-2017 14-33-36"/>
      <sheetName val="Results 27-Aug-2017 14-34-48"/>
      <sheetName val="Results 27-Aug-2017 14-35-18"/>
      <sheetName val="Results 27-Aug-2017 14-35-43"/>
      <sheetName val="Results 24-Sep-2017 12-20-16"/>
      <sheetName val="Results 24-Sep-2017 12-37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2" sqref="F12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99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f>273.15+(5/9*(97-32))</f>
        <v>309.26111111111106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81</v>
      </c>
    </row>
    <row r="9" spans="1:7" x14ac:dyDescent="0.25">
      <c r="C9" t="s">
        <v>64</v>
      </c>
    </row>
    <row r="10" spans="1:7" x14ac:dyDescent="0.25">
      <c r="A10" s="1" t="s">
        <v>65</v>
      </c>
      <c r="B10" s="1" t="s">
        <v>9</v>
      </c>
      <c r="C10" s="1">
        <v>0</v>
      </c>
      <c r="D10" s="1"/>
      <c r="E10" s="1"/>
      <c r="F10" t="s">
        <v>66</v>
      </c>
    </row>
    <row r="12" spans="1:7" x14ac:dyDescent="0.25">
      <c r="C12" t="s">
        <v>64</v>
      </c>
    </row>
    <row r="13" spans="1:7" x14ac:dyDescent="0.25">
      <c r="A13" s="1" t="s">
        <v>67</v>
      </c>
      <c r="B13" s="1" t="s">
        <v>9</v>
      </c>
      <c r="C13" s="1">
        <f>4595/3.28</f>
        <v>1400.9146341463415</v>
      </c>
      <c r="D13" s="1"/>
      <c r="E13" s="1"/>
      <c r="F13" t="s">
        <v>34</v>
      </c>
    </row>
  </sheetData>
  <hyperlinks>
    <hyperlink ref="G1" r:id="rId1" display="https://www.usclimatedata.com/climate/truth-or-consequences/new-mexico/united-states/usnm033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Normal="100" workbookViewId="0">
      <selection activeCell="P12" sqref="P12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82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50</v>
      </c>
      <c r="N1" s="12" t="s">
        <v>89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50</v>
      </c>
    </row>
    <row r="2" spans="1:19" x14ac:dyDescent="0.25">
      <c r="A2" s="5" t="s">
        <v>57</v>
      </c>
      <c r="B2" s="5" t="s">
        <v>56</v>
      </c>
      <c r="C2" s="5" t="s">
        <v>50</v>
      </c>
      <c r="G2" s="1" t="s">
        <v>56</v>
      </c>
      <c r="H2" s="1" t="s">
        <v>9</v>
      </c>
      <c r="I2" s="15">
        <v>1</v>
      </c>
      <c r="J2" s="1"/>
      <c r="K2" s="1"/>
      <c r="L2" t="s">
        <v>3</v>
      </c>
      <c r="N2" s="1" t="s">
        <v>56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39</v>
      </c>
      <c r="B3" s="2">
        <f>I6*I7</f>
        <v>1</v>
      </c>
      <c r="C3" t="s">
        <v>3</v>
      </c>
      <c r="G3" s="1" t="s">
        <v>73</v>
      </c>
      <c r="H3" s="1" t="s">
        <v>9</v>
      </c>
      <c r="I3" s="15">
        <v>4</v>
      </c>
      <c r="J3" s="1"/>
      <c r="K3" s="1"/>
      <c r="L3" t="s">
        <v>88</v>
      </c>
    </row>
    <row r="4" spans="1:19" x14ac:dyDescent="0.25">
      <c r="A4" t="s">
        <v>42</v>
      </c>
      <c r="B4" s="2">
        <f>I14*I15</f>
        <v>1</v>
      </c>
      <c r="C4" t="s">
        <v>3</v>
      </c>
      <c r="N4" s="12" t="s">
        <v>90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50</v>
      </c>
    </row>
    <row r="5" spans="1:19" x14ac:dyDescent="0.25">
      <c r="A5" t="s">
        <v>41</v>
      </c>
      <c r="B5" s="2">
        <v>0.5</v>
      </c>
      <c r="C5" t="s">
        <v>3</v>
      </c>
      <c r="G5" s="12" t="s">
        <v>87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50</v>
      </c>
      <c r="N5" s="1" t="s">
        <v>56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40</v>
      </c>
      <c r="B6" s="2">
        <v>1</v>
      </c>
      <c r="C6" t="s">
        <v>3</v>
      </c>
      <c r="G6" s="1" t="s">
        <v>56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38</v>
      </c>
      <c r="B7" s="2">
        <f>I10*I11</f>
        <v>1</v>
      </c>
      <c r="C7" t="s">
        <v>3</v>
      </c>
      <c r="G7" s="1" t="s">
        <v>73</v>
      </c>
      <c r="H7" s="1" t="s">
        <v>9</v>
      </c>
      <c r="I7" s="15">
        <v>1</v>
      </c>
      <c r="J7" s="1"/>
      <c r="K7" s="1"/>
      <c r="L7" t="s">
        <v>88</v>
      </c>
      <c r="N7" s="12" t="s">
        <v>86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50</v>
      </c>
    </row>
    <row r="8" spans="1:19" x14ac:dyDescent="0.25">
      <c r="A8" t="s">
        <v>37</v>
      </c>
      <c r="B8" s="2">
        <f>P2</f>
        <v>1</v>
      </c>
      <c r="C8" t="s">
        <v>3</v>
      </c>
      <c r="N8" s="1" t="s">
        <v>91</v>
      </c>
      <c r="O8" s="1" t="s">
        <v>9</v>
      </c>
      <c r="P8" s="15">
        <f>5.909/12/3.28</f>
        <v>0.15012703252032522</v>
      </c>
      <c r="Q8" s="1"/>
      <c r="R8" s="1"/>
      <c r="S8" t="s">
        <v>34</v>
      </c>
    </row>
    <row r="9" spans="1:19" x14ac:dyDescent="0.25">
      <c r="A9" t="s">
        <v>36</v>
      </c>
      <c r="B9" s="2">
        <v>4</v>
      </c>
      <c r="C9" t="s">
        <v>3</v>
      </c>
      <c r="G9" s="12" t="s">
        <v>93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50</v>
      </c>
      <c r="N9" s="1" t="s">
        <v>92</v>
      </c>
      <c r="O9" s="1" t="s">
        <v>9</v>
      </c>
      <c r="P9" s="15">
        <f>5.625/12/3.28</f>
        <v>0.14291158536585366</v>
      </c>
      <c r="Q9" s="1"/>
      <c r="R9" s="1"/>
      <c r="S9" t="s">
        <v>34</v>
      </c>
    </row>
    <row r="10" spans="1:19" x14ac:dyDescent="0.25">
      <c r="A10" t="s">
        <v>35</v>
      </c>
      <c r="B10" s="2">
        <f>11.151/2.205</f>
        <v>5.0571428571428569</v>
      </c>
      <c r="C10" t="s">
        <v>3</v>
      </c>
      <c r="G10" s="1" t="s">
        <v>56</v>
      </c>
      <c r="H10" s="1" t="s">
        <v>9</v>
      </c>
      <c r="I10" s="15">
        <v>1</v>
      </c>
      <c r="J10" s="1"/>
      <c r="K10" s="1"/>
      <c r="L10" t="s">
        <v>3</v>
      </c>
      <c r="N10" s="1" t="s">
        <v>83</v>
      </c>
      <c r="O10" s="1" t="s">
        <v>9</v>
      </c>
      <c r="P10" s="15">
        <v>3</v>
      </c>
      <c r="Q10" s="1"/>
      <c r="R10" s="1"/>
      <c r="S10" t="s">
        <v>34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73</v>
      </c>
      <c r="H11" s="1" t="s">
        <v>9</v>
      </c>
      <c r="I11" s="15">
        <v>1</v>
      </c>
      <c r="J11" s="1"/>
      <c r="K11" s="1"/>
      <c r="L11" t="s">
        <v>88</v>
      </c>
      <c r="N11" s="1" t="s">
        <v>84</v>
      </c>
      <c r="O11" s="1" t="s">
        <v>9</v>
      </c>
      <c r="P11" s="15">
        <v>2700</v>
      </c>
      <c r="Q11" s="1"/>
      <c r="R11" s="1"/>
      <c r="S11" t="s">
        <v>85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95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50</v>
      </c>
      <c r="N13" s="12" t="s">
        <v>94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50</v>
      </c>
    </row>
    <row r="14" spans="1:19" x14ac:dyDescent="0.25">
      <c r="A14" t="s">
        <v>68</v>
      </c>
      <c r="B14" s="2">
        <f>'Propellant Parameters (Tanks)'!N26*0.453592</f>
        <v>3.3207470319999999</v>
      </c>
      <c r="C14" t="s">
        <v>3</v>
      </c>
      <c r="G14" s="1" t="s">
        <v>96</v>
      </c>
      <c r="H14" s="1" t="s">
        <v>9</v>
      </c>
      <c r="I14" s="15">
        <v>1</v>
      </c>
      <c r="J14" s="1"/>
      <c r="K14" s="1"/>
      <c r="L14" t="s">
        <v>97</v>
      </c>
      <c r="N14" s="1" t="s">
        <v>56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98</v>
      </c>
      <c r="H15" s="1" t="s">
        <v>9</v>
      </c>
      <c r="I15" s="15">
        <v>1</v>
      </c>
      <c r="J15" s="1"/>
      <c r="K15" s="1"/>
      <c r="L15" t="s">
        <v>34</v>
      </c>
      <c r="N15" s="1" t="s">
        <v>73</v>
      </c>
      <c r="O15" s="1" t="s">
        <v>9</v>
      </c>
      <c r="P15" s="15">
        <v>1</v>
      </c>
      <c r="Q15" s="1"/>
      <c r="R15" s="1"/>
      <c r="S15" t="s">
        <v>88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50</v>
      </c>
    </row>
    <row r="31" spans="1:6" x14ac:dyDescent="0.25">
      <c r="A31" s="1" t="s">
        <v>0</v>
      </c>
      <c r="B31" s="1" t="s">
        <v>9</v>
      </c>
      <c r="C31" s="3">
        <f>SUM(B:B)</f>
        <v>24.202723666476995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9" sqref="C49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33</v>
      </c>
      <c r="B27" s="1" t="s">
        <v>9</v>
      </c>
      <c r="C27" s="1">
        <v>8</v>
      </c>
      <c r="D27" s="1"/>
      <c r="E27" s="1"/>
    </row>
    <row r="29" spans="1:6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</row>
    <row r="30" spans="1:6" x14ac:dyDescent="0.25">
      <c r="A30" s="1" t="s">
        <v>100</v>
      </c>
      <c r="B30" s="1" t="s">
        <v>9</v>
      </c>
      <c r="C30" s="9">
        <v>6.0000000000000002E-6</v>
      </c>
      <c r="D30" s="1"/>
      <c r="E30" s="1"/>
      <c r="F30" t="s">
        <v>101</v>
      </c>
    </row>
    <row r="32" spans="1:6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102</v>
      </c>
      <c r="B33" s="1" t="s">
        <v>9</v>
      </c>
      <c r="C33" s="9">
        <v>2.4196E-5</v>
      </c>
      <c r="D33" s="1"/>
      <c r="E33" s="1"/>
      <c r="F33" t="s">
        <v>101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103</v>
      </c>
      <c r="B36" s="1" t="s">
        <v>9</v>
      </c>
      <c r="C36" s="1">
        <v>0.8</v>
      </c>
      <c r="D36" s="1"/>
      <c r="E36" s="1"/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104</v>
      </c>
      <c r="B39" s="1" t="s">
        <v>9</v>
      </c>
      <c r="C39" s="1">
        <v>1</v>
      </c>
      <c r="D39" s="1"/>
      <c r="E39" s="1"/>
      <c r="F39" t="s">
        <v>105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  <x14:dataValidation type="list" allowBlank="1" showInputMessage="1" showErrorMessage="1">
          <x14:formula1>
            <xm:f>[1]Validation!#REF!</xm:f>
          </x14:formula1>
          <xm:sqref>B30 B33 B36 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K41" sqref="K41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32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60</v>
      </c>
    </row>
    <row r="4" spans="1:14" x14ac:dyDescent="0.25">
      <c r="A4" t="s">
        <v>46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50</v>
      </c>
      <c r="K5" t="s">
        <v>50</v>
      </c>
      <c r="N5" t="s">
        <v>62</v>
      </c>
    </row>
    <row r="6" spans="1:14" x14ac:dyDescent="0.25">
      <c r="A6" s="1" t="s">
        <v>31</v>
      </c>
      <c r="B6" s="1" t="s">
        <v>9</v>
      </c>
      <c r="C6" s="9">
        <f>$N$6*J6</f>
        <v>2.6104650300000001E-2</v>
      </c>
      <c r="D6" s="1"/>
      <c r="E6" s="1"/>
      <c r="F6" t="s">
        <v>61</v>
      </c>
      <c r="J6" s="1">
        <v>1593</v>
      </c>
      <c r="K6" t="s">
        <v>45</v>
      </c>
      <c r="N6" s="6">
        <v>1.6387100000000001E-5</v>
      </c>
    </row>
    <row r="8" spans="1:14" x14ac:dyDescent="0.25">
      <c r="A8" s="1" t="s">
        <v>43</v>
      </c>
      <c r="B8" s="1" t="s">
        <v>9</v>
      </c>
      <c r="C8" s="9">
        <f>$N$6*J8</f>
        <v>7.6281950500000006E-3</v>
      </c>
      <c r="D8" s="1"/>
      <c r="E8" s="1"/>
      <c r="F8" t="s">
        <v>61</v>
      </c>
      <c r="J8" s="1">
        <v>465.5</v>
      </c>
      <c r="K8" t="s">
        <v>45</v>
      </c>
    </row>
    <row r="10" spans="1:14" x14ac:dyDescent="0.25">
      <c r="A10" s="1" t="s">
        <v>48</v>
      </c>
      <c r="B10" s="1" t="s">
        <v>9</v>
      </c>
      <c r="C10" s="9">
        <f>$N$6*J10</f>
        <v>1.5271138490000002E-3</v>
      </c>
      <c r="D10" s="4"/>
      <c r="E10" s="1"/>
      <c r="F10" t="s">
        <v>61</v>
      </c>
      <c r="J10" s="4">
        <f>93.19</f>
        <v>93.19</v>
      </c>
      <c r="K10" t="s">
        <v>45</v>
      </c>
    </row>
    <row r="11" spans="1:14" x14ac:dyDescent="0.25">
      <c r="N11" t="s">
        <v>63</v>
      </c>
    </row>
    <row r="12" spans="1:14" x14ac:dyDescent="0.25">
      <c r="A12" s="1" t="s">
        <v>49</v>
      </c>
      <c r="B12" s="1" t="s">
        <v>9</v>
      </c>
      <c r="C12" s="9">
        <f>$N$12*J12</f>
        <v>0.142875</v>
      </c>
      <c r="D12" s="1"/>
      <c r="E12" s="1"/>
      <c r="F12" t="s">
        <v>34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53</v>
      </c>
      <c r="B14" s="1" t="s">
        <v>9</v>
      </c>
      <c r="C14" s="9">
        <f>$N$12*J14</f>
        <v>0.15008859999999999</v>
      </c>
      <c r="D14" s="1"/>
      <c r="E14" s="1"/>
      <c r="F14" t="s">
        <v>34</v>
      </c>
      <c r="G14" s="6"/>
      <c r="J14" s="1">
        <v>5.9089999999999998</v>
      </c>
      <c r="K14" t="s">
        <v>5</v>
      </c>
    </row>
    <row r="16" spans="1:14" x14ac:dyDescent="0.25">
      <c r="A16" s="1" t="s">
        <v>52</v>
      </c>
      <c r="B16" s="1" t="s">
        <v>9</v>
      </c>
      <c r="C16" s="9">
        <f>$N$12*J16</f>
        <v>7.2135999999999988E-3</v>
      </c>
      <c r="D16" s="1"/>
      <c r="E16" s="1"/>
      <c r="F16" t="s">
        <v>34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</row>
    <row r="19" spans="1:14" x14ac:dyDescent="0.25">
      <c r="A19" s="1" t="s">
        <v>106</v>
      </c>
      <c r="B19" s="1" t="s">
        <v>9</v>
      </c>
      <c r="C19" s="1">
        <v>3</v>
      </c>
      <c r="D19" s="1"/>
    </row>
    <row r="20" spans="1:14" x14ac:dyDescent="0.25">
      <c r="J20" s="12" t="s">
        <v>69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J21" t="s">
        <v>70</v>
      </c>
      <c r="K21" t="s">
        <v>73</v>
      </c>
      <c r="L21" t="s">
        <v>56</v>
      </c>
      <c r="M21" t="s">
        <v>71</v>
      </c>
      <c r="N21" t="s">
        <v>75</v>
      </c>
    </row>
    <row r="22" spans="1:14" x14ac:dyDescent="0.25">
      <c r="A22" s="1" t="s">
        <v>107</v>
      </c>
      <c r="B22" s="1" t="s">
        <v>9</v>
      </c>
      <c r="C22" s="1">
        <v>2</v>
      </c>
      <c r="D22" s="1"/>
      <c r="J22" t="s">
        <v>72</v>
      </c>
      <c r="K22">
        <v>2</v>
      </c>
      <c r="L22">
        <v>2.52</v>
      </c>
      <c r="M22" t="s">
        <v>74</v>
      </c>
      <c r="N22" s="13">
        <f>K22*L22</f>
        <v>5.04</v>
      </c>
    </row>
    <row r="23" spans="1:14" x14ac:dyDescent="0.25">
      <c r="J23" t="s">
        <v>76</v>
      </c>
      <c r="K23" s="8">
        <f>C39</f>
        <v>0</v>
      </c>
      <c r="L23">
        <v>0.249</v>
      </c>
      <c r="M23" t="s">
        <v>78</v>
      </c>
      <c r="N23" s="13">
        <f>K23*L23</f>
        <v>0</v>
      </c>
    </row>
    <row r="24" spans="1:14" x14ac:dyDescent="0.25">
      <c r="A24" t="s">
        <v>47</v>
      </c>
      <c r="J24" t="s">
        <v>77</v>
      </c>
      <c r="K24" s="8">
        <f>C42</f>
        <v>0</v>
      </c>
      <c r="L24">
        <v>0.27200000000000002</v>
      </c>
      <c r="M24" t="s">
        <v>78</v>
      </c>
      <c r="N24" s="13">
        <f>K24*L24</f>
        <v>0</v>
      </c>
    </row>
    <row r="25" spans="1:14" x14ac:dyDescent="0.25">
      <c r="A25" t="s">
        <v>54</v>
      </c>
      <c r="J25" t="s">
        <v>79</v>
      </c>
      <c r="K25">
        <v>1</v>
      </c>
      <c r="L25">
        <v>2.2810000000000001</v>
      </c>
      <c r="M25" t="s">
        <v>74</v>
      </c>
      <c r="N25">
        <f>K25*L25</f>
        <v>2.2810000000000001</v>
      </c>
    </row>
    <row r="26" spans="1:14" x14ac:dyDescent="0.25">
      <c r="A26" s="1" t="s">
        <v>44</v>
      </c>
      <c r="B26" s="1" t="s">
        <v>9</v>
      </c>
      <c r="C26" s="8">
        <v>56.603313253621714</v>
      </c>
      <c r="D26" s="1"/>
      <c r="E26" s="1"/>
      <c r="F26" t="s">
        <v>34</v>
      </c>
      <c r="J26" s="12" t="s">
        <v>80</v>
      </c>
      <c r="K26" s="12"/>
      <c r="L26" s="12"/>
      <c r="M26" s="12"/>
      <c r="N26" s="14">
        <f>SUM(N22:N25)</f>
        <v>7.3209999999999997</v>
      </c>
    </row>
    <row r="28" spans="1:14" x14ac:dyDescent="0.25">
      <c r="A28" t="s">
        <v>55</v>
      </c>
    </row>
    <row r="29" spans="1:14" x14ac:dyDescent="0.25">
      <c r="A29" s="1" t="s">
        <v>44</v>
      </c>
      <c r="B29" s="1" t="s">
        <v>9</v>
      </c>
      <c r="C29" s="8">
        <v>14.981999088208545</v>
      </c>
      <c r="D29" s="1"/>
      <c r="E29" s="1"/>
      <c r="F29" t="s">
        <v>34</v>
      </c>
    </row>
    <row r="31" spans="1:14" x14ac:dyDescent="0.25">
      <c r="A31" s="1" t="s">
        <v>58</v>
      </c>
      <c r="B31" s="1" t="s">
        <v>9</v>
      </c>
      <c r="C31" s="7">
        <v>41.668101</v>
      </c>
      <c r="D31" s="4"/>
      <c r="E31" s="1"/>
      <c r="F31" t="s">
        <v>51</v>
      </c>
    </row>
    <row r="33" spans="1:6" x14ac:dyDescent="0.25">
      <c r="A33" s="1" t="s">
        <v>59</v>
      </c>
      <c r="B33" s="1" t="s">
        <v>9</v>
      </c>
      <c r="C33" s="7">
        <v>5.0911735</v>
      </c>
      <c r="D33" s="4"/>
      <c r="E33" s="1"/>
      <c r="F33" t="s">
        <v>51</v>
      </c>
    </row>
    <row r="38" spans="1:6" x14ac:dyDescent="0.25">
      <c r="A38" s="16"/>
      <c r="B38" s="16"/>
      <c r="C38" s="16"/>
      <c r="D38" s="16"/>
      <c r="E38" s="16"/>
    </row>
    <row r="39" spans="1:6" x14ac:dyDescent="0.25">
      <c r="A39" s="16"/>
      <c r="B39" s="16"/>
      <c r="C39" s="17"/>
      <c r="D39" s="16"/>
      <c r="E39" s="16"/>
    </row>
    <row r="40" spans="1:6" x14ac:dyDescent="0.25">
      <c r="A40" s="16"/>
      <c r="B40" s="16"/>
      <c r="C40" s="16"/>
      <c r="D40" s="16"/>
      <c r="E40" s="16"/>
    </row>
    <row r="41" spans="1:6" x14ac:dyDescent="0.25">
      <c r="A41" s="16"/>
      <c r="B41" s="16"/>
      <c r="C41" s="16"/>
      <c r="D41" s="16"/>
      <c r="E41" s="16"/>
    </row>
    <row r="42" spans="1:6" x14ac:dyDescent="0.25">
      <c r="A42" s="16"/>
      <c r="B42" s="16"/>
      <c r="C42" s="17"/>
      <c r="D42" s="16"/>
      <c r="E42" s="16"/>
    </row>
    <row r="43" spans="1:6" x14ac:dyDescent="0.25">
      <c r="A43" s="16"/>
      <c r="B43" s="16"/>
      <c r="C43" s="16"/>
      <c r="D43" s="16"/>
      <c r="E43" s="16"/>
    </row>
    <row r="44" spans="1:6" x14ac:dyDescent="0.25">
      <c r="A44" s="16"/>
      <c r="B44" s="16"/>
      <c r="C44" s="18"/>
      <c r="D44" s="19"/>
      <c r="E44" s="16"/>
    </row>
    <row r="45" spans="1:6" x14ac:dyDescent="0.25">
      <c r="A45" s="16"/>
      <c r="B45" s="16"/>
      <c r="C45" s="16"/>
      <c r="D45" s="16"/>
      <c r="E45" s="16"/>
    </row>
    <row r="46" spans="1:6" x14ac:dyDescent="0.25">
      <c r="A46" s="16"/>
      <c r="B46" s="16"/>
      <c r="C46" s="18"/>
      <c r="D46" s="19"/>
      <c r="E46" s="16"/>
    </row>
    <row r="47" spans="1:6" x14ac:dyDescent="0.25">
      <c r="A47" s="16"/>
      <c r="B47" s="16"/>
      <c r="C47" s="16"/>
      <c r="D47" s="16"/>
      <c r="E47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B6 B39 B8 B10 B42 B12 B16 B14 B46 B44 B26 B29 B33 B31</xm:sqref>
        </x14:dataValidation>
        <x14:dataValidation type="list" allowBlank="1" showInputMessage="1" showErrorMessage="1">
          <x14:formula1>
            <xm:f>[1]Validation!#REF!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James Biaglow</cp:lastModifiedBy>
  <dcterms:created xsi:type="dcterms:W3CDTF">2017-08-26T18:54:19Z</dcterms:created>
  <dcterms:modified xsi:type="dcterms:W3CDTF">2017-09-24T18:46:31Z</dcterms:modified>
</cp:coreProperties>
</file>