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niel\OneDrive\Documents\Trabajos\UAS-FNE-2\61_Regionalizacion\001_AnalisisTraslados\data\external\"/>
    </mc:Choice>
  </mc:AlternateContent>
  <xr:revisionPtr revIDLastSave="0" documentId="13_ncr:1_{9BAABFEB-624C-49FD-BACA-A3E6CAE8ECCE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VTA_DEPTO" sheetId="1" r:id="rId1"/>
    <sheet name="PVTA_DEPTO_1" sheetId="3" r:id="rId2"/>
    <sheet name="Hoja2" sheetId="2" r:id="rId3"/>
  </sheets>
  <definedNames>
    <definedName name="_xlnm._FilterDatabase" localSheetId="2" hidden="1">Hoja2!$A$1:$B$34</definedName>
    <definedName name="_xlnm._FilterDatabase" localSheetId="0" hidden="1">PVTA_DEPTO!$A$1:$F$340</definedName>
    <definedName name="_xlnm._FilterDatabase" localSheetId="1" hidden="1">PVTA_DEPTO_1!$A$1:$G$340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0" i="3" l="1"/>
  <c r="F328" i="3"/>
  <c r="F336" i="3"/>
  <c r="F295" i="3"/>
  <c r="F291" i="3"/>
  <c r="F267" i="3"/>
  <c r="F254" i="3"/>
  <c r="F252" i="3"/>
  <c r="F237" i="3"/>
  <c r="F222" i="3"/>
  <c r="F219" i="3"/>
  <c r="F221" i="3"/>
  <c r="F224" i="3"/>
  <c r="F206" i="3"/>
  <c r="F202" i="3"/>
  <c r="F187" i="3"/>
  <c r="F152" i="3"/>
  <c r="F159" i="3"/>
  <c r="F155" i="3"/>
  <c r="F140" i="3"/>
  <c r="F137" i="3"/>
  <c r="F130" i="3"/>
  <c r="F123" i="3"/>
  <c r="F111" i="3"/>
  <c r="F110" i="3"/>
  <c r="F109" i="3"/>
  <c r="F107" i="3"/>
  <c r="F106" i="3"/>
  <c r="F102" i="3"/>
  <c r="F101" i="3"/>
  <c r="F99" i="3"/>
  <c r="F96" i="3"/>
  <c r="F94" i="3"/>
  <c r="F92" i="3"/>
  <c r="F89" i="3"/>
  <c r="F91" i="3"/>
  <c r="F88" i="3"/>
  <c r="F87" i="3"/>
  <c r="F84" i="3"/>
  <c r="F75" i="3"/>
  <c r="F72" i="3"/>
  <c r="F69" i="3"/>
  <c r="F53" i="3"/>
  <c r="F49" i="3"/>
  <c r="F46" i="3"/>
  <c r="F29" i="3"/>
  <c r="F295" i="1"/>
  <c r="F293" i="1"/>
  <c r="F188" i="1"/>
  <c r="F123" i="1"/>
  <c r="F103" i="1"/>
  <c r="F30" i="1" l="1"/>
  <c r="F335" i="1"/>
  <c r="F333" i="1"/>
  <c r="F326" i="1"/>
  <c r="F267" i="1"/>
  <c r="F254" i="1"/>
  <c r="F252" i="1"/>
  <c r="F240" i="1"/>
  <c r="F225" i="1"/>
  <c r="F224" i="1"/>
  <c r="F216" i="1"/>
  <c r="F219" i="1"/>
  <c r="F210" i="1"/>
  <c r="F207" i="1"/>
  <c r="F165" i="1"/>
  <c r="F158" i="1"/>
  <c r="F154" i="1"/>
  <c r="F139" i="1"/>
  <c r="F136" i="1"/>
  <c r="F130" i="1"/>
  <c r="F112" i="1"/>
  <c r="F110" i="1"/>
  <c r="F109" i="1"/>
  <c r="F107" i="1"/>
  <c r="F106" i="1"/>
  <c r="F99" i="1"/>
  <c r="F98" i="1"/>
  <c r="F89" i="1"/>
  <c r="F90" i="1"/>
  <c r="F96" i="1"/>
  <c r="F94" i="1"/>
  <c r="F92" i="1"/>
  <c r="F88" i="1"/>
  <c r="F87" i="1"/>
  <c r="F84" i="1"/>
  <c r="F75" i="1"/>
  <c r="F72" i="1"/>
  <c r="F70" i="1"/>
  <c r="F53" i="1"/>
  <c r="F49" i="1"/>
  <c r="F4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S. Parra G.</author>
  </authors>
  <commentList>
    <comment ref="E324" authorId="0" shapeId="0" xr:uid="{5255750F-0AE2-403F-BE5C-B1FD81F2BC7A}">
      <text>
        <r>
          <rPr>
            <b/>
            <sz val="9"/>
            <color indexed="81"/>
            <rFont val="Tahoma"/>
            <family val="2"/>
          </rPr>
          <t>Daniel S. Parra G.: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24" authorId="0" shapeId="0" xr:uid="{2EB0BE36-5E93-48E3-867D-BBC99E4C5569}">
      <text>
        <r>
          <rPr>
            <b/>
            <sz val="9"/>
            <color indexed="81"/>
            <rFont val="Tahoma"/>
            <family val="2"/>
          </rPr>
          <t>Daniel S. Parra G.: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7" authorId="0" shapeId="0" xr:uid="{4CEFCC9D-7A2E-4852-A072-1007C8E55105}">
      <text>
        <r>
          <rPr>
            <b/>
            <sz val="9"/>
            <color indexed="81"/>
            <rFont val="Tahoma"/>
            <family val="2"/>
          </rPr>
          <t>Daniel S. Parra G.: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27" authorId="0" shapeId="0" xr:uid="{1ECDFB1E-D403-43B1-AB6C-AD5CD488AFB3}">
      <text>
        <r>
          <rPr>
            <b/>
            <sz val="9"/>
            <color indexed="81"/>
            <rFont val="Tahoma"/>
            <family val="2"/>
          </rPr>
          <t>Daniel S. Parra G.: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4" authorId="0" shapeId="0" xr:uid="{0D28D0A5-0D6A-42D1-AECD-103DF996B729}">
      <text>
        <r>
          <rPr>
            <b/>
            <sz val="9"/>
            <color indexed="81"/>
            <rFont val="Tahoma"/>
            <family val="2"/>
          </rPr>
          <t>Daniel S. Parra G.: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34" authorId="0" shapeId="0" xr:uid="{AB8D6C16-2203-4BDD-B2C8-5A033B8F3A56}">
      <text>
        <r>
          <rPr>
            <b/>
            <sz val="9"/>
            <color indexed="81"/>
            <rFont val="Tahoma"/>
            <family val="2"/>
          </rPr>
          <t>Daniel S. Parra G.: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<sst xmlns="http://schemas.openxmlformats.org/spreadsheetml/2006/main" count="3099" uniqueCount="93">
  <si>
    <t>FRE</t>
  </si>
  <si>
    <t>MEDICAMENTO</t>
  </si>
  <si>
    <t>PRESENTACIÓN</t>
  </si>
  <si>
    <t>VALOR</t>
  </si>
  <si>
    <t>FENOBARBITAL 100 mg Tabletas</t>
  </si>
  <si>
    <t xml:space="preserve">HIDROMORFONA HCl 2 mg/mL </t>
  </si>
  <si>
    <t>HIDROMORFONA HCl 2.5 mg</t>
  </si>
  <si>
    <t xml:space="preserve">MEPERIDINA HCL 100 mg/2 mL </t>
  </si>
  <si>
    <t>MORFINA HCL 10 mg/Ml</t>
  </si>
  <si>
    <t>MORFINA SOLUCION 3% solución oral</t>
  </si>
  <si>
    <t>FENOBARBITAL 0,4% Sln Oral</t>
  </si>
  <si>
    <t>FENOBARBITAL 10 mg Tabletas</t>
  </si>
  <si>
    <t>FENOBARBITAL 50 mg Tabletas</t>
  </si>
  <si>
    <t xml:space="preserve">FENOBARBITAL SÓDICO 40 mg/mL </t>
  </si>
  <si>
    <t xml:space="preserve">FENOBARBITAL SÓDICO 200 mg/mL </t>
  </si>
  <si>
    <t xml:space="preserve">METILFENIDATO HCl 18 mg </t>
  </si>
  <si>
    <t xml:space="preserve">METILFENIDATO HCl 36 mg </t>
  </si>
  <si>
    <t>HIDRATO  CLORAL 10% Sln Oral</t>
  </si>
  <si>
    <t>ANTIOQUIA</t>
  </si>
  <si>
    <t>ARAUCA</t>
  </si>
  <si>
    <t>ATLÁNTICO</t>
  </si>
  <si>
    <t>BOYACÁ</t>
  </si>
  <si>
    <t>CALDAS</t>
  </si>
  <si>
    <t>CAUCA</t>
  </si>
  <si>
    <t>CAQUETÁ</t>
  </si>
  <si>
    <t>CASANARE</t>
  </si>
  <si>
    <t>CESAR</t>
  </si>
  <si>
    <t>CHOCÓ</t>
  </si>
  <si>
    <t>CÓRDOBA</t>
  </si>
  <si>
    <t>GUAVIARE</t>
  </si>
  <si>
    <t>HUILA</t>
  </si>
  <si>
    <t>MAGDALENA</t>
  </si>
  <si>
    <t xml:space="preserve">METILFENIDATO 10 mg </t>
  </si>
  <si>
    <t>NARIÑO</t>
  </si>
  <si>
    <t>QUINDÍO</t>
  </si>
  <si>
    <t>SUCRE</t>
  </si>
  <si>
    <t xml:space="preserve">PRIMIDONA 250 mg </t>
  </si>
  <si>
    <t xml:space="preserve">METADONA HCl 40 mg </t>
  </si>
  <si>
    <t>TOLIMA</t>
  </si>
  <si>
    <t>VALLE DEL CAUCA</t>
  </si>
  <si>
    <t>AMAZONAS</t>
  </si>
  <si>
    <t>Frasco x 120 mL</t>
  </si>
  <si>
    <t>Caja x 30 unidades</t>
  </si>
  <si>
    <t>Caja x 10 unidades</t>
  </si>
  <si>
    <t>Frasco x 30 mL</t>
  </si>
  <si>
    <t>Caja x 20 unidades</t>
  </si>
  <si>
    <t xml:space="preserve">METADONA HCl 10 mg </t>
  </si>
  <si>
    <t>Caja x 30 Tabletas</t>
  </si>
  <si>
    <t>Frasco x 20 Tabletas</t>
  </si>
  <si>
    <t>Caja x 50 Tabletas</t>
  </si>
  <si>
    <t>SANTANDER</t>
  </si>
  <si>
    <t>Ampolla</t>
  </si>
  <si>
    <t>MORFINA HCL 50 mg/5Ml</t>
  </si>
  <si>
    <t>PUTUMAYO</t>
  </si>
  <si>
    <t>LA GUAJIRA</t>
  </si>
  <si>
    <t>CodigoDepartamento</t>
  </si>
  <si>
    <t>NombreDepartamento</t>
  </si>
  <si>
    <t>CUNDINAMARCA</t>
  </si>
  <si>
    <t>META</t>
  </si>
  <si>
    <t>NORTE DE SANTANDER</t>
  </si>
  <si>
    <t>RISARALDA</t>
  </si>
  <si>
    <t>VICHADA</t>
  </si>
  <si>
    <t>ARCHIPIÉLAGO DE SAN ANDRÉS, PROVIDENCIA Y SANTA CATALINA</t>
  </si>
  <si>
    <t>BOGOTÁ D.C.</t>
  </si>
  <si>
    <t>BOLÍVAR</t>
  </si>
  <si>
    <t>GUAINÍA</t>
  </si>
  <si>
    <t>VAUPÉS</t>
  </si>
  <si>
    <t>DEPTO</t>
  </si>
  <si>
    <t>COD_DEPTO</t>
  </si>
  <si>
    <t>HIDRATO CLORAL 10% Sln Oral</t>
  </si>
  <si>
    <t>UID</t>
  </si>
  <si>
    <t>01019-0016853</t>
  </si>
  <si>
    <t>01001-0014108</t>
  </si>
  <si>
    <t>01002-14109</t>
  </si>
  <si>
    <t>01004-14111</t>
  </si>
  <si>
    <t>01003-14110</t>
  </si>
  <si>
    <t>01006-13617</t>
  </si>
  <si>
    <t>01005-13616</t>
  </si>
  <si>
    <t>01009-13618</t>
  </si>
  <si>
    <t>01007-006982</t>
  </si>
  <si>
    <t>01010-13615</t>
  </si>
  <si>
    <t>01011-0019006</t>
  </si>
  <si>
    <t>01011-1-003842</t>
  </si>
  <si>
    <t>01013-011789</t>
  </si>
  <si>
    <t>01014-0001886</t>
  </si>
  <si>
    <t>01012-0019007</t>
  </si>
  <si>
    <t>01012-1-003841</t>
  </si>
  <si>
    <t>01015-0001908</t>
  </si>
  <si>
    <t>01017-0010453</t>
  </si>
  <si>
    <t>01020-0010453</t>
  </si>
  <si>
    <t>01016-006983</t>
  </si>
  <si>
    <t>01018-1-0019329</t>
  </si>
  <si>
    <t>01018-MVNDP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</si>
</sst>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_-;\-[$$-240A]\ * #,##0_-;_-[$$-240A]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3" fontId="2" fillId="0" borderId="2" xfId="0" applyNumberFormat="1" applyFont="1" applyFill="1" applyBorder="1" applyAlignment="1">
      <alignment horizontal="center" vertical="center"/>
    </xf>
    <xf numFmtId="3" fontId="2" fillId="0" borderId="3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3" borderId="1" xfId="0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4" borderId="1" xfId="0" applyFont="1" applyFill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5" borderId="1" xfId="0" applyFont="1" applyFill="1" applyBorder="1" applyAlignment="1">
      <alignment horizontal="center" vertical="center"/>
    </xf>
    <xf numFmtId="164" fontId="0" fillId="5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1"/>
  <sheetViews>
    <sheetView topLeftCell="A324" workbookViewId="0">
      <selection activeCell="A324" sqref="A1:XFD1048576"/>
    </sheetView>
  </sheetViews>
  <sheetFormatPr baseColWidth="10" defaultRowHeight="15" x14ac:dyDescent="0.25"/>
  <cols>
    <col min="1" max="1" width="16.5703125" style="7" bestFit="1" customWidth="1"/>
    <col min="2" max="3" width="16.5703125" style="7" customWidth="1"/>
    <col min="4" max="4" width="38.42578125" style="7" customWidth="1"/>
    <col min="5" max="5" width="19.5703125" style="7" customWidth="1"/>
    <col min="6" max="6" width="15" style="8" customWidth="1"/>
    <col min="7" max="16384" width="11.42578125" style="3"/>
  </cols>
  <sheetData>
    <row r="1" spans="1:6" x14ac:dyDescent="0.25">
      <c r="A1" s="1" t="s">
        <v>0</v>
      </c>
      <c r="B1" s="1" t="s">
        <v>67</v>
      </c>
      <c r="C1" s="1" t="s">
        <v>68</v>
      </c>
      <c r="D1" s="1" t="s">
        <v>1</v>
      </c>
      <c r="E1" s="1" t="s">
        <v>2</v>
      </c>
      <c r="F1" s="2" t="s">
        <v>3</v>
      </c>
    </row>
    <row r="2" spans="1:6" s="6" customFormat="1" x14ac:dyDescent="0.25">
      <c r="A2" s="4" t="s">
        <v>18</v>
      </c>
      <c r="B2" s="4" t="s">
        <v>18</v>
      </c>
      <c r="C2" s="4">
        <v>5</v>
      </c>
      <c r="D2" s="4" t="s">
        <v>10</v>
      </c>
      <c r="E2" s="9" t="s">
        <v>41</v>
      </c>
      <c r="F2" s="5">
        <v>35300</v>
      </c>
    </row>
    <row r="3" spans="1:6" s="6" customFormat="1" x14ac:dyDescent="0.25">
      <c r="A3" s="4" t="s">
        <v>19</v>
      </c>
      <c r="B3" s="4" t="s">
        <v>19</v>
      </c>
      <c r="C3" s="4">
        <v>81</v>
      </c>
      <c r="D3" s="4" t="s">
        <v>10</v>
      </c>
      <c r="E3" s="9" t="s">
        <v>41</v>
      </c>
      <c r="F3" s="5">
        <v>32500</v>
      </c>
    </row>
    <row r="4" spans="1:6" s="6" customFormat="1" x14ac:dyDescent="0.25">
      <c r="A4" s="4" t="s">
        <v>20</v>
      </c>
      <c r="B4" s="4" t="s">
        <v>20</v>
      </c>
      <c r="C4" s="4">
        <v>8</v>
      </c>
      <c r="D4" s="4" t="s">
        <v>10</v>
      </c>
      <c r="E4" s="9" t="s">
        <v>41</v>
      </c>
      <c r="F4" s="5">
        <v>31200</v>
      </c>
    </row>
    <row r="5" spans="1:6" s="6" customFormat="1" x14ac:dyDescent="0.25">
      <c r="A5" s="4" t="s">
        <v>21</v>
      </c>
      <c r="B5" s="4" t="s">
        <v>21</v>
      </c>
      <c r="C5" s="4">
        <v>15</v>
      </c>
      <c r="D5" s="4" t="s">
        <v>10</v>
      </c>
      <c r="E5" s="9" t="s">
        <v>41</v>
      </c>
      <c r="F5" s="5">
        <v>36000</v>
      </c>
    </row>
    <row r="6" spans="1:6" s="6" customFormat="1" x14ac:dyDescent="0.25">
      <c r="A6" s="4" t="s">
        <v>22</v>
      </c>
      <c r="B6" s="4" t="s">
        <v>22</v>
      </c>
      <c r="C6" s="4">
        <v>17</v>
      </c>
      <c r="D6" s="4" t="s">
        <v>10</v>
      </c>
      <c r="E6" s="9" t="s">
        <v>41</v>
      </c>
      <c r="F6" s="5">
        <v>36800</v>
      </c>
    </row>
    <row r="7" spans="1:6" s="6" customFormat="1" x14ac:dyDescent="0.25">
      <c r="A7" s="4" t="s">
        <v>23</v>
      </c>
      <c r="B7" s="4" t="s">
        <v>23</v>
      </c>
      <c r="C7" s="4">
        <v>19</v>
      </c>
      <c r="D7" s="4" t="s">
        <v>10</v>
      </c>
      <c r="E7" s="9" t="s">
        <v>41</v>
      </c>
      <c r="F7" s="5">
        <v>32000</v>
      </c>
    </row>
    <row r="8" spans="1:6" s="6" customFormat="1" x14ac:dyDescent="0.25">
      <c r="A8" s="4" t="s">
        <v>24</v>
      </c>
      <c r="B8" s="4" t="s">
        <v>24</v>
      </c>
      <c r="C8" s="4">
        <v>18</v>
      </c>
      <c r="D8" s="4" t="s">
        <v>10</v>
      </c>
      <c r="E8" s="9" t="s">
        <v>41</v>
      </c>
      <c r="F8" s="5">
        <v>38350</v>
      </c>
    </row>
    <row r="9" spans="1:6" s="6" customFormat="1" x14ac:dyDescent="0.25">
      <c r="A9" s="4" t="s">
        <v>25</v>
      </c>
      <c r="B9" s="4" t="s">
        <v>25</v>
      </c>
      <c r="C9" s="4">
        <v>85</v>
      </c>
      <c r="D9" s="4" t="s">
        <v>10</v>
      </c>
      <c r="E9" s="9" t="s">
        <v>41</v>
      </c>
      <c r="F9" s="5">
        <v>43000</v>
      </c>
    </row>
    <row r="10" spans="1:6" s="6" customFormat="1" x14ac:dyDescent="0.25">
      <c r="A10" s="4" t="s">
        <v>26</v>
      </c>
      <c r="B10" s="4" t="s">
        <v>26</v>
      </c>
      <c r="C10" s="4">
        <v>20</v>
      </c>
      <c r="D10" s="4" t="s">
        <v>10</v>
      </c>
      <c r="E10" s="9" t="s">
        <v>41</v>
      </c>
      <c r="F10" s="5">
        <v>42961</v>
      </c>
    </row>
    <row r="11" spans="1:6" s="6" customFormat="1" x14ac:dyDescent="0.25">
      <c r="A11" s="4" t="s">
        <v>27</v>
      </c>
      <c r="B11" s="4" t="s">
        <v>27</v>
      </c>
      <c r="C11" s="4">
        <v>27</v>
      </c>
      <c r="D11" s="4" t="s">
        <v>10</v>
      </c>
      <c r="E11" s="9" t="s">
        <v>41</v>
      </c>
      <c r="F11" s="5">
        <v>33000</v>
      </c>
    </row>
    <row r="12" spans="1:6" s="6" customFormat="1" x14ac:dyDescent="0.25">
      <c r="A12" s="4" t="s">
        <v>28</v>
      </c>
      <c r="B12" s="4" t="s">
        <v>28</v>
      </c>
      <c r="C12" s="4">
        <v>23</v>
      </c>
      <c r="D12" s="4" t="s">
        <v>10</v>
      </c>
      <c r="E12" s="9" t="s">
        <v>41</v>
      </c>
      <c r="F12" s="5">
        <v>12000</v>
      </c>
    </row>
    <row r="13" spans="1:6" s="6" customFormat="1" x14ac:dyDescent="0.25">
      <c r="A13" s="4" t="s">
        <v>29</v>
      </c>
      <c r="B13" s="4" t="s">
        <v>29</v>
      </c>
      <c r="C13" s="4">
        <v>95</v>
      </c>
      <c r="D13" s="4" t="s">
        <v>10</v>
      </c>
      <c r="E13" s="9" t="s">
        <v>41</v>
      </c>
      <c r="F13" s="5">
        <v>30686</v>
      </c>
    </row>
    <row r="14" spans="1:6" s="6" customFormat="1" x14ac:dyDescent="0.25">
      <c r="A14" s="4" t="s">
        <v>30</v>
      </c>
      <c r="B14" s="4" t="s">
        <v>30</v>
      </c>
      <c r="C14" s="4">
        <v>41</v>
      </c>
      <c r="D14" s="4" t="s">
        <v>10</v>
      </c>
      <c r="E14" s="9" t="s">
        <v>41</v>
      </c>
      <c r="F14" s="5">
        <v>39892</v>
      </c>
    </row>
    <row r="15" spans="1:6" s="6" customFormat="1" x14ac:dyDescent="0.25">
      <c r="A15" s="4" t="s">
        <v>33</v>
      </c>
      <c r="B15" s="4" t="s">
        <v>33</v>
      </c>
      <c r="C15" s="4">
        <v>52</v>
      </c>
      <c r="D15" s="4" t="s">
        <v>10</v>
      </c>
      <c r="E15" s="9" t="s">
        <v>41</v>
      </c>
      <c r="F15" s="5">
        <v>36300</v>
      </c>
    </row>
    <row r="16" spans="1:6" s="6" customFormat="1" x14ac:dyDescent="0.25">
      <c r="A16" s="4" t="s">
        <v>59</v>
      </c>
      <c r="B16" s="4" t="s">
        <v>59</v>
      </c>
      <c r="C16" s="4">
        <v>54</v>
      </c>
      <c r="D16" s="4" t="s">
        <v>10</v>
      </c>
      <c r="E16" s="9" t="s">
        <v>41</v>
      </c>
      <c r="F16" s="5">
        <v>38400</v>
      </c>
    </row>
    <row r="17" spans="1:6" s="6" customFormat="1" x14ac:dyDescent="0.25">
      <c r="A17" s="4" t="s">
        <v>34</v>
      </c>
      <c r="B17" s="4" t="s">
        <v>34</v>
      </c>
      <c r="C17" s="4">
        <v>63</v>
      </c>
      <c r="D17" s="4" t="s">
        <v>10</v>
      </c>
      <c r="E17" s="9" t="s">
        <v>41</v>
      </c>
      <c r="F17" s="5">
        <v>36800</v>
      </c>
    </row>
    <row r="18" spans="1:6" s="6" customFormat="1" x14ac:dyDescent="0.25">
      <c r="A18" s="4" t="s">
        <v>35</v>
      </c>
      <c r="B18" s="4" t="s">
        <v>35</v>
      </c>
      <c r="C18" s="4">
        <v>70</v>
      </c>
      <c r="D18" s="4" t="s">
        <v>10</v>
      </c>
      <c r="E18" s="9" t="s">
        <v>41</v>
      </c>
      <c r="F18" s="5">
        <v>34000</v>
      </c>
    </row>
    <row r="19" spans="1:6" s="6" customFormat="1" x14ac:dyDescent="0.25">
      <c r="A19" s="4" t="s">
        <v>38</v>
      </c>
      <c r="B19" s="4" t="s">
        <v>38</v>
      </c>
      <c r="C19" s="4">
        <v>73</v>
      </c>
      <c r="D19" s="4" t="s">
        <v>10</v>
      </c>
      <c r="E19" s="9" t="s">
        <v>41</v>
      </c>
      <c r="F19" s="5">
        <v>33800</v>
      </c>
    </row>
    <row r="20" spans="1:6" s="6" customFormat="1" x14ac:dyDescent="0.25">
      <c r="A20" s="4" t="s">
        <v>39</v>
      </c>
      <c r="B20" s="4" t="s">
        <v>39</v>
      </c>
      <c r="C20" s="4">
        <v>76</v>
      </c>
      <c r="D20" s="4" t="s">
        <v>10</v>
      </c>
      <c r="E20" s="9" t="s">
        <v>41</v>
      </c>
      <c r="F20" s="5">
        <v>32220</v>
      </c>
    </row>
    <row r="21" spans="1:6" s="6" customFormat="1" x14ac:dyDescent="0.25">
      <c r="A21" s="4" t="s">
        <v>50</v>
      </c>
      <c r="B21" s="4" t="s">
        <v>50</v>
      </c>
      <c r="C21" s="4">
        <v>68</v>
      </c>
      <c r="D21" s="4" t="s">
        <v>10</v>
      </c>
      <c r="E21" s="10" t="s">
        <v>41</v>
      </c>
      <c r="F21" s="14">
        <v>36823.199999999997</v>
      </c>
    </row>
    <row r="22" spans="1:6" s="6" customFormat="1" x14ac:dyDescent="0.25">
      <c r="A22" s="15" t="s">
        <v>53</v>
      </c>
      <c r="B22" s="4" t="s">
        <v>53</v>
      </c>
      <c r="C22" s="4">
        <v>86</v>
      </c>
      <c r="D22" s="4" t="s">
        <v>10</v>
      </c>
      <c r="E22" s="10" t="s">
        <v>41</v>
      </c>
      <c r="F22" s="16">
        <v>39800</v>
      </c>
    </row>
    <row r="23" spans="1:6" s="6" customFormat="1" x14ac:dyDescent="0.25">
      <c r="A23" s="15" t="s">
        <v>54</v>
      </c>
      <c r="B23" s="4" t="s">
        <v>54</v>
      </c>
      <c r="C23" s="4">
        <v>44</v>
      </c>
      <c r="D23" s="4" t="s">
        <v>10</v>
      </c>
      <c r="E23" s="10" t="s">
        <v>41</v>
      </c>
      <c r="F23" s="16">
        <v>34000</v>
      </c>
    </row>
    <row r="24" spans="1:6" s="6" customFormat="1" x14ac:dyDescent="0.25">
      <c r="A24" s="4" t="s">
        <v>18</v>
      </c>
      <c r="B24" s="4" t="s">
        <v>18</v>
      </c>
      <c r="C24" s="4">
        <v>5</v>
      </c>
      <c r="D24" s="4" t="s">
        <v>11</v>
      </c>
      <c r="E24" s="10" t="s">
        <v>42</v>
      </c>
      <c r="F24" s="5">
        <v>18000</v>
      </c>
    </row>
    <row r="25" spans="1:6" s="6" customFormat="1" x14ac:dyDescent="0.25">
      <c r="A25" s="4" t="s">
        <v>19</v>
      </c>
      <c r="B25" s="4" t="s">
        <v>19</v>
      </c>
      <c r="C25" s="4">
        <v>81</v>
      </c>
      <c r="D25" s="4" t="s">
        <v>11</v>
      </c>
      <c r="E25" s="10" t="s">
        <v>42</v>
      </c>
      <c r="F25" s="5">
        <v>19000</v>
      </c>
    </row>
    <row r="26" spans="1:6" s="6" customFormat="1" x14ac:dyDescent="0.25">
      <c r="A26" s="4" t="s">
        <v>20</v>
      </c>
      <c r="B26" s="4" t="s">
        <v>20</v>
      </c>
      <c r="C26" s="4">
        <v>8</v>
      </c>
      <c r="D26" s="4" t="s">
        <v>11</v>
      </c>
      <c r="E26" s="10" t="s">
        <v>42</v>
      </c>
      <c r="F26" s="5">
        <v>18200</v>
      </c>
    </row>
    <row r="27" spans="1:6" s="6" customFormat="1" x14ac:dyDescent="0.25">
      <c r="A27" s="4" t="s">
        <v>21</v>
      </c>
      <c r="B27" s="4" t="s">
        <v>21</v>
      </c>
      <c r="C27" s="4">
        <v>15</v>
      </c>
      <c r="D27" s="4" t="s">
        <v>11</v>
      </c>
      <c r="E27" s="10" t="s">
        <v>42</v>
      </c>
      <c r="F27" s="5">
        <v>17500</v>
      </c>
    </row>
    <row r="28" spans="1:6" s="6" customFormat="1" x14ac:dyDescent="0.25">
      <c r="A28" s="4" t="s">
        <v>22</v>
      </c>
      <c r="B28" s="4" t="s">
        <v>22</v>
      </c>
      <c r="C28" s="4">
        <v>17</v>
      </c>
      <c r="D28" s="4" t="s">
        <v>11</v>
      </c>
      <c r="E28" s="10" t="s">
        <v>42</v>
      </c>
      <c r="F28" s="5">
        <v>19000</v>
      </c>
    </row>
    <row r="29" spans="1:6" s="6" customFormat="1" x14ac:dyDescent="0.25">
      <c r="A29" s="4" t="s">
        <v>23</v>
      </c>
      <c r="B29" s="4" t="s">
        <v>23</v>
      </c>
      <c r="C29" s="4">
        <v>19</v>
      </c>
      <c r="D29" s="4" t="s">
        <v>11</v>
      </c>
      <c r="E29" s="10" t="s">
        <v>42</v>
      </c>
      <c r="F29" s="5">
        <v>16800</v>
      </c>
    </row>
    <row r="30" spans="1:6" s="6" customFormat="1" x14ac:dyDescent="0.25">
      <c r="A30" s="4" t="s">
        <v>24</v>
      </c>
      <c r="B30" s="4" t="s">
        <v>24</v>
      </c>
      <c r="C30" s="4">
        <v>18</v>
      </c>
      <c r="D30" s="4" t="s">
        <v>11</v>
      </c>
      <c r="E30" s="10" t="s">
        <v>42</v>
      </c>
      <c r="F30" s="5">
        <f>652*30</f>
        <v>19560</v>
      </c>
    </row>
    <row r="31" spans="1:6" s="6" customFormat="1" x14ac:dyDescent="0.25">
      <c r="A31" s="4" t="s">
        <v>25</v>
      </c>
      <c r="B31" s="4" t="s">
        <v>25</v>
      </c>
      <c r="C31" s="4">
        <v>85</v>
      </c>
      <c r="D31" s="4" t="s">
        <v>11</v>
      </c>
      <c r="E31" s="10" t="s">
        <v>42</v>
      </c>
      <c r="F31" s="5">
        <v>22500</v>
      </c>
    </row>
    <row r="32" spans="1:6" s="6" customFormat="1" x14ac:dyDescent="0.25">
      <c r="A32" s="4" t="s">
        <v>26</v>
      </c>
      <c r="B32" s="4" t="s">
        <v>26</v>
      </c>
      <c r="C32" s="4">
        <v>20</v>
      </c>
      <c r="D32" s="4" t="s">
        <v>11</v>
      </c>
      <c r="E32" s="10" t="s">
        <v>42</v>
      </c>
      <c r="F32" s="5">
        <v>12600</v>
      </c>
    </row>
    <row r="33" spans="1:6" s="6" customFormat="1" x14ac:dyDescent="0.25">
      <c r="A33" s="4" t="s">
        <v>27</v>
      </c>
      <c r="B33" s="4" t="s">
        <v>27</v>
      </c>
      <c r="C33" s="4">
        <v>27</v>
      </c>
      <c r="D33" s="4" t="s">
        <v>11</v>
      </c>
      <c r="E33" s="10" t="s">
        <v>42</v>
      </c>
      <c r="F33" s="5">
        <v>20000</v>
      </c>
    </row>
    <row r="34" spans="1:6" s="6" customFormat="1" x14ac:dyDescent="0.25">
      <c r="A34" s="4" t="s">
        <v>29</v>
      </c>
      <c r="B34" s="4" t="s">
        <v>29</v>
      </c>
      <c r="C34" s="4">
        <v>95</v>
      </c>
      <c r="D34" s="4" t="s">
        <v>11</v>
      </c>
      <c r="E34" s="10" t="s">
        <v>42</v>
      </c>
      <c r="F34" s="5">
        <v>18787</v>
      </c>
    </row>
    <row r="35" spans="1:6" s="6" customFormat="1" x14ac:dyDescent="0.25">
      <c r="A35" s="4" t="s">
        <v>34</v>
      </c>
      <c r="B35" s="4" t="s">
        <v>34</v>
      </c>
      <c r="C35" s="4">
        <v>63</v>
      </c>
      <c r="D35" s="4" t="s">
        <v>11</v>
      </c>
      <c r="E35" s="10" t="s">
        <v>42</v>
      </c>
      <c r="F35" s="5">
        <v>18400</v>
      </c>
    </row>
    <row r="36" spans="1:6" s="6" customFormat="1" x14ac:dyDescent="0.25">
      <c r="A36" s="4" t="s">
        <v>35</v>
      </c>
      <c r="B36" s="4" t="s">
        <v>35</v>
      </c>
      <c r="C36" s="4">
        <v>70</v>
      </c>
      <c r="D36" s="4" t="s">
        <v>11</v>
      </c>
      <c r="E36" s="10" t="s">
        <v>42</v>
      </c>
      <c r="F36" s="5">
        <v>20000</v>
      </c>
    </row>
    <row r="37" spans="1:6" s="6" customFormat="1" x14ac:dyDescent="0.25">
      <c r="A37" s="4" t="s">
        <v>38</v>
      </c>
      <c r="B37" s="4" t="s">
        <v>38</v>
      </c>
      <c r="C37" s="4">
        <v>73</v>
      </c>
      <c r="D37" s="4" t="s">
        <v>11</v>
      </c>
      <c r="E37" s="10" t="s">
        <v>42</v>
      </c>
      <c r="F37" s="5">
        <v>18300</v>
      </c>
    </row>
    <row r="38" spans="1:6" s="6" customFormat="1" x14ac:dyDescent="0.25">
      <c r="A38" s="4" t="s">
        <v>39</v>
      </c>
      <c r="B38" s="4" t="s">
        <v>39</v>
      </c>
      <c r="C38" s="4">
        <v>76</v>
      </c>
      <c r="D38" s="4" t="s">
        <v>11</v>
      </c>
      <c r="E38" s="10" t="s">
        <v>42</v>
      </c>
      <c r="F38" s="5">
        <v>16440</v>
      </c>
    </row>
    <row r="39" spans="1:6" s="6" customFormat="1" x14ac:dyDescent="0.25">
      <c r="A39" s="4" t="s">
        <v>50</v>
      </c>
      <c r="B39" s="4" t="s">
        <v>50</v>
      </c>
      <c r="C39" s="4">
        <v>68</v>
      </c>
      <c r="D39" s="4" t="s">
        <v>11</v>
      </c>
      <c r="E39" s="10" t="s">
        <v>42</v>
      </c>
      <c r="F39" s="14">
        <v>18788.400000000001</v>
      </c>
    </row>
    <row r="40" spans="1:6" s="6" customFormat="1" x14ac:dyDescent="0.25">
      <c r="A40" s="4" t="s">
        <v>40</v>
      </c>
      <c r="B40" s="4" t="s">
        <v>40</v>
      </c>
      <c r="C40" s="4">
        <v>91</v>
      </c>
      <c r="D40" s="4" t="s">
        <v>4</v>
      </c>
      <c r="E40" s="10" t="s">
        <v>42</v>
      </c>
      <c r="F40" s="5">
        <v>3900</v>
      </c>
    </row>
    <row r="41" spans="1:6" s="6" customFormat="1" x14ac:dyDescent="0.25">
      <c r="A41" s="4" t="s">
        <v>18</v>
      </c>
      <c r="B41" s="4" t="s">
        <v>18</v>
      </c>
      <c r="C41" s="4">
        <v>5</v>
      </c>
      <c r="D41" s="4" t="s">
        <v>4</v>
      </c>
      <c r="E41" s="10" t="s">
        <v>42</v>
      </c>
      <c r="F41" s="5">
        <v>5000</v>
      </c>
    </row>
    <row r="42" spans="1:6" s="6" customFormat="1" x14ac:dyDescent="0.25">
      <c r="A42" s="4" t="s">
        <v>19</v>
      </c>
      <c r="B42" s="4" t="s">
        <v>19</v>
      </c>
      <c r="C42" s="4">
        <v>81</v>
      </c>
      <c r="D42" s="4" t="s">
        <v>4</v>
      </c>
      <c r="E42" s="10" t="s">
        <v>42</v>
      </c>
      <c r="F42" s="5">
        <v>4800</v>
      </c>
    </row>
    <row r="43" spans="1:6" s="6" customFormat="1" x14ac:dyDescent="0.25">
      <c r="A43" s="4" t="s">
        <v>20</v>
      </c>
      <c r="B43" s="4" t="s">
        <v>20</v>
      </c>
      <c r="C43" s="4">
        <v>8</v>
      </c>
      <c r="D43" s="4" t="s">
        <v>4</v>
      </c>
      <c r="E43" s="10" t="s">
        <v>42</v>
      </c>
      <c r="F43" s="5">
        <v>4650</v>
      </c>
    </row>
    <row r="44" spans="1:6" s="6" customFormat="1" x14ac:dyDescent="0.25">
      <c r="A44" s="4" t="s">
        <v>21</v>
      </c>
      <c r="B44" s="4" t="s">
        <v>21</v>
      </c>
      <c r="C44" s="4">
        <v>15</v>
      </c>
      <c r="D44" s="4" t="s">
        <v>4</v>
      </c>
      <c r="E44" s="10" t="s">
        <v>42</v>
      </c>
      <c r="F44" s="5">
        <v>4000</v>
      </c>
    </row>
    <row r="45" spans="1:6" s="6" customFormat="1" x14ac:dyDescent="0.25">
      <c r="A45" s="4" t="s">
        <v>22</v>
      </c>
      <c r="B45" s="4" t="s">
        <v>22</v>
      </c>
      <c r="C45" s="4">
        <v>17</v>
      </c>
      <c r="D45" s="4" t="s">
        <v>4</v>
      </c>
      <c r="E45" s="10" t="s">
        <v>42</v>
      </c>
      <c r="F45" s="5">
        <v>5100</v>
      </c>
    </row>
    <row r="46" spans="1:6" s="6" customFormat="1" x14ac:dyDescent="0.25">
      <c r="A46" s="4" t="s">
        <v>23</v>
      </c>
      <c r="B46" s="4" t="s">
        <v>23</v>
      </c>
      <c r="C46" s="4">
        <v>19</v>
      </c>
      <c r="D46" s="4" t="s">
        <v>4</v>
      </c>
      <c r="E46" s="10" t="s">
        <v>42</v>
      </c>
      <c r="F46" s="5">
        <v>4900</v>
      </c>
    </row>
    <row r="47" spans="1:6" s="6" customFormat="1" x14ac:dyDescent="0.25">
      <c r="A47" s="4" t="s">
        <v>24</v>
      </c>
      <c r="B47" s="4" t="s">
        <v>24</v>
      </c>
      <c r="C47" s="4">
        <v>18</v>
      </c>
      <c r="D47" s="4" t="s">
        <v>4</v>
      </c>
      <c r="E47" s="10" t="s">
        <v>42</v>
      </c>
      <c r="F47" s="5">
        <f>160*30</f>
        <v>4800</v>
      </c>
    </row>
    <row r="48" spans="1:6" s="6" customFormat="1" x14ac:dyDescent="0.25">
      <c r="A48" s="4" t="s">
        <v>25</v>
      </c>
      <c r="B48" s="4" t="s">
        <v>25</v>
      </c>
      <c r="C48" s="4">
        <v>85</v>
      </c>
      <c r="D48" s="4" t="s">
        <v>4</v>
      </c>
      <c r="E48" s="10" t="s">
        <v>42</v>
      </c>
      <c r="F48" s="5">
        <v>7500</v>
      </c>
    </row>
    <row r="49" spans="1:6" s="6" customFormat="1" x14ac:dyDescent="0.25">
      <c r="A49" s="4" t="s">
        <v>26</v>
      </c>
      <c r="B49" s="4" t="s">
        <v>26</v>
      </c>
      <c r="C49" s="4">
        <v>20</v>
      </c>
      <c r="D49" s="4" t="s">
        <v>4</v>
      </c>
      <c r="E49" s="10" t="s">
        <v>42</v>
      </c>
      <c r="F49" s="5">
        <f>180*30</f>
        <v>5400</v>
      </c>
    </row>
    <row r="50" spans="1:6" s="6" customFormat="1" x14ac:dyDescent="0.25">
      <c r="A50" s="4" t="s">
        <v>27</v>
      </c>
      <c r="B50" s="4" t="s">
        <v>27</v>
      </c>
      <c r="C50" s="4">
        <v>27</v>
      </c>
      <c r="D50" s="4" t="s">
        <v>4</v>
      </c>
      <c r="E50" s="10" t="s">
        <v>42</v>
      </c>
      <c r="F50" s="5">
        <v>5000</v>
      </c>
    </row>
    <row r="51" spans="1:6" s="6" customFormat="1" x14ac:dyDescent="0.25">
      <c r="A51" s="4" t="s">
        <v>28</v>
      </c>
      <c r="B51" s="4" t="s">
        <v>28</v>
      </c>
      <c r="C51" s="4">
        <v>23</v>
      </c>
      <c r="D51" s="4" t="s">
        <v>4</v>
      </c>
      <c r="E51" s="10" t="s">
        <v>42</v>
      </c>
      <c r="F51" s="5">
        <v>3600</v>
      </c>
    </row>
    <row r="52" spans="1:6" s="6" customFormat="1" x14ac:dyDescent="0.25">
      <c r="A52" s="4" t="s">
        <v>29</v>
      </c>
      <c r="B52" s="4" t="s">
        <v>29</v>
      </c>
      <c r="C52" s="4">
        <v>95</v>
      </c>
      <c r="D52" s="4" t="s">
        <v>4</v>
      </c>
      <c r="E52" s="10" t="s">
        <v>42</v>
      </c>
      <c r="F52" s="5">
        <v>4620</v>
      </c>
    </row>
    <row r="53" spans="1:6" s="6" customFormat="1" x14ac:dyDescent="0.25">
      <c r="A53" s="4" t="s">
        <v>30</v>
      </c>
      <c r="B53" s="4" t="s">
        <v>30</v>
      </c>
      <c r="C53" s="4">
        <v>41</v>
      </c>
      <c r="D53" s="4" t="s">
        <v>4</v>
      </c>
      <c r="E53" s="10" t="s">
        <v>42</v>
      </c>
      <c r="F53" s="5">
        <f>167*30</f>
        <v>5010</v>
      </c>
    </row>
    <row r="54" spans="1:6" s="6" customFormat="1" x14ac:dyDescent="0.25">
      <c r="A54" s="4" t="s">
        <v>31</v>
      </c>
      <c r="B54" s="4" t="s">
        <v>31</v>
      </c>
      <c r="C54" s="4">
        <v>47</v>
      </c>
      <c r="D54" s="4" t="s">
        <v>4</v>
      </c>
      <c r="E54" s="10" t="s">
        <v>42</v>
      </c>
      <c r="F54" s="5">
        <v>4500</v>
      </c>
    </row>
    <row r="55" spans="1:6" s="6" customFormat="1" x14ac:dyDescent="0.25">
      <c r="A55" s="4" t="s">
        <v>33</v>
      </c>
      <c r="B55" s="4" t="s">
        <v>33</v>
      </c>
      <c r="C55" s="4">
        <v>52</v>
      </c>
      <c r="D55" s="4" t="s">
        <v>4</v>
      </c>
      <c r="E55" s="10" t="s">
        <v>42</v>
      </c>
      <c r="F55" s="5">
        <v>4650</v>
      </c>
    </row>
    <row r="56" spans="1:6" s="6" customFormat="1" x14ac:dyDescent="0.25">
      <c r="A56" s="4" t="s">
        <v>59</v>
      </c>
      <c r="B56" s="4" t="s">
        <v>59</v>
      </c>
      <c r="C56" s="4">
        <v>54</v>
      </c>
      <c r="D56" s="4" t="s">
        <v>4</v>
      </c>
      <c r="E56" s="10" t="s">
        <v>42</v>
      </c>
      <c r="F56" s="5">
        <v>5300</v>
      </c>
    </row>
    <row r="57" spans="1:6" s="6" customFormat="1" x14ac:dyDescent="0.25">
      <c r="A57" s="4" t="s">
        <v>34</v>
      </c>
      <c r="B57" s="4" t="s">
        <v>34</v>
      </c>
      <c r="C57" s="4">
        <v>63</v>
      </c>
      <c r="D57" s="4" t="s">
        <v>4</v>
      </c>
      <c r="E57" s="10" t="s">
        <v>42</v>
      </c>
      <c r="F57" s="5">
        <v>4815</v>
      </c>
    </row>
    <row r="58" spans="1:6" s="6" customFormat="1" x14ac:dyDescent="0.25">
      <c r="A58" s="4" t="s">
        <v>35</v>
      </c>
      <c r="B58" s="4" t="s">
        <v>35</v>
      </c>
      <c r="C58" s="4">
        <v>70</v>
      </c>
      <c r="D58" s="4" t="s">
        <v>4</v>
      </c>
      <c r="E58" s="10" t="s">
        <v>42</v>
      </c>
      <c r="F58" s="5">
        <v>5500</v>
      </c>
    </row>
    <row r="59" spans="1:6" s="6" customFormat="1" x14ac:dyDescent="0.25">
      <c r="A59" s="4" t="s">
        <v>38</v>
      </c>
      <c r="B59" s="4" t="s">
        <v>38</v>
      </c>
      <c r="C59" s="4">
        <v>73</v>
      </c>
      <c r="D59" s="4" t="s">
        <v>4</v>
      </c>
      <c r="E59" s="10" t="s">
        <v>42</v>
      </c>
      <c r="F59" s="5">
        <v>4600</v>
      </c>
    </row>
    <row r="60" spans="1:6" s="6" customFormat="1" x14ac:dyDescent="0.25">
      <c r="A60" s="4" t="s">
        <v>39</v>
      </c>
      <c r="B60" s="4" t="s">
        <v>39</v>
      </c>
      <c r="C60" s="4">
        <v>76</v>
      </c>
      <c r="D60" s="4" t="s">
        <v>4</v>
      </c>
      <c r="E60" s="10" t="s">
        <v>42</v>
      </c>
      <c r="F60" s="5">
        <v>4459</v>
      </c>
    </row>
    <row r="61" spans="1:6" s="6" customFormat="1" x14ac:dyDescent="0.25">
      <c r="A61" s="4" t="s">
        <v>50</v>
      </c>
      <c r="B61" s="4" t="s">
        <v>50</v>
      </c>
      <c r="C61" s="4">
        <v>68</v>
      </c>
      <c r="D61" s="4" t="s">
        <v>4</v>
      </c>
      <c r="E61" s="10" t="s">
        <v>42</v>
      </c>
      <c r="F61" s="14">
        <v>4617.6000000000004</v>
      </c>
    </row>
    <row r="62" spans="1:6" s="6" customFormat="1" x14ac:dyDescent="0.25">
      <c r="A62" s="15" t="s">
        <v>53</v>
      </c>
      <c r="B62" s="4" t="s">
        <v>53</v>
      </c>
      <c r="C62" s="4">
        <v>86</v>
      </c>
      <c r="D62" s="4" t="s">
        <v>4</v>
      </c>
      <c r="E62" s="10" t="s">
        <v>42</v>
      </c>
      <c r="F62" s="16">
        <v>5000</v>
      </c>
    </row>
    <row r="63" spans="1:6" s="6" customFormat="1" x14ac:dyDescent="0.25">
      <c r="A63" s="15" t="s">
        <v>54</v>
      </c>
      <c r="B63" s="4" t="s">
        <v>54</v>
      </c>
      <c r="C63" s="4">
        <v>44</v>
      </c>
      <c r="D63" s="4" t="s">
        <v>4</v>
      </c>
      <c r="E63" s="10" t="s">
        <v>42</v>
      </c>
      <c r="F63" s="16">
        <v>5100</v>
      </c>
    </row>
    <row r="64" spans="1:6" s="6" customFormat="1" x14ac:dyDescent="0.25">
      <c r="A64" s="4" t="s">
        <v>18</v>
      </c>
      <c r="B64" s="4" t="s">
        <v>18</v>
      </c>
      <c r="C64" s="4">
        <v>5</v>
      </c>
      <c r="D64" s="4" t="s">
        <v>12</v>
      </c>
      <c r="E64" s="10" t="s">
        <v>42</v>
      </c>
      <c r="F64" s="5">
        <v>13000</v>
      </c>
    </row>
    <row r="65" spans="1:6" s="6" customFormat="1" x14ac:dyDescent="0.25">
      <c r="A65" s="4" t="s">
        <v>19</v>
      </c>
      <c r="B65" s="4" t="s">
        <v>19</v>
      </c>
      <c r="C65" s="4">
        <v>81</v>
      </c>
      <c r="D65" s="4" t="s">
        <v>12</v>
      </c>
      <c r="E65" s="10" t="s">
        <v>42</v>
      </c>
      <c r="F65" s="5">
        <v>14200</v>
      </c>
    </row>
    <row r="66" spans="1:6" s="6" customFormat="1" x14ac:dyDescent="0.25">
      <c r="A66" s="4" t="s">
        <v>20</v>
      </c>
      <c r="B66" s="4" t="s">
        <v>20</v>
      </c>
      <c r="C66" s="4">
        <v>8</v>
      </c>
      <c r="D66" s="4" t="s">
        <v>12</v>
      </c>
      <c r="E66" s="10" t="s">
        <v>42</v>
      </c>
      <c r="F66" s="5">
        <v>13000</v>
      </c>
    </row>
    <row r="67" spans="1:6" s="6" customFormat="1" x14ac:dyDescent="0.25">
      <c r="A67" s="4" t="s">
        <v>21</v>
      </c>
      <c r="B67" s="4" t="s">
        <v>21</v>
      </c>
      <c r="C67" s="4">
        <v>15</v>
      </c>
      <c r="D67" s="4" t="s">
        <v>12</v>
      </c>
      <c r="E67" s="10" t="s">
        <v>42</v>
      </c>
      <c r="F67" s="5">
        <v>13000</v>
      </c>
    </row>
    <row r="68" spans="1:6" s="6" customFormat="1" x14ac:dyDescent="0.25">
      <c r="A68" s="4" t="s">
        <v>22</v>
      </c>
      <c r="B68" s="4" t="s">
        <v>22</v>
      </c>
      <c r="C68" s="4">
        <v>17</v>
      </c>
      <c r="D68" s="4" t="s">
        <v>12</v>
      </c>
      <c r="E68" s="10" t="s">
        <v>42</v>
      </c>
      <c r="F68" s="5">
        <v>13600</v>
      </c>
    </row>
    <row r="69" spans="1:6" s="6" customFormat="1" x14ac:dyDescent="0.25">
      <c r="A69" s="4" t="s">
        <v>23</v>
      </c>
      <c r="B69" s="4" t="s">
        <v>23</v>
      </c>
      <c r="C69" s="4">
        <v>19</v>
      </c>
      <c r="D69" s="4" t="s">
        <v>12</v>
      </c>
      <c r="E69" s="10" t="s">
        <v>42</v>
      </c>
      <c r="F69" s="5">
        <v>12700</v>
      </c>
    </row>
    <row r="70" spans="1:6" s="6" customFormat="1" x14ac:dyDescent="0.25">
      <c r="A70" s="4" t="s">
        <v>24</v>
      </c>
      <c r="B70" s="4" t="s">
        <v>24</v>
      </c>
      <c r="C70" s="4">
        <v>18</v>
      </c>
      <c r="D70" s="4" t="s">
        <v>12</v>
      </c>
      <c r="E70" s="10" t="s">
        <v>42</v>
      </c>
      <c r="F70" s="5">
        <f>490*30</f>
        <v>14700</v>
      </c>
    </row>
    <row r="71" spans="1:6" s="6" customFormat="1" x14ac:dyDescent="0.25">
      <c r="A71" s="4" t="s">
        <v>25</v>
      </c>
      <c r="B71" s="4" t="s">
        <v>25</v>
      </c>
      <c r="C71" s="4">
        <v>85</v>
      </c>
      <c r="D71" s="4" t="s">
        <v>12</v>
      </c>
      <c r="E71" s="10" t="s">
        <v>42</v>
      </c>
      <c r="F71" s="5">
        <v>18000</v>
      </c>
    </row>
    <row r="72" spans="1:6" s="6" customFormat="1" x14ac:dyDescent="0.25">
      <c r="A72" s="4" t="s">
        <v>26</v>
      </c>
      <c r="B72" s="4" t="s">
        <v>26</v>
      </c>
      <c r="C72" s="4">
        <v>20</v>
      </c>
      <c r="D72" s="4" t="s">
        <v>12</v>
      </c>
      <c r="E72" s="10" t="s">
        <v>42</v>
      </c>
      <c r="F72" s="5">
        <f>528*30</f>
        <v>15840</v>
      </c>
    </row>
    <row r="73" spans="1:6" s="6" customFormat="1" x14ac:dyDescent="0.25">
      <c r="A73" s="4" t="s">
        <v>27</v>
      </c>
      <c r="B73" s="4" t="s">
        <v>27</v>
      </c>
      <c r="C73" s="4">
        <v>27</v>
      </c>
      <c r="D73" s="4" t="s">
        <v>12</v>
      </c>
      <c r="E73" s="10" t="s">
        <v>42</v>
      </c>
      <c r="F73" s="5">
        <v>14000</v>
      </c>
    </row>
    <row r="74" spans="1:6" s="6" customFormat="1" x14ac:dyDescent="0.25">
      <c r="A74" s="4" t="s">
        <v>29</v>
      </c>
      <c r="B74" s="4" t="s">
        <v>29</v>
      </c>
      <c r="C74" s="4">
        <v>95</v>
      </c>
      <c r="D74" s="4" t="s">
        <v>12</v>
      </c>
      <c r="E74" s="10" t="s">
        <v>42</v>
      </c>
      <c r="F74" s="5">
        <v>13590</v>
      </c>
    </row>
    <row r="75" spans="1:6" s="6" customFormat="1" x14ac:dyDescent="0.25">
      <c r="A75" s="4" t="s">
        <v>30</v>
      </c>
      <c r="B75" s="4" t="s">
        <v>30</v>
      </c>
      <c r="C75" s="4">
        <v>41</v>
      </c>
      <c r="D75" s="4" t="s">
        <v>12</v>
      </c>
      <c r="E75" s="10" t="s">
        <v>42</v>
      </c>
      <c r="F75" s="5">
        <f>490*30</f>
        <v>14700</v>
      </c>
    </row>
    <row r="76" spans="1:6" s="6" customFormat="1" x14ac:dyDescent="0.25">
      <c r="A76" s="4" t="s">
        <v>33</v>
      </c>
      <c r="B76" s="4" t="s">
        <v>33</v>
      </c>
      <c r="C76" s="4">
        <v>52</v>
      </c>
      <c r="D76" s="4" t="s">
        <v>12</v>
      </c>
      <c r="E76" s="10" t="s">
        <v>42</v>
      </c>
      <c r="F76" s="5">
        <v>13500</v>
      </c>
    </row>
    <row r="77" spans="1:6" s="6" customFormat="1" x14ac:dyDescent="0.25">
      <c r="A77" s="4" t="s">
        <v>59</v>
      </c>
      <c r="B77" s="4" t="s">
        <v>59</v>
      </c>
      <c r="C77" s="4">
        <v>54</v>
      </c>
      <c r="D77" s="4" t="s">
        <v>12</v>
      </c>
      <c r="E77" s="10" t="s">
        <v>42</v>
      </c>
      <c r="F77" s="5">
        <v>14200</v>
      </c>
    </row>
    <row r="78" spans="1:6" s="6" customFormat="1" x14ac:dyDescent="0.25">
      <c r="A78" s="4" t="s">
        <v>34</v>
      </c>
      <c r="B78" s="4" t="s">
        <v>34</v>
      </c>
      <c r="C78" s="4">
        <v>63</v>
      </c>
      <c r="D78" s="4" t="s">
        <v>12</v>
      </c>
      <c r="E78" s="10" t="s">
        <v>42</v>
      </c>
      <c r="F78" s="5">
        <v>13572</v>
      </c>
    </row>
    <row r="79" spans="1:6" s="6" customFormat="1" x14ac:dyDescent="0.25">
      <c r="A79" s="4" t="s">
        <v>35</v>
      </c>
      <c r="B79" s="4" t="s">
        <v>35</v>
      </c>
      <c r="C79" s="4">
        <v>70</v>
      </c>
      <c r="D79" s="4" t="s">
        <v>12</v>
      </c>
      <c r="E79" s="10" t="s">
        <v>42</v>
      </c>
      <c r="F79" s="5">
        <v>17000</v>
      </c>
    </row>
    <row r="80" spans="1:6" s="6" customFormat="1" x14ac:dyDescent="0.25">
      <c r="A80" s="4" t="s">
        <v>38</v>
      </c>
      <c r="B80" s="4" t="s">
        <v>38</v>
      </c>
      <c r="C80" s="4">
        <v>73</v>
      </c>
      <c r="D80" s="4" t="s">
        <v>12</v>
      </c>
      <c r="E80" s="10" t="s">
        <v>42</v>
      </c>
      <c r="F80" s="5">
        <v>14800</v>
      </c>
    </row>
    <row r="81" spans="1:6" s="6" customFormat="1" x14ac:dyDescent="0.25">
      <c r="A81" s="4" t="s">
        <v>39</v>
      </c>
      <c r="B81" s="4" t="s">
        <v>39</v>
      </c>
      <c r="C81" s="4">
        <v>76</v>
      </c>
      <c r="D81" s="4" t="s">
        <v>12</v>
      </c>
      <c r="E81" s="10" t="s">
        <v>42</v>
      </c>
      <c r="F81" s="5">
        <v>11876</v>
      </c>
    </row>
    <row r="82" spans="1:6" s="6" customFormat="1" x14ac:dyDescent="0.25">
      <c r="A82" s="4" t="s">
        <v>50</v>
      </c>
      <c r="B82" s="4" t="s">
        <v>50</v>
      </c>
      <c r="C82" s="4">
        <v>68</v>
      </c>
      <c r="D82" s="4" t="s">
        <v>12</v>
      </c>
      <c r="E82" s="10" t="s">
        <v>42</v>
      </c>
      <c r="F82" s="14">
        <v>13572</v>
      </c>
    </row>
    <row r="83" spans="1:6" s="6" customFormat="1" x14ac:dyDescent="0.25">
      <c r="A83" s="15" t="s">
        <v>54</v>
      </c>
      <c r="B83" s="4" t="s">
        <v>54</v>
      </c>
      <c r="C83" s="4">
        <v>44</v>
      </c>
      <c r="D83" s="4" t="s">
        <v>12</v>
      </c>
      <c r="E83" s="10" t="s">
        <v>42</v>
      </c>
      <c r="F83" s="16">
        <v>15000</v>
      </c>
    </row>
    <row r="84" spans="1:6" s="6" customFormat="1" x14ac:dyDescent="0.25">
      <c r="A84" s="4" t="s">
        <v>18</v>
      </c>
      <c r="B84" s="4" t="s">
        <v>18</v>
      </c>
      <c r="C84" s="4">
        <v>5</v>
      </c>
      <c r="D84" s="4" t="s">
        <v>14</v>
      </c>
      <c r="E84" s="10" t="s">
        <v>43</v>
      </c>
      <c r="F84" s="5">
        <f>8300*10</f>
        <v>83000</v>
      </c>
    </row>
    <row r="85" spans="1:6" s="6" customFormat="1" x14ac:dyDescent="0.25">
      <c r="A85" s="4" t="s">
        <v>19</v>
      </c>
      <c r="B85" s="4" t="s">
        <v>19</v>
      </c>
      <c r="C85" s="4">
        <v>81</v>
      </c>
      <c r="D85" s="4" t="s">
        <v>14</v>
      </c>
      <c r="E85" s="10" t="s">
        <v>43</v>
      </c>
      <c r="F85" s="5">
        <v>90000</v>
      </c>
    </row>
    <row r="86" spans="1:6" s="6" customFormat="1" x14ac:dyDescent="0.25">
      <c r="A86" s="4" t="s">
        <v>20</v>
      </c>
      <c r="B86" s="4" t="s">
        <v>20</v>
      </c>
      <c r="C86" s="4">
        <v>8</v>
      </c>
      <c r="D86" s="4" t="s">
        <v>14</v>
      </c>
      <c r="E86" s="10" t="s">
        <v>43</v>
      </c>
      <c r="F86" s="5">
        <v>56500</v>
      </c>
    </row>
    <row r="87" spans="1:6" s="6" customFormat="1" x14ac:dyDescent="0.25">
      <c r="A87" s="4" t="s">
        <v>21</v>
      </c>
      <c r="B87" s="4" t="s">
        <v>21</v>
      </c>
      <c r="C87" s="4">
        <v>15</v>
      </c>
      <c r="D87" s="4" t="s">
        <v>14</v>
      </c>
      <c r="E87" s="10" t="s">
        <v>43</v>
      </c>
      <c r="F87" s="5">
        <f>5200*10</f>
        <v>52000</v>
      </c>
    </row>
    <row r="88" spans="1:6" s="6" customFormat="1" x14ac:dyDescent="0.25">
      <c r="A88" s="4" t="s">
        <v>22</v>
      </c>
      <c r="B88" s="4" t="s">
        <v>22</v>
      </c>
      <c r="C88" s="4">
        <v>17</v>
      </c>
      <c r="D88" s="4" t="s">
        <v>14</v>
      </c>
      <c r="E88" s="10" t="s">
        <v>43</v>
      </c>
      <c r="F88" s="5">
        <f>8700*10</f>
        <v>87000</v>
      </c>
    </row>
    <row r="89" spans="1:6" s="6" customFormat="1" x14ac:dyDescent="0.25">
      <c r="A89" s="4" t="s">
        <v>23</v>
      </c>
      <c r="B89" s="4" t="s">
        <v>23</v>
      </c>
      <c r="C89" s="4">
        <v>19</v>
      </c>
      <c r="D89" s="4" t="s">
        <v>14</v>
      </c>
      <c r="E89" s="10" t="s">
        <v>43</v>
      </c>
      <c r="F89" s="5">
        <f>15610*10</f>
        <v>156100</v>
      </c>
    </row>
    <row r="90" spans="1:6" s="6" customFormat="1" x14ac:dyDescent="0.25">
      <c r="A90" s="4" t="s">
        <v>24</v>
      </c>
      <c r="B90" s="4" t="s">
        <v>24</v>
      </c>
      <c r="C90" s="4">
        <v>18</v>
      </c>
      <c r="D90" s="4" t="s">
        <v>14</v>
      </c>
      <c r="E90" s="10" t="s">
        <v>43</v>
      </c>
      <c r="F90" s="5">
        <f>9055*10</f>
        <v>90550</v>
      </c>
    </row>
    <row r="91" spans="1:6" s="6" customFormat="1" x14ac:dyDescent="0.25">
      <c r="A91" s="4" t="s">
        <v>25</v>
      </c>
      <c r="B91" s="4" t="s">
        <v>25</v>
      </c>
      <c r="C91" s="4">
        <v>85</v>
      </c>
      <c r="D91" s="4" t="s">
        <v>14</v>
      </c>
      <c r="E91" s="10" t="s">
        <v>43</v>
      </c>
      <c r="F91" s="5">
        <v>102000</v>
      </c>
    </row>
    <row r="92" spans="1:6" s="6" customFormat="1" x14ac:dyDescent="0.25">
      <c r="A92" s="4" t="s">
        <v>26</v>
      </c>
      <c r="B92" s="4" t="s">
        <v>26</v>
      </c>
      <c r="C92" s="4">
        <v>20</v>
      </c>
      <c r="D92" s="4" t="s">
        <v>14</v>
      </c>
      <c r="E92" s="10" t="s">
        <v>43</v>
      </c>
      <c r="F92" s="5">
        <f>10143*10</f>
        <v>101430</v>
      </c>
    </row>
    <row r="93" spans="1:6" s="6" customFormat="1" x14ac:dyDescent="0.25">
      <c r="A93" s="4" t="s">
        <v>27</v>
      </c>
      <c r="B93" s="4" t="s">
        <v>27</v>
      </c>
      <c r="C93" s="4">
        <v>27</v>
      </c>
      <c r="D93" s="4" t="s">
        <v>14</v>
      </c>
      <c r="E93" s="10" t="s">
        <v>43</v>
      </c>
      <c r="F93" s="5">
        <v>94177</v>
      </c>
    </row>
    <row r="94" spans="1:6" s="6" customFormat="1" x14ac:dyDescent="0.25">
      <c r="A94" s="4" t="s">
        <v>28</v>
      </c>
      <c r="B94" s="4" t="s">
        <v>28</v>
      </c>
      <c r="C94" s="4">
        <v>23</v>
      </c>
      <c r="D94" s="4" t="s">
        <v>14</v>
      </c>
      <c r="E94" s="10" t="s">
        <v>43</v>
      </c>
      <c r="F94" s="5">
        <f>15500*10</f>
        <v>155000</v>
      </c>
    </row>
    <row r="95" spans="1:6" s="6" customFormat="1" x14ac:dyDescent="0.25">
      <c r="A95" s="4" t="s">
        <v>29</v>
      </c>
      <c r="B95" s="4" t="s">
        <v>29</v>
      </c>
      <c r="C95" s="4">
        <v>95</v>
      </c>
      <c r="D95" s="4" t="s">
        <v>14</v>
      </c>
      <c r="E95" s="10" t="s">
        <v>43</v>
      </c>
      <c r="F95" s="5">
        <v>79690</v>
      </c>
    </row>
    <row r="96" spans="1:6" s="6" customFormat="1" x14ac:dyDescent="0.25">
      <c r="A96" s="4" t="s">
        <v>30</v>
      </c>
      <c r="B96" s="4" t="s">
        <v>30</v>
      </c>
      <c r="C96" s="4">
        <v>41</v>
      </c>
      <c r="D96" s="4" t="s">
        <v>14</v>
      </c>
      <c r="E96" s="10" t="s">
        <v>43</v>
      </c>
      <c r="F96" s="5">
        <f>9418*10</f>
        <v>94180</v>
      </c>
    </row>
    <row r="97" spans="1:6" s="6" customFormat="1" x14ac:dyDescent="0.25">
      <c r="A97" s="4" t="s">
        <v>33</v>
      </c>
      <c r="B97" s="4" t="s">
        <v>33</v>
      </c>
      <c r="C97" s="4">
        <v>52</v>
      </c>
      <c r="D97" s="4" t="s">
        <v>14</v>
      </c>
      <c r="E97" s="10" t="s">
        <v>43</v>
      </c>
      <c r="F97" s="5">
        <v>85500</v>
      </c>
    </row>
    <row r="98" spans="1:6" s="6" customFormat="1" x14ac:dyDescent="0.25">
      <c r="A98" s="4" t="s">
        <v>59</v>
      </c>
      <c r="B98" s="4" t="s">
        <v>59</v>
      </c>
      <c r="C98" s="4">
        <v>54</v>
      </c>
      <c r="D98" s="4" t="s">
        <v>14</v>
      </c>
      <c r="E98" s="10" t="s">
        <v>43</v>
      </c>
      <c r="F98" s="5">
        <f>9100*10</f>
        <v>91000</v>
      </c>
    </row>
    <row r="99" spans="1:6" s="6" customFormat="1" x14ac:dyDescent="0.25">
      <c r="A99" s="4" t="s">
        <v>34</v>
      </c>
      <c r="B99" s="4" t="s">
        <v>34</v>
      </c>
      <c r="C99" s="4">
        <v>63</v>
      </c>
      <c r="D99" s="4" t="s">
        <v>14</v>
      </c>
      <c r="E99" s="10" t="s">
        <v>43</v>
      </c>
      <c r="F99" s="5">
        <f>8167*10</f>
        <v>81670</v>
      </c>
    </row>
    <row r="100" spans="1:6" s="6" customFormat="1" x14ac:dyDescent="0.25">
      <c r="A100" s="4" t="s">
        <v>35</v>
      </c>
      <c r="B100" s="4" t="s">
        <v>35</v>
      </c>
      <c r="C100" s="4">
        <v>70</v>
      </c>
      <c r="D100" s="4" t="s">
        <v>14</v>
      </c>
      <c r="E100" s="10" t="s">
        <v>43</v>
      </c>
      <c r="F100" s="5">
        <v>84000</v>
      </c>
    </row>
    <row r="101" spans="1:6" s="6" customFormat="1" x14ac:dyDescent="0.25">
      <c r="A101" s="4" t="s">
        <v>38</v>
      </c>
      <c r="B101" s="4" t="s">
        <v>38</v>
      </c>
      <c r="C101" s="4">
        <v>73</v>
      </c>
      <c r="D101" s="4" t="s">
        <v>14</v>
      </c>
      <c r="E101" s="10" t="s">
        <v>43</v>
      </c>
      <c r="F101" s="5">
        <v>81137</v>
      </c>
    </row>
    <row r="102" spans="1:6" s="6" customFormat="1" x14ac:dyDescent="0.25">
      <c r="A102" s="4" t="s">
        <v>39</v>
      </c>
      <c r="B102" s="4" t="s">
        <v>39</v>
      </c>
      <c r="C102" s="4">
        <v>76</v>
      </c>
      <c r="D102" s="4" t="s">
        <v>14</v>
      </c>
      <c r="E102" s="10" t="s">
        <v>43</v>
      </c>
      <c r="F102" s="5">
        <v>76066</v>
      </c>
    </row>
    <row r="103" spans="1:6" s="6" customFormat="1" x14ac:dyDescent="0.25">
      <c r="A103" s="4" t="s">
        <v>50</v>
      </c>
      <c r="B103" s="4" t="s">
        <v>50</v>
      </c>
      <c r="C103" s="4">
        <v>68</v>
      </c>
      <c r="D103" s="4" t="s">
        <v>14</v>
      </c>
      <c r="E103" s="10" t="s">
        <v>43</v>
      </c>
      <c r="F103" s="14">
        <f>5650.32*10</f>
        <v>56503.199999999997</v>
      </c>
    </row>
    <row r="104" spans="1:6" s="6" customFormat="1" x14ac:dyDescent="0.25">
      <c r="A104" s="15" t="s">
        <v>53</v>
      </c>
      <c r="B104" s="4" t="s">
        <v>53</v>
      </c>
      <c r="C104" s="4">
        <v>86</v>
      </c>
      <c r="D104" s="4" t="s">
        <v>14</v>
      </c>
      <c r="E104" s="10" t="s">
        <v>43</v>
      </c>
      <c r="F104" s="16">
        <v>94100</v>
      </c>
    </row>
    <row r="105" spans="1:6" s="6" customFormat="1" x14ac:dyDescent="0.25">
      <c r="A105" s="15" t="s">
        <v>54</v>
      </c>
      <c r="B105" s="4" t="s">
        <v>54</v>
      </c>
      <c r="C105" s="4">
        <v>44</v>
      </c>
      <c r="D105" s="4" t="s">
        <v>14</v>
      </c>
      <c r="E105" s="10" t="s">
        <v>43</v>
      </c>
      <c r="F105" s="16">
        <v>95000</v>
      </c>
    </row>
    <row r="106" spans="1:6" s="6" customFormat="1" x14ac:dyDescent="0.25">
      <c r="A106" s="4" t="s">
        <v>18</v>
      </c>
      <c r="B106" s="4" t="s">
        <v>18</v>
      </c>
      <c r="C106" s="4">
        <v>5</v>
      </c>
      <c r="D106" s="4" t="s">
        <v>13</v>
      </c>
      <c r="E106" s="10" t="s">
        <v>43</v>
      </c>
      <c r="F106" s="5">
        <f>3900*10</f>
        <v>39000</v>
      </c>
    </row>
    <row r="107" spans="1:6" s="6" customFormat="1" x14ac:dyDescent="0.25">
      <c r="A107" s="4" t="s">
        <v>19</v>
      </c>
      <c r="B107" s="4" t="s">
        <v>19</v>
      </c>
      <c r="C107" s="4">
        <v>81</v>
      </c>
      <c r="D107" s="4" t="s">
        <v>13</v>
      </c>
      <c r="E107" s="10" t="s">
        <v>43</v>
      </c>
      <c r="F107" s="5">
        <f>4200*10</f>
        <v>42000</v>
      </c>
    </row>
    <row r="108" spans="1:6" s="6" customFormat="1" x14ac:dyDescent="0.25">
      <c r="A108" s="4" t="s">
        <v>20</v>
      </c>
      <c r="B108" s="4" t="s">
        <v>20</v>
      </c>
      <c r="C108" s="4">
        <v>8</v>
      </c>
      <c r="D108" s="4" t="s">
        <v>13</v>
      </c>
      <c r="E108" s="10" t="s">
        <v>43</v>
      </c>
      <c r="F108" s="5">
        <v>42000</v>
      </c>
    </row>
    <row r="109" spans="1:6" s="6" customFormat="1" x14ac:dyDescent="0.25">
      <c r="A109" s="4" t="s">
        <v>21</v>
      </c>
      <c r="B109" s="4" t="s">
        <v>21</v>
      </c>
      <c r="C109" s="4">
        <v>15</v>
      </c>
      <c r="D109" s="4" t="s">
        <v>13</v>
      </c>
      <c r="E109" s="10" t="s">
        <v>43</v>
      </c>
      <c r="F109" s="5">
        <f>3300*10</f>
        <v>33000</v>
      </c>
    </row>
    <row r="110" spans="1:6" s="6" customFormat="1" x14ac:dyDescent="0.25">
      <c r="A110" s="4" t="s">
        <v>22</v>
      </c>
      <c r="B110" s="4" t="s">
        <v>22</v>
      </c>
      <c r="C110" s="4">
        <v>17</v>
      </c>
      <c r="D110" s="4" t="s">
        <v>13</v>
      </c>
      <c r="E110" s="10" t="s">
        <v>43</v>
      </c>
      <c r="F110" s="5">
        <f>4400*10</f>
        <v>44000</v>
      </c>
    </row>
    <row r="111" spans="1:6" s="6" customFormat="1" x14ac:dyDescent="0.25">
      <c r="A111" s="4" t="s">
        <v>23</v>
      </c>
      <c r="B111" s="4" t="s">
        <v>23</v>
      </c>
      <c r="C111" s="4">
        <v>19</v>
      </c>
      <c r="D111" s="4" t="s">
        <v>13</v>
      </c>
      <c r="E111" s="11" t="s">
        <v>43</v>
      </c>
      <c r="F111" s="5">
        <v>40000</v>
      </c>
    </row>
    <row r="112" spans="1:6" s="6" customFormat="1" x14ac:dyDescent="0.25">
      <c r="A112" s="4" t="s">
        <v>24</v>
      </c>
      <c r="B112" s="4" t="s">
        <v>24</v>
      </c>
      <c r="C112" s="4">
        <v>18</v>
      </c>
      <c r="D112" s="4" t="s">
        <v>13</v>
      </c>
      <c r="E112" s="11" t="s">
        <v>43</v>
      </c>
      <c r="F112" s="5">
        <f>4270*10</f>
        <v>42700</v>
      </c>
    </row>
    <row r="113" spans="1:6" s="6" customFormat="1" x14ac:dyDescent="0.25">
      <c r="A113" s="4" t="s">
        <v>25</v>
      </c>
      <c r="B113" s="4" t="s">
        <v>25</v>
      </c>
      <c r="C113" s="4">
        <v>85</v>
      </c>
      <c r="D113" s="4" t="s">
        <v>13</v>
      </c>
      <c r="E113" s="11" t="s">
        <v>43</v>
      </c>
      <c r="F113" s="5">
        <v>52000</v>
      </c>
    </row>
    <row r="114" spans="1:6" s="6" customFormat="1" x14ac:dyDescent="0.25">
      <c r="A114" s="4" t="s">
        <v>26</v>
      </c>
      <c r="B114" s="4" t="s">
        <v>26</v>
      </c>
      <c r="C114" s="4">
        <v>20</v>
      </c>
      <c r="D114" s="4" t="s">
        <v>13</v>
      </c>
      <c r="E114" s="10" t="s">
        <v>43</v>
      </c>
      <c r="F114" s="5">
        <v>38883</v>
      </c>
    </row>
    <row r="115" spans="1:6" s="6" customFormat="1" x14ac:dyDescent="0.25">
      <c r="A115" s="4" t="s">
        <v>27</v>
      </c>
      <c r="B115" s="4" t="s">
        <v>27</v>
      </c>
      <c r="C115" s="4">
        <v>27</v>
      </c>
      <c r="D115" s="4" t="s">
        <v>13</v>
      </c>
      <c r="E115" s="10" t="s">
        <v>43</v>
      </c>
      <c r="F115" s="5">
        <v>44000</v>
      </c>
    </row>
    <row r="116" spans="1:6" s="6" customFormat="1" x14ac:dyDescent="0.25">
      <c r="A116" s="4" t="s">
        <v>29</v>
      </c>
      <c r="B116" s="4" t="s">
        <v>29</v>
      </c>
      <c r="C116" s="4">
        <v>95</v>
      </c>
      <c r="D116" s="4" t="s">
        <v>13</v>
      </c>
      <c r="E116" s="10" t="s">
        <v>43</v>
      </c>
      <c r="F116" s="5">
        <v>41000</v>
      </c>
    </row>
    <row r="117" spans="1:6" s="6" customFormat="1" x14ac:dyDescent="0.25">
      <c r="A117" s="4" t="s">
        <v>30</v>
      </c>
      <c r="B117" s="4" t="s">
        <v>30</v>
      </c>
      <c r="C117" s="4">
        <v>41</v>
      </c>
      <c r="D117" s="4" t="s">
        <v>13</v>
      </c>
      <c r="E117" s="10" t="s">
        <v>43</v>
      </c>
      <c r="F117" s="5">
        <v>44420</v>
      </c>
    </row>
    <row r="118" spans="1:6" s="6" customFormat="1" x14ac:dyDescent="0.25">
      <c r="A118" s="4" t="s">
        <v>33</v>
      </c>
      <c r="B118" s="4" t="s">
        <v>33</v>
      </c>
      <c r="C118" s="4">
        <v>52</v>
      </c>
      <c r="D118" s="4" t="s">
        <v>13</v>
      </c>
      <c r="E118" s="10" t="s">
        <v>43</v>
      </c>
      <c r="F118" s="5">
        <v>40500</v>
      </c>
    </row>
    <row r="119" spans="1:6" s="6" customFormat="1" x14ac:dyDescent="0.25">
      <c r="A119" s="4" t="s">
        <v>59</v>
      </c>
      <c r="B119" s="4" t="s">
        <v>59</v>
      </c>
      <c r="C119" s="4">
        <v>54</v>
      </c>
      <c r="D119" s="4" t="s">
        <v>13</v>
      </c>
      <c r="E119" s="10" t="s">
        <v>43</v>
      </c>
      <c r="F119" s="5">
        <v>42700</v>
      </c>
    </row>
    <row r="120" spans="1:6" s="6" customFormat="1" x14ac:dyDescent="0.25">
      <c r="A120" s="4" t="s">
        <v>34</v>
      </c>
      <c r="B120" s="4" t="s">
        <v>34</v>
      </c>
      <c r="C120" s="4">
        <v>63</v>
      </c>
      <c r="D120" s="4" t="s">
        <v>13</v>
      </c>
      <c r="E120" s="10" t="s">
        <v>43</v>
      </c>
      <c r="F120" s="5">
        <v>41000</v>
      </c>
    </row>
    <row r="121" spans="1:6" s="6" customFormat="1" x14ac:dyDescent="0.25">
      <c r="A121" s="4" t="s">
        <v>38</v>
      </c>
      <c r="B121" s="4" t="s">
        <v>38</v>
      </c>
      <c r="C121" s="4">
        <v>73</v>
      </c>
      <c r="D121" s="4" t="s">
        <v>13</v>
      </c>
      <c r="E121" s="10" t="s">
        <v>43</v>
      </c>
      <c r="F121" s="5">
        <v>38800</v>
      </c>
    </row>
    <row r="122" spans="1:6" s="6" customFormat="1" x14ac:dyDescent="0.25">
      <c r="A122" s="4" t="s">
        <v>39</v>
      </c>
      <c r="B122" s="4" t="s">
        <v>39</v>
      </c>
      <c r="C122" s="4">
        <v>76</v>
      </c>
      <c r="D122" s="4" t="s">
        <v>13</v>
      </c>
      <c r="E122" s="10" t="s">
        <v>43</v>
      </c>
      <c r="F122" s="5">
        <v>38424</v>
      </c>
    </row>
    <row r="123" spans="1:6" s="6" customFormat="1" x14ac:dyDescent="0.25">
      <c r="A123" s="4" t="s">
        <v>50</v>
      </c>
      <c r="B123" s="4" t="s">
        <v>50</v>
      </c>
      <c r="C123" s="4">
        <v>68</v>
      </c>
      <c r="D123" s="4" t="s">
        <v>13</v>
      </c>
      <c r="E123" s="10" t="s">
        <v>43</v>
      </c>
      <c r="F123" s="14">
        <f>4100.64*10</f>
        <v>41006.400000000001</v>
      </c>
    </row>
    <row r="124" spans="1:6" s="6" customFormat="1" x14ac:dyDescent="0.25">
      <c r="A124" s="15" t="s">
        <v>53</v>
      </c>
      <c r="B124" s="4" t="s">
        <v>53</v>
      </c>
      <c r="C124" s="4">
        <v>86</v>
      </c>
      <c r="D124" s="4" t="s">
        <v>13</v>
      </c>
      <c r="E124" s="10" t="s">
        <v>43</v>
      </c>
      <c r="F124" s="16">
        <v>44400</v>
      </c>
    </row>
    <row r="125" spans="1:6" s="6" customFormat="1" x14ac:dyDescent="0.25">
      <c r="A125" s="15" t="s">
        <v>54</v>
      </c>
      <c r="B125" s="4" t="s">
        <v>54</v>
      </c>
      <c r="C125" s="4">
        <v>44</v>
      </c>
      <c r="D125" s="4" t="s">
        <v>13</v>
      </c>
      <c r="E125" s="10" t="s">
        <v>43</v>
      </c>
      <c r="F125" s="16">
        <v>45000</v>
      </c>
    </row>
    <row r="126" spans="1:6" s="6" customFormat="1" x14ac:dyDescent="0.25">
      <c r="A126" s="4" t="s">
        <v>24</v>
      </c>
      <c r="B126" s="4" t="s">
        <v>24</v>
      </c>
      <c r="C126" s="4">
        <v>18</v>
      </c>
      <c r="D126" s="4" t="s">
        <v>17</v>
      </c>
      <c r="E126" s="12" t="s">
        <v>44</v>
      </c>
      <c r="F126" s="5">
        <v>118500</v>
      </c>
    </row>
    <row r="127" spans="1:6" s="6" customFormat="1" x14ac:dyDescent="0.25">
      <c r="A127" s="4" t="s">
        <v>25</v>
      </c>
      <c r="B127" s="4" t="s">
        <v>25</v>
      </c>
      <c r="C127" s="4">
        <v>85</v>
      </c>
      <c r="D127" s="4" t="s">
        <v>17</v>
      </c>
      <c r="E127" s="12" t="s">
        <v>44</v>
      </c>
      <c r="F127" s="5">
        <v>132750</v>
      </c>
    </row>
    <row r="128" spans="1:6" s="6" customFormat="1" x14ac:dyDescent="0.25">
      <c r="A128" s="4" t="s">
        <v>59</v>
      </c>
      <c r="B128" s="4" t="s">
        <v>59</v>
      </c>
      <c r="C128" s="4">
        <v>54</v>
      </c>
      <c r="D128" s="4" t="s">
        <v>17</v>
      </c>
      <c r="E128" s="12" t="s">
        <v>44</v>
      </c>
      <c r="F128" s="5">
        <v>118500</v>
      </c>
    </row>
    <row r="129" spans="1:6" s="6" customFormat="1" x14ac:dyDescent="0.25">
      <c r="A129" s="4" t="s">
        <v>40</v>
      </c>
      <c r="B129" s="4" t="s">
        <v>40</v>
      </c>
      <c r="C129" s="4">
        <v>91</v>
      </c>
      <c r="D129" s="4" t="s">
        <v>5</v>
      </c>
      <c r="E129" s="10" t="s">
        <v>43</v>
      </c>
      <c r="F129" s="5">
        <v>12600</v>
      </c>
    </row>
    <row r="130" spans="1:6" s="6" customFormat="1" x14ac:dyDescent="0.25">
      <c r="A130" s="4" t="s">
        <v>18</v>
      </c>
      <c r="B130" s="4" t="s">
        <v>18</v>
      </c>
      <c r="C130" s="4">
        <v>5</v>
      </c>
      <c r="D130" s="4" t="s">
        <v>5</v>
      </c>
      <c r="E130" s="10" t="s">
        <v>43</v>
      </c>
      <c r="F130" s="5">
        <f>1600*10</f>
        <v>16000</v>
      </c>
    </row>
    <row r="131" spans="1:6" s="6" customFormat="1" x14ac:dyDescent="0.25">
      <c r="A131" s="4" t="s">
        <v>20</v>
      </c>
      <c r="B131" s="4" t="s">
        <v>20</v>
      </c>
      <c r="C131" s="4">
        <v>8</v>
      </c>
      <c r="D131" s="4" t="s">
        <v>5</v>
      </c>
      <c r="E131" s="10" t="s">
        <v>43</v>
      </c>
      <c r="F131" s="5">
        <v>15100</v>
      </c>
    </row>
    <row r="132" spans="1:6" s="6" customFormat="1" x14ac:dyDescent="0.25">
      <c r="A132" s="4" t="s">
        <v>21</v>
      </c>
      <c r="B132" s="4" t="s">
        <v>21</v>
      </c>
      <c r="C132" s="4">
        <v>15</v>
      </c>
      <c r="D132" s="4" t="s">
        <v>5</v>
      </c>
      <c r="E132" s="10" t="s">
        <v>43</v>
      </c>
      <c r="F132" s="5">
        <v>16000</v>
      </c>
    </row>
    <row r="133" spans="1:6" s="6" customFormat="1" x14ac:dyDescent="0.25">
      <c r="A133" s="4" t="s">
        <v>22</v>
      </c>
      <c r="B133" s="4" t="s">
        <v>22</v>
      </c>
      <c r="C133" s="4">
        <v>17</v>
      </c>
      <c r="D133" s="4" t="s">
        <v>5</v>
      </c>
      <c r="E133" s="10" t="s">
        <v>43</v>
      </c>
      <c r="F133" s="5">
        <v>16500</v>
      </c>
    </row>
    <row r="134" spans="1:6" s="6" customFormat="1" x14ac:dyDescent="0.25">
      <c r="A134" s="4" t="s">
        <v>23</v>
      </c>
      <c r="B134" s="4" t="s">
        <v>23</v>
      </c>
      <c r="C134" s="4">
        <v>19</v>
      </c>
      <c r="D134" s="4" t="s">
        <v>5</v>
      </c>
      <c r="E134" s="10" t="s">
        <v>43</v>
      </c>
      <c r="F134" s="5">
        <v>15680</v>
      </c>
    </row>
    <row r="135" spans="1:6" s="6" customFormat="1" x14ac:dyDescent="0.25">
      <c r="A135" s="4" t="s">
        <v>25</v>
      </c>
      <c r="B135" s="4" t="s">
        <v>25</v>
      </c>
      <c r="C135" s="4">
        <v>85</v>
      </c>
      <c r="D135" s="4" t="s">
        <v>5</v>
      </c>
      <c r="E135" s="10" t="s">
        <v>43</v>
      </c>
      <c r="F135" s="5">
        <v>20000</v>
      </c>
    </row>
    <row r="136" spans="1:6" s="6" customFormat="1" x14ac:dyDescent="0.25">
      <c r="A136" s="4" t="s">
        <v>26</v>
      </c>
      <c r="B136" s="4" t="s">
        <v>26</v>
      </c>
      <c r="C136" s="4">
        <v>20</v>
      </c>
      <c r="D136" s="4" t="s">
        <v>5</v>
      </c>
      <c r="E136" s="10" t="s">
        <v>43</v>
      </c>
      <c r="F136" s="5">
        <f>1916*10</f>
        <v>19160</v>
      </c>
    </row>
    <row r="137" spans="1:6" s="6" customFormat="1" x14ac:dyDescent="0.25">
      <c r="A137" s="4" t="s">
        <v>27</v>
      </c>
      <c r="B137" s="4" t="s">
        <v>27</v>
      </c>
      <c r="C137" s="4">
        <v>27</v>
      </c>
      <c r="D137" s="4" t="s">
        <v>5</v>
      </c>
      <c r="E137" s="10" t="s">
        <v>43</v>
      </c>
      <c r="F137" s="5">
        <v>18000</v>
      </c>
    </row>
    <row r="138" spans="1:6" s="6" customFormat="1" x14ac:dyDescent="0.25">
      <c r="A138" s="4" t="s">
        <v>28</v>
      </c>
      <c r="B138" s="4" t="s">
        <v>28</v>
      </c>
      <c r="C138" s="4">
        <v>23</v>
      </c>
      <c r="D138" s="4" t="s">
        <v>5</v>
      </c>
      <c r="E138" s="10" t="s">
        <v>43</v>
      </c>
      <c r="F138" s="5">
        <v>14000</v>
      </c>
    </row>
    <row r="139" spans="1:6" s="6" customFormat="1" x14ac:dyDescent="0.25">
      <c r="A139" s="4" t="s">
        <v>30</v>
      </c>
      <c r="B139" s="4" t="s">
        <v>30</v>
      </c>
      <c r="C139" s="4">
        <v>41</v>
      </c>
      <c r="D139" s="4" t="s">
        <v>5</v>
      </c>
      <c r="E139" s="10" t="s">
        <v>43</v>
      </c>
      <c r="F139" s="5">
        <f>1779*10</f>
        <v>17790</v>
      </c>
    </row>
    <row r="140" spans="1:6" s="6" customFormat="1" x14ac:dyDescent="0.25">
      <c r="A140" s="4" t="s">
        <v>33</v>
      </c>
      <c r="B140" s="4" t="s">
        <v>33</v>
      </c>
      <c r="C140" s="4">
        <v>52</v>
      </c>
      <c r="D140" s="4" t="s">
        <v>5</v>
      </c>
      <c r="E140" s="10" t="s">
        <v>43</v>
      </c>
      <c r="F140" s="5">
        <v>16500</v>
      </c>
    </row>
    <row r="141" spans="1:6" s="6" customFormat="1" x14ac:dyDescent="0.25">
      <c r="A141" s="4" t="s">
        <v>59</v>
      </c>
      <c r="B141" s="4" t="s">
        <v>59</v>
      </c>
      <c r="C141" s="4">
        <v>54</v>
      </c>
      <c r="D141" s="4" t="s">
        <v>5</v>
      </c>
      <c r="E141" s="10" t="s">
        <v>43</v>
      </c>
      <c r="F141" s="5">
        <v>17200</v>
      </c>
    </row>
    <row r="142" spans="1:6" s="6" customFormat="1" x14ac:dyDescent="0.25">
      <c r="A142" s="4" t="s">
        <v>35</v>
      </c>
      <c r="B142" s="4" t="s">
        <v>35</v>
      </c>
      <c r="C142" s="4">
        <v>70</v>
      </c>
      <c r="D142" s="4" t="s">
        <v>5</v>
      </c>
      <c r="E142" s="10" t="s">
        <v>43</v>
      </c>
      <c r="F142" s="5">
        <v>25000</v>
      </c>
    </row>
    <row r="143" spans="1:6" s="6" customFormat="1" x14ac:dyDescent="0.25">
      <c r="A143" s="4" t="s">
        <v>38</v>
      </c>
      <c r="B143" s="4" t="s">
        <v>38</v>
      </c>
      <c r="C143" s="4">
        <v>73</v>
      </c>
      <c r="D143" s="4" t="s">
        <v>5</v>
      </c>
      <c r="E143" s="10" t="s">
        <v>43</v>
      </c>
      <c r="F143" s="5">
        <v>17000</v>
      </c>
    </row>
    <row r="144" spans="1:6" s="6" customFormat="1" x14ac:dyDescent="0.25">
      <c r="A144" s="4" t="s">
        <v>39</v>
      </c>
      <c r="B144" s="4" t="s">
        <v>39</v>
      </c>
      <c r="C144" s="4">
        <v>76</v>
      </c>
      <c r="D144" s="4" t="s">
        <v>5</v>
      </c>
      <c r="E144" s="10" t="s">
        <v>43</v>
      </c>
      <c r="F144" s="5">
        <v>14372</v>
      </c>
    </row>
    <row r="145" spans="1:6" s="6" customFormat="1" x14ac:dyDescent="0.25">
      <c r="A145" s="4" t="s">
        <v>24</v>
      </c>
      <c r="B145" s="4" t="s">
        <v>24</v>
      </c>
      <c r="C145" s="4">
        <v>18</v>
      </c>
      <c r="D145" s="4" t="s">
        <v>5</v>
      </c>
      <c r="E145" s="10" t="s">
        <v>43</v>
      </c>
      <c r="F145" s="5">
        <v>17100</v>
      </c>
    </row>
    <row r="146" spans="1:6" s="6" customFormat="1" x14ac:dyDescent="0.25">
      <c r="A146" s="4" t="s">
        <v>40</v>
      </c>
      <c r="B146" s="4" t="s">
        <v>40</v>
      </c>
      <c r="C146" s="4">
        <v>91</v>
      </c>
      <c r="D146" s="4" t="s">
        <v>6</v>
      </c>
      <c r="E146" s="10" t="s">
        <v>45</v>
      </c>
      <c r="F146" s="5">
        <v>8900</v>
      </c>
    </row>
    <row r="147" spans="1:6" s="6" customFormat="1" x14ac:dyDescent="0.25">
      <c r="A147" s="4" t="s">
        <v>18</v>
      </c>
      <c r="B147" s="4" t="s">
        <v>18</v>
      </c>
      <c r="C147" s="4">
        <v>5</v>
      </c>
      <c r="D147" s="4" t="s">
        <v>6</v>
      </c>
      <c r="E147" s="10" t="s">
        <v>45</v>
      </c>
      <c r="F147" s="5">
        <v>10700</v>
      </c>
    </row>
    <row r="148" spans="1:6" s="6" customFormat="1" x14ac:dyDescent="0.25">
      <c r="A148" s="4" t="s">
        <v>19</v>
      </c>
      <c r="B148" s="4" t="s">
        <v>19</v>
      </c>
      <c r="C148" s="4">
        <v>81</v>
      </c>
      <c r="D148" s="4" t="s">
        <v>6</v>
      </c>
      <c r="E148" s="10" t="s">
        <v>45</v>
      </c>
      <c r="F148" s="5">
        <v>11200</v>
      </c>
    </row>
    <row r="149" spans="1:6" s="6" customFormat="1" x14ac:dyDescent="0.25">
      <c r="A149" s="4" t="s">
        <v>20</v>
      </c>
      <c r="B149" s="4" t="s">
        <v>20</v>
      </c>
      <c r="C149" s="4">
        <v>8</v>
      </c>
      <c r="D149" s="4" t="s">
        <v>6</v>
      </c>
      <c r="E149" s="10" t="s">
        <v>45</v>
      </c>
      <c r="F149" s="5">
        <v>10227</v>
      </c>
    </row>
    <row r="150" spans="1:6" s="6" customFormat="1" x14ac:dyDescent="0.25">
      <c r="A150" s="4" t="s">
        <v>21</v>
      </c>
      <c r="B150" s="4" t="s">
        <v>21</v>
      </c>
      <c r="C150" s="4">
        <v>15</v>
      </c>
      <c r="D150" s="4" t="s">
        <v>6</v>
      </c>
      <c r="E150" s="10" t="s">
        <v>45</v>
      </c>
      <c r="F150" s="5">
        <v>10000</v>
      </c>
    </row>
    <row r="151" spans="1:6" s="6" customFormat="1" x14ac:dyDescent="0.25">
      <c r="A151" s="4" t="s">
        <v>22</v>
      </c>
      <c r="B151" s="4" t="s">
        <v>22</v>
      </c>
      <c r="C151" s="4">
        <v>17</v>
      </c>
      <c r="D151" s="4" t="s">
        <v>6</v>
      </c>
      <c r="E151" s="10" t="s">
        <v>45</v>
      </c>
      <c r="F151" s="5">
        <v>10700</v>
      </c>
    </row>
    <row r="152" spans="1:6" s="6" customFormat="1" x14ac:dyDescent="0.25">
      <c r="A152" s="4" t="s">
        <v>23</v>
      </c>
      <c r="B152" s="4" t="s">
        <v>23</v>
      </c>
      <c r="C152" s="4">
        <v>19</v>
      </c>
      <c r="D152" s="4" t="s">
        <v>6</v>
      </c>
      <c r="E152" s="10" t="s">
        <v>45</v>
      </c>
      <c r="F152" s="5">
        <v>10600</v>
      </c>
    </row>
    <row r="153" spans="1:6" s="6" customFormat="1" x14ac:dyDescent="0.25">
      <c r="A153" s="4" t="s">
        <v>25</v>
      </c>
      <c r="B153" s="4" t="s">
        <v>25</v>
      </c>
      <c r="C153" s="4">
        <v>85</v>
      </c>
      <c r="D153" s="4" t="s">
        <v>6</v>
      </c>
      <c r="E153" s="10" t="s">
        <v>45</v>
      </c>
      <c r="F153" s="5">
        <v>13000</v>
      </c>
    </row>
    <row r="154" spans="1:6" s="6" customFormat="1" x14ac:dyDescent="0.25">
      <c r="A154" s="4" t="s">
        <v>26</v>
      </c>
      <c r="B154" s="4" t="s">
        <v>26</v>
      </c>
      <c r="C154" s="4">
        <v>20</v>
      </c>
      <c r="D154" s="4" t="s">
        <v>6</v>
      </c>
      <c r="E154" s="10" t="s">
        <v>45</v>
      </c>
      <c r="F154" s="5">
        <f>623*20</f>
        <v>12460</v>
      </c>
    </row>
    <row r="155" spans="1:6" s="6" customFormat="1" x14ac:dyDescent="0.25">
      <c r="A155" s="4" t="s">
        <v>27</v>
      </c>
      <c r="B155" s="4" t="s">
        <v>27</v>
      </c>
      <c r="C155" s="4">
        <v>27</v>
      </c>
      <c r="D155" s="4" t="s">
        <v>6</v>
      </c>
      <c r="E155" s="10" t="s">
        <v>45</v>
      </c>
      <c r="F155" s="5">
        <v>11500</v>
      </c>
    </row>
    <row r="156" spans="1:6" s="6" customFormat="1" x14ac:dyDescent="0.25">
      <c r="A156" s="4" t="s">
        <v>28</v>
      </c>
      <c r="B156" s="4" t="s">
        <v>28</v>
      </c>
      <c r="C156" s="4">
        <v>23</v>
      </c>
      <c r="D156" s="4" t="s">
        <v>6</v>
      </c>
      <c r="E156" s="10" t="s">
        <v>45</v>
      </c>
      <c r="F156" s="5">
        <v>10500</v>
      </c>
    </row>
    <row r="157" spans="1:6" s="6" customFormat="1" x14ac:dyDescent="0.25">
      <c r="A157" s="4" t="s">
        <v>29</v>
      </c>
      <c r="B157" s="4" t="s">
        <v>29</v>
      </c>
      <c r="C157" s="4">
        <v>95</v>
      </c>
      <c r="D157" s="4" t="s">
        <v>6</v>
      </c>
      <c r="E157" s="10" t="s">
        <v>45</v>
      </c>
      <c r="F157" s="5">
        <v>8838</v>
      </c>
    </row>
    <row r="158" spans="1:6" s="6" customFormat="1" x14ac:dyDescent="0.25">
      <c r="A158" s="4" t="s">
        <v>30</v>
      </c>
      <c r="B158" s="4" t="s">
        <v>30</v>
      </c>
      <c r="C158" s="4">
        <v>41</v>
      </c>
      <c r="D158" s="4" t="s">
        <v>6</v>
      </c>
      <c r="E158" s="10" t="s">
        <v>45</v>
      </c>
      <c r="F158" s="5">
        <f>578*20</f>
        <v>11560</v>
      </c>
    </row>
    <row r="159" spans="1:6" s="6" customFormat="1" x14ac:dyDescent="0.25">
      <c r="A159" s="4" t="s">
        <v>33</v>
      </c>
      <c r="B159" s="4" t="s">
        <v>33</v>
      </c>
      <c r="C159" s="4">
        <v>52</v>
      </c>
      <c r="D159" s="4" t="s">
        <v>6</v>
      </c>
      <c r="E159" s="10" t="s">
        <v>45</v>
      </c>
      <c r="F159" s="5">
        <v>10500</v>
      </c>
    </row>
    <row r="160" spans="1:6" s="6" customFormat="1" x14ac:dyDescent="0.25">
      <c r="A160" s="4" t="s">
        <v>59</v>
      </c>
      <c r="B160" s="4" t="s">
        <v>59</v>
      </c>
      <c r="C160" s="4">
        <v>54</v>
      </c>
      <c r="D160" s="4" t="s">
        <v>6</v>
      </c>
      <c r="E160" s="10" t="s">
        <v>45</v>
      </c>
      <c r="F160" s="5">
        <v>11200</v>
      </c>
    </row>
    <row r="161" spans="1:6" s="6" customFormat="1" x14ac:dyDescent="0.25">
      <c r="A161" s="4" t="s">
        <v>34</v>
      </c>
      <c r="B161" s="4" t="s">
        <v>34</v>
      </c>
      <c r="C161" s="4">
        <v>63</v>
      </c>
      <c r="D161" s="4" t="s">
        <v>6</v>
      </c>
      <c r="E161" s="10" t="s">
        <v>45</v>
      </c>
      <c r="F161" s="5">
        <v>10671</v>
      </c>
    </row>
    <row r="162" spans="1:6" s="6" customFormat="1" x14ac:dyDescent="0.25">
      <c r="A162" s="4" t="s">
        <v>35</v>
      </c>
      <c r="B162" s="4" t="s">
        <v>35</v>
      </c>
      <c r="C162" s="4">
        <v>70</v>
      </c>
      <c r="D162" s="4" t="s">
        <v>6</v>
      </c>
      <c r="E162" s="10" t="s">
        <v>45</v>
      </c>
      <c r="F162" s="5">
        <v>13000</v>
      </c>
    </row>
    <row r="163" spans="1:6" s="6" customFormat="1" x14ac:dyDescent="0.25">
      <c r="A163" s="4" t="s">
        <v>38</v>
      </c>
      <c r="B163" s="4" t="s">
        <v>38</v>
      </c>
      <c r="C163" s="4">
        <v>73</v>
      </c>
      <c r="D163" s="4" t="s">
        <v>6</v>
      </c>
      <c r="E163" s="10" t="s">
        <v>45</v>
      </c>
      <c r="F163" s="5">
        <v>12000</v>
      </c>
    </row>
    <row r="164" spans="1:6" s="6" customFormat="1" x14ac:dyDescent="0.25">
      <c r="A164" s="4" t="s">
        <v>39</v>
      </c>
      <c r="B164" s="4" t="s">
        <v>39</v>
      </c>
      <c r="C164" s="4">
        <v>76</v>
      </c>
      <c r="D164" s="4" t="s">
        <v>6</v>
      </c>
      <c r="E164" s="10" t="s">
        <v>45</v>
      </c>
      <c r="F164" s="5">
        <v>9338</v>
      </c>
    </row>
    <row r="165" spans="1:6" s="6" customFormat="1" x14ac:dyDescent="0.25">
      <c r="A165" s="4" t="s">
        <v>24</v>
      </c>
      <c r="B165" s="4" t="s">
        <v>24</v>
      </c>
      <c r="C165" s="4">
        <v>18</v>
      </c>
      <c r="D165" s="4" t="s">
        <v>6</v>
      </c>
      <c r="E165" s="10" t="s">
        <v>45</v>
      </c>
      <c r="F165" s="5">
        <f>585*20</f>
        <v>11700</v>
      </c>
    </row>
    <row r="166" spans="1:6" s="6" customFormat="1" x14ac:dyDescent="0.25">
      <c r="A166" s="4" t="s">
        <v>50</v>
      </c>
      <c r="B166" s="4" t="s">
        <v>50</v>
      </c>
      <c r="C166" s="4">
        <v>68</v>
      </c>
      <c r="D166" s="4" t="s">
        <v>6</v>
      </c>
      <c r="E166" s="10" t="s">
        <v>45</v>
      </c>
      <c r="F166" s="14">
        <v>10671.6</v>
      </c>
    </row>
    <row r="167" spans="1:6" s="6" customFormat="1" x14ac:dyDescent="0.25">
      <c r="A167" s="15" t="s">
        <v>54</v>
      </c>
      <c r="B167" s="4" t="s">
        <v>54</v>
      </c>
      <c r="C167" s="4">
        <v>44</v>
      </c>
      <c r="D167" s="4" t="s">
        <v>6</v>
      </c>
      <c r="E167" s="10" t="s">
        <v>45</v>
      </c>
      <c r="F167" s="16">
        <v>15000</v>
      </c>
    </row>
    <row r="168" spans="1:6" s="6" customFormat="1" x14ac:dyDescent="0.25">
      <c r="A168" s="4" t="s">
        <v>40</v>
      </c>
      <c r="B168" s="4" t="s">
        <v>40</v>
      </c>
      <c r="C168" s="4">
        <v>91</v>
      </c>
      <c r="D168" s="4" t="s">
        <v>7</v>
      </c>
      <c r="E168" s="10" t="s">
        <v>43</v>
      </c>
      <c r="F168" s="5">
        <v>20600</v>
      </c>
    </row>
    <row r="169" spans="1:6" s="6" customFormat="1" x14ac:dyDescent="0.25">
      <c r="A169" s="4" t="s">
        <v>18</v>
      </c>
      <c r="B169" s="4" t="s">
        <v>18</v>
      </c>
      <c r="C169" s="4">
        <v>5</v>
      </c>
      <c r="D169" s="4" t="s">
        <v>7</v>
      </c>
      <c r="E169" s="10" t="s">
        <v>43</v>
      </c>
      <c r="F169" s="5">
        <v>24000</v>
      </c>
    </row>
    <row r="170" spans="1:6" s="6" customFormat="1" x14ac:dyDescent="0.25">
      <c r="A170" s="4" t="s">
        <v>19</v>
      </c>
      <c r="B170" s="4" t="s">
        <v>19</v>
      </c>
      <c r="C170" s="4">
        <v>81</v>
      </c>
      <c r="D170" s="4" t="s">
        <v>7</v>
      </c>
      <c r="E170" s="10" t="s">
        <v>43</v>
      </c>
      <c r="F170" s="5">
        <v>25700</v>
      </c>
    </row>
    <row r="171" spans="1:6" s="6" customFormat="1" x14ac:dyDescent="0.25">
      <c r="A171" s="4" t="s">
        <v>20</v>
      </c>
      <c r="B171" s="4" t="s">
        <v>20</v>
      </c>
      <c r="C171" s="4">
        <v>8</v>
      </c>
      <c r="D171" s="4" t="s">
        <v>7</v>
      </c>
      <c r="E171" s="11" t="s">
        <v>43</v>
      </c>
      <c r="F171" s="5">
        <v>23400</v>
      </c>
    </row>
    <row r="172" spans="1:6" s="6" customFormat="1" x14ac:dyDescent="0.25">
      <c r="A172" s="4" t="s">
        <v>21</v>
      </c>
      <c r="B172" s="4" t="s">
        <v>21</v>
      </c>
      <c r="C172" s="4">
        <v>15</v>
      </c>
      <c r="D172" s="4" t="s">
        <v>7</v>
      </c>
      <c r="E172" s="11" t="s">
        <v>43</v>
      </c>
      <c r="F172" s="5">
        <v>22000</v>
      </c>
    </row>
    <row r="173" spans="1:6" s="6" customFormat="1" x14ac:dyDescent="0.25">
      <c r="A173" s="4" t="s">
        <v>22</v>
      </c>
      <c r="B173" s="4" t="s">
        <v>22</v>
      </c>
      <c r="C173" s="4">
        <v>17</v>
      </c>
      <c r="D173" s="4" t="s">
        <v>7</v>
      </c>
      <c r="E173" s="11" t="s">
        <v>43</v>
      </c>
      <c r="F173" s="5">
        <v>25000</v>
      </c>
    </row>
    <row r="174" spans="1:6" s="6" customFormat="1" x14ac:dyDescent="0.25">
      <c r="A174" s="4" t="s">
        <v>23</v>
      </c>
      <c r="B174" s="4" t="s">
        <v>23</v>
      </c>
      <c r="C174" s="4">
        <v>19</v>
      </c>
      <c r="D174" s="4" t="s">
        <v>7</v>
      </c>
      <c r="E174" s="11" t="s">
        <v>43</v>
      </c>
      <c r="F174" s="5">
        <v>27000</v>
      </c>
    </row>
    <row r="175" spans="1:6" s="6" customFormat="1" x14ac:dyDescent="0.25">
      <c r="A175" s="4" t="s">
        <v>24</v>
      </c>
      <c r="B175" s="4" t="s">
        <v>24</v>
      </c>
      <c r="C175" s="4">
        <v>18</v>
      </c>
      <c r="D175" s="4" t="s">
        <v>7</v>
      </c>
      <c r="E175" s="11" t="s">
        <v>43</v>
      </c>
      <c r="F175" s="5">
        <v>25000</v>
      </c>
    </row>
    <row r="176" spans="1:6" s="6" customFormat="1" x14ac:dyDescent="0.25">
      <c r="A176" s="4" t="s">
        <v>25</v>
      </c>
      <c r="B176" s="4" t="s">
        <v>25</v>
      </c>
      <c r="C176" s="4">
        <v>85</v>
      </c>
      <c r="D176" s="4" t="s">
        <v>7</v>
      </c>
      <c r="E176" s="11" t="s">
        <v>43</v>
      </c>
      <c r="F176" s="5">
        <v>30000</v>
      </c>
    </row>
    <row r="177" spans="1:6" s="6" customFormat="1" x14ac:dyDescent="0.25">
      <c r="A177" s="4" t="s">
        <v>26</v>
      </c>
      <c r="B177" s="4" t="s">
        <v>26</v>
      </c>
      <c r="C177" s="4">
        <v>20</v>
      </c>
      <c r="D177" s="4" t="s">
        <v>7</v>
      </c>
      <c r="E177" s="11" t="s">
        <v>43</v>
      </c>
      <c r="F177" s="5">
        <v>26000</v>
      </c>
    </row>
    <row r="178" spans="1:6" s="6" customFormat="1" x14ac:dyDescent="0.25">
      <c r="A178" s="4" t="s">
        <v>27</v>
      </c>
      <c r="B178" s="4" t="s">
        <v>27</v>
      </c>
      <c r="C178" s="4">
        <v>27</v>
      </c>
      <c r="D178" s="4" t="s">
        <v>7</v>
      </c>
      <c r="E178" s="11" t="s">
        <v>43</v>
      </c>
      <c r="F178" s="5">
        <v>26000</v>
      </c>
    </row>
    <row r="179" spans="1:6" s="6" customFormat="1" x14ac:dyDescent="0.25">
      <c r="A179" s="4" t="s">
        <v>28</v>
      </c>
      <c r="B179" s="4" t="s">
        <v>28</v>
      </c>
      <c r="C179" s="4">
        <v>23</v>
      </c>
      <c r="D179" s="4" t="s">
        <v>7</v>
      </c>
      <c r="E179" s="11" t="s">
        <v>43</v>
      </c>
      <c r="F179" s="5">
        <v>23000</v>
      </c>
    </row>
    <row r="180" spans="1:6" s="6" customFormat="1" x14ac:dyDescent="0.25">
      <c r="A180" s="4" t="s">
        <v>29</v>
      </c>
      <c r="B180" s="4" t="s">
        <v>29</v>
      </c>
      <c r="C180" s="4">
        <v>95</v>
      </c>
      <c r="D180" s="4" t="s">
        <v>7</v>
      </c>
      <c r="E180" s="11" t="s">
        <v>43</v>
      </c>
      <c r="F180" s="5">
        <v>24720</v>
      </c>
    </row>
    <row r="181" spans="1:6" s="6" customFormat="1" x14ac:dyDescent="0.25">
      <c r="A181" s="4" t="s">
        <v>30</v>
      </c>
      <c r="B181" s="4" t="s">
        <v>30</v>
      </c>
      <c r="C181" s="4">
        <v>41</v>
      </c>
      <c r="D181" s="4" t="s">
        <v>7</v>
      </c>
      <c r="E181" s="11" t="s">
        <v>43</v>
      </c>
      <c r="F181" s="5">
        <v>26000</v>
      </c>
    </row>
    <row r="182" spans="1:6" s="6" customFormat="1" x14ac:dyDescent="0.25">
      <c r="A182" s="4" t="s">
        <v>33</v>
      </c>
      <c r="B182" s="4" t="s">
        <v>33</v>
      </c>
      <c r="C182" s="4">
        <v>52</v>
      </c>
      <c r="D182" s="4" t="s">
        <v>7</v>
      </c>
      <c r="E182" s="11" t="s">
        <v>43</v>
      </c>
      <c r="F182" s="5">
        <v>24500</v>
      </c>
    </row>
    <row r="183" spans="1:6" s="6" customFormat="1" x14ac:dyDescent="0.25">
      <c r="A183" s="4" t="s">
        <v>59</v>
      </c>
      <c r="B183" s="4" t="s">
        <v>59</v>
      </c>
      <c r="C183" s="4">
        <v>54</v>
      </c>
      <c r="D183" s="4" t="s">
        <v>7</v>
      </c>
      <c r="E183" s="11" t="s">
        <v>43</v>
      </c>
      <c r="F183" s="5">
        <v>26000</v>
      </c>
    </row>
    <row r="184" spans="1:6" s="6" customFormat="1" x14ac:dyDescent="0.25">
      <c r="A184" s="4" t="s">
        <v>34</v>
      </c>
      <c r="B184" s="4" t="s">
        <v>34</v>
      </c>
      <c r="C184" s="4">
        <v>63</v>
      </c>
      <c r="D184" s="4" t="s">
        <v>7</v>
      </c>
      <c r="E184" s="11" t="s">
        <v>43</v>
      </c>
      <c r="F184" s="5">
        <v>24600</v>
      </c>
    </row>
    <row r="185" spans="1:6" s="6" customFormat="1" x14ac:dyDescent="0.25">
      <c r="A185" s="4" t="s">
        <v>35</v>
      </c>
      <c r="B185" s="4" t="s">
        <v>35</v>
      </c>
      <c r="C185" s="4">
        <v>70</v>
      </c>
      <c r="D185" s="4" t="s">
        <v>7</v>
      </c>
      <c r="E185" s="11" t="s">
        <v>43</v>
      </c>
      <c r="F185" s="5">
        <v>30000</v>
      </c>
    </row>
    <row r="186" spans="1:6" s="6" customFormat="1" x14ac:dyDescent="0.25">
      <c r="A186" s="4" t="s">
        <v>38</v>
      </c>
      <c r="B186" s="4" t="s">
        <v>38</v>
      </c>
      <c r="C186" s="4">
        <v>73</v>
      </c>
      <c r="D186" s="4" t="s">
        <v>7</v>
      </c>
      <c r="E186" s="11" t="s">
        <v>43</v>
      </c>
      <c r="F186" s="5">
        <v>25500</v>
      </c>
    </row>
    <row r="187" spans="1:6" s="6" customFormat="1" x14ac:dyDescent="0.25">
      <c r="A187" s="4" t="s">
        <v>39</v>
      </c>
      <c r="B187" s="4" t="s">
        <v>39</v>
      </c>
      <c r="C187" s="4">
        <v>76</v>
      </c>
      <c r="D187" s="4" t="s">
        <v>7</v>
      </c>
      <c r="E187" s="11" t="s">
        <v>43</v>
      </c>
      <c r="F187" s="5">
        <v>24979</v>
      </c>
    </row>
    <row r="188" spans="1:6" s="6" customFormat="1" x14ac:dyDescent="0.25">
      <c r="A188" s="4" t="s">
        <v>50</v>
      </c>
      <c r="B188" s="4" t="s">
        <v>50</v>
      </c>
      <c r="C188" s="4">
        <v>68</v>
      </c>
      <c r="D188" s="4" t="s">
        <v>7</v>
      </c>
      <c r="E188" s="11" t="s">
        <v>43</v>
      </c>
      <c r="F188" s="14">
        <f>2469.72*10</f>
        <v>24697.199999999997</v>
      </c>
    </row>
    <row r="189" spans="1:6" s="6" customFormat="1" x14ac:dyDescent="0.25">
      <c r="A189" s="15" t="s">
        <v>53</v>
      </c>
      <c r="B189" s="4" t="s">
        <v>53</v>
      </c>
      <c r="C189" s="4">
        <v>86</v>
      </c>
      <c r="D189" s="4" t="s">
        <v>7</v>
      </c>
      <c r="E189" s="11" t="s">
        <v>43</v>
      </c>
      <c r="F189" s="16">
        <v>26700</v>
      </c>
    </row>
    <row r="190" spans="1:6" s="6" customFormat="1" x14ac:dyDescent="0.25">
      <c r="A190" s="15" t="s">
        <v>54</v>
      </c>
      <c r="B190" s="4" t="s">
        <v>54</v>
      </c>
      <c r="C190" s="4">
        <v>44</v>
      </c>
      <c r="D190" s="4" t="s">
        <v>7</v>
      </c>
      <c r="E190" s="11" t="s">
        <v>43</v>
      </c>
      <c r="F190" s="16">
        <v>27000</v>
      </c>
    </row>
    <row r="191" spans="1:6" s="6" customFormat="1" x14ac:dyDescent="0.25">
      <c r="A191" s="4" t="s">
        <v>20</v>
      </c>
      <c r="B191" s="4" t="s">
        <v>20</v>
      </c>
      <c r="C191" s="4">
        <v>8</v>
      </c>
      <c r="D191" s="4" t="s">
        <v>46</v>
      </c>
      <c r="E191" s="4" t="s">
        <v>47</v>
      </c>
      <c r="F191" s="5">
        <v>34000</v>
      </c>
    </row>
    <row r="192" spans="1:6" s="6" customFormat="1" x14ac:dyDescent="0.25">
      <c r="A192" s="4" t="s">
        <v>25</v>
      </c>
      <c r="B192" s="4" t="s">
        <v>25</v>
      </c>
      <c r="C192" s="4">
        <v>85</v>
      </c>
      <c r="D192" s="4" t="s">
        <v>46</v>
      </c>
      <c r="E192" s="4" t="s">
        <v>47</v>
      </c>
      <c r="F192" s="5">
        <v>132000</v>
      </c>
    </row>
    <row r="193" spans="1:6" s="6" customFormat="1" x14ac:dyDescent="0.25">
      <c r="A193" s="4" t="s">
        <v>38</v>
      </c>
      <c r="B193" s="4" t="s">
        <v>38</v>
      </c>
      <c r="C193" s="4">
        <v>73</v>
      </c>
      <c r="D193" s="4" t="s">
        <v>46</v>
      </c>
      <c r="E193" s="4" t="s">
        <v>48</v>
      </c>
      <c r="F193" s="5">
        <v>63000</v>
      </c>
    </row>
    <row r="194" spans="1:6" s="6" customFormat="1" x14ac:dyDescent="0.25">
      <c r="A194" s="4" t="s">
        <v>18</v>
      </c>
      <c r="B194" s="4" t="s">
        <v>18</v>
      </c>
      <c r="C194" s="4">
        <v>5</v>
      </c>
      <c r="D194" s="4" t="s">
        <v>46</v>
      </c>
      <c r="E194" s="4" t="s">
        <v>47</v>
      </c>
      <c r="F194" s="5">
        <v>32500</v>
      </c>
    </row>
    <row r="195" spans="1:6" s="6" customFormat="1" x14ac:dyDescent="0.25">
      <c r="A195" s="4" t="s">
        <v>19</v>
      </c>
      <c r="B195" s="4" t="s">
        <v>19</v>
      </c>
      <c r="C195" s="4">
        <v>81</v>
      </c>
      <c r="D195" s="4" t="s">
        <v>46</v>
      </c>
      <c r="E195" s="4" t="s">
        <v>47</v>
      </c>
      <c r="F195" s="5">
        <v>35200</v>
      </c>
    </row>
    <row r="196" spans="1:6" s="6" customFormat="1" x14ac:dyDescent="0.25">
      <c r="A196" s="4" t="s">
        <v>22</v>
      </c>
      <c r="B196" s="4" t="s">
        <v>22</v>
      </c>
      <c r="C196" s="4">
        <v>17</v>
      </c>
      <c r="D196" s="4" t="s">
        <v>46</v>
      </c>
      <c r="E196" s="4" t="s">
        <v>47</v>
      </c>
      <c r="F196" s="5">
        <v>33850</v>
      </c>
    </row>
    <row r="197" spans="1:6" s="6" customFormat="1" x14ac:dyDescent="0.25">
      <c r="A197" s="4" t="s">
        <v>23</v>
      </c>
      <c r="B197" s="4" t="s">
        <v>23</v>
      </c>
      <c r="C197" s="4">
        <v>19</v>
      </c>
      <c r="D197" s="4" t="s">
        <v>46</v>
      </c>
      <c r="E197" s="4" t="s">
        <v>47</v>
      </c>
      <c r="F197" s="5">
        <v>30200</v>
      </c>
    </row>
    <row r="198" spans="1:6" s="6" customFormat="1" x14ac:dyDescent="0.25">
      <c r="A198" s="4" t="s">
        <v>28</v>
      </c>
      <c r="B198" s="4" t="s">
        <v>28</v>
      </c>
      <c r="C198" s="4">
        <v>23</v>
      </c>
      <c r="D198" s="4" t="s">
        <v>46</v>
      </c>
      <c r="E198" s="4" t="s">
        <v>47</v>
      </c>
      <c r="F198" s="5">
        <v>33600</v>
      </c>
    </row>
    <row r="199" spans="1:6" s="6" customFormat="1" x14ac:dyDescent="0.25">
      <c r="A199" s="4" t="s">
        <v>59</v>
      </c>
      <c r="B199" s="4" t="s">
        <v>59</v>
      </c>
      <c r="C199" s="4">
        <v>54</v>
      </c>
      <c r="D199" s="4" t="s">
        <v>46</v>
      </c>
      <c r="E199" s="4" t="s">
        <v>47</v>
      </c>
      <c r="F199" s="5">
        <v>35300</v>
      </c>
    </row>
    <row r="200" spans="1:6" s="6" customFormat="1" x14ac:dyDescent="0.25">
      <c r="A200" s="4" t="s">
        <v>35</v>
      </c>
      <c r="B200" s="4" t="s">
        <v>35</v>
      </c>
      <c r="C200" s="4">
        <v>70</v>
      </c>
      <c r="D200" s="4" t="s">
        <v>46</v>
      </c>
      <c r="E200" s="4" t="s">
        <v>47</v>
      </c>
      <c r="F200" s="5">
        <v>36000</v>
      </c>
    </row>
    <row r="201" spans="1:6" s="6" customFormat="1" x14ac:dyDescent="0.25">
      <c r="A201" s="4" t="s">
        <v>39</v>
      </c>
      <c r="B201" s="4" t="s">
        <v>39</v>
      </c>
      <c r="C201" s="4">
        <v>76</v>
      </c>
      <c r="D201" s="4" t="s">
        <v>46</v>
      </c>
      <c r="E201" s="4" t="s">
        <v>47</v>
      </c>
      <c r="F201" s="5">
        <v>29624</v>
      </c>
    </row>
    <row r="202" spans="1:6" s="6" customFormat="1" x14ac:dyDescent="0.25">
      <c r="A202" s="4" t="s">
        <v>18</v>
      </c>
      <c r="B202" s="4" t="s">
        <v>18</v>
      </c>
      <c r="C202" s="4">
        <v>5</v>
      </c>
      <c r="D202" s="4" t="s">
        <v>46</v>
      </c>
      <c r="E202" s="4" t="s">
        <v>48</v>
      </c>
      <c r="F202" s="5">
        <v>68800</v>
      </c>
    </row>
    <row r="203" spans="1:6" s="6" customFormat="1" x14ac:dyDescent="0.25">
      <c r="A203" s="4" t="s">
        <v>20</v>
      </c>
      <c r="B203" s="4" t="s">
        <v>20</v>
      </c>
      <c r="C203" s="4">
        <v>8</v>
      </c>
      <c r="D203" s="4" t="s">
        <v>46</v>
      </c>
      <c r="E203" s="4" t="s">
        <v>48</v>
      </c>
      <c r="F203" s="5">
        <v>68800</v>
      </c>
    </row>
    <row r="204" spans="1:6" s="6" customFormat="1" x14ac:dyDescent="0.25">
      <c r="A204" s="4" t="s">
        <v>21</v>
      </c>
      <c r="B204" s="4" t="s">
        <v>21</v>
      </c>
      <c r="C204" s="4">
        <v>15</v>
      </c>
      <c r="D204" s="4" t="s">
        <v>46</v>
      </c>
      <c r="E204" s="4" t="s">
        <v>48</v>
      </c>
      <c r="F204" s="5">
        <v>65000</v>
      </c>
    </row>
    <row r="205" spans="1:6" s="6" customFormat="1" x14ac:dyDescent="0.25">
      <c r="A205" s="4" t="s">
        <v>22</v>
      </c>
      <c r="B205" s="4" t="s">
        <v>22</v>
      </c>
      <c r="C205" s="4">
        <v>17</v>
      </c>
      <c r="D205" s="4" t="s">
        <v>46</v>
      </c>
      <c r="E205" s="4" t="s">
        <v>48</v>
      </c>
      <c r="F205" s="5">
        <v>74100</v>
      </c>
    </row>
    <row r="206" spans="1:6" s="6" customFormat="1" x14ac:dyDescent="0.25">
      <c r="A206" s="4" t="s">
        <v>25</v>
      </c>
      <c r="B206" s="4" t="s">
        <v>25</v>
      </c>
      <c r="C206" s="4">
        <v>85</v>
      </c>
      <c r="D206" s="4" t="s">
        <v>46</v>
      </c>
      <c r="E206" s="4" t="s">
        <v>48</v>
      </c>
      <c r="F206" s="5">
        <v>88000</v>
      </c>
    </row>
    <row r="207" spans="1:6" s="6" customFormat="1" x14ac:dyDescent="0.25">
      <c r="A207" s="4" t="s">
        <v>26</v>
      </c>
      <c r="B207" s="4" t="s">
        <v>26</v>
      </c>
      <c r="C207" s="4">
        <v>20</v>
      </c>
      <c r="D207" s="4" t="s">
        <v>46</v>
      </c>
      <c r="E207" s="4" t="s">
        <v>48</v>
      </c>
      <c r="F207" s="5">
        <f>4325*20</f>
        <v>86500</v>
      </c>
    </row>
    <row r="208" spans="1:6" s="6" customFormat="1" x14ac:dyDescent="0.25">
      <c r="A208" s="4" t="s">
        <v>27</v>
      </c>
      <c r="B208" s="4" t="s">
        <v>27</v>
      </c>
      <c r="C208" s="4">
        <v>27</v>
      </c>
      <c r="D208" s="4" t="s">
        <v>46</v>
      </c>
      <c r="E208" s="4" t="s">
        <v>48</v>
      </c>
      <c r="F208" s="5">
        <v>74100</v>
      </c>
    </row>
    <row r="209" spans="1:6" s="6" customFormat="1" x14ac:dyDescent="0.25">
      <c r="A209" s="4" t="s">
        <v>29</v>
      </c>
      <c r="B209" s="4" t="s">
        <v>29</v>
      </c>
      <c r="C209" s="4">
        <v>95</v>
      </c>
      <c r="D209" s="4" t="s">
        <v>46</v>
      </c>
      <c r="E209" s="4" t="s">
        <v>48</v>
      </c>
      <c r="F209" s="5">
        <v>74134</v>
      </c>
    </row>
    <row r="210" spans="1:6" s="6" customFormat="1" x14ac:dyDescent="0.25">
      <c r="A210" s="4" t="s">
        <v>30</v>
      </c>
      <c r="B210" s="4" t="s">
        <v>30</v>
      </c>
      <c r="C210" s="4">
        <v>41</v>
      </c>
      <c r="D210" s="4" t="s">
        <v>46</v>
      </c>
      <c r="E210" s="4" t="s">
        <v>48</v>
      </c>
      <c r="F210" s="5">
        <f>4016*20</f>
        <v>80320</v>
      </c>
    </row>
    <row r="211" spans="1:6" s="6" customFormat="1" x14ac:dyDescent="0.25">
      <c r="A211" s="4" t="s">
        <v>33</v>
      </c>
      <c r="B211" s="4" t="s">
        <v>33</v>
      </c>
      <c r="C211" s="4">
        <v>52</v>
      </c>
      <c r="D211" s="4" t="s">
        <v>46</v>
      </c>
      <c r="E211" s="4" t="s">
        <v>48</v>
      </c>
      <c r="F211" s="5">
        <v>72900</v>
      </c>
    </row>
    <row r="212" spans="1:6" s="6" customFormat="1" x14ac:dyDescent="0.25">
      <c r="A212" s="4" t="s">
        <v>59</v>
      </c>
      <c r="B212" s="4" t="s">
        <v>59</v>
      </c>
      <c r="C212" s="4">
        <v>54</v>
      </c>
      <c r="D212" s="4" t="s">
        <v>46</v>
      </c>
      <c r="E212" s="4" t="s">
        <v>48</v>
      </c>
      <c r="F212" s="5">
        <v>77300</v>
      </c>
    </row>
    <row r="213" spans="1:6" s="6" customFormat="1" x14ac:dyDescent="0.25">
      <c r="A213" s="4" t="s">
        <v>35</v>
      </c>
      <c r="B213" s="4" t="s">
        <v>35</v>
      </c>
      <c r="C213" s="4">
        <v>70</v>
      </c>
      <c r="D213" s="4" t="s">
        <v>46</v>
      </c>
      <c r="E213" s="4" t="s">
        <v>48</v>
      </c>
      <c r="F213" s="5">
        <v>85000</v>
      </c>
    </row>
    <row r="214" spans="1:6" s="6" customFormat="1" x14ac:dyDescent="0.25">
      <c r="A214" s="4" t="s">
        <v>50</v>
      </c>
      <c r="B214" s="4" t="s">
        <v>50</v>
      </c>
      <c r="C214" s="4">
        <v>68</v>
      </c>
      <c r="D214" s="4" t="s">
        <v>46</v>
      </c>
      <c r="E214" s="4" t="s">
        <v>47</v>
      </c>
      <c r="F214" s="14">
        <v>33855.599999999999</v>
      </c>
    </row>
    <row r="215" spans="1:6" s="6" customFormat="1" x14ac:dyDescent="0.25">
      <c r="A215" s="15" t="s">
        <v>54</v>
      </c>
      <c r="B215" s="4" t="s">
        <v>54</v>
      </c>
      <c r="C215" s="4">
        <v>44</v>
      </c>
      <c r="D215" s="4" t="s">
        <v>46</v>
      </c>
      <c r="E215" s="4" t="s">
        <v>47</v>
      </c>
      <c r="F215" s="16">
        <v>39000</v>
      </c>
    </row>
    <row r="216" spans="1:6" s="6" customFormat="1" x14ac:dyDescent="0.25">
      <c r="A216" s="4" t="s">
        <v>30</v>
      </c>
      <c r="B216" s="4" t="s">
        <v>30</v>
      </c>
      <c r="C216" s="4">
        <v>41</v>
      </c>
      <c r="D216" s="4" t="s">
        <v>37</v>
      </c>
      <c r="E216" s="4" t="s">
        <v>47</v>
      </c>
      <c r="F216" s="5">
        <f>8084*30</f>
        <v>242520</v>
      </c>
    </row>
    <row r="217" spans="1:6" s="6" customFormat="1" x14ac:dyDescent="0.25">
      <c r="A217" s="4" t="s">
        <v>38</v>
      </c>
      <c r="B217" s="4" t="s">
        <v>38</v>
      </c>
      <c r="C217" s="4">
        <v>73</v>
      </c>
      <c r="D217" s="4" t="s">
        <v>37</v>
      </c>
      <c r="E217" s="4" t="s">
        <v>48</v>
      </c>
      <c r="F217" s="5">
        <v>156000</v>
      </c>
    </row>
    <row r="218" spans="1:6" s="6" customFormat="1" x14ac:dyDescent="0.25">
      <c r="A218" s="4" t="s">
        <v>18</v>
      </c>
      <c r="B218" s="4" t="s">
        <v>18</v>
      </c>
      <c r="C218" s="4">
        <v>5</v>
      </c>
      <c r="D218" s="4" t="s">
        <v>37</v>
      </c>
      <c r="E218" s="4" t="s">
        <v>47</v>
      </c>
      <c r="F218" s="5">
        <v>64200</v>
      </c>
    </row>
    <row r="219" spans="1:6" s="6" customFormat="1" x14ac:dyDescent="0.25">
      <c r="A219" s="4" t="s">
        <v>26</v>
      </c>
      <c r="B219" s="4" t="s">
        <v>26</v>
      </c>
      <c r="C219" s="4">
        <v>20</v>
      </c>
      <c r="D219" s="4" t="s">
        <v>37</v>
      </c>
      <c r="E219" s="4" t="s">
        <v>47</v>
      </c>
      <c r="F219" s="5">
        <f>3883*30</f>
        <v>116490</v>
      </c>
    </row>
    <row r="220" spans="1:6" s="6" customFormat="1" x14ac:dyDescent="0.25">
      <c r="A220" s="4" t="s">
        <v>59</v>
      </c>
      <c r="B220" s="4" t="s">
        <v>59</v>
      </c>
      <c r="C220" s="4">
        <v>54</v>
      </c>
      <c r="D220" s="4" t="s">
        <v>37</v>
      </c>
      <c r="E220" s="4" t="s">
        <v>47</v>
      </c>
      <c r="F220" s="5">
        <v>70000</v>
      </c>
    </row>
    <row r="221" spans="1:6" s="6" customFormat="1" x14ac:dyDescent="0.25">
      <c r="A221" s="4" t="s">
        <v>18</v>
      </c>
      <c r="B221" s="4" t="s">
        <v>18</v>
      </c>
      <c r="C221" s="4">
        <v>5</v>
      </c>
      <c r="D221" s="4" t="s">
        <v>37</v>
      </c>
      <c r="E221" s="4" t="s">
        <v>48</v>
      </c>
      <c r="F221" s="5">
        <v>155500</v>
      </c>
    </row>
    <row r="222" spans="1:6" s="6" customFormat="1" x14ac:dyDescent="0.25">
      <c r="A222" s="4" t="s">
        <v>20</v>
      </c>
      <c r="B222" s="4" t="s">
        <v>20</v>
      </c>
      <c r="C222" s="4">
        <v>8</v>
      </c>
      <c r="D222" s="4" t="s">
        <v>37</v>
      </c>
      <c r="E222" s="4" t="s">
        <v>48</v>
      </c>
      <c r="F222" s="5">
        <v>151500</v>
      </c>
    </row>
    <row r="223" spans="1:6" s="6" customFormat="1" x14ac:dyDescent="0.25">
      <c r="A223" s="4" t="s">
        <v>23</v>
      </c>
      <c r="B223" s="4" t="s">
        <v>23</v>
      </c>
      <c r="C223" s="4">
        <v>19</v>
      </c>
      <c r="D223" s="4" t="s">
        <v>37</v>
      </c>
      <c r="E223" s="4" t="s">
        <v>48</v>
      </c>
      <c r="F223" s="5">
        <v>141200</v>
      </c>
    </row>
    <row r="224" spans="1:6" s="6" customFormat="1" x14ac:dyDescent="0.25">
      <c r="A224" s="4" t="s">
        <v>24</v>
      </c>
      <c r="B224" s="4" t="s">
        <v>24</v>
      </c>
      <c r="C224" s="4">
        <v>18</v>
      </c>
      <c r="D224" s="4" t="s">
        <v>37</v>
      </c>
      <c r="E224" s="4" t="s">
        <v>48</v>
      </c>
      <c r="F224" s="5">
        <f>8450*20</f>
        <v>169000</v>
      </c>
    </row>
    <row r="225" spans="1:6" s="6" customFormat="1" x14ac:dyDescent="0.25">
      <c r="A225" s="4" t="s">
        <v>26</v>
      </c>
      <c r="B225" s="4" t="s">
        <v>26</v>
      </c>
      <c r="C225" s="4">
        <v>20</v>
      </c>
      <c r="D225" s="4" t="s">
        <v>37</v>
      </c>
      <c r="E225" s="4" t="s">
        <v>48</v>
      </c>
      <c r="F225" s="5">
        <f>9464*20</f>
        <v>189280</v>
      </c>
    </row>
    <row r="226" spans="1:6" s="6" customFormat="1" x14ac:dyDescent="0.25">
      <c r="A226" s="4" t="s">
        <v>27</v>
      </c>
      <c r="B226" s="4" t="s">
        <v>27</v>
      </c>
      <c r="C226" s="4">
        <v>27</v>
      </c>
      <c r="D226" s="4" t="s">
        <v>37</v>
      </c>
      <c r="E226" s="4" t="s">
        <v>48</v>
      </c>
      <c r="F226" s="5">
        <v>67000</v>
      </c>
    </row>
    <row r="227" spans="1:6" s="6" customFormat="1" x14ac:dyDescent="0.25">
      <c r="A227" s="4" t="s">
        <v>31</v>
      </c>
      <c r="B227" s="4" t="s">
        <v>31</v>
      </c>
      <c r="C227" s="4">
        <v>47</v>
      </c>
      <c r="D227" s="4" t="s">
        <v>37</v>
      </c>
      <c r="E227" s="4" t="s">
        <v>48</v>
      </c>
      <c r="F227" s="5">
        <v>161670</v>
      </c>
    </row>
    <row r="228" spans="1:6" s="6" customFormat="1" x14ac:dyDescent="0.25">
      <c r="A228" s="4" t="s">
        <v>59</v>
      </c>
      <c r="B228" s="4" t="s">
        <v>59</v>
      </c>
      <c r="C228" s="4">
        <v>54</v>
      </c>
      <c r="D228" s="4" t="s">
        <v>37</v>
      </c>
      <c r="E228" s="4" t="s">
        <v>48</v>
      </c>
      <c r="F228" s="5">
        <v>169000</v>
      </c>
    </row>
    <row r="229" spans="1:6" s="6" customFormat="1" x14ac:dyDescent="0.25">
      <c r="A229" s="4" t="s">
        <v>34</v>
      </c>
      <c r="B229" s="4" t="s">
        <v>34</v>
      </c>
      <c r="C229" s="4">
        <v>63</v>
      </c>
      <c r="D229" s="4" t="s">
        <v>37</v>
      </c>
      <c r="E229" s="4" t="s">
        <v>48</v>
      </c>
      <c r="F229" s="5">
        <v>160000</v>
      </c>
    </row>
    <row r="230" spans="1:6" s="6" customFormat="1" x14ac:dyDescent="0.25">
      <c r="A230" s="4" t="s">
        <v>39</v>
      </c>
      <c r="B230" s="4" t="s">
        <v>39</v>
      </c>
      <c r="C230" s="4">
        <v>76</v>
      </c>
      <c r="D230" s="4" t="s">
        <v>37</v>
      </c>
      <c r="E230" s="4" t="s">
        <v>48</v>
      </c>
      <c r="F230" s="5">
        <v>141953</v>
      </c>
    </row>
    <row r="231" spans="1:6" s="6" customFormat="1" x14ac:dyDescent="0.25">
      <c r="A231" s="4" t="s">
        <v>50</v>
      </c>
      <c r="B231" s="4" t="s">
        <v>50</v>
      </c>
      <c r="C231" s="4">
        <v>68</v>
      </c>
      <c r="D231" s="4" t="s">
        <v>37</v>
      </c>
      <c r="E231" s="4" t="s">
        <v>47</v>
      </c>
      <c r="F231" s="14">
        <v>66998.399999999994</v>
      </c>
    </row>
    <row r="232" spans="1:6" s="6" customFormat="1" x14ac:dyDescent="0.25">
      <c r="A232" s="4" t="s">
        <v>50</v>
      </c>
      <c r="B232" s="4" t="s">
        <v>50</v>
      </c>
      <c r="C232" s="4">
        <v>68</v>
      </c>
      <c r="D232" s="4" t="s">
        <v>37</v>
      </c>
      <c r="E232" s="4" t="s">
        <v>48</v>
      </c>
      <c r="F232" s="14">
        <v>162231.6</v>
      </c>
    </row>
    <row r="233" spans="1:6" s="6" customFormat="1" x14ac:dyDescent="0.25">
      <c r="A233" s="4" t="s">
        <v>33</v>
      </c>
      <c r="B233" s="4" t="s">
        <v>33</v>
      </c>
      <c r="C233" s="4">
        <v>52</v>
      </c>
      <c r="D233" s="4" t="s">
        <v>32</v>
      </c>
      <c r="E233" s="4" t="s">
        <v>47</v>
      </c>
      <c r="F233" s="5">
        <v>28000</v>
      </c>
    </row>
    <row r="234" spans="1:6" s="6" customFormat="1" x14ac:dyDescent="0.25">
      <c r="A234" s="4" t="s">
        <v>35</v>
      </c>
      <c r="B234" s="4" t="s">
        <v>35</v>
      </c>
      <c r="C234" s="4">
        <v>70</v>
      </c>
      <c r="D234" s="4" t="s">
        <v>32</v>
      </c>
      <c r="E234" s="4" t="s">
        <v>47</v>
      </c>
      <c r="F234" s="5">
        <v>36000</v>
      </c>
    </row>
    <row r="235" spans="1:6" s="6" customFormat="1" x14ac:dyDescent="0.25">
      <c r="A235" s="4" t="s">
        <v>40</v>
      </c>
      <c r="B235" s="4" t="s">
        <v>40</v>
      </c>
      <c r="C235" s="4">
        <v>91</v>
      </c>
      <c r="D235" s="4" t="s">
        <v>32</v>
      </c>
      <c r="E235" s="4" t="s">
        <v>47</v>
      </c>
      <c r="F235" s="5">
        <v>21500</v>
      </c>
    </row>
    <row r="236" spans="1:6" s="6" customFormat="1" x14ac:dyDescent="0.25">
      <c r="A236" s="4" t="s">
        <v>20</v>
      </c>
      <c r="B236" s="4" t="s">
        <v>20</v>
      </c>
      <c r="C236" s="4">
        <v>8</v>
      </c>
      <c r="D236" s="4" t="s">
        <v>32</v>
      </c>
      <c r="E236" s="4" t="s">
        <v>47</v>
      </c>
      <c r="F236" s="5">
        <v>25000</v>
      </c>
    </row>
    <row r="237" spans="1:6" s="6" customFormat="1" x14ac:dyDescent="0.25">
      <c r="A237" s="4" t="s">
        <v>23</v>
      </c>
      <c r="B237" s="4" t="s">
        <v>23</v>
      </c>
      <c r="C237" s="4">
        <v>19</v>
      </c>
      <c r="D237" s="4" t="s">
        <v>32</v>
      </c>
      <c r="E237" s="4" t="s">
        <v>47</v>
      </c>
      <c r="F237" s="5">
        <v>23800</v>
      </c>
    </row>
    <row r="238" spans="1:6" s="6" customFormat="1" x14ac:dyDescent="0.25">
      <c r="A238" s="4" t="s">
        <v>39</v>
      </c>
      <c r="B238" s="4" t="s">
        <v>39</v>
      </c>
      <c r="C238" s="4">
        <v>76</v>
      </c>
      <c r="D238" s="4" t="s">
        <v>32</v>
      </c>
      <c r="E238" s="4" t="s">
        <v>47</v>
      </c>
      <c r="F238" s="5">
        <v>15561</v>
      </c>
    </row>
    <row r="239" spans="1:6" s="6" customFormat="1" x14ac:dyDescent="0.25">
      <c r="A239" s="4" t="s">
        <v>21</v>
      </c>
      <c r="B239" s="4" t="s">
        <v>21</v>
      </c>
      <c r="C239" s="4">
        <v>15</v>
      </c>
      <c r="D239" s="4" t="s">
        <v>32</v>
      </c>
      <c r="E239" s="4" t="s">
        <v>47</v>
      </c>
      <c r="F239" s="5">
        <v>28000</v>
      </c>
    </row>
    <row r="240" spans="1:6" s="6" customFormat="1" x14ac:dyDescent="0.25">
      <c r="A240" s="4" t="s">
        <v>24</v>
      </c>
      <c r="B240" s="4" t="s">
        <v>24</v>
      </c>
      <c r="C240" s="4">
        <v>18</v>
      </c>
      <c r="D240" s="4" t="s">
        <v>32</v>
      </c>
      <c r="E240" s="4" t="s">
        <v>47</v>
      </c>
      <c r="F240" s="5">
        <f>987*30</f>
        <v>29610</v>
      </c>
    </row>
    <row r="241" spans="1:6" s="6" customFormat="1" x14ac:dyDescent="0.25">
      <c r="A241" s="4" t="s">
        <v>38</v>
      </c>
      <c r="B241" s="4" t="s">
        <v>38</v>
      </c>
      <c r="C241" s="4">
        <v>73</v>
      </c>
      <c r="D241" s="4" t="s">
        <v>32</v>
      </c>
      <c r="E241" s="4" t="s">
        <v>47</v>
      </c>
      <c r="F241" s="5">
        <v>28000</v>
      </c>
    </row>
    <row r="242" spans="1:6" s="6" customFormat="1" x14ac:dyDescent="0.25">
      <c r="A242" s="4" t="s">
        <v>18</v>
      </c>
      <c r="B242" s="4" t="s">
        <v>18</v>
      </c>
      <c r="C242" s="4">
        <v>5</v>
      </c>
      <c r="D242" s="4" t="s">
        <v>32</v>
      </c>
      <c r="E242" s="4" t="s">
        <v>47</v>
      </c>
      <c r="F242" s="5">
        <v>27200</v>
      </c>
    </row>
    <row r="243" spans="1:6" s="6" customFormat="1" x14ac:dyDescent="0.25">
      <c r="A243" s="4" t="s">
        <v>50</v>
      </c>
      <c r="B243" s="4" t="s">
        <v>50</v>
      </c>
      <c r="C243" s="4">
        <v>68</v>
      </c>
      <c r="D243" s="4" t="s">
        <v>32</v>
      </c>
      <c r="E243" s="4" t="s">
        <v>47</v>
      </c>
      <c r="F243" s="14">
        <v>28424.400000000001</v>
      </c>
    </row>
    <row r="244" spans="1:6" s="6" customFormat="1" x14ac:dyDescent="0.25">
      <c r="A244" s="15" t="s">
        <v>53</v>
      </c>
      <c r="B244" s="4" t="s">
        <v>53</v>
      </c>
      <c r="C244" s="4">
        <v>86</v>
      </c>
      <c r="D244" s="4" t="s">
        <v>32</v>
      </c>
      <c r="E244" s="12" t="s">
        <v>47</v>
      </c>
      <c r="F244" s="16">
        <v>30700</v>
      </c>
    </row>
    <row r="245" spans="1:6" s="6" customFormat="1" x14ac:dyDescent="0.25">
      <c r="A245" s="15" t="s">
        <v>54</v>
      </c>
      <c r="B245" s="4" t="s">
        <v>54</v>
      </c>
      <c r="C245" s="4">
        <v>44</v>
      </c>
      <c r="D245" s="4" t="s">
        <v>32</v>
      </c>
      <c r="E245" s="12" t="s">
        <v>47</v>
      </c>
      <c r="F245" s="16">
        <v>30000</v>
      </c>
    </row>
    <row r="246" spans="1:6" s="6" customFormat="1" x14ac:dyDescent="0.25">
      <c r="A246" s="4" t="s">
        <v>25</v>
      </c>
      <c r="B246" s="4" t="s">
        <v>25</v>
      </c>
      <c r="C246" s="4">
        <v>85</v>
      </c>
      <c r="D246" s="4" t="s">
        <v>15</v>
      </c>
      <c r="E246" s="12" t="s">
        <v>47</v>
      </c>
      <c r="F246" s="5">
        <v>630000</v>
      </c>
    </row>
    <row r="247" spans="1:6" s="6" customFormat="1" x14ac:dyDescent="0.25">
      <c r="A247" s="4" t="s">
        <v>18</v>
      </c>
      <c r="B247" s="4" t="s">
        <v>18</v>
      </c>
      <c r="C247" s="4">
        <v>5</v>
      </c>
      <c r="D247" s="4" t="s">
        <v>15</v>
      </c>
      <c r="E247" s="12" t="s">
        <v>47</v>
      </c>
      <c r="F247" s="5">
        <v>196000</v>
      </c>
    </row>
    <row r="248" spans="1:6" s="6" customFormat="1" x14ac:dyDescent="0.25">
      <c r="A248" s="4" t="s">
        <v>19</v>
      </c>
      <c r="B248" s="4" t="s">
        <v>19</v>
      </c>
      <c r="C248" s="4">
        <v>81</v>
      </c>
      <c r="D248" s="4" t="s">
        <v>15</v>
      </c>
      <c r="E248" s="12" t="s">
        <v>47</v>
      </c>
      <c r="F248" s="5">
        <v>226500</v>
      </c>
    </row>
    <row r="249" spans="1:6" s="6" customFormat="1" x14ac:dyDescent="0.25">
      <c r="A249" s="4" t="s">
        <v>20</v>
      </c>
      <c r="B249" s="4" t="s">
        <v>20</v>
      </c>
      <c r="C249" s="4">
        <v>8</v>
      </c>
      <c r="D249" s="4" t="s">
        <v>15</v>
      </c>
      <c r="E249" s="12" t="s">
        <v>47</v>
      </c>
      <c r="F249" s="5">
        <v>217500</v>
      </c>
    </row>
    <row r="250" spans="1:6" s="6" customFormat="1" x14ac:dyDescent="0.25">
      <c r="A250" s="4" t="s">
        <v>21</v>
      </c>
      <c r="B250" s="4" t="s">
        <v>21</v>
      </c>
      <c r="C250" s="4">
        <v>15</v>
      </c>
      <c r="D250" s="4" t="s">
        <v>15</v>
      </c>
      <c r="E250" s="12" t="s">
        <v>47</v>
      </c>
      <c r="F250" s="5">
        <v>220000</v>
      </c>
    </row>
    <row r="251" spans="1:6" s="6" customFormat="1" x14ac:dyDescent="0.25">
      <c r="A251" s="4" t="s">
        <v>22</v>
      </c>
      <c r="B251" s="4" t="s">
        <v>22</v>
      </c>
      <c r="C251" s="4">
        <v>17</v>
      </c>
      <c r="D251" s="4" t="s">
        <v>15</v>
      </c>
      <c r="E251" s="12" t="s">
        <v>47</v>
      </c>
      <c r="F251" s="5">
        <v>200864</v>
      </c>
    </row>
    <row r="252" spans="1:6" s="6" customFormat="1" x14ac:dyDescent="0.25">
      <c r="A252" s="4" t="s">
        <v>26</v>
      </c>
      <c r="B252" s="4" t="s">
        <v>26</v>
      </c>
      <c r="C252" s="4">
        <v>20</v>
      </c>
      <c r="D252" s="4" t="s">
        <v>15</v>
      </c>
      <c r="E252" s="12" t="s">
        <v>47</v>
      </c>
      <c r="F252" s="5">
        <f>8458*30</f>
        <v>253740</v>
      </c>
    </row>
    <row r="253" spans="1:6" s="6" customFormat="1" x14ac:dyDescent="0.25">
      <c r="A253" s="4" t="s">
        <v>28</v>
      </c>
      <c r="B253" s="4" t="s">
        <v>28</v>
      </c>
      <c r="C253" s="4">
        <v>23</v>
      </c>
      <c r="D253" s="4" t="s">
        <v>15</v>
      </c>
      <c r="E253" s="12" t="s">
        <v>47</v>
      </c>
      <c r="F253" s="5">
        <v>216000</v>
      </c>
    </row>
    <row r="254" spans="1:6" s="6" customFormat="1" x14ac:dyDescent="0.25">
      <c r="A254" s="4" t="s">
        <v>30</v>
      </c>
      <c r="B254" s="4" t="s">
        <v>30</v>
      </c>
      <c r="C254" s="4">
        <v>41</v>
      </c>
      <c r="D254" s="4" t="s">
        <v>15</v>
      </c>
      <c r="E254" s="12" t="s">
        <v>47</v>
      </c>
      <c r="F254" s="5">
        <f>4854*30</f>
        <v>145620</v>
      </c>
    </row>
    <row r="255" spans="1:6" s="6" customFormat="1" x14ac:dyDescent="0.25">
      <c r="A255" s="4" t="s">
        <v>33</v>
      </c>
      <c r="B255" s="4" t="s">
        <v>33</v>
      </c>
      <c r="C255" s="4">
        <v>52</v>
      </c>
      <c r="D255" s="4" t="s">
        <v>15</v>
      </c>
      <c r="E255" s="12" t="s">
        <v>47</v>
      </c>
      <c r="F255" s="5">
        <v>405000</v>
      </c>
    </row>
    <row r="256" spans="1:6" s="6" customFormat="1" x14ac:dyDescent="0.25">
      <c r="A256" s="4" t="s">
        <v>59</v>
      </c>
      <c r="B256" s="4" t="s">
        <v>59</v>
      </c>
      <c r="C256" s="4">
        <v>54</v>
      </c>
      <c r="D256" s="4" t="s">
        <v>15</v>
      </c>
      <c r="E256" s="12" t="s">
        <v>47</v>
      </c>
      <c r="F256" s="5">
        <v>200800</v>
      </c>
    </row>
    <row r="257" spans="1:6" s="6" customFormat="1" x14ac:dyDescent="0.25">
      <c r="A257" s="4" t="s">
        <v>34</v>
      </c>
      <c r="B257" s="4" t="s">
        <v>34</v>
      </c>
      <c r="C257" s="4">
        <v>63</v>
      </c>
      <c r="D257" s="4" t="s">
        <v>15</v>
      </c>
      <c r="E257" s="12" t="s">
        <v>47</v>
      </c>
      <c r="F257" s="5">
        <v>196500</v>
      </c>
    </row>
    <row r="258" spans="1:6" s="6" customFormat="1" x14ac:dyDescent="0.25">
      <c r="A258" s="4" t="s">
        <v>35</v>
      </c>
      <c r="B258" s="4" t="s">
        <v>35</v>
      </c>
      <c r="C258" s="4">
        <v>70</v>
      </c>
      <c r="D258" s="4" t="s">
        <v>15</v>
      </c>
      <c r="E258" s="12" t="s">
        <v>47</v>
      </c>
      <c r="F258" s="5">
        <v>227000</v>
      </c>
    </row>
    <row r="259" spans="1:6" s="6" customFormat="1" x14ac:dyDescent="0.25">
      <c r="A259" s="4" t="s">
        <v>38</v>
      </c>
      <c r="B259" s="4" t="s">
        <v>38</v>
      </c>
      <c r="C259" s="4">
        <v>73</v>
      </c>
      <c r="D259" s="4" t="s">
        <v>15</v>
      </c>
      <c r="E259" s="12" t="s">
        <v>47</v>
      </c>
      <c r="F259" s="5">
        <v>193000</v>
      </c>
    </row>
    <row r="260" spans="1:6" s="6" customFormat="1" x14ac:dyDescent="0.25">
      <c r="A260" s="4" t="s">
        <v>39</v>
      </c>
      <c r="B260" s="4" t="s">
        <v>39</v>
      </c>
      <c r="C260" s="4">
        <v>76</v>
      </c>
      <c r="D260" s="4" t="s">
        <v>15</v>
      </c>
      <c r="E260" s="12" t="s">
        <v>47</v>
      </c>
      <c r="F260" s="5">
        <v>190311</v>
      </c>
    </row>
    <row r="261" spans="1:6" s="6" customFormat="1" x14ac:dyDescent="0.25">
      <c r="A261" s="4" t="s">
        <v>50</v>
      </c>
      <c r="B261" s="4" t="s">
        <v>50</v>
      </c>
      <c r="C261" s="4">
        <v>68</v>
      </c>
      <c r="D261" s="4" t="s">
        <v>15</v>
      </c>
      <c r="E261" s="12" t="s">
        <v>47</v>
      </c>
      <c r="F261" s="14">
        <v>411924</v>
      </c>
    </row>
    <row r="262" spans="1:6" s="6" customFormat="1" x14ac:dyDescent="0.25">
      <c r="A262" s="4" t="s">
        <v>25</v>
      </c>
      <c r="B262" s="4" t="s">
        <v>25</v>
      </c>
      <c r="C262" s="4">
        <v>85</v>
      </c>
      <c r="D262" s="4" t="s">
        <v>16</v>
      </c>
      <c r="E262" s="12" t="s">
        <v>47</v>
      </c>
      <c r="F262" s="5">
        <v>934500</v>
      </c>
    </row>
    <row r="263" spans="1:6" s="6" customFormat="1" x14ac:dyDescent="0.25">
      <c r="A263" s="4" t="s">
        <v>18</v>
      </c>
      <c r="B263" s="4" t="s">
        <v>18</v>
      </c>
      <c r="C263" s="4">
        <v>5</v>
      </c>
      <c r="D263" s="4" t="s">
        <v>16</v>
      </c>
      <c r="E263" s="12" t="s">
        <v>47</v>
      </c>
      <c r="F263" s="5">
        <v>390000</v>
      </c>
    </row>
    <row r="264" spans="1:6" s="6" customFormat="1" x14ac:dyDescent="0.25">
      <c r="A264" s="4" t="s">
        <v>19</v>
      </c>
      <c r="B264" s="4" t="s">
        <v>19</v>
      </c>
      <c r="C264" s="4">
        <v>81</v>
      </c>
      <c r="D264" s="4" t="s">
        <v>16</v>
      </c>
      <c r="E264" s="4" t="s">
        <v>47</v>
      </c>
      <c r="F264" s="5">
        <v>436800</v>
      </c>
    </row>
    <row r="265" spans="1:6" s="6" customFormat="1" x14ac:dyDescent="0.25">
      <c r="A265" s="4" t="s">
        <v>20</v>
      </c>
      <c r="B265" s="4" t="s">
        <v>20</v>
      </c>
      <c r="C265" s="4">
        <v>8</v>
      </c>
      <c r="D265" s="4" t="s">
        <v>16</v>
      </c>
      <c r="E265" s="4" t="s">
        <v>47</v>
      </c>
      <c r="F265" s="5">
        <v>419400</v>
      </c>
    </row>
    <row r="266" spans="1:6" s="6" customFormat="1" x14ac:dyDescent="0.25">
      <c r="A266" s="4" t="s">
        <v>22</v>
      </c>
      <c r="B266" s="4" t="s">
        <v>22</v>
      </c>
      <c r="C266" s="4">
        <v>17</v>
      </c>
      <c r="D266" s="4" t="s">
        <v>16</v>
      </c>
      <c r="E266" s="4" t="s">
        <v>47</v>
      </c>
      <c r="F266" s="5">
        <v>401728</v>
      </c>
    </row>
    <row r="267" spans="1:6" s="6" customFormat="1" x14ac:dyDescent="0.25">
      <c r="A267" s="4" t="s">
        <v>26</v>
      </c>
      <c r="B267" s="4" t="s">
        <v>26</v>
      </c>
      <c r="C267" s="4">
        <v>20</v>
      </c>
      <c r="D267" s="4" t="s">
        <v>16</v>
      </c>
      <c r="E267" s="4" t="s">
        <v>47</v>
      </c>
      <c r="F267" s="5">
        <f>16308*30</f>
        <v>489240</v>
      </c>
    </row>
    <row r="268" spans="1:6" s="6" customFormat="1" x14ac:dyDescent="0.25">
      <c r="A268" s="4" t="s">
        <v>28</v>
      </c>
      <c r="B268" s="4" t="s">
        <v>28</v>
      </c>
      <c r="C268" s="4">
        <v>23</v>
      </c>
      <c r="D268" s="4" t="s">
        <v>16</v>
      </c>
      <c r="E268" s="4" t="s">
        <v>47</v>
      </c>
      <c r="F268" s="5">
        <v>320000</v>
      </c>
    </row>
    <row r="269" spans="1:6" s="6" customFormat="1" x14ac:dyDescent="0.25">
      <c r="A269" s="4" t="s">
        <v>59</v>
      </c>
      <c r="B269" s="4" t="s">
        <v>59</v>
      </c>
      <c r="C269" s="4">
        <v>54</v>
      </c>
      <c r="D269" s="4" t="s">
        <v>16</v>
      </c>
      <c r="E269" s="4" t="s">
        <v>47</v>
      </c>
      <c r="F269" s="5">
        <v>401700</v>
      </c>
    </row>
    <row r="270" spans="1:6" s="6" customFormat="1" x14ac:dyDescent="0.25">
      <c r="A270" s="4" t="s">
        <v>34</v>
      </c>
      <c r="B270" s="4" t="s">
        <v>34</v>
      </c>
      <c r="C270" s="4">
        <v>63</v>
      </c>
      <c r="D270" s="4" t="s">
        <v>16</v>
      </c>
      <c r="E270" s="4" t="s">
        <v>47</v>
      </c>
      <c r="F270" s="5">
        <v>375300</v>
      </c>
    </row>
    <row r="271" spans="1:6" s="6" customFormat="1" x14ac:dyDescent="0.25">
      <c r="A271" s="4" t="s">
        <v>38</v>
      </c>
      <c r="B271" s="4" t="s">
        <v>38</v>
      </c>
      <c r="C271" s="4">
        <v>73</v>
      </c>
      <c r="D271" s="4" t="s">
        <v>16</v>
      </c>
      <c r="E271" s="4" t="s">
        <v>47</v>
      </c>
      <c r="F271" s="5">
        <v>380000</v>
      </c>
    </row>
    <row r="272" spans="1:6" s="6" customFormat="1" x14ac:dyDescent="0.25">
      <c r="A272" s="4" t="s">
        <v>39</v>
      </c>
      <c r="B272" s="4" t="s">
        <v>39</v>
      </c>
      <c r="C272" s="4">
        <v>76</v>
      </c>
      <c r="D272" s="4" t="s">
        <v>16</v>
      </c>
      <c r="E272" s="4" t="s">
        <v>47</v>
      </c>
      <c r="F272" s="5">
        <v>366920</v>
      </c>
    </row>
    <row r="273" spans="1:6" s="6" customFormat="1" x14ac:dyDescent="0.25">
      <c r="A273" s="4" t="s">
        <v>40</v>
      </c>
      <c r="B273" s="4" t="s">
        <v>40</v>
      </c>
      <c r="C273" s="4">
        <v>91</v>
      </c>
      <c r="D273" s="4" t="s">
        <v>8</v>
      </c>
      <c r="E273" s="11" t="s">
        <v>43</v>
      </c>
      <c r="F273" s="5">
        <v>13700</v>
      </c>
    </row>
    <row r="274" spans="1:6" s="6" customFormat="1" x14ac:dyDescent="0.25">
      <c r="A274" s="4" t="s">
        <v>18</v>
      </c>
      <c r="B274" s="4" t="s">
        <v>18</v>
      </c>
      <c r="C274" s="4">
        <v>5</v>
      </c>
      <c r="D274" s="4" t="s">
        <v>8</v>
      </c>
      <c r="E274" s="11" t="s">
        <v>43</v>
      </c>
      <c r="F274" s="5">
        <v>16000</v>
      </c>
    </row>
    <row r="275" spans="1:6" s="6" customFormat="1" x14ac:dyDescent="0.25">
      <c r="A275" s="4" t="s">
        <v>19</v>
      </c>
      <c r="B275" s="4" t="s">
        <v>19</v>
      </c>
      <c r="C275" s="4">
        <v>81</v>
      </c>
      <c r="D275" s="4" t="s">
        <v>8</v>
      </c>
      <c r="E275" s="11" t="s">
        <v>43</v>
      </c>
      <c r="F275" s="5">
        <v>17200</v>
      </c>
    </row>
    <row r="276" spans="1:6" s="6" customFormat="1" x14ac:dyDescent="0.25">
      <c r="A276" s="4" t="s">
        <v>20</v>
      </c>
      <c r="B276" s="4" t="s">
        <v>20</v>
      </c>
      <c r="C276" s="4">
        <v>8</v>
      </c>
      <c r="D276" s="4" t="s">
        <v>8</v>
      </c>
      <c r="E276" s="11" t="s">
        <v>43</v>
      </c>
      <c r="F276" s="5">
        <v>16000</v>
      </c>
    </row>
    <row r="277" spans="1:6" s="6" customFormat="1" x14ac:dyDescent="0.25">
      <c r="A277" s="4" t="s">
        <v>21</v>
      </c>
      <c r="B277" s="4" t="s">
        <v>21</v>
      </c>
      <c r="C277" s="4">
        <v>15</v>
      </c>
      <c r="D277" s="4" t="s">
        <v>8</v>
      </c>
      <c r="E277" s="11" t="s">
        <v>43</v>
      </c>
      <c r="F277" s="5">
        <v>15000</v>
      </c>
    </row>
    <row r="278" spans="1:6" s="6" customFormat="1" x14ac:dyDescent="0.25">
      <c r="A278" s="4" t="s">
        <v>22</v>
      </c>
      <c r="B278" s="4" t="s">
        <v>22</v>
      </c>
      <c r="C278" s="4">
        <v>17</v>
      </c>
      <c r="D278" s="4" t="s">
        <v>8</v>
      </c>
      <c r="E278" s="11" t="s">
        <v>43</v>
      </c>
      <c r="F278" s="5">
        <v>16000</v>
      </c>
    </row>
    <row r="279" spans="1:6" s="6" customFormat="1" x14ac:dyDescent="0.25">
      <c r="A279" s="4" t="s">
        <v>23</v>
      </c>
      <c r="B279" s="4" t="s">
        <v>23</v>
      </c>
      <c r="C279" s="4">
        <v>19</v>
      </c>
      <c r="D279" s="4" t="s">
        <v>8</v>
      </c>
      <c r="E279" s="11" t="s">
        <v>43</v>
      </c>
      <c r="F279" s="5">
        <v>23500</v>
      </c>
    </row>
    <row r="280" spans="1:6" s="6" customFormat="1" x14ac:dyDescent="0.25">
      <c r="A280" s="4" t="s">
        <v>24</v>
      </c>
      <c r="B280" s="4" t="s">
        <v>24</v>
      </c>
      <c r="C280" s="4">
        <v>18</v>
      </c>
      <c r="D280" s="4" t="s">
        <v>8</v>
      </c>
      <c r="E280" s="11" t="s">
        <v>43</v>
      </c>
      <c r="F280" s="5">
        <v>17000</v>
      </c>
    </row>
    <row r="281" spans="1:6" s="6" customFormat="1" x14ac:dyDescent="0.25">
      <c r="A281" s="4" t="s">
        <v>25</v>
      </c>
      <c r="B281" s="4" t="s">
        <v>25</v>
      </c>
      <c r="C281" s="4">
        <v>85</v>
      </c>
      <c r="D281" s="4" t="s">
        <v>8</v>
      </c>
      <c r="E281" s="11" t="s">
        <v>43</v>
      </c>
      <c r="F281" s="5">
        <v>20000</v>
      </c>
    </row>
    <row r="282" spans="1:6" s="6" customFormat="1" x14ac:dyDescent="0.25">
      <c r="A282" s="4" t="s">
        <v>26</v>
      </c>
      <c r="B282" s="4" t="s">
        <v>26</v>
      </c>
      <c r="C282" s="4">
        <v>20</v>
      </c>
      <c r="D282" s="4" t="s">
        <v>8</v>
      </c>
      <c r="E282" s="11" t="s">
        <v>43</v>
      </c>
      <c r="F282" s="5">
        <v>19000</v>
      </c>
    </row>
    <row r="283" spans="1:6" s="6" customFormat="1" x14ac:dyDescent="0.25">
      <c r="A283" s="4" t="s">
        <v>27</v>
      </c>
      <c r="B283" s="4" t="s">
        <v>27</v>
      </c>
      <c r="C283" s="4">
        <v>27</v>
      </c>
      <c r="D283" s="4" t="s">
        <v>8</v>
      </c>
      <c r="E283" s="11" t="s">
        <v>43</v>
      </c>
      <c r="F283" s="5">
        <v>20000</v>
      </c>
    </row>
    <row r="284" spans="1:6" s="6" customFormat="1" x14ac:dyDescent="0.25">
      <c r="A284" s="4" t="s">
        <v>28</v>
      </c>
      <c r="B284" s="4" t="s">
        <v>28</v>
      </c>
      <c r="C284" s="4">
        <v>23</v>
      </c>
      <c r="D284" s="4" t="s">
        <v>8</v>
      </c>
      <c r="E284" s="11" t="s">
        <v>43</v>
      </c>
      <c r="F284" s="5">
        <v>15500</v>
      </c>
    </row>
    <row r="285" spans="1:6" s="6" customFormat="1" x14ac:dyDescent="0.25">
      <c r="A285" s="4" t="s">
        <v>29</v>
      </c>
      <c r="B285" s="4" t="s">
        <v>29</v>
      </c>
      <c r="C285" s="4">
        <v>95</v>
      </c>
      <c r="D285" s="4" t="s">
        <v>8</v>
      </c>
      <c r="E285" s="11" t="s">
        <v>43</v>
      </c>
      <c r="F285" s="5">
        <v>16450</v>
      </c>
    </row>
    <row r="286" spans="1:6" s="6" customFormat="1" x14ac:dyDescent="0.25">
      <c r="A286" s="4" t="s">
        <v>30</v>
      </c>
      <c r="B286" s="4" t="s">
        <v>30</v>
      </c>
      <c r="C286" s="4">
        <v>41</v>
      </c>
      <c r="D286" s="4" t="s">
        <v>8</v>
      </c>
      <c r="E286" s="11" t="s">
        <v>43</v>
      </c>
      <c r="F286" s="5">
        <v>17800</v>
      </c>
    </row>
    <row r="287" spans="1:6" s="6" customFormat="1" x14ac:dyDescent="0.25">
      <c r="A287" s="4" t="s">
        <v>33</v>
      </c>
      <c r="B287" s="4" t="s">
        <v>33</v>
      </c>
      <c r="C287" s="4">
        <v>52</v>
      </c>
      <c r="D287" s="4" t="s">
        <v>8</v>
      </c>
      <c r="E287" s="11" t="s">
        <v>43</v>
      </c>
      <c r="F287" s="5">
        <v>16500</v>
      </c>
    </row>
    <row r="288" spans="1:6" s="6" customFormat="1" x14ac:dyDescent="0.25">
      <c r="A288" s="4" t="s">
        <v>59</v>
      </c>
      <c r="B288" s="4" t="s">
        <v>59</v>
      </c>
      <c r="C288" s="4">
        <v>54</v>
      </c>
      <c r="D288" s="4" t="s">
        <v>8</v>
      </c>
      <c r="E288" s="11" t="s">
        <v>43</v>
      </c>
      <c r="F288" s="5">
        <v>17500</v>
      </c>
    </row>
    <row r="289" spans="1:6" s="6" customFormat="1" x14ac:dyDescent="0.25">
      <c r="A289" s="4" t="s">
        <v>34</v>
      </c>
      <c r="B289" s="4" t="s">
        <v>34</v>
      </c>
      <c r="C289" s="4">
        <v>63</v>
      </c>
      <c r="D289" s="4" t="s">
        <v>8</v>
      </c>
      <c r="E289" s="11" t="s">
        <v>43</v>
      </c>
      <c r="F289" s="5">
        <v>16400</v>
      </c>
    </row>
    <row r="290" spans="1:6" s="6" customFormat="1" x14ac:dyDescent="0.25">
      <c r="A290" s="4" t="s">
        <v>35</v>
      </c>
      <c r="B290" s="4" t="s">
        <v>35</v>
      </c>
      <c r="C290" s="4">
        <v>70</v>
      </c>
      <c r="D290" s="4" t="s">
        <v>8</v>
      </c>
      <c r="E290" s="11" t="s">
        <v>43</v>
      </c>
      <c r="F290" s="5">
        <v>25000</v>
      </c>
    </row>
    <row r="291" spans="1:6" s="6" customFormat="1" x14ac:dyDescent="0.25">
      <c r="A291" s="4" t="s">
        <v>38</v>
      </c>
      <c r="B291" s="4" t="s">
        <v>38</v>
      </c>
      <c r="C291" s="4">
        <v>73</v>
      </c>
      <c r="D291" s="4" t="s">
        <v>8</v>
      </c>
      <c r="E291" s="11" t="s">
        <v>43</v>
      </c>
      <c r="F291" s="5">
        <v>17000</v>
      </c>
    </row>
    <row r="292" spans="1:6" s="6" customFormat="1" x14ac:dyDescent="0.25">
      <c r="A292" s="4" t="s">
        <v>39</v>
      </c>
      <c r="B292" s="4" t="s">
        <v>39</v>
      </c>
      <c r="C292" s="4">
        <v>76</v>
      </c>
      <c r="D292" s="4" t="s">
        <v>8</v>
      </c>
      <c r="E292" s="11" t="s">
        <v>43</v>
      </c>
      <c r="F292" s="5">
        <v>14390</v>
      </c>
    </row>
    <row r="293" spans="1:6" s="6" customFormat="1" x14ac:dyDescent="0.25">
      <c r="A293" s="4" t="s">
        <v>50</v>
      </c>
      <c r="B293" s="4" t="s">
        <v>50</v>
      </c>
      <c r="C293" s="4">
        <v>68</v>
      </c>
      <c r="D293" s="4" t="s">
        <v>8</v>
      </c>
      <c r="E293" s="11" t="s">
        <v>51</v>
      </c>
      <c r="F293" s="14">
        <f>1644.6*10</f>
        <v>16446</v>
      </c>
    </row>
    <row r="294" spans="1:6" s="6" customFormat="1" x14ac:dyDescent="0.25">
      <c r="A294" s="15" t="s">
        <v>53</v>
      </c>
      <c r="B294" s="4" t="s">
        <v>53</v>
      </c>
      <c r="C294" s="4">
        <v>86</v>
      </c>
      <c r="D294" s="4" t="s">
        <v>8</v>
      </c>
      <c r="E294" s="11" t="s">
        <v>43</v>
      </c>
      <c r="F294" s="16">
        <v>17800</v>
      </c>
    </row>
    <row r="295" spans="1:6" s="6" customFormat="1" x14ac:dyDescent="0.25">
      <c r="A295" s="4" t="s">
        <v>50</v>
      </c>
      <c r="B295" s="4" t="s">
        <v>50</v>
      </c>
      <c r="C295" s="4">
        <v>68</v>
      </c>
      <c r="D295" s="4" t="s">
        <v>52</v>
      </c>
      <c r="E295" s="11" t="s">
        <v>51</v>
      </c>
      <c r="F295" s="14">
        <f>5805.6*5</f>
        <v>29028</v>
      </c>
    </row>
    <row r="296" spans="1:6" s="6" customFormat="1" x14ac:dyDescent="0.25">
      <c r="A296" s="4" t="s">
        <v>40</v>
      </c>
      <c r="B296" s="4" t="s">
        <v>40</v>
      </c>
      <c r="C296" s="4">
        <v>91</v>
      </c>
      <c r="D296" s="4" t="s">
        <v>9</v>
      </c>
      <c r="E296" s="4" t="s">
        <v>44</v>
      </c>
      <c r="F296" s="5">
        <v>22200</v>
      </c>
    </row>
    <row r="297" spans="1:6" s="6" customFormat="1" x14ac:dyDescent="0.25">
      <c r="A297" s="4" t="s">
        <v>18</v>
      </c>
      <c r="B297" s="4" t="s">
        <v>18</v>
      </c>
      <c r="C297" s="4">
        <v>5</v>
      </c>
      <c r="D297" s="4" t="s">
        <v>9</v>
      </c>
      <c r="E297" s="4" t="s">
        <v>44</v>
      </c>
      <c r="F297" s="5">
        <v>26600</v>
      </c>
    </row>
    <row r="298" spans="1:6" s="6" customFormat="1" x14ac:dyDescent="0.25">
      <c r="A298" s="4" t="s">
        <v>19</v>
      </c>
      <c r="B298" s="4" t="s">
        <v>19</v>
      </c>
      <c r="C298" s="4">
        <v>81</v>
      </c>
      <c r="D298" s="4" t="s">
        <v>9</v>
      </c>
      <c r="E298" s="4" t="s">
        <v>44</v>
      </c>
      <c r="F298" s="5">
        <v>27700</v>
      </c>
    </row>
    <row r="299" spans="1:6" s="6" customFormat="1" x14ac:dyDescent="0.25">
      <c r="A299" s="4" t="s">
        <v>20</v>
      </c>
      <c r="B299" s="4" t="s">
        <v>20</v>
      </c>
      <c r="C299" s="4">
        <v>8</v>
      </c>
      <c r="D299" s="4" t="s">
        <v>9</v>
      </c>
      <c r="E299" s="4" t="s">
        <v>44</v>
      </c>
      <c r="F299" s="5">
        <v>26500</v>
      </c>
    </row>
    <row r="300" spans="1:6" s="6" customFormat="1" x14ac:dyDescent="0.25">
      <c r="A300" s="4" t="s">
        <v>21</v>
      </c>
      <c r="B300" s="4" t="s">
        <v>21</v>
      </c>
      <c r="C300" s="4">
        <v>15</v>
      </c>
      <c r="D300" s="4" t="s">
        <v>9</v>
      </c>
      <c r="E300" s="4" t="s">
        <v>44</v>
      </c>
      <c r="F300" s="5">
        <v>26000</v>
      </c>
    </row>
    <row r="301" spans="1:6" s="6" customFormat="1" x14ac:dyDescent="0.25">
      <c r="A301" s="4" t="s">
        <v>22</v>
      </c>
      <c r="B301" s="4" t="s">
        <v>22</v>
      </c>
      <c r="C301" s="4">
        <v>17</v>
      </c>
      <c r="D301" s="4" t="s">
        <v>9</v>
      </c>
      <c r="E301" s="4" t="s">
        <v>44</v>
      </c>
      <c r="F301" s="5">
        <v>30800</v>
      </c>
    </row>
    <row r="302" spans="1:6" s="6" customFormat="1" x14ac:dyDescent="0.25">
      <c r="A302" s="4" t="s">
        <v>23</v>
      </c>
      <c r="B302" s="4" t="s">
        <v>23</v>
      </c>
      <c r="C302" s="4">
        <v>19</v>
      </c>
      <c r="D302" s="4" t="s">
        <v>9</v>
      </c>
      <c r="E302" s="4" t="s">
        <v>44</v>
      </c>
      <c r="F302" s="5">
        <v>27000</v>
      </c>
    </row>
    <row r="303" spans="1:6" s="6" customFormat="1" x14ac:dyDescent="0.25">
      <c r="A303" s="4" t="s">
        <v>24</v>
      </c>
      <c r="B303" s="4" t="s">
        <v>24</v>
      </c>
      <c r="C303" s="4">
        <v>18</v>
      </c>
      <c r="D303" s="4" t="s">
        <v>9</v>
      </c>
      <c r="E303" s="4" t="s">
        <v>44</v>
      </c>
      <c r="F303" s="5">
        <v>27750</v>
      </c>
    </row>
    <row r="304" spans="1:6" s="6" customFormat="1" x14ac:dyDescent="0.25">
      <c r="A304" s="13" t="s">
        <v>25</v>
      </c>
      <c r="B304" s="4" t="s">
        <v>25</v>
      </c>
      <c r="C304" s="4">
        <v>85</v>
      </c>
      <c r="D304" s="4" t="s">
        <v>9</v>
      </c>
      <c r="E304" s="4" t="s">
        <v>44</v>
      </c>
      <c r="F304" s="5">
        <v>36000</v>
      </c>
    </row>
    <row r="305" spans="1:6" s="6" customFormat="1" x14ac:dyDescent="0.25">
      <c r="A305" s="4" t="s">
        <v>26</v>
      </c>
      <c r="B305" s="4" t="s">
        <v>26</v>
      </c>
      <c r="C305" s="4">
        <v>20</v>
      </c>
      <c r="D305" s="4" t="s">
        <v>9</v>
      </c>
      <c r="E305" s="4" t="s">
        <v>44</v>
      </c>
      <c r="F305" s="5">
        <v>31031</v>
      </c>
    </row>
    <row r="306" spans="1:6" s="6" customFormat="1" x14ac:dyDescent="0.25">
      <c r="A306" s="4" t="s">
        <v>27</v>
      </c>
      <c r="B306" s="4" t="s">
        <v>27</v>
      </c>
      <c r="C306" s="4">
        <v>27</v>
      </c>
      <c r="D306" s="4" t="s">
        <v>9</v>
      </c>
      <c r="E306" s="4" t="s">
        <v>44</v>
      </c>
      <c r="F306" s="5">
        <v>29000</v>
      </c>
    </row>
    <row r="307" spans="1:6" s="6" customFormat="1" x14ac:dyDescent="0.25">
      <c r="A307" s="4" t="s">
        <v>28</v>
      </c>
      <c r="B307" s="4" t="s">
        <v>28</v>
      </c>
      <c r="C307" s="4">
        <v>23</v>
      </c>
      <c r="D307" s="4" t="s">
        <v>9</v>
      </c>
      <c r="E307" s="4" t="s">
        <v>44</v>
      </c>
      <c r="F307" s="5">
        <v>25550</v>
      </c>
    </row>
    <row r="308" spans="1:6" s="6" customFormat="1" x14ac:dyDescent="0.25">
      <c r="A308" s="4" t="s">
        <v>29</v>
      </c>
      <c r="B308" s="4" t="s">
        <v>29</v>
      </c>
      <c r="C308" s="4">
        <v>95</v>
      </c>
      <c r="D308" s="4" t="s">
        <v>9</v>
      </c>
      <c r="E308" s="4" t="s">
        <v>44</v>
      </c>
      <c r="F308" s="5">
        <v>26600</v>
      </c>
    </row>
    <row r="309" spans="1:6" s="6" customFormat="1" x14ac:dyDescent="0.25">
      <c r="A309" s="4" t="s">
        <v>30</v>
      </c>
      <c r="B309" s="4" t="s">
        <v>30</v>
      </c>
      <c r="C309" s="4">
        <v>41</v>
      </c>
      <c r="D309" s="4" t="s">
        <v>9</v>
      </c>
      <c r="E309" s="4" t="s">
        <v>44</v>
      </c>
      <c r="F309" s="5">
        <v>28815</v>
      </c>
    </row>
    <row r="310" spans="1:6" s="6" customFormat="1" x14ac:dyDescent="0.25">
      <c r="A310" s="4" t="s">
        <v>33</v>
      </c>
      <c r="B310" s="4" t="s">
        <v>33</v>
      </c>
      <c r="C310" s="4">
        <v>52</v>
      </c>
      <c r="D310" s="4" t="s">
        <v>9</v>
      </c>
      <c r="E310" s="4" t="s">
        <v>44</v>
      </c>
      <c r="F310" s="5">
        <v>30300</v>
      </c>
    </row>
    <row r="311" spans="1:6" s="6" customFormat="1" x14ac:dyDescent="0.25">
      <c r="A311" s="4" t="s">
        <v>59</v>
      </c>
      <c r="B311" s="4" t="s">
        <v>59</v>
      </c>
      <c r="C311" s="4">
        <v>54</v>
      </c>
      <c r="D311" s="4" t="s">
        <v>9</v>
      </c>
      <c r="E311" s="4" t="s">
        <v>44</v>
      </c>
      <c r="F311" s="5">
        <v>32100</v>
      </c>
    </row>
    <row r="312" spans="1:6" s="6" customFormat="1" x14ac:dyDescent="0.25">
      <c r="A312" s="4" t="s">
        <v>34</v>
      </c>
      <c r="B312" s="4" t="s">
        <v>34</v>
      </c>
      <c r="C312" s="4">
        <v>63</v>
      </c>
      <c r="D312" s="4" t="s">
        <v>9</v>
      </c>
      <c r="E312" s="4" t="s">
        <v>44</v>
      </c>
      <c r="F312" s="5">
        <v>30700</v>
      </c>
    </row>
    <row r="313" spans="1:6" s="6" customFormat="1" x14ac:dyDescent="0.25">
      <c r="A313" s="4" t="s">
        <v>35</v>
      </c>
      <c r="B313" s="4" t="s">
        <v>35</v>
      </c>
      <c r="C313" s="4">
        <v>70</v>
      </c>
      <c r="D313" s="4" t="s">
        <v>9</v>
      </c>
      <c r="E313" s="4" t="s">
        <v>44</v>
      </c>
      <c r="F313" s="5">
        <v>31000</v>
      </c>
    </row>
    <row r="314" spans="1:6" s="6" customFormat="1" x14ac:dyDescent="0.25">
      <c r="A314" s="4" t="s">
        <v>38</v>
      </c>
      <c r="B314" s="4" t="s">
        <v>38</v>
      </c>
      <c r="C314" s="4">
        <v>73</v>
      </c>
      <c r="D314" s="4" t="s">
        <v>9</v>
      </c>
      <c r="E314" s="4" t="s">
        <v>44</v>
      </c>
      <c r="F314" s="5">
        <v>28000</v>
      </c>
    </row>
    <row r="315" spans="1:6" s="6" customFormat="1" x14ac:dyDescent="0.25">
      <c r="A315" s="4" t="s">
        <v>39</v>
      </c>
      <c r="B315" s="4" t="s">
        <v>39</v>
      </c>
      <c r="C315" s="4">
        <v>76</v>
      </c>
      <c r="D315" s="4" t="s">
        <v>9</v>
      </c>
      <c r="E315" s="4" t="s">
        <v>44</v>
      </c>
      <c r="F315" s="5">
        <v>26958</v>
      </c>
    </row>
    <row r="316" spans="1:6" s="6" customFormat="1" x14ac:dyDescent="0.25">
      <c r="A316" s="4" t="s">
        <v>50</v>
      </c>
      <c r="B316" s="4" t="s">
        <v>50</v>
      </c>
      <c r="C316" s="4">
        <v>68</v>
      </c>
      <c r="D316" s="4" t="s">
        <v>9</v>
      </c>
      <c r="E316" s="4" t="s">
        <v>44</v>
      </c>
      <c r="F316" s="14">
        <v>26598</v>
      </c>
    </row>
    <row r="317" spans="1:6" s="6" customFormat="1" x14ac:dyDescent="0.25">
      <c r="A317" s="15" t="s">
        <v>53</v>
      </c>
      <c r="B317" s="4" t="s">
        <v>53</v>
      </c>
      <c r="C317" s="4">
        <v>86</v>
      </c>
      <c r="D317" s="4" t="s">
        <v>9</v>
      </c>
      <c r="E317" s="4" t="s">
        <v>44</v>
      </c>
      <c r="F317" s="16">
        <v>28800</v>
      </c>
    </row>
    <row r="318" spans="1:6" s="6" customFormat="1" x14ac:dyDescent="0.25">
      <c r="A318" s="15" t="s">
        <v>54</v>
      </c>
      <c r="B318" s="4" t="s">
        <v>54</v>
      </c>
      <c r="C318" s="4">
        <v>44</v>
      </c>
      <c r="D318" s="4" t="s">
        <v>9</v>
      </c>
      <c r="E318" s="4" t="s">
        <v>44</v>
      </c>
      <c r="F318" s="16">
        <v>28850</v>
      </c>
    </row>
    <row r="319" spans="1:6" s="6" customFormat="1" x14ac:dyDescent="0.25">
      <c r="A319" s="4" t="s">
        <v>38</v>
      </c>
      <c r="B319" s="4" t="s">
        <v>38</v>
      </c>
      <c r="C319" s="4">
        <v>73</v>
      </c>
      <c r="D319" s="4" t="s">
        <v>36</v>
      </c>
      <c r="E319" s="4" t="s">
        <v>47</v>
      </c>
      <c r="F319" s="5">
        <v>56000</v>
      </c>
    </row>
    <row r="320" spans="1:6" s="6" customFormat="1" x14ac:dyDescent="0.25">
      <c r="A320" s="4" t="s">
        <v>18</v>
      </c>
      <c r="B320" s="4" t="s">
        <v>18</v>
      </c>
      <c r="C320" s="4">
        <v>5</v>
      </c>
      <c r="D320" s="4" t="s">
        <v>36</v>
      </c>
      <c r="E320" s="4" t="s">
        <v>47</v>
      </c>
      <c r="F320" s="5">
        <v>32200</v>
      </c>
    </row>
    <row r="321" spans="1:6" s="17" customFormat="1" x14ac:dyDescent="0.25">
      <c r="A321" s="4" t="s">
        <v>22</v>
      </c>
      <c r="B321" s="4" t="s">
        <v>22</v>
      </c>
      <c r="C321" s="4">
        <v>17</v>
      </c>
      <c r="D321" s="4" t="s">
        <v>36</v>
      </c>
      <c r="E321" s="4" t="s">
        <v>47</v>
      </c>
      <c r="F321" s="5">
        <v>33500</v>
      </c>
    </row>
    <row r="322" spans="1:6" s="17" customFormat="1" x14ac:dyDescent="0.25">
      <c r="A322" s="4" t="s">
        <v>23</v>
      </c>
      <c r="B322" s="4" t="s">
        <v>23</v>
      </c>
      <c r="C322" s="4">
        <v>19</v>
      </c>
      <c r="D322" s="4" t="s">
        <v>36</v>
      </c>
      <c r="E322" s="4" t="s">
        <v>47</v>
      </c>
      <c r="F322" s="5">
        <v>30000</v>
      </c>
    </row>
    <row r="323" spans="1:6" s="17" customFormat="1" x14ac:dyDescent="0.25">
      <c r="A323" s="4" t="s">
        <v>25</v>
      </c>
      <c r="B323" s="4" t="s">
        <v>25</v>
      </c>
      <c r="C323" s="4">
        <v>85</v>
      </c>
      <c r="D323" s="4" t="s">
        <v>36</v>
      </c>
      <c r="E323" s="4" t="s">
        <v>47</v>
      </c>
      <c r="F323" s="5">
        <v>45000</v>
      </c>
    </row>
    <row r="324" spans="1:6" s="17" customFormat="1" x14ac:dyDescent="0.25">
      <c r="A324" s="4" t="s">
        <v>33</v>
      </c>
      <c r="B324" s="4" t="s">
        <v>33</v>
      </c>
      <c r="C324" s="4">
        <v>52</v>
      </c>
      <c r="D324" s="4" t="s">
        <v>36</v>
      </c>
      <c r="E324" s="4" t="s">
        <v>47</v>
      </c>
      <c r="F324" s="5">
        <v>33000</v>
      </c>
    </row>
    <row r="325" spans="1:6" s="17" customFormat="1" x14ac:dyDescent="0.25">
      <c r="A325" s="4" t="s">
        <v>59</v>
      </c>
      <c r="B325" s="4" t="s">
        <v>59</v>
      </c>
      <c r="C325" s="4">
        <v>54</v>
      </c>
      <c r="D325" s="4" t="s">
        <v>36</v>
      </c>
      <c r="E325" s="4" t="s">
        <v>47</v>
      </c>
      <c r="F325" s="5">
        <v>35000</v>
      </c>
    </row>
    <row r="326" spans="1:6" s="17" customFormat="1" x14ac:dyDescent="0.25">
      <c r="A326" s="4" t="s">
        <v>34</v>
      </c>
      <c r="B326" s="4" t="s">
        <v>34</v>
      </c>
      <c r="C326" s="4">
        <v>63</v>
      </c>
      <c r="D326" s="4" t="s">
        <v>36</v>
      </c>
      <c r="E326" s="4" t="s">
        <v>47</v>
      </c>
      <c r="F326" s="5">
        <f>1117*30</f>
        <v>33510</v>
      </c>
    </row>
    <row r="327" spans="1:6" s="17" customFormat="1" x14ac:dyDescent="0.25">
      <c r="A327" s="4" t="s">
        <v>39</v>
      </c>
      <c r="B327" s="4" t="s">
        <v>39</v>
      </c>
      <c r="C327" s="4">
        <v>76</v>
      </c>
      <c r="D327" s="4" t="s">
        <v>36</v>
      </c>
      <c r="E327" s="4" t="s">
        <v>47</v>
      </c>
      <c r="F327" s="5">
        <v>29339</v>
      </c>
    </row>
    <row r="328" spans="1:6" s="17" customFormat="1" x14ac:dyDescent="0.25">
      <c r="A328" s="4" t="s">
        <v>18</v>
      </c>
      <c r="B328" s="4" t="s">
        <v>18</v>
      </c>
      <c r="C328" s="4">
        <v>5</v>
      </c>
      <c r="D328" s="4" t="s">
        <v>36</v>
      </c>
      <c r="E328" s="4" t="s">
        <v>49</v>
      </c>
      <c r="F328" s="5">
        <v>26600</v>
      </c>
    </row>
    <row r="329" spans="1:6" s="6" customFormat="1" x14ac:dyDescent="0.25">
      <c r="A329" s="4" t="s">
        <v>20</v>
      </c>
      <c r="B329" s="4" t="s">
        <v>20</v>
      </c>
      <c r="C329" s="4">
        <v>8</v>
      </c>
      <c r="D329" s="4" t="s">
        <v>36</v>
      </c>
      <c r="E329" s="4" t="s">
        <v>47</v>
      </c>
      <c r="F329" s="5">
        <v>56600</v>
      </c>
    </row>
    <row r="330" spans="1:6" s="6" customFormat="1" x14ac:dyDescent="0.25">
      <c r="A330" s="4" t="s">
        <v>21</v>
      </c>
      <c r="B330" s="4" t="s">
        <v>21</v>
      </c>
      <c r="C330" s="4">
        <v>15</v>
      </c>
      <c r="D330" s="4" t="s">
        <v>36</v>
      </c>
      <c r="E330" s="4" t="s">
        <v>47</v>
      </c>
      <c r="F330" s="5">
        <v>57000</v>
      </c>
    </row>
    <row r="331" spans="1:6" s="6" customFormat="1" x14ac:dyDescent="0.25">
      <c r="A331" s="4" t="s">
        <v>22</v>
      </c>
      <c r="B331" s="4" t="s">
        <v>22</v>
      </c>
      <c r="C331" s="4">
        <v>17</v>
      </c>
      <c r="D331" s="4" t="s">
        <v>36</v>
      </c>
      <c r="E331" s="4" t="s">
        <v>47</v>
      </c>
      <c r="F331" s="5">
        <v>62000</v>
      </c>
    </row>
    <row r="332" spans="1:6" s="6" customFormat="1" x14ac:dyDescent="0.25">
      <c r="A332" s="4" t="s">
        <v>23</v>
      </c>
      <c r="B332" s="4" t="s">
        <v>23</v>
      </c>
      <c r="C332" s="4">
        <v>19</v>
      </c>
      <c r="D332" s="4" t="s">
        <v>36</v>
      </c>
      <c r="E332" s="4" t="s">
        <v>47</v>
      </c>
      <c r="F332" s="5">
        <v>25000</v>
      </c>
    </row>
    <row r="333" spans="1:6" s="6" customFormat="1" x14ac:dyDescent="0.25">
      <c r="A333" s="4" t="s">
        <v>26</v>
      </c>
      <c r="B333" s="4" t="s">
        <v>26</v>
      </c>
      <c r="C333" s="4">
        <v>20</v>
      </c>
      <c r="D333" s="4" t="s">
        <v>36</v>
      </c>
      <c r="E333" s="4" t="s">
        <v>47</v>
      </c>
      <c r="F333" s="5">
        <f>1449*30</f>
        <v>43470</v>
      </c>
    </row>
    <row r="334" spans="1:6" s="6" customFormat="1" x14ac:dyDescent="0.25">
      <c r="A334" s="4" t="s">
        <v>28</v>
      </c>
      <c r="B334" s="4" t="s">
        <v>28</v>
      </c>
      <c r="C334" s="4">
        <v>23</v>
      </c>
      <c r="D334" s="4" t="s">
        <v>36</v>
      </c>
      <c r="E334" s="4" t="s">
        <v>47</v>
      </c>
      <c r="F334" s="5">
        <v>61500</v>
      </c>
    </row>
    <row r="335" spans="1:6" s="6" customFormat="1" x14ac:dyDescent="0.25">
      <c r="A335" s="4" t="s">
        <v>30</v>
      </c>
      <c r="B335" s="4" t="s">
        <v>30</v>
      </c>
      <c r="C335" s="4">
        <v>41</v>
      </c>
      <c r="D335" s="4" t="s">
        <v>36</v>
      </c>
      <c r="E335" s="4" t="s">
        <v>47</v>
      </c>
      <c r="F335" s="5">
        <f>1337*30</f>
        <v>40110</v>
      </c>
    </row>
    <row r="336" spans="1:6" s="6" customFormat="1" x14ac:dyDescent="0.25">
      <c r="A336" s="4" t="s">
        <v>33</v>
      </c>
      <c r="B336" s="4" t="s">
        <v>33</v>
      </c>
      <c r="C336" s="4">
        <v>52</v>
      </c>
      <c r="D336" s="4" t="s">
        <v>36</v>
      </c>
      <c r="E336" s="4" t="s">
        <v>47</v>
      </c>
      <c r="F336" s="5">
        <v>61000</v>
      </c>
    </row>
    <row r="337" spans="1:6" s="6" customFormat="1" x14ac:dyDescent="0.25">
      <c r="A337" s="4" t="s">
        <v>35</v>
      </c>
      <c r="B337" s="4" t="s">
        <v>35</v>
      </c>
      <c r="C337" s="4">
        <v>70</v>
      </c>
      <c r="D337" s="4" t="s">
        <v>36</v>
      </c>
      <c r="E337" s="4" t="s">
        <v>47</v>
      </c>
      <c r="F337" s="5">
        <v>62000</v>
      </c>
    </row>
    <row r="338" spans="1:6" s="6" customFormat="1" x14ac:dyDescent="0.25">
      <c r="A338" s="4" t="s">
        <v>50</v>
      </c>
      <c r="B338" s="4" t="s">
        <v>50</v>
      </c>
      <c r="C338" s="4">
        <v>68</v>
      </c>
      <c r="D338" s="4" t="s">
        <v>36</v>
      </c>
      <c r="E338" s="4" t="s">
        <v>47</v>
      </c>
      <c r="F338" s="14">
        <v>33530.400000000001</v>
      </c>
    </row>
    <row r="339" spans="1:6" s="6" customFormat="1" x14ac:dyDescent="0.25">
      <c r="A339" s="15" t="s">
        <v>54</v>
      </c>
      <c r="B339" s="4" t="s">
        <v>54</v>
      </c>
      <c r="C339" s="4">
        <v>44</v>
      </c>
      <c r="D339" s="4" t="s">
        <v>36</v>
      </c>
      <c r="E339" s="4" t="s">
        <v>47</v>
      </c>
      <c r="F339" s="16">
        <v>70000</v>
      </c>
    </row>
    <row r="340" spans="1:6" s="6" customFormat="1" x14ac:dyDescent="0.25">
      <c r="A340" s="15" t="s">
        <v>54</v>
      </c>
      <c r="B340" s="4" t="s">
        <v>54</v>
      </c>
      <c r="C340" s="4">
        <v>44</v>
      </c>
      <c r="D340" s="4" t="s">
        <v>36</v>
      </c>
      <c r="E340" s="4" t="s">
        <v>49</v>
      </c>
      <c r="F340" s="16">
        <v>70000</v>
      </c>
    </row>
    <row r="341" spans="1:6" s="6" customFormat="1" x14ac:dyDescent="0.25">
      <c r="A341" s="18"/>
      <c r="B341" s="18"/>
      <c r="C341" s="18"/>
      <c r="D341" s="18"/>
      <c r="E341" s="18"/>
      <c r="F341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E8EA-9E06-4FE5-BA69-FAA5D01ACE6A}">
  <dimension ref="A1:G341"/>
  <sheetViews>
    <sheetView tabSelected="1" topLeftCell="A320" workbookViewId="0">
      <selection activeCell="D13" sqref="D13"/>
    </sheetView>
  </sheetViews>
  <sheetFormatPr baseColWidth="10" defaultRowHeight="15" x14ac:dyDescent="0.25"/>
  <cols>
    <col min="1" max="1" width="16.5703125" style="7" bestFit="1" customWidth="1"/>
    <col min="2" max="3" width="16.5703125" style="7" customWidth="1"/>
    <col min="4" max="4" width="38.42578125" style="7" customWidth="1"/>
    <col min="5" max="5" width="19.5703125" style="7" customWidth="1"/>
    <col min="6" max="6" width="15" style="8" customWidth="1"/>
    <col min="7" max="7" width="15.42578125" style="3" bestFit="1" customWidth="1"/>
    <col min="8" max="16384" width="11.42578125" style="3"/>
  </cols>
  <sheetData>
    <row r="1" spans="1:7" x14ac:dyDescent="0.25">
      <c r="A1" s="1" t="s">
        <v>0</v>
      </c>
      <c r="B1" s="1" t="s">
        <v>67</v>
      </c>
      <c r="C1" s="1" t="s">
        <v>68</v>
      </c>
      <c r="D1" s="1" t="s">
        <v>1</v>
      </c>
      <c r="E1" s="1" t="s">
        <v>2</v>
      </c>
      <c r="F1" s="2" t="s">
        <v>3</v>
      </c>
      <c r="G1" s="20" t="s">
        <v>70</v>
      </c>
    </row>
    <row r="2" spans="1:7" s="6" customFormat="1" x14ac:dyDescent="0.25">
      <c r="A2" s="4" t="s">
        <v>18</v>
      </c>
      <c r="B2" s="4" t="s">
        <v>18</v>
      </c>
      <c r="C2" s="4">
        <v>5</v>
      </c>
      <c r="D2" s="4" t="s">
        <v>10</v>
      </c>
      <c r="E2" s="9" t="s">
        <v>41</v>
      </c>
      <c r="F2" s="5">
        <v>35300</v>
      </c>
      <c r="G2" s="21" t="s">
        <v>72</v>
      </c>
    </row>
    <row r="3" spans="1:7" s="6" customFormat="1" x14ac:dyDescent="0.25">
      <c r="A3" s="4" t="s">
        <v>19</v>
      </c>
      <c r="B3" s="4" t="s">
        <v>19</v>
      </c>
      <c r="C3" s="4">
        <v>81</v>
      </c>
      <c r="D3" s="4" t="s">
        <v>10</v>
      </c>
      <c r="E3" s="9" t="s">
        <v>41</v>
      </c>
      <c r="F3" s="5">
        <v>32500</v>
      </c>
      <c r="G3" s="21" t="s">
        <v>72</v>
      </c>
    </row>
    <row r="4" spans="1:7" s="6" customFormat="1" x14ac:dyDescent="0.25">
      <c r="A4" s="4" t="s">
        <v>20</v>
      </c>
      <c r="B4" s="4" t="s">
        <v>20</v>
      </c>
      <c r="C4" s="4">
        <v>8</v>
      </c>
      <c r="D4" s="4" t="s">
        <v>10</v>
      </c>
      <c r="E4" s="9" t="s">
        <v>41</v>
      </c>
      <c r="F4" s="5">
        <v>31200</v>
      </c>
      <c r="G4" s="21" t="s">
        <v>72</v>
      </c>
    </row>
    <row r="5" spans="1:7" s="6" customFormat="1" x14ac:dyDescent="0.25">
      <c r="A5" s="4" t="s">
        <v>21</v>
      </c>
      <c r="B5" s="4" t="s">
        <v>21</v>
      </c>
      <c r="C5" s="4">
        <v>15</v>
      </c>
      <c r="D5" s="4" t="s">
        <v>10</v>
      </c>
      <c r="E5" s="9" t="s">
        <v>41</v>
      </c>
      <c r="F5" s="5">
        <v>36000</v>
      </c>
      <c r="G5" s="21" t="s">
        <v>72</v>
      </c>
    </row>
    <row r="6" spans="1:7" s="6" customFormat="1" x14ac:dyDescent="0.25">
      <c r="A6" s="4" t="s">
        <v>22</v>
      </c>
      <c r="B6" s="4" t="s">
        <v>22</v>
      </c>
      <c r="C6" s="4">
        <v>17</v>
      </c>
      <c r="D6" s="4" t="s">
        <v>10</v>
      </c>
      <c r="E6" s="9" t="s">
        <v>41</v>
      </c>
      <c r="F6" s="5">
        <v>36800</v>
      </c>
      <c r="G6" s="21" t="s">
        <v>72</v>
      </c>
    </row>
    <row r="7" spans="1:7" s="6" customFormat="1" x14ac:dyDescent="0.25">
      <c r="A7" s="4" t="s">
        <v>24</v>
      </c>
      <c r="B7" s="4" t="s">
        <v>24</v>
      </c>
      <c r="C7" s="4">
        <v>18</v>
      </c>
      <c r="D7" s="4" t="s">
        <v>10</v>
      </c>
      <c r="E7" s="9" t="s">
        <v>41</v>
      </c>
      <c r="F7" s="5">
        <v>38350</v>
      </c>
      <c r="G7" s="21" t="s">
        <v>72</v>
      </c>
    </row>
    <row r="8" spans="1:7" s="6" customFormat="1" x14ac:dyDescent="0.25">
      <c r="A8" s="4" t="s">
        <v>25</v>
      </c>
      <c r="B8" s="4" t="s">
        <v>25</v>
      </c>
      <c r="C8" s="4">
        <v>85</v>
      </c>
      <c r="D8" s="4" t="s">
        <v>10</v>
      </c>
      <c r="E8" s="9" t="s">
        <v>41</v>
      </c>
      <c r="F8" s="5">
        <v>43000</v>
      </c>
      <c r="G8" s="21" t="s">
        <v>72</v>
      </c>
    </row>
    <row r="9" spans="1:7" s="6" customFormat="1" x14ac:dyDescent="0.25">
      <c r="A9" s="4" t="s">
        <v>23</v>
      </c>
      <c r="B9" s="4" t="s">
        <v>23</v>
      </c>
      <c r="C9" s="4">
        <v>19</v>
      </c>
      <c r="D9" s="4" t="s">
        <v>10</v>
      </c>
      <c r="E9" s="9" t="s">
        <v>41</v>
      </c>
      <c r="F9" s="5">
        <v>32000</v>
      </c>
      <c r="G9" s="21" t="s">
        <v>72</v>
      </c>
    </row>
    <row r="10" spans="1:7" s="6" customFormat="1" x14ac:dyDescent="0.25">
      <c r="A10" s="4" t="s">
        <v>26</v>
      </c>
      <c r="B10" s="4" t="s">
        <v>26</v>
      </c>
      <c r="C10" s="4">
        <v>20</v>
      </c>
      <c r="D10" s="4" t="s">
        <v>10</v>
      </c>
      <c r="E10" s="9" t="s">
        <v>41</v>
      </c>
      <c r="F10" s="5">
        <v>42961</v>
      </c>
      <c r="G10" s="21" t="s">
        <v>72</v>
      </c>
    </row>
    <row r="11" spans="1:7" s="6" customFormat="1" x14ac:dyDescent="0.25">
      <c r="A11" s="4" t="s">
        <v>27</v>
      </c>
      <c r="B11" s="4" t="s">
        <v>27</v>
      </c>
      <c r="C11" s="4">
        <v>27</v>
      </c>
      <c r="D11" s="4" t="s">
        <v>10</v>
      </c>
      <c r="E11" s="9" t="s">
        <v>41</v>
      </c>
      <c r="F11" s="5">
        <v>33000</v>
      </c>
      <c r="G11" s="21" t="s">
        <v>72</v>
      </c>
    </row>
    <row r="12" spans="1:7" s="6" customFormat="1" x14ac:dyDescent="0.25">
      <c r="A12" s="4" t="s">
        <v>28</v>
      </c>
      <c r="B12" s="4" t="s">
        <v>28</v>
      </c>
      <c r="C12" s="4">
        <v>23</v>
      </c>
      <c r="D12" s="4" t="s">
        <v>10</v>
      </c>
      <c r="E12" s="9" t="s">
        <v>41</v>
      </c>
      <c r="F12" s="5">
        <v>12000</v>
      </c>
      <c r="G12" s="21" t="s">
        <v>72</v>
      </c>
    </row>
    <row r="13" spans="1:7" s="6" customFormat="1" x14ac:dyDescent="0.25">
      <c r="A13" s="4" t="s">
        <v>29</v>
      </c>
      <c r="B13" s="4" t="s">
        <v>29</v>
      </c>
      <c r="C13" s="4">
        <v>95</v>
      </c>
      <c r="D13" s="4" t="s">
        <v>10</v>
      </c>
      <c r="E13" s="9" t="s">
        <v>41</v>
      </c>
      <c r="F13" s="5">
        <v>30686</v>
      </c>
      <c r="G13" s="21" t="s">
        <v>72</v>
      </c>
    </row>
    <row r="14" spans="1:7" s="6" customFormat="1" x14ac:dyDescent="0.25">
      <c r="A14" s="4" t="s">
        <v>30</v>
      </c>
      <c r="B14" s="4" t="s">
        <v>30</v>
      </c>
      <c r="C14" s="4">
        <v>41</v>
      </c>
      <c r="D14" s="4" t="s">
        <v>10</v>
      </c>
      <c r="E14" s="9" t="s">
        <v>41</v>
      </c>
      <c r="F14" s="5">
        <v>39892</v>
      </c>
      <c r="G14" s="21" t="s">
        <v>72</v>
      </c>
    </row>
    <row r="15" spans="1:7" s="6" customFormat="1" x14ac:dyDescent="0.25">
      <c r="A15" s="15" t="s">
        <v>54</v>
      </c>
      <c r="B15" s="4" t="s">
        <v>54</v>
      </c>
      <c r="C15" s="4">
        <v>44</v>
      </c>
      <c r="D15" s="4" t="s">
        <v>10</v>
      </c>
      <c r="E15" s="9" t="s">
        <v>41</v>
      </c>
      <c r="F15" s="16">
        <v>34000</v>
      </c>
      <c r="G15" s="21" t="s">
        <v>72</v>
      </c>
    </row>
    <row r="16" spans="1:7" s="6" customFormat="1" x14ac:dyDescent="0.25">
      <c r="A16" s="4" t="s">
        <v>33</v>
      </c>
      <c r="B16" s="4" t="s">
        <v>33</v>
      </c>
      <c r="C16" s="4">
        <v>52</v>
      </c>
      <c r="D16" s="4" t="s">
        <v>10</v>
      </c>
      <c r="E16" s="9" t="s">
        <v>41</v>
      </c>
      <c r="F16" s="5">
        <v>36300</v>
      </c>
      <c r="G16" s="21" t="s">
        <v>72</v>
      </c>
    </row>
    <row r="17" spans="1:7" s="6" customFormat="1" x14ac:dyDescent="0.25">
      <c r="A17" s="4" t="s">
        <v>59</v>
      </c>
      <c r="B17" s="4" t="s">
        <v>59</v>
      </c>
      <c r="C17" s="4">
        <v>54</v>
      </c>
      <c r="D17" s="4" t="s">
        <v>10</v>
      </c>
      <c r="E17" s="9" t="s">
        <v>41</v>
      </c>
      <c r="F17" s="5">
        <v>38400</v>
      </c>
      <c r="G17" s="21" t="s">
        <v>72</v>
      </c>
    </row>
    <row r="18" spans="1:7" s="6" customFormat="1" x14ac:dyDescent="0.25">
      <c r="A18" s="15" t="s">
        <v>53</v>
      </c>
      <c r="B18" s="4" t="s">
        <v>53</v>
      </c>
      <c r="C18" s="4">
        <v>86</v>
      </c>
      <c r="D18" s="4" t="s">
        <v>10</v>
      </c>
      <c r="E18" s="9" t="s">
        <v>41</v>
      </c>
      <c r="F18" s="16">
        <v>39800</v>
      </c>
      <c r="G18" s="21" t="s">
        <v>72</v>
      </c>
    </row>
    <row r="19" spans="1:7" s="6" customFormat="1" x14ac:dyDescent="0.25">
      <c r="A19" s="4" t="s">
        <v>34</v>
      </c>
      <c r="B19" s="4" t="s">
        <v>34</v>
      </c>
      <c r="C19" s="4">
        <v>63</v>
      </c>
      <c r="D19" s="4" t="s">
        <v>10</v>
      </c>
      <c r="E19" s="9" t="s">
        <v>41</v>
      </c>
      <c r="F19" s="5">
        <v>36800</v>
      </c>
      <c r="G19" s="21" t="s">
        <v>72</v>
      </c>
    </row>
    <row r="20" spans="1:7" s="6" customFormat="1" x14ac:dyDescent="0.25">
      <c r="A20" s="4" t="s">
        <v>50</v>
      </c>
      <c r="B20" s="4" t="s">
        <v>50</v>
      </c>
      <c r="C20" s="4">
        <v>68</v>
      </c>
      <c r="D20" s="4" t="s">
        <v>10</v>
      </c>
      <c r="E20" s="9" t="s">
        <v>41</v>
      </c>
      <c r="F20" s="14">
        <v>36823.199999999997</v>
      </c>
      <c r="G20" s="21" t="s">
        <v>72</v>
      </c>
    </row>
    <row r="21" spans="1:7" s="6" customFormat="1" x14ac:dyDescent="0.25">
      <c r="A21" s="4" t="s">
        <v>35</v>
      </c>
      <c r="B21" s="4" t="s">
        <v>35</v>
      </c>
      <c r="C21" s="4">
        <v>70</v>
      </c>
      <c r="D21" s="4" t="s">
        <v>10</v>
      </c>
      <c r="E21" s="10" t="s">
        <v>41</v>
      </c>
      <c r="F21" s="5">
        <v>34000</v>
      </c>
      <c r="G21" s="21" t="s">
        <v>72</v>
      </c>
    </row>
    <row r="22" spans="1:7" s="6" customFormat="1" x14ac:dyDescent="0.25">
      <c r="A22" s="4" t="s">
        <v>38</v>
      </c>
      <c r="B22" s="4" t="s">
        <v>38</v>
      </c>
      <c r="C22" s="4">
        <v>73</v>
      </c>
      <c r="D22" s="4" t="s">
        <v>10</v>
      </c>
      <c r="E22" s="10" t="s">
        <v>41</v>
      </c>
      <c r="F22" s="5">
        <v>33800</v>
      </c>
      <c r="G22" s="21" t="s">
        <v>72</v>
      </c>
    </row>
    <row r="23" spans="1:7" s="6" customFormat="1" x14ac:dyDescent="0.25">
      <c r="A23" s="4" t="s">
        <v>39</v>
      </c>
      <c r="B23" s="4" t="s">
        <v>39</v>
      </c>
      <c r="C23" s="4">
        <v>76</v>
      </c>
      <c r="D23" s="4" t="s">
        <v>10</v>
      </c>
      <c r="E23" s="10" t="s">
        <v>41</v>
      </c>
      <c r="F23" s="5">
        <v>32220</v>
      </c>
      <c r="G23" s="21" t="s">
        <v>72</v>
      </c>
    </row>
    <row r="24" spans="1:7" s="6" customFormat="1" x14ac:dyDescent="0.25">
      <c r="A24" s="4" t="s">
        <v>18</v>
      </c>
      <c r="B24" s="4" t="s">
        <v>18</v>
      </c>
      <c r="C24" s="4">
        <v>5</v>
      </c>
      <c r="D24" s="4" t="s">
        <v>11</v>
      </c>
      <c r="E24" s="10" t="s">
        <v>42</v>
      </c>
      <c r="F24" s="5">
        <v>18000</v>
      </c>
      <c r="G24" s="21" t="s">
        <v>73</v>
      </c>
    </row>
    <row r="25" spans="1:7" s="6" customFormat="1" x14ac:dyDescent="0.25">
      <c r="A25" s="4" t="s">
        <v>19</v>
      </c>
      <c r="B25" s="4" t="s">
        <v>19</v>
      </c>
      <c r="C25" s="4">
        <v>81</v>
      </c>
      <c r="D25" s="4" t="s">
        <v>11</v>
      </c>
      <c r="E25" s="10" t="s">
        <v>42</v>
      </c>
      <c r="F25" s="5">
        <v>19000</v>
      </c>
      <c r="G25" s="21" t="s">
        <v>73</v>
      </c>
    </row>
    <row r="26" spans="1:7" s="6" customFormat="1" x14ac:dyDescent="0.25">
      <c r="A26" s="4" t="s">
        <v>20</v>
      </c>
      <c r="B26" s="4" t="s">
        <v>20</v>
      </c>
      <c r="C26" s="4">
        <v>8</v>
      </c>
      <c r="D26" s="4" t="s">
        <v>11</v>
      </c>
      <c r="E26" s="10" t="s">
        <v>42</v>
      </c>
      <c r="F26" s="5">
        <v>18200</v>
      </c>
      <c r="G26" s="21" t="s">
        <v>73</v>
      </c>
    </row>
    <row r="27" spans="1:7" s="6" customFormat="1" x14ac:dyDescent="0.25">
      <c r="A27" s="4" t="s">
        <v>21</v>
      </c>
      <c r="B27" s="4" t="s">
        <v>21</v>
      </c>
      <c r="C27" s="4">
        <v>15</v>
      </c>
      <c r="D27" s="4" t="s">
        <v>11</v>
      </c>
      <c r="E27" s="10" t="s">
        <v>42</v>
      </c>
      <c r="F27" s="5">
        <v>17500</v>
      </c>
      <c r="G27" s="21" t="s">
        <v>73</v>
      </c>
    </row>
    <row r="28" spans="1:7" s="6" customFormat="1" x14ac:dyDescent="0.25">
      <c r="A28" s="4" t="s">
        <v>22</v>
      </c>
      <c r="B28" s="4" t="s">
        <v>22</v>
      </c>
      <c r="C28" s="4">
        <v>17</v>
      </c>
      <c r="D28" s="4" t="s">
        <v>11</v>
      </c>
      <c r="E28" s="10" t="s">
        <v>42</v>
      </c>
      <c r="F28" s="5">
        <v>19000</v>
      </c>
      <c r="G28" s="21" t="s">
        <v>73</v>
      </c>
    </row>
    <row r="29" spans="1:7" s="6" customFormat="1" x14ac:dyDescent="0.25">
      <c r="A29" s="4" t="s">
        <v>24</v>
      </c>
      <c r="B29" s="4" t="s">
        <v>24</v>
      </c>
      <c r="C29" s="4">
        <v>18</v>
      </c>
      <c r="D29" s="4" t="s">
        <v>11</v>
      </c>
      <c r="E29" s="10" t="s">
        <v>42</v>
      </c>
      <c r="F29" s="5">
        <f>652*30</f>
        <v>19560</v>
      </c>
      <c r="G29" s="21" t="s">
        <v>73</v>
      </c>
    </row>
    <row r="30" spans="1:7" s="6" customFormat="1" x14ac:dyDescent="0.25">
      <c r="A30" s="4" t="s">
        <v>25</v>
      </c>
      <c r="B30" s="4" t="s">
        <v>25</v>
      </c>
      <c r="C30" s="4">
        <v>85</v>
      </c>
      <c r="D30" s="4" t="s">
        <v>11</v>
      </c>
      <c r="E30" s="10" t="s">
        <v>42</v>
      </c>
      <c r="F30" s="5">
        <v>22500</v>
      </c>
      <c r="G30" s="21" t="s">
        <v>73</v>
      </c>
    </row>
    <row r="31" spans="1:7" s="6" customFormat="1" x14ac:dyDescent="0.25">
      <c r="A31" s="4" t="s">
        <v>23</v>
      </c>
      <c r="B31" s="4" t="s">
        <v>23</v>
      </c>
      <c r="C31" s="4">
        <v>19</v>
      </c>
      <c r="D31" s="4" t="s">
        <v>11</v>
      </c>
      <c r="E31" s="10" t="s">
        <v>42</v>
      </c>
      <c r="F31" s="5">
        <v>16800</v>
      </c>
      <c r="G31" s="21" t="s">
        <v>73</v>
      </c>
    </row>
    <row r="32" spans="1:7" s="6" customFormat="1" x14ac:dyDescent="0.25">
      <c r="A32" s="4" t="s">
        <v>26</v>
      </c>
      <c r="B32" s="4" t="s">
        <v>26</v>
      </c>
      <c r="C32" s="4">
        <v>20</v>
      </c>
      <c r="D32" s="4" t="s">
        <v>11</v>
      </c>
      <c r="E32" s="10" t="s">
        <v>42</v>
      </c>
      <c r="F32" s="5">
        <v>12600</v>
      </c>
      <c r="G32" s="21" t="s">
        <v>73</v>
      </c>
    </row>
    <row r="33" spans="1:7" s="6" customFormat="1" x14ac:dyDescent="0.25">
      <c r="A33" s="4" t="s">
        <v>27</v>
      </c>
      <c r="B33" s="4" t="s">
        <v>27</v>
      </c>
      <c r="C33" s="4">
        <v>27</v>
      </c>
      <c r="D33" s="4" t="s">
        <v>11</v>
      </c>
      <c r="E33" s="10" t="s">
        <v>42</v>
      </c>
      <c r="F33" s="5">
        <v>20000</v>
      </c>
      <c r="G33" s="21" t="s">
        <v>73</v>
      </c>
    </row>
    <row r="34" spans="1:7" s="6" customFormat="1" x14ac:dyDescent="0.25">
      <c r="A34" s="4" t="s">
        <v>29</v>
      </c>
      <c r="B34" s="4" t="s">
        <v>29</v>
      </c>
      <c r="C34" s="4">
        <v>95</v>
      </c>
      <c r="D34" s="4" t="s">
        <v>11</v>
      </c>
      <c r="E34" s="10" t="s">
        <v>42</v>
      </c>
      <c r="F34" s="5">
        <v>18787</v>
      </c>
      <c r="G34" s="21" t="s">
        <v>73</v>
      </c>
    </row>
    <row r="35" spans="1:7" s="6" customFormat="1" x14ac:dyDescent="0.25">
      <c r="A35" s="4" t="s">
        <v>34</v>
      </c>
      <c r="B35" s="4" t="s">
        <v>34</v>
      </c>
      <c r="C35" s="4">
        <v>63</v>
      </c>
      <c r="D35" s="4" t="s">
        <v>11</v>
      </c>
      <c r="E35" s="10" t="s">
        <v>42</v>
      </c>
      <c r="F35" s="5">
        <v>18400</v>
      </c>
      <c r="G35" s="21" t="s">
        <v>73</v>
      </c>
    </row>
    <row r="36" spans="1:7" s="6" customFormat="1" x14ac:dyDescent="0.25">
      <c r="A36" s="4" t="s">
        <v>50</v>
      </c>
      <c r="B36" s="4" t="s">
        <v>50</v>
      </c>
      <c r="C36" s="4">
        <v>68</v>
      </c>
      <c r="D36" s="4" t="s">
        <v>11</v>
      </c>
      <c r="E36" s="10" t="s">
        <v>42</v>
      </c>
      <c r="F36" s="14">
        <v>18788.400000000001</v>
      </c>
      <c r="G36" s="21" t="s">
        <v>73</v>
      </c>
    </row>
    <row r="37" spans="1:7" s="6" customFormat="1" x14ac:dyDescent="0.25">
      <c r="A37" s="4" t="s">
        <v>35</v>
      </c>
      <c r="B37" s="4" t="s">
        <v>35</v>
      </c>
      <c r="C37" s="4">
        <v>70</v>
      </c>
      <c r="D37" s="4" t="s">
        <v>11</v>
      </c>
      <c r="E37" s="10" t="s">
        <v>42</v>
      </c>
      <c r="F37" s="5">
        <v>20000</v>
      </c>
      <c r="G37" s="21" t="s">
        <v>73</v>
      </c>
    </row>
    <row r="38" spans="1:7" s="6" customFormat="1" x14ac:dyDescent="0.25">
      <c r="A38" s="4" t="s">
        <v>38</v>
      </c>
      <c r="B38" s="4" t="s">
        <v>38</v>
      </c>
      <c r="C38" s="4">
        <v>73</v>
      </c>
      <c r="D38" s="4" t="s">
        <v>11</v>
      </c>
      <c r="E38" s="10" t="s">
        <v>42</v>
      </c>
      <c r="F38" s="5">
        <v>18300</v>
      </c>
      <c r="G38" s="21" t="s">
        <v>73</v>
      </c>
    </row>
    <row r="39" spans="1:7" s="6" customFormat="1" x14ac:dyDescent="0.25">
      <c r="A39" s="4" t="s">
        <v>39</v>
      </c>
      <c r="B39" s="4" t="s">
        <v>39</v>
      </c>
      <c r="C39" s="4">
        <v>76</v>
      </c>
      <c r="D39" s="4" t="s">
        <v>11</v>
      </c>
      <c r="E39" s="10" t="s">
        <v>42</v>
      </c>
      <c r="F39" s="5">
        <v>16440</v>
      </c>
      <c r="G39" s="21" t="s">
        <v>73</v>
      </c>
    </row>
    <row r="40" spans="1:7" s="6" customFormat="1" x14ac:dyDescent="0.25">
      <c r="A40" s="4" t="s">
        <v>40</v>
      </c>
      <c r="B40" s="4" t="s">
        <v>40</v>
      </c>
      <c r="C40" s="4">
        <v>91</v>
      </c>
      <c r="D40" s="4" t="s">
        <v>4</v>
      </c>
      <c r="E40" s="10" t="s">
        <v>42</v>
      </c>
      <c r="F40" s="5">
        <v>3900</v>
      </c>
      <c r="G40" s="21" t="s">
        <v>74</v>
      </c>
    </row>
    <row r="41" spans="1:7" s="6" customFormat="1" x14ac:dyDescent="0.25">
      <c r="A41" s="4" t="s">
        <v>18</v>
      </c>
      <c r="B41" s="4" t="s">
        <v>18</v>
      </c>
      <c r="C41" s="4">
        <v>5</v>
      </c>
      <c r="D41" s="4" t="s">
        <v>4</v>
      </c>
      <c r="E41" s="10" t="s">
        <v>42</v>
      </c>
      <c r="F41" s="5">
        <v>5000</v>
      </c>
      <c r="G41" s="21" t="s">
        <v>74</v>
      </c>
    </row>
    <row r="42" spans="1:7" s="6" customFormat="1" x14ac:dyDescent="0.25">
      <c r="A42" s="4" t="s">
        <v>19</v>
      </c>
      <c r="B42" s="4" t="s">
        <v>19</v>
      </c>
      <c r="C42" s="4">
        <v>81</v>
      </c>
      <c r="D42" s="4" t="s">
        <v>4</v>
      </c>
      <c r="E42" s="10" t="s">
        <v>42</v>
      </c>
      <c r="F42" s="5">
        <v>4800</v>
      </c>
      <c r="G42" s="21" t="s">
        <v>74</v>
      </c>
    </row>
    <row r="43" spans="1:7" s="6" customFormat="1" x14ac:dyDescent="0.25">
      <c r="A43" s="4" t="s">
        <v>20</v>
      </c>
      <c r="B43" s="4" t="s">
        <v>20</v>
      </c>
      <c r="C43" s="4">
        <v>8</v>
      </c>
      <c r="D43" s="4" t="s">
        <v>4</v>
      </c>
      <c r="E43" s="10" t="s">
        <v>42</v>
      </c>
      <c r="F43" s="5">
        <v>4650</v>
      </c>
      <c r="G43" s="21" t="s">
        <v>74</v>
      </c>
    </row>
    <row r="44" spans="1:7" s="6" customFormat="1" x14ac:dyDescent="0.25">
      <c r="A44" s="4" t="s">
        <v>21</v>
      </c>
      <c r="B44" s="4" t="s">
        <v>21</v>
      </c>
      <c r="C44" s="4">
        <v>15</v>
      </c>
      <c r="D44" s="4" t="s">
        <v>4</v>
      </c>
      <c r="E44" s="10" t="s">
        <v>42</v>
      </c>
      <c r="F44" s="5">
        <v>4000</v>
      </c>
      <c r="G44" s="21" t="s">
        <v>74</v>
      </c>
    </row>
    <row r="45" spans="1:7" s="6" customFormat="1" x14ac:dyDescent="0.25">
      <c r="A45" s="4" t="s">
        <v>22</v>
      </c>
      <c r="B45" s="4" t="s">
        <v>22</v>
      </c>
      <c r="C45" s="4">
        <v>17</v>
      </c>
      <c r="D45" s="4" t="s">
        <v>4</v>
      </c>
      <c r="E45" s="10" t="s">
        <v>42</v>
      </c>
      <c r="F45" s="5">
        <v>5100</v>
      </c>
      <c r="G45" s="21" t="s">
        <v>74</v>
      </c>
    </row>
    <row r="46" spans="1:7" s="6" customFormat="1" x14ac:dyDescent="0.25">
      <c r="A46" s="4" t="s">
        <v>24</v>
      </c>
      <c r="B46" s="4" t="s">
        <v>24</v>
      </c>
      <c r="C46" s="4">
        <v>18</v>
      </c>
      <c r="D46" s="4" t="s">
        <v>4</v>
      </c>
      <c r="E46" s="10" t="s">
        <v>42</v>
      </c>
      <c r="F46" s="5">
        <f>160*30</f>
        <v>4800</v>
      </c>
      <c r="G46" s="21" t="s">
        <v>74</v>
      </c>
    </row>
    <row r="47" spans="1:7" s="6" customFormat="1" x14ac:dyDescent="0.25">
      <c r="A47" s="4" t="s">
        <v>25</v>
      </c>
      <c r="B47" s="4" t="s">
        <v>25</v>
      </c>
      <c r="C47" s="4">
        <v>85</v>
      </c>
      <c r="D47" s="4" t="s">
        <v>4</v>
      </c>
      <c r="E47" s="10" t="s">
        <v>42</v>
      </c>
      <c r="F47" s="5">
        <v>7500</v>
      </c>
      <c r="G47" s="21" t="s">
        <v>74</v>
      </c>
    </row>
    <row r="48" spans="1:7" s="6" customFormat="1" x14ac:dyDescent="0.25">
      <c r="A48" s="4" t="s">
        <v>23</v>
      </c>
      <c r="B48" s="4" t="s">
        <v>23</v>
      </c>
      <c r="C48" s="4">
        <v>19</v>
      </c>
      <c r="D48" s="4" t="s">
        <v>4</v>
      </c>
      <c r="E48" s="10" t="s">
        <v>42</v>
      </c>
      <c r="F48" s="5">
        <v>4900</v>
      </c>
      <c r="G48" s="21" t="s">
        <v>74</v>
      </c>
    </row>
    <row r="49" spans="1:7" s="6" customFormat="1" x14ac:dyDescent="0.25">
      <c r="A49" s="4" t="s">
        <v>26</v>
      </c>
      <c r="B49" s="4" t="s">
        <v>26</v>
      </c>
      <c r="C49" s="4">
        <v>20</v>
      </c>
      <c r="D49" s="4" t="s">
        <v>4</v>
      </c>
      <c r="E49" s="10" t="s">
        <v>42</v>
      </c>
      <c r="F49" s="5">
        <f>180*30</f>
        <v>5400</v>
      </c>
      <c r="G49" s="21" t="s">
        <v>74</v>
      </c>
    </row>
    <row r="50" spans="1:7" s="6" customFormat="1" x14ac:dyDescent="0.25">
      <c r="A50" s="4" t="s">
        <v>27</v>
      </c>
      <c r="B50" s="4" t="s">
        <v>27</v>
      </c>
      <c r="C50" s="4">
        <v>27</v>
      </c>
      <c r="D50" s="4" t="s">
        <v>4</v>
      </c>
      <c r="E50" s="10" t="s">
        <v>42</v>
      </c>
      <c r="F50" s="5">
        <v>5000</v>
      </c>
      <c r="G50" s="21" t="s">
        <v>74</v>
      </c>
    </row>
    <row r="51" spans="1:7" s="6" customFormat="1" x14ac:dyDescent="0.25">
      <c r="A51" s="4" t="s">
        <v>28</v>
      </c>
      <c r="B51" s="4" t="s">
        <v>28</v>
      </c>
      <c r="C51" s="4">
        <v>23</v>
      </c>
      <c r="D51" s="4" t="s">
        <v>4</v>
      </c>
      <c r="E51" s="10" t="s">
        <v>42</v>
      </c>
      <c r="F51" s="5">
        <v>3600</v>
      </c>
      <c r="G51" s="21" t="s">
        <v>74</v>
      </c>
    </row>
    <row r="52" spans="1:7" s="6" customFormat="1" x14ac:dyDescent="0.25">
      <c r="A52" s="4" t="s">
        <v>29</v>
      </c>
      <c r="B52" s="4" t="s">
        <v>29</v>
      </c>
      <c r="C52" s="4">
        <v>95</v>
      </c>
      <c r="D52" s="4" t="s">
        <v>4</v>
      </c>
      <c r="E52" s="10" t="s">
        <v>42</v>
      </c>
      <c r="F52" s="5">
        <v>4620</v>
      </c>
      <c r="G52" s="21" t="s">
        <v>74</v>
      </c>
    </row>
    <row r="53" spans="1:7" s="6" customFormat="1" x14ac:dyDescent="0.25">
      <c r="A53" s="4" t="s">
        <v>30</v>
      </c>
      <c r="B53" s="4" t="s">
        <v>30</v>
      </c>
      <c r="C53" s="4">
        <v>41</v>
      </c>
      <c r="D53" s="4" t="s">
        <v>4</v>
      </c>
      <c r="E53" s="10" t="s">
        <v>42</v>
      </c>
      <c r="F53" s="5">
        <f>167*30</f>
        <v>5010</v>
      </c>
      <c r="G53" s="21" t="s">
        <v>74</v>
      </c>
    </row>
    <row r="54" spans="1:7" s="6" customFormat="1" x14ac:dyDescent="0.25">
      <c r="A54" s="15" t="s">
        <v>54</v>
      </c>
      <c r="B54" s="4" t="s">
        <v>54</v>
      </c>
      <c r="C54" s="4">
        <v>44</v>
      </c>
      <c r="D54" s="4" t="s">
        <v>4</v>
      </c>
      <c r="E54" s="10" t="s">
        <v>42</v>
      </c>
      <c r="F54" s="16">
        <v>5100</v>
      </c>
      <c r="G54" s="21" t="s">
        <v>74</v>
      </c>
    </row>
    <row r="55" spans="1:7" s="6" customFormat="1" x14ac:dyDescent="0.25">
      <c r="A55" s="4" t="s">
        <v>31</v>
      </c>
      <c r="B55" s="4" t="s">
        <v>31</v>
      </c>
      <c r="C55" s="4">
        <v>47</v>
      </c>
      <c r="D55" s="4" t="s">
        <v>4</v>
      </c>
      <c r="E55" s="10" t="s">
        <v>42</v>
      </c>
      <c r="F55" s="5">
        <v>4500</v>
      </c>
      <c r="G55" s="21" t="s">
        <v>74</v>
      </c>
    </row>
    <row r="56" spans="1:7" s="6" customFormat="1" x14ac:dyDescent="0.25">
      <c r="A56" s="4" t="s">
        <v>33</v>
      </c>
      <c r="B56" s="4" t="s">
        <v>33</v>
      </c>
      <c r="C56" s="4">
        <v>52</v>
      </c>
      <c r="D56" s="4" t="s">
        <v>4</v>
      </c>
      <c r="E56" s="10" t="s">
        <v>42</v>
      </c>
      <c r="F56" s="5">
        <v>4650</v>
      </c>
      <c r="G56" s="21" t="s">
        <v>74</v>
      </c>
    </row>
    <row r="57" spans="1:7" s="6" customFormat="1" x14ac:dyDescent="0.25">
      <c r="A57" s="4" t="s">
        <v>59</v>
      </c>
      <c r="B57" s="4" t="s">
        <v>59</v>
      </c>
      <c r="C57" s="4">
        <v>54</v>
      </c>
      <c r="D57" s="4" t="s">
        <v>4</v>
      </c>
      <c r="E57" s="10" t="s">
        <v>42</v>
      </c>
      <c r="F57" s="5">
        <v>5300</v>
      </c>
      <c r="G57" s="21" t="s">
        <v>74</v>
      </c>
    </row>
    <row r="58" spans="1:7" s="6" customFormat="1" x14ac:dyDescent="0.25">
      <c r="A58" s="15" t="s">
        <v>53</v>
      </c>
      <c r="B58" s="4" t="s">
        <v>53</v>
      </c>
      <c r="C58" s="4">
        <v>86</v>
      </c>
      <c r="D58" s="4" t="s">
        <v>4</v>
      </c>
      <c r="E58" s="10" t="s">
        <v>42</v>
      </c>
      <c r="F58" s="16">
        <v>5000</v>
      </c>
      <c r="G58" s="21" t="s">
        <v>74</v>
      </c>
    </row>
    <row r="59" spans="1:7" s="6" customFormat="1" x14ac:dyDescent="0.25">
      <c r="A59" s="4" t="s">
        <v>34</v>
      </c>
      <c r="B59" s="4" t="s">
        <v>34</v>
      </c>
      <c r="C59" s="4">
        <v>63</v>
      </c>
      <c r="D59" s="4" t="s">
        <v>4</v>
      </c>
      <c r="E59" s="10" t="s">
        <v>42</v>
      </c>
      <c r="F59" s="5">
        <v>4815</v>
      </c>
      <c r="G59" s="21" t="s">
        <v>74</v>
      </c>
    </row>
    <row r="60" spans="1:7" s="6" customFormat="1" x14ac:dyDescent="0.25">
      <c r="A60" s="4" t="s">
        <v>50</v>
      </c>
      <c r="B60" s="4" t="s">
        <v>50</v>
      </c>
      <c r="C60" s="4">
        <v>68</v>
      </c>
      <c r="D60" s="4" t="s">
        <v>4</v>
      </c>
      <c r="E60" s="10" t="s">
        <v>42</v>
      </c>
      <c r="F60" s="14">
        <v>4617.6000000000004</v>
      </c>
      <c r="G60" s="21" t="s">
        <v>74</v>
      </c>
    </row>
    <row r="61" spans="1:7" s="6" customFormat="1" x14ac:dyDescent="0.25">
      <c r="A61" s="4" t="s">
        <v>35</v>
      </c>
      <c r="B61" s="4" t="s">
        <v>35</v>
      </c>
      <c r="C61" s="4">
        <v>70</v>
      </c>
      <c r="D61" s="4" t="s">
        <v>4</v>
      </c>
      <c r="E61" s="10" t="s">
        <v>42</v>
      </c>
      <c r="F61" s="5">
        <v>5500</v>
      </c>
      <c r="G61" s="21" t="s">
        <v>74</v>
      </c>
    </row>
    <row r="62" spans="1:7" s="6" customFormat="1" x14ac:dyDescent="0.25">
      <c r="A62" s="4" t="s">
        <v>38</v>
      </c>
      <c r="B62" s="4" t="s">
        <v>38</v>
      </c>
      <c r="C62" s="4">
        <v>73</v>
      </c>
      <c r="D62" s="4" t="s">
        <v>4</v>
      </c>
      <c r="E62" s="10" t="s">
        <v>42</v>
      </c>
      <c r="F62" s="5">
        <v>4600</v>
      </c>
      <c r="G62" s="21" t="s">
        <v>74</v>
      </c>
    </row>
    <row r="63" spans="1:7" s="6" customFormat="1" x14ac:dyDescent="0.25">
      <c r="A63" s="4" t="s">
        <v>39</v>
      </c>
      <c r="B63" s="4" t="s">
        <v>39</v>
      </c>
      <c r="C63" s="4">
        <v>76</v>
      </c>
      <c r="D63" s="4" t="s">
        <v>4</v>
      </c>
      <c r="E63" s="10" t="s">
        <v>42</v>
      </c>
      <c r="F63" s="5">
        <v>4459</v>
      </c>
      <c r="G63" s="21" t="s">
        <v>74</v>
      </c>
    </row>
    <row r="64" spans="1:7" s="6" customFormat="1" x14ac:dyDescent="0.25">
      <c r="A64" s="4" t="s">
        <v>18</v>
      </c>
      <c r="B64" s="4" t="s">
        <v>18</v>
      </c>
      <c r="C64" s="4">
        <v>5</v>
      </c>
      <c r="D64" s="4" t="s">
        <v>12</v>
      </c>
      <c r="E64" s="10" t="s">
        <v>42</v>
      </c>
      <c r="F64" s="5">
        <v>13000</v>
      </c>
      <c r="G64" s="4" t="s">
        <v>75</v>
      </c>
    </row>
    <row r="65" spans="1:7" s="6" customFormat="1" x14ac:dyDescent="0.25">
      <c r="A65" s="4" t="s">
        <v>19</v>
      </c>
      <c r="B65" s="4" t="s">
        <v>19</v>
      </c>
      <c r="C65" s="4">
        <v>81</v>
      </c>
      <c r="D65" s="4" t="s">
        <v>12</v>
      </c>
      <c r="E65" s="10" t="s">
        <v>42</v>
      </c>
      <c r="F65" s="5">
        <v>14200</v>
      </c>
      <c r="G65" s="4" t="s">
        <v>75</v>
      </c>
    </row>
    <row r="66" spans="1:7" s="6" customFormat="1" x14ac:dyDescent="0.25">
      <c r="A66" s="4" t="s">
        <v>20</v>
      </c>
      <c r="B66" s="4" t="s">
        <v>20</v>
      </c>
      <c r="C66" s="4">
        <v>8</v>
      </c>
      <c r="D66" s="4" t="s">
        <v>12</v>
      </c>
      <c r="E66" s="10" t="s">
        <v>42</v>
      </c>
      <c r="F66" s="5">
        <v>13000</v>
      </c>
      <c r="G66" s="4" t="s">
        <v>75</v>
      </c>
    </row>
    <row r="67" spans="1:7" s="6" customFormat="1" x14ac:dyDescent="0.25">
      <c r="A67" s="4" t="s">
        <v>21</v>
      </c>
      <c r="B67" s="4" t="s">
        <v>21</v>
      </c>
      <c r="C67" s="4">
        <v>15</v>
      </c>
      <c r="D67" s="4" t="s">
        <v>12</v>
      </c>
      <c r="E67" s="10" t="s">
        <v>42</v>
      </c>
      <c r="F67" s="5">
        <v>13000</v>
      </c>
      <c r="G67" s="4" t="s">
        <v>75</v>
      </c>
    </row>
    <row r="68" spans="1:7" s="6" customFormat="1" x14ac:dyDescent="0.25">
      <c r="A68" s="4" t="s">
        <v>22</v>
      </c>
      <c r="B68" s="4" t="s">
        <v>22</v>
      </c>
      <c r="C68" s="4">
        <v>17</v>
      </c>
      <c r="D68" s="4" t="s">
        <v>12</v>
      </c>
      <c r="E68" s="10" t="s">
        <v>42</v>
      </c>
      <c r="F68" s="5">
        <v>13600</v>
      </c>
      <c r="G68" s="4" t="s">
        <v>75</v>
      </c>
    </row>
    <row r="69" spans="1:7" s="6" customFormat="1" x14ac:dyDescent="0.25">
      <c r="A69" s="4" t="s">
        <v>24</v>
      </c>
      <c r="B69" s="4" t="s">
        <v>24</v>
      </c>
      <c r="C69" s="4">
        <v>18</v>
      </c>
      <c r="D69" s="4" t="s">
        <v>12</v>
      </c>
      <c r="E69" s="10" t="s">
        <v>42</v>
      </c>
      <c r="F69" s="5">
        <f>490*30</f>
        <v>14700</v>
      </c>
      <c r="G69" s="4" t="s">
        <v>75</v>
      </c>
    </row>
    <row r="70" spans="1:7" s="6" customFormat="1" x14ac:dyDescent="0.25">
      <c r="A70" s="4" t="s">
        <v>25</v>
      </c>
      <c r="B70" s="4" t="s">
        <v>25</v>
      </c>
      <c r="C70" s="4">
        <v>85</v>
      </c>
      <c r="D70" s="4" t="s">
        <v>12</v>
      </c>
      <c r="E70" s="10" t="s">
        <v>42</v>
      </c>
      <c r="F70" s="5">
        <v>18000</v>
      </c>
      <c r="G70" s="4" t="s">
        <v>75</v>
      </c>
    </row>
    <row r="71" spans="1:7" s="6" customFormat="1" x14ac:dyDescent="0.25">
      <c r="A71" s="4" t="s">
        <v>23</v>
      </c>
      <c r="B71" s="4" t="s">
        <v>23</v>
      </c>
      <c r="C71" s="4">
        <v>19</v>
      </c>
      <c r="D71" s="4" t="s">
        <v>12</v>
      </c>
      <c r="E71" s="10" t="s">
        <v>42</v>
      </c>
      <c r="F71" s="5">
        <v>12700</v>
      </c>
      <c r="G71" s="4" t="s">
        <v>75</v>
      </c>
    </row>
    <row r="72" spans="1:7" s="6" customFormat="1" x14ac:dyDescent="0.25">
      <c r="A72" s="4" t="s">
        <v>26</v>
      </c>
      <c r="B72" s="4" t="s">
        <v>26</v>
      </c>
      <c r="C72" s="4">
        <v>20</v>
      </c>
      <c r="D72" s="4" t="s">
        <v>12</v>
      </c>
      <c r="E72" s="10" t="s">
        <v>42</v>
      </c>
      <c r="F72" s="5">
        <f>528*30</f>
        <v>15840</v>
      </c>
      <c r="G72" s="4" t="s">
        <v>75</v>
      </c>
    </row>
    <row r="73" spans="1:7" s="6" customFormat="1" x14ac:dyDescent="0.25">
      <c r="A73" s="4" t="s">
        <v>27</v>
      </c>
      <c r="B73" s="4" t="s">
        <v>27</v>
      </c>
      <c r="C73" s="4">
        <v>27</v>
      </c>
      <c r="D73" s="4" t="s">
        <v>12</v>
      </c>
      <c r="E73" s="10" t="s">
        <v>42</v>
      </c>
      <c r="F73" s="5">
        <v>14000</v>
      </c>
      <c r="G73" s="4" t="s">
        <v>75</v>
      </c>
    </row>
    <row r="74" spans="1:7" s="6" customFormat="1" x14ac:dyDescent="0.25">
      <c r="A74" s="4" t="s">
        <v>29</v>
      </c>
      <c r="B74" s="4" t="s">
        <v>29</v>
      </c>
      <c r="C74" s="4">
        <v>95</v>
      </c>
      <c r="D74" s="4" t="s">
        <v>12</v>
      </c>
      <c r="E74" s="10" t="s">
        <v>42</v>
      </c>
      <c r="F74" s="5">
        <v>13590</v>
      </c>
      <c r="G74" s="4" t="s">
        <v>75</v>
      </c>
    </row>
    <row r="75" spans="1:7" s="6" customFormat="1" x14ac:dyDescent="0.25">
      <c r="A75" s="4" t="s">
        <v>30</v>
      </c>
      <c r="B75" s="4" t="s">
        <v>30</v>
      </c>
      <c r="C75" s="4">
        <v>41</v>
      </c>
      <c r="D75" s="4" t="s">
        <v>12</v>
      </c>
      <c r="E75" s="10" t="s">
        <v>42</v>
      </c>
      <c r="F75" s="5">
        <f>490*30</f>
        <v>14700</v>
      </c>
      <c r="G75" s="4" t="s">
        <v>75</v>
      </c>
    </row>
    <row r="76" spans="1:7" s="6" customFormat="1" x14ac:dyDescent="0.25">
      <c r="A76" s="15" t="s">
        <v>54</v>
      </c>
      <c r="B76" s="4" t="s">
        <v>54</v>
      </c>
      <c r="C76" s="4">
        <v>44</v>
      </c>
      <c r="D76" s="4" t="s">
        <v>12</v>
      </c>
      <c r="E76" s="10" t="s">
        <v>42</v>
      </c>
      <c r="F76" s="16">
        <v>15000</v>
      </c>
      <c r="G76" s="4" t="s">
        <v>75</v>
      </c>
    </row>
    <row r="77" spans="1:7" s="6" customFormat="1" x14ac:dyDescent="0.25">
      <c r="A77" s="4" t="s">
        <v>33</v>
      </c>
      <c r="B77" s="4" t="s">
        <v>33</v>
      </c>
      <c r="C77" s="4">
        <v>52</v>
      </c>
      <c r="D77" s="4" t="s">
        <v>12</v>
      </c>
      <c r="E77" s="10" t="s">
        <v>42</v>
      </c>
      <c r="F77" s="5">
        <v>13500</v>
      </c>
      <c r="G77" s="4" t="s">
        <v>75</v>
      </c>
    </row>
    <row r="78" spans="1:7" s="6" customFormat="1" x14ac:dyDescent="0.25">
      <c r="A78" s="4" t="s">
        <v>59</v>
      </c>
      <c r="B78" s="4" t="s">
        <v>59</v>
      </c>
      <c r="C78" s="4">
        <v>54</v>
      </c>
      <c r="D78" s="4" t="s">
        <v>12</v>
      </c>
      <c r="E78" s="10" t="s">
        <v>42</v>
      </c>
      <c r="F78" s="5">
        <v>14200</v>
      </c>
      <c r="G78" s="4" t="s">
        <v>75</v>
      </c>
    </row>
    <row r="79" spans="1:7" s="6" customFormat="1" x14ac:dyDescent="0.25">
      <c r="A79" s="4" t="s">
        <v>34</v>
      </c>
      <c r="B79" s="4" t="s">
        <v>34</v>
      </c>
      <c r="C79" s="4">
        <v>63</v>
      </c>
      <c r="D79" s="4" t="s">
        <v>12</v>
      </c>
      <c r="E79" s="10" t="s">
        <v>42</v>
      </c>
      <c r="F79" s="5">
        <v>13572</v>
      </c>
      <c r="G79" s="4" t="s">
        <v>75</v>
      </c>
    </row>
    <row r="80" spans="1:7" s="6" customFormat="1" x14ac:dyDescent="0.25">
      <c r="A80" s="4" t="s">
        <v>50</v>
      </c>
      <c r="B80" s="4" t="s">
        <v>50</v>
      </c>
      <c r="C80" s="4">
        <v>68</v>
      </c>
      <c r="D80" s="4" t="s">
        <v>12</v>
      </c>
      <c r="E80" s="10" t="s">
        <v>42</v>
      </c>
      <c r="F80" s="14">
        <v>13572</v>
      </c>
      <c r="G80" s="4" t="s">
        <v>75</v>
      </c>
    </row>
    <row r="81" spans="1:7" s="6" customFormat="1" x14ac:dyDescent="0.25">
      <c r="A81" s="4" t="s">
        <v>35</v>
      </c>
      <c r="B81" s="4" t="s">
        <v>35</v>
      </c>
      <c r="C81" s="4">
        <v>70</v>
      </c>
      <c r="D81" s="4" t="s">
        <v>12</v>
      </c>
      <c r="E81" s="10" t="s">
        <v>42</v>
      </c>
      <c r="F81" s="5">
        <v>17000</v>
      </c>
      <c r="G81" s="4" t="s">
        <v>75</v>
      </c>
    </row>
    <row r="82" spans="1:7" s="6" customFormat="1" x14ac:dyDescent="0.25">
      <c r="A82" s="4" t="s">
        <v>38</v>
      </c>
      <c r="B82" s="4" t="s">
        <v>38</v>
      </c>
      <c r="C82" s="4">
        <v>73</v>
      </c>
      <c r="D82" s="4" t="s">
        <v>12</v>
      </c>
      <c r="E82" s="10" t="s">
        <v>42</v>
      </c>
      <c r="F82" s="5">
        <v>14800</v>
      </c>
      <c r="G82" s="4" t="s">
        <v>75</v>
      </c>
    </row>
    <row r="83" spans="1:7" s="6" customFormat="1" x14ac:dyDescent="0.25">
      <c r="A83" s="4" t="s">
        <v>39</v>
      </c>
      <c r="B83" s="4" t="s">
        <v>39</v>
      </c>
      <c r="C83" s="4">
        <v>76</v>
      </c>
      <c r="D83" s="4" t="s">
        <v>12</v>
      </c>
      <c r="E83" s="10" t="s">
        <v>42</v>
      </c>
      <c r="F83" s="5">
        <v>11876</v>
      </c>
      <c r="G83" s="4" t="s">
        <v>75</v>
      </c>
    </row>
    <row r="84" spans="1:7" s="6" customFormat="1" x14ac:dyDescent="0.25">
      <c r="A84" s="4" t="s">
        <v>18</v>
      </c>
      <c r="B84" s="4" t="s">
        <v>18</v>
      </c>
      <c r="C84" s="4">
        <v>5</v>
      </c>
      <c r="D84" s="4" t="s">
        <v>14</v>
      </c>
      <c r="E84" s="10" t="s">
        <v>43</v>
      </c>
      <c r="F84" s="5">
        <f>8300*10</f>
        <v>83000</v>
      </c>
      <c r="G84" s="21" t="s">
        <v>76</v>
      </c>
    </row>
    <row r="85" spans="1:7" s="6" customFormat="1" x14ac:dyDescent="0.25">
      <c r="A85" s="4" t="s">
        <v>19</v>
      </c>
      <c r="B85" s="4" t="s">
        <v>19</v>
      </c>
      <c r="C85" s="4">
        <v>81</v>
      </c>
      <c r="D85" s="4" t="s">
        <v>14</v>
      </c>
      <c r="E85" s="10" t="s">
        <v>43</v>
      </c>
      <c r="F85" s="5">
        <v>90000</v>
      </c>
      <c r="G85" s="21" t="s">
        <v>76</v>
      </c>
    </row>
    <row r="86" spans="1:7" s="6" customFormat="1" x14ac:dyDescent="0.25">
      <c r="A86" s="4" t="s">
        <v>20</v>
      </c>
      <c r="B86" s="4" t="s">
        <v>20</v>
      </c>
      <c r="C86" s="4">
        <v>8</v>
      </c>
      <c r="D86" s="4" t="s">
        <v>14</v>
      </c>
      <c r="E86" s="10" t="s">
        <v>43</v>
      </c>
      <c r="F86" s="5">
        <v>56500</v>
      </c>
      <c r="G86" s="21" t="s">
        <v>76</v>
      </c>
    </row>
    <row r="87" spans="1:7" s="6" customFormat="1" x14ac:dyDescent="0.25">
      <c r="A87" s="4" t="s">
        <v>21</v>
      </c>
      <c r="B87" s="4" t="s">
        <v>21</v>
      </c>
      <c r="C87" s="4">
        <v>15</v>
      </c>
      <c r="D87" s="4" t="s">
        <v>14</v>
      </c>
      <c r="E87" s="10" t="s">
        <v>43</v>
      </c>
      <c r="F87" s="5">
        <f>5200*10</f>
        <v>52000</v>
      </c>
      <c r="G87" s="21" t="s">
        <v>76</v>
      </c>
    </row>
    <row r="88" spans="1:7" s="6" customFormat="1" x14ac:dyDescent="0.25">
      <c r="A88" s="4" t="s">
        <v>22</v>
      </c>
      <c r="B88" s="4" t="s">
        <v>22</v>
      </c>
      <c r="C88" s="4">
        <v>17</v>
      </c>
      <c r="D88" s="4" t="s">
        <v>14</v>
      </c>
      <c r="E88" s="10" t="s">
        <v>43</v>
      </c>
      <c r="F88" s="5">
        <f>8700*10</f>
        <v>87000</v>
      </c>
      <c r="G88" s="21" t="s">
        <v>76</v>
      </c>
    </row>
    <row r="89" spans="1:7" s="6" customFormat="1" x14ac:dyDescent="0.25">
      <c r="A89" s="4" t="s">
        <v>24</v>
      </c>
      <c r="B89" s="4" t="s">
        <v>24</v>
      </c>
      <c r="C89" s="4">
        <v>18</v>
      </c>
      <c r="D89" s="4" t="s">
        <v>14</v>
      </c>
      <c r="E89" s="10" t="s">
        <v>43</v>
      </c>
      <c r="F89" s="5">
        <f>9055*10</f>
        <v>90550</v>
      </c>
      <c r="G89" s="21" t="s">
        <v>76</v>
      </c>
    </row>
    <row r="90" spans="1:7" s="6" customFormat="1" x14ac:dyDescent="0.25">
      <c r="A90" s="4" t="s">
        <v>25</v>
      </c>
      <c r="B90" s="4" t="s">
        <v>25</v>
      </c>
      <c r="C90" s="4">
        <v>85</v>
      </c>
      <c r="D90" s="4" t="s">
        <v>14</v>
      </c>
      <c r="E90" s="10" t="s">
        <v>43</v>
      </c>
      <c r="F90" s="5">
        <v>102000</v>
      </c>
      <c r="G90" s="21" t="s">
        <v>76</v>
      </c>
    </row>
    <row r="91" spans="1:7" s="6" customFormat="1" x14ac:dyDescent="0.25">
      <c r="A91" s="4" t="s">
        <v>23</v>
      </c>
      <c r="B91" s="4" t="s">
        <v>23</v>
      </c>
      <c r="C91" s="4">
        <v>19</v>
      </c>
      <c r="D91" s="4" t="s">
        <v>14</v>
      </c>
      <c r="E91" s="10" t="s">
        <v>43</v>
      </c>
      <c r="F91" s="5">
        <f>15610*10</f>
        <v>156100</v>
      </c>
      <c r="G91" s="21" t="s">
        <v>76</v>
      </c>
    </row>
    <row r="92" spans="1:7" s="6" customFormat="1" x14ac:dyDescent="0.25">
      <c r="A92" s="4" t="s">
        <v>26</v>
      </c>
      <c r="B92" s="4" t="s">
        <v>26</v>
      </c>
      <c r="C92" s="4">
        <v>20</v>
      </c>
      <c r="D92" s="4" t="s">
        <v>14</v>
      </c>
      <c r="E92" s="10" t="s">
        <v>43</v>
      </c>
      <c r="F92" s="5">
        <f>10143*10</f>
        <v>101430</v>
      </c>
      <c r="G92" s="21" t="s">
        <v>76</v>
      </c>
    </row>
    <row r="93" spans="1:7" s="6" customFormat="1" x14ac:dyDescent="0.25">
      <c r="A93" s="4" t="s">
        <v>27</v>
      </c>
      <c r="B93" s="4" t="s">
        <v>27</v>
      </c>
      <c r="C93" s="4">
        <v>27</v>
      </c>
      <c r="D93" s="4" t="s">
        <v>14</v>
      </c>
      <c r="E93" s="10" t="s">
        <v>43</v>
      </c>
      <c r="F93" s="5">
        <v>94177</v>
      </c>
      <c r="G93" s="21" t="s">
        <v>76</v>
      </c>
    </row>
    <row r="94" spans="1:7" s="6" customFormat="1" x14ac:dyDescent="0.25">
      <c r="A94" s="4" t="s">
        <v>28</v>
      </c>
      <c r="B94" s="4" t="s">
        <v>28</v>
      </c>
      <c r="C94" s="4">
        <v>23</v>
      </c>
      <c r="D94" s="4" t="s">
        <v>14</v>
      </c>
      <c r="E94" s="10" t="s">
        <v>43</v>
      </c>
      <c r="F94" s="5">
        <f>15500*10</f>
        <v>155000</v>
      </c>
      <c r="G94" s="21" t="s">
        <v>76</v>
      </c>
    </row>
    <row r="95" spans="1:7" s="6" customFormat="1" x14ac:dyDescent="0.25">
      <c r="A95" s="4" t="s">
        <v>29</v>
      </c>
      <c r="B95" s="4" t="s">
        <v>29</v>
      </c>
      <c r="C95" s="4">
        <v>95</v>
      </c>
      <c r="D95" s="4" t="s">
        <v>14</v>
      </c>
      <c r="E95" s="10" t="s">
        <v>43</v>
      </c>
      <c r="F95" s="5">
        <v>79690</v>
      </c>
      <c r="G95" s="21" t="s">
        <v>76</v>
      </c>
    </row>
    <row r="96" spans="1:7" s="6" customFormat="1" x14ac:dyDescent="0.25">
      <c r="A96" s="4" t="s">
        <v>30</v>
      </c>
      <c r="B96" s="4" t="s">
        <v>30</v>
      </c>
      <c r="C96" s="4">
        <v>41</v>
      </c>
      <c r="D96" s="4" t="s">
        <v>14</v>
      </c>
      <c r="E96" s="10" t="s">
        <v>43</v>
      </c>
      <c r="F96" s="5">
        <f>9418*10</f>
        <v>94180</v>
      </c>
      <c r="G96" s="21" t="s">
        <v>76</v>
      </c>
    </row>
    <row r="97" spans="1:7" s="6" customFormat="1" x14ac:dyDescent="0.25">
      <c r="A97" s="15" t="s">
        <v>54</v>
      </c>
      <c r="B97" s="4" t="s">
        <v>54</v>
      </c>
      <c r="C97" s="4">
        <v>44</v>
      </c>
      <c r="D97" s="4" t="s">
        <v>14</v>
      </c>
      <c r="E97" s="10" t="s">
        <v>43</v>
      </c>
      <c r="F97" s="16">
        <v>95000</v>
      </c>
      <c r="G97" s="21" t="s">
        <v>76</v>
      </c>
    </row>
    <row r="98" spans="1:7" s="6" customFormat="1" x14ac:dyDescent="0.25">
      <c r="A98" s="4" t="s">
        <v>33</v>
      </c>
      <c r="B98" s="4" t="s">
        <v>33</v>
      </c>
      <c r="C98" s="4">
        <v>52</v>
      </c>
      <c r="D98" s="4" t="s">
        <v>14</v>
      </c>
      <c r="E98" s="10" t="s">
        <v>43</v>
      </c>
      <c r="F98" s="5">
        <v>85500</v>
      </c>
      <c r="G98" s="21" t="s">
        <v>76</v>
      </c>
    </row>
    <row r="99" spans="1:7" s="6" customFormat="1" x14ac:dyDescent="0.25">
      <c r="A99" s="4" t="s">
        <v>59</v>
      </c>
      <c r="B99" s="4" t="s">
        <v>59</v>
      </c>
      <c r="C99" s="4">
        <v>54</v>
      </c>
      <c r="D99" s="4" t="s">
        <v>14</v>
      </c>
      <c r="E99" s="10" t="s">
        <v>43</v>
      </c>
      <c r="F99" s="5">
        <f>9100*10</f>
        <v>91000</v>
      </c>
      <c r="G99" s="21" t="s">
        <v>76</v>
      </c>
    </row>
    <row r="100" spans="1:7" s="6" customFormat="1" x14ac:dyDescent="0.25">
      <c r="A100" s="15" t="s">
        <v>53</v>
      </c>
      <c r="B100" s="4" t="s">
        <v>53</v>
      </c>
      <c r="C100" s="4">
        <v>86</v>
      </c>
      <c r="D100" s="4" t="s">
        <v>14</v>
      </c>
      <c r="E100" s="10" t="s">
        <v>43</v>
      </c>
      <c r="F100" s="16">
        <v>94100</v>
      </c>
      <c r="G100" s="21" t="s">
        <v>76</v>
      </c>
    </row>
    <row r="101" spans="1:7" s="6" customFormat="1" x14ac:dyDescent="0.25">
      <c r="A101" s="4" t="s">
        <v>34</v>
      </c>
      <c r="B101" s="4" t="s">
        <v>34</v>
      </c>
      <c r="C101" s="4">
        <v>63</v>
      </c>
      <c r="D101" s="4" t="s">
        <v>14</v>
      </c>
      <c r="E101" s="10" t="s">
        <v>43</v>
      </c>
      <c r="F101" s="5">
        <f>8167*10</f>
        <v>81670</v>
      </c>
      <c r="G101" s="21" t="s">
        <v>76</v>
      </c>
    </row>
    <row r="102" spans="1:7" s="6" customFormat="1" x14ac:dyDescent="0.25">
      <c r="A102" s="4" t="s">
        <v>50</v>
      </c>
      <c r="B102" s="4" t="s">
        <v>50</v>
      </c>
      <c r="C102" s="4">
        <v>68</v>
      </c>
      <c r="D102" s="4" t="s">
        <v>14</v>
      </c>
      <c r="E102" s="10" t="s">
        <v>43</v>
      </c>
      <c r="F102" s="14">
        <f>5650.32*10</f>
        <v>56503.199999999997</v>
      </c>
      <c r="G102" s="21" t="s">
        <v>76</v>
      </c>
    </row>
    <row r="103" spans="1:7" s="6" customFormat="1" x14ac:dyDescent="0.25">
      <c r="A103" s="4" t="s">
        <v>35</v>
      </c>
      <c r="B103" s="4" t="s">
        <v>35</v>
      </c>
      <c r="C103" s="4">
        <v>70</v>
      </c>
      <c r="D103" s="4" t="s">
        <v>14</v>
      </c>
      <c r="E103" s="10" t="s">
        <v>43</v>
      </c>
      <c r="F103" s="5">
        <v>84000</v>
      </c>
      <c r="G103" s="21" t="s">
        <v>76</v>
      </c>
    </row>
    <row r="104" spans="1:7" s="6" customFormat="1" x14ac:dyDescent="0.25">
      <c r="A104" s="4" t="s">
        <v>38</v>
      </c>
      <c r="B104" s="4" t="s">
        <v>38</v>
      </c>
      <c r="C104" s="4">
        <v>73</v>
      </c>
      <c r="D104" s="4" t="s">
        <v>14</v>
      </c>
      <c r="E104" s="10" t="s">
        <v>43</v>
      </c>
      <c r="F104" s="5">
        <v>81137</v>
      </c>
      <c r="G104" s="21" t="s">
        <v>76</v>
      </c>
    </row>
    <row r="105" spans="1:7" s="6" customFormat="1" x14ac:dyDescent="0.25">
      <c r="A105" s="4" t="s">
        <v>39</v>
      </c>
      <c r="B105" s="4" t="s">
        <v>39</v>
      </c>
      <c r="C105" s="4">
        <v>76</v>
      </c>
      <c r="D105" s="4" t="s">
        <v>14</v>
      </c>
      <c r="E105" s="10" t="s">
        <v>43</v>
      </c>
      <c r="F105" s="5">
        <v>76066</v>
      </c>
      <c r="G105" s="21" t="s">
        <v>76</v>
      </c>
    </row>
    <row r="106" spans="1:7" s="6" customFormat="1" x14ac:dyDescent="0.25">
      <c r="A106" s="4" t="s">
        <v>18</v>
      </c>
      <c r="B106" s="4" t="s">
        <v>18</v>
      </c>
      <c r="C106" s="4">
        <v>5</v>
      </c>
      <c r="D106" s="4" t="s">
        <v>13</v>
      </c>
      <c r="E106" s="10" t="s">
        <v>43</v>
      </c>
      <c r="F106" s="5">
        <f>3900*10</f>
        <v>39000</v>
      </c>
      <c r="G106" s="21" t="s">
        <v>77</v>
      </c>
    </row>
    <row r="107" spans="1:7" s="6" customFormat="1" x14ac:dyDescent="0.25">
      <c r="A107" s="4" t="s">
        <v>19</v>
      </c>
      <c r="B107" s="4" t="s">
        <v>19</v>
      </c>
      <c r="C107" s="4">
        <v>81</v>
      </c>
      <c r="D107" s="4" t="s">
        <v>13</v>
      </c>
      <c r="E107" s="10" t="s">
        <v>43</v>
      </c>
      <c r="F107" s="5">
        <f>4200*10</f>
        <v>42000</v>
      </c>
      <c r="G107" s="21" t="s">
        <v>77</v>
      </c>
    </row>
    <row r="108" spans="1:7" s="6" customFormat="1" x14ac:dyDescent="0.25">
      <c r="A108" s="4" t="s">
        <v>20</v>
      </c>
      <c r="B108" s="4" t="s">
        <v>20</v>
      </c>
      <c r="C108" s="4">
        <v>8</v>
      </c>
      <c r="D108" s="4" t="s">
        <v>13</v>
      </c>
      <c r="E108" s="10" t="s">
        <v>43</v>
      </c>
      <c r="F108" s="5">
        <v>42000</v>
      </c>
      <c r="G108" s="21" t="s">
        <v>77</v>
      </c>
    </row>
    <row r="109" spans="1:7" s="6" customFormat="1" x14ac:dyDescent="0.25">
      <c r="A109" s="4" t="s">
        <v>21</v>
      </c>
      <c r="B109" s="4" t="s">
        <v>21</v>
      </c>
      <c r="C109" s="4">
        <v>15</v>
      </c>
      <c r="D109" s="4" t="s">
        <v>13</v>
      </c>
      <c r="E109" s="10" t="s">
        <v>43</v>
      </c>
      <c r="F109" s="5">
        <f>3300*10</f>
        <v>33000</v>
      </c>
      <c r="G109" s="21" t="s">
        <v>77</v>
      </c>
    </row>
    <row r="110" spans="1:7" s="6" customFormat="1" x14ac:dyDescent="0.25">
      <c r="A110" s="4" t="s">
        <v>22</v>
      </c>
      <c r="B110" s="4" t="s">
        <v>22</v>
      </c>
      <c r="C110" s="4">
        <v>17</v>
      </c>
      <c r="D110" s="4" t="s">
        <v>13</v>
      </c>
      <c r="E110" s="10" t="s">
        <v>43</v>
      </c>
      <c r="F110" s="5">
        <f>4400*10</f>
        <v>44000</v>
      </c>
      <c r="G110" s="21" t="s">
        <v>77</v>
      </c>
    </row>
    <row r="111" spans="1:7" s="6" customFormat="1" x14ac:dyDescent="0.25">
      <c r="A111" s="4" t="s">
        <v>24</v>
      </c>
      <c r="B111" s="4" t="s">
        <v>24</v>
      </c>
      <c r="C111" s="4">
        <v>18</v>
      </c>
      <c r="D111" s="4" t="s">
        <v>13</v>
      </c>
      <c r="E111" s="11" t="s">
        <v>43</v>
      </c>
      <c r="F111" s="5">
        <f>4270*10</f>
        <v>42700</v>
      </c>
      <c r="G111" s="21" t="s">
        <v>77</v>
      </c>
    </row>
    <row r="112" spans="1:7" s="6" customFormat="1" x14ac:dyDescent="0.25">
      <c r="A112" s="4" t="s">
        <v>25</v>
      </c>
      <c r="B112" s="4" t="s">
        <v>25</v>
      </c>
      <c r="C112" s="4">
        <v>85</v>
      </c>
      <c r="D112" s="4" t="s">
        <v>13</v>
      </c>
      <c r="E112" s="11" t="s">
        <v>43</v>
      </c>
      <c r="F112" s="5">
        <v>52000</v>
      </c>
      <c r="G112" s="21" t="s">
        <v>77</v>
      </c>
    </row>
    <row r="113" spans="1:7" s="6" customFormat="1" x14ac:dyDescent="0.25">
      <c r="A113" s="4" t="s">
        <v>23</v>
      </c>
      <c r="B113" s="4" t="s">
        <v>23</v>
      </c>
      <c r="C113" s="4">
        <v>19</v>
      </c>
      <c r="D113" s="4" t="s">
        <v>13</v>
      </c>
      <c r="E113" s="11" t="s">
        <v>43</v>
      </c>
      <c r="F113" s="5">
        <v>40000</v>
      </c>
      <c r="G113" s="21" t="s">
        <v>77</v>
      </c>
    </row>
    <row r="114" spans="1:7" s="6" customFormat="1" x14ac:dyDescent="0.25">
      <c r="A114" s="4" t="s">
        <v>26</v>
      </c>
      <c r="B114" s="4" t="s">
        <v>26</v>
      </c>
      <c r="C114" s="4">
        <v>20</v>
      </c>
      <c r="D114" s="4" t="s">
        <v>13</v>
      </c>
      <c r="E114" s="10" t="s">
        <v>43</v>
      </c>
      <c r="F114" s="5">
        <v>38883</v>
      </c>
      <c r="G114" s="21" t="s">
        <v>77</v>
      </c>
    </row>
    <row r="115" spans="1:7" s="6" customFormat="1" x14ac:dyDescent="0.25">
      <c r="A115" s="4" t="s">
        <v>27</v>
      </c>
      <c r="B115" s="4" t="s">
        <v>27</v>
      </c>
      <c r="C115" s="4">
        <v>27</v>
      </c>
      <c r="D115" s="4" t="s">
        <v>13</v>
      </c>
      <c r="E115" s="10" t="s">
        <v>43</v>
      </c>
      <c r="F115" s="5">
        <v>44000</v>
      </c>
      <c r="G115" s="21" t="s">
        <v>77</v>
      </c>
    </row>
    <row r="116" spans="1:7" s="6" customFormat="1" x14ac:dyDescent="0.25">
      <c r="A116" s="4" t="s">
        <v>29</v>
      </c>
      <c r="B116" s="4" t="s">
        <v>29</v>
      </c>
      <c r="C116" s="4">
        <v>95</v>
      </c>
      <c r="D116" s="4" t="s">
        <v>13</v>
      </c>
      <c r="E116" s="10" t="s">
        <v>43</v>
      </c>
      <c r="F116" s="5">
        <v>41000</v>
      </c>
      <c r="G116" s="21" t="s">
        <v>77</v>
      </c>
    </row>
    <row r="117" spans="1:7" s="6" customFormat="1" x14ac:dyDescent="0.25">
      <c r="A117" s="4" t="s">
        <v>30</v>
      </c>
      <c r="B117" s="4" t="s">
        <v>30</v>
      </c>
      <c r="C117" s="4">
        <v>41</v>
      </c>
      <c r="D117" s="4" t="s">
        <v>13</v>
      </c>
      <c r="E117" s="10" t="s">
        <v>43</v>
      </c>
      <c r="F117" s="5">
        <v>44420</v>
      </c>
      <c r="G117" s="21" t="s">
        <v>77</v>
      </c>
    </row>
    <row r="118" spans="1:7" s="6" customFormat="1" x14ac:dyDescent="0.25">
      <c r="A118" s="15" t="s">
        <v>54</v>
      </c>
      <c r="B118" s="4" t="s">
        <v>54</v>
      </c>
      <c r="C118" s="4">
        <v>44</v>
      </c>
      <c r="D118" s="4" t="s">
        <v>13</v>
      </c>
      <c r="E118" s="10" t="s">
        <v>43</v>
      </c>
      <c r="F118" s="16">
        <v>45000</v>
      </c>
      <c r="G118" s="21" t="s">
        <v>77</v>
      </c>
    </row>
    <row r="119" spans="1:7" s="6" customFormat="1" x14ac:dyDescent="0.25">
      <c r="A119" s="4" t="s">
        <v>33</v>
      </c>
      <c r="B119" s="4" t="s">
        <v>33</v>
      </c>
      <c r="C119" s="4">
        <v>52</v>
      </c>
      <c r="D119" s="4" t="s">
        <v>13</v>
      </c>
      <c r="E119" s="10" t="s">
        <v>43</v>
      </c>
      <c r="F119" s="5">
        <v>40500</v>
      </c>
      <c r="G119" s="21" t="s">
        <v>77</v>
      </c>
    </row>
    <row r="120" spans="1:7" s="6" customFormat="1" x14ac:dyDescent="0.25">
      <c r="A120" s="4" t="s">
        <v>59</v>
      </c>
      <c r="B120" s="4" t="s">
        <v>59</v>
      </c>
      <c r="C120" s="4">
        <v>54</v>
      </c>
      <c r="D120" s="4" t="s">
        <v>13</v>
      </c>
      <c r="E120" s="10" t="s">
        <v>43</v>
      </c>
      <c r="F120" s="5">
        <v>42700</v>
      </c>
      <c r="G120" s="21" t="s">
        <v>77</v>
      </c>
    </row>
    <row r="121" spans="1:7" s="6" customFormat="1" x14ac:dyDescent="0.25">
      <c r="A121" s="15" t="s">
        <v>53</v>
      </c>
      <c r="B121" s="4" t="s">
        <v>53</v>
      </c>
      <c r="C121" s="4">
        <v>86</v>
      </c>
      <c r="D121" s="4" t="s">
        <v>13</v>
      </c>
      <c r="E121" s="10" t="s">
        <v>43</v>
      </c>
      <c r="F121" s="16">
        <v>44400</v>
      </c>
      <c r="G121" s="21" t="s">
        <v>77</v>
      </c>
    </row>
    <row r="122" spans="1:7" s="6" customFormat="1" x14ac:dyDescent="0.25">
      <c r="A122" s="4" t="s">
        <v>34</v>
      </c>
      <c r="B122" s="4" t="s">
        <v>34</v>
      </c>
      <c r="C122" s="4">
        <v>63</v>
      </c>
      <c r="D122" s="4" t="s">
        <v>13</v>
      </c>
      <c r="E122" s="10" t="s">
        <v>43</v>
      </c>
      <c r="F122" s="5">
        <v>41000</v>
      </c>
      <c r="G122" s="21" t="s">
        <v>77</v>
      </c>
    </row>
    <row r="123" spans="1:7" s="6" customFormat="1" x14ac:dyDescent="0.25">
      <c r="A123" s="4" t="s">
        <v>50</v>
      </c>
      <c r="B123" s="4" t="s">
        <v>50</v>
      </c>
      <c r="C123" s="4">
        <v>68</v>
      </c>
      <c r="D123" s="4" t="s">
        <v>13</v>
      </c>
      <c r="E123" s="10" t="s">
        <v>43</v>
      </c>
      <c r="F123" s="14">
        <f>4100.64*10</f>
        <v>41006.400000000001</v>
      </c>
      <c r="G123" s="21" t="s">
        <v>77</v>
      </c>
    </row>
    <row r="124" spans="1:7" s="6" customFormat="1" x14ac:dyDescent="0.25">
      <c r="A124" s="4" t="s">
        <v>38</v>
      </c>
      <c r="B124" s="4" t="s">
        <v>38</v>
      </c>
      <c r="C124" s="4">
        <v>73</v>
      </c>
      <c r="D124" s="4" t="s">
        <v>13</v>
      </c>
      <c r="E124" s="10" t="s">
        <v>43</v>
      </c>
      <c r="F124" s="5">
        <v>38800</v>
      </c>
      <c r="G124" s="21" t="s">
        <v>77</v>
      </c>
    </row>
    <row r="125" spans="1:7" s="6" customFormat="1" x14ac:dyDescent="0.25">
      <c r="A125" s="4" t="s">
        <v>39</v>
      </c>
      <c r="B125" s="4" t="s">
        <v>39</v>
      </c>
      <c r="C125" s="4">
        <v>76</v>
      </c>
      <c r="D125" s="4" t="s">
        <v>13</v>
      </c>
      <c r="E125" s="10" t="s">
        <v>43</v>
      </c>
      <c r="F125" s="5">
        <v>38424</v>
      </c>
      <c r="G125" s="21" t="s">
        <v>77</v>
      </c>
    </row>
    <row r="126" spans="1:7" s="6" customFormat="1" x14ac:dyDescent="0.25">
      <c r="A126" s="4" t="s">
        <v>24</v>
      </c>
      <c r="B126" s="4" t="s">
        <v>24</v>
      </c>
      <c r="C126" s="4">
        <v>18</v>
      </c>
      <c r="D126" s="4" t="s">
        <v>69</v>
      </c>
      <c r="E126" s="12" t="s">
        <v>44</v>
      </c>
      <c r="F126" s="5">
        <v>118500</v>
      </c>
      <c r="G126" s="21" t="s">
        <v>71</v>
      </c>
    </row>
    <row r="127" spans="1:7" s="6" customFormat="1" x14ac:dyDescent="0.25">
      <c r="A127" s="4" t="s">
        <v>25</v>
      </c>
      <c r="B127" s="4" t="s">
        <v>25</v>
      </c>
      <c r="C127" s="4">
        <v>85</v>
      </c>
      <c r="D127" s="4" t="s">
        <v>69</v>
      </c>
      <c r="E127" s="12" t="s">
        <v>44</v>
      </c>
      <c r="F127" s="5">
        <v>132750</v>
      </c>
      <c r="G127" s="21" t="s">
        <v>71</v>
      </c>
    </row>
    <row r="128" spans="1:7" s="6" customFormat="1" x14ac:dyDescent="0.25">
      <c r="A128" s="4" t="s">
        <v>59</v>
      </c>
      <c r="B128" s="4" t="s">
        <v>59</v>
      </c>
      <c r="C128" s="4">
        <v>54</v>
      </c>
      <c r="D128" s="4" t="s">
        <v>69</v>
      </c>
      <c r="E128" s="12" t="s">
        <v>44</v>
      </c>
      <c r="F128" s="5">
        <v>118500</v>
      </c>
      <c r="G128" s="21" t="s">
        <v>71</v>
      </c>
    </row>
    <row r="129" spans="1:7" s="6" customFormat="1" x14ac:dyDescent="0.25">
      <c r="A129" s="4" t="s">
        <v>40</v>
      </c>
      <c r="B129" s="4" t="s">
        <v>40</v>
      </c>
      <c r="C129" s="4">
        <v>91</v>
      </c>
      <c r="D129" s="4" t="s">
        <v>5</v>
      </c>
      <c r="E129" s="10" t="s">
        <v>43</v>
      </c>
      <c r="F129" s="5">
        <v>12600</v>
      </c>
      <c r="G129" s="21" t="s">
        <v>78</v>
      </c>
    </row>
    <row r="130" spans="1:7" s="6" customFormat="1" x14ac:dyDescent="0.25">
      <c r="A130" s="4" t="s">
        <v>18</v>
      </c>
      <c r="B130" s="4" t="s">
        <v>18</v>
      </c>
      <c r="C130" s="4">
        <v>5</v>
      </c>
      <c r="D130" s="4" t="s">
        <v>5</v>
      </c>
      <c r="E130" s="10" t="s">
        <v>43</v>
      </c>
      <c r="F130" s="5">
        <f>1600*10</f>
        <v>16000</v>
      </c>
      <c r="G130" s="21" t="s">
        <v>78</v>
      </c>
    </row>
    <row r="131" spans="1:7" s="6" customFormat="1" x14ac:dyDescent="0.25">
      <c r="A131" s="4" t="s">
        <v>20</v>
      </c>
      <c r="B131" s="4" t="s">
        <v>20</v>
      </c>
      <c r="C131" s="4">
        <v>8</v>
      </c>
      <c r="D131" s="4" t="s">
        <v>5</v>
      </c>
      <c r="E131" s="10" t="s">
        <v>43</v>
      </c>
      <c r="F131" s="5">
        <v>15100</v>
      </c>
      <c r="G131" s="21" t="s">
        <v>78</v>
      </c>
    </row>
    <row r="132" spans="1:7" s="6" customFormat="1" x14ac:dyDescent="0.25">
      <c r="A132" s="4" t="s">
        <v>21</v>
      </c>
      <c r="B132" s="4" t="s">
        <v>21</v>
      </c>
      <c r="C132" s="4">
        <v>15</v>
      </c>
      <c r="D132" s="4" t="s">
        <v>5</v>
      </c>
      <c r="E132" s="10" t="s">
        <v>43</v>
      </c>
      <c r="F132" s="5">
        <v>16000</v>
      </c>
      <c r="G132" s="21" t="s">
        <v>78</v>
      </c>
    </row>
    <row r="133" spans="1:7" s="6" customFormat="1" x14ac:dyDescent="0.25">
      <c r="A133" s="4" t="s">
        <v>22</v>
      </c>
      <c r="B133" s="4" t="s">
        <v>22</v>
      </c>
      <c r="C133" s="4">
        <v>17</v>
      </c>
      <c r="D133" s="4" t="s">
        <v>5</v>
      </c>
      <c r="E133" s="10" t="s">
        <v>43</v>
      </c>
      <c r="F133" s="5">
        <v>16500</v>
      </c>
      <c r="G133" s="21" t="s">
        <v>78</v>
      </c>
    </row>
    <row r="134" spans="1:7" s="6" customFormat="1" x14ac:dyDescent="0.25">
      <c r="A134" s="4" t="s">
        <v>24</v>
      </c>
      <c r="B134" s="4" t="s">
        <v>24</v>
      </c>
      <c r="C134" s="4">
        <v>18</v>
      </c>
      <c r="D134" s="4" t="s">
        <v>5</v>
      </c>
      <c r="E134" s="10" t="s">
        <v>43</v>
      </c>
      <c r="F134" s="5">
        <v>17100</v>
      </c>
      <c r="G134" s="21" t="s">
        <v>78</v>
      </c>
    </row>
    <row r="135" spans="1:7" s="6" customFormat="1" x14ac:dyDescent="0.25">
      <c r="A135" s="4" t="s">
        <v>25</v>
      </c>
      <c r="B135" s="4" t="s">
        <v>25</v>
      </c>
      <c r="C135" s="4">
        <v>85</v>
      </c>
      <c r="D135" s="4" t="s">
        <v>5</v>
      </c>
      <c r="E135" s="10" t="s">
        <v>43</v>
      </c>
      <c r="F135" s="5">
        <v>20000</v>
      </c>
      <c r="G135" s="21" t="s">
        <v>78</v>
      </c>
    </row>
    <row r="136" spans="1:7" s="6" customFormat="1" x14ac:dyDescent="0.25">
      <c r="A136" s="4" t="s">
        <v>23</v>
      </c>
      <c r="B136" s="4" t="s">
        <v>23</v>
      </c>
      <c r="C136" s="4">
        <v>19</v>
      </c>
      <c r="D136" s="4" t="s">
        <v>5</v>
      </c>
      <c r="E136" s="10" t="s">
        <v>43</v>
      </c>
      <c r="F136" s="5">
        <v>15680</v>
      </c>
      <c r="G136" s="21" t="s">
        <v>78</v>
      </c>
    </row>
    <row r="137" spans="1:7" s="6" customFormat="1" x14ac:dyDescent="0.25">
      <c r="A137" s="4" t="s">
        <v>26</v>
      </c>
      <c r="B137" s="4" t="s">
        <v>26</v>
      </c>
      <c r="C137" s="4">
        <v>20</v>
      </c>
      <c r="D137" s="4" t="s">
        <v>5</v>
      </c>
      <c r="E137" s="10" t="s">
        <v>43</v>
      </c>
      <c r="F137" s="5">
        <f>1916*10</f>
        <v>19160</v>
      </c>
      <c r="G137" s="21" t="s">
        <v>78</v>
      </c>
    </row>
    <row r="138" spans="1:7" s="6" customFormat="1" x14ac:dyDescent="0.25">
      <c r="A138" s="4" t="s">
        <v>27</v>
      </c>
      <c r="B138" s="4" t="s">
        <v>27</v>
      </c>
      <c r="C138" s="4">
        <v>27</v>
      </c>
      <c r="D138" s="4" t="s">
        <v>5</v>
      </c>
      <c r="E138" s="10" t="s">
        <v>43</v>
      </c>
      <c r="F138" s="5">
        <v>18000</v>
      </c>
      <c r="G138" s="21" t="s">
        <v>78</v>
      </c>
    </row>
    <row r="139" spans="1:7" s="6" customFormat="1" x14ac:dyDescent="0.25">
      <c r="A139" s="4" t="s">
        <v>28</v>
      </c>
      <c r="B139" s="4" t="s">
        <v>28</v>
      </c>
      <c r="C139" s="4">
        <v>23</v>
      </c>
      <c r="D139" s="4" t="s">
        <v>5</v>
      </c>
      <c r="E139" s="10" t="s">
        <v>43</v>
      </c>
      <c r="F139" s="5">
        <v>14000</v>
      </c>
      <c r="G139" s="21" t="s">
        <v>78</v>
      </c>
    </row>
    <row r="140" spans="1:7" s="6" customFormat="1" x14ac:dyDescent="0.25">
      <c r="A140" s="4" t="s">
        <v>30</v>
      </c>
      <c r="B140" s="4" t="s">
        <v>30</v>
      </c>
      <c r="C140" s="4">
        <v>41</v>
      </c>
      <c r="D140" s="4" t="s">
        <v>5</v>
      </c>
      <c r="E140" s="10" t="s">
        <v>43</v>
      </c>
      <c r="F140" s="5">
        <f>1779*10</f>
        <v>17790</v>
      </c>
      <c r="G140" s="21" t="s">
        <v>78</v>
      </c>
    </row>
    <row r="141" spans="1:7" s="6" customFormat="1" x14ac:dyDescent="0.25">
      <c r="A141" s="4" t="s">
        <v>33</v>
      </c>
      <c r="B141" s="4" t="s">
        <v>33</v>
      </c>
      <c r="C141" s="4">
        <v>52</v>
      </c>
      <c r="D141" s="4" t="s">
        <v>5</v>
      </c>
      <c r="E141" s="10" t="s">
        <v>43</v>
      </c>
      <c r="F141" s="5">
        <v>16500</v>
      </c>
      <c r="G141" s="21" t="s">
        <v>78</v>
      </c>
    </row>
    <row r="142" spans="1:7" s="6" customFormat="1" x14ac:dyDescent="0.25">
      <c r="A142" s="4" t="s">
        <v>59</v>
      </c>
      <c r="B142" s="4" t="s">
        <v>59</v>
      </c>
      <c r="C142" s="4">
        <v>54</v>
      </c>
      <c r="D142" s="4" t="s">
        <v>5</v>
      </c>
      <c r="E142" s="10" t="s">
        <v>43</v>
      </c>
      <c r="F142" s="5">
        <v>17200</v>
      </c>
      <c r="G142" s="21" t="s">
        <v>78</v>
      </c>
    </row>
    <row r="143" spans="1:7" s="6" customFormat="1" x14ac:dyDescent="0.25">
      <c r="A143" s="4" t="s">
        <v>35</v>
      </c>
      <c r="B143" s="4" t="s">
        <v>35</v>
      </c>
      <c r="C143" s="4">
        <v>70</v>
      </c>
      <c r="D143" s="4" t="s">
        <v>5</v>
      </c>
      <c r="E143" s="10" t="s">
        <v>43</v>
      </c>
      <c r="F143" s="5">
        <v>25000</v>
      </c>
      <c r="G143" s="21" t="s">
        <v>78</v>
      </c>
    </row>
    <row r="144" spans="1:7" s="6" customFormat="1" x14ac:dyDescent="0.25">
      <c r="A144" s="4" t="s">
        <v>38</v>
      </c>
      <c r="B144" s="4" t="s">
        <v>38</v>
      </c>
      <c r="C144" s="4">
        <v>73</v>
      </c>
      <c r="D144" s="4" t="s">
        <v>5</v>
      </c>
      <c r="E144" s="10" t="s">
        <v>43</v>
      </c>
      <c r="F144" s="5">
        <v>17000</v>
      </c>
      <c r="G144" s="21" t="s">
        <v>78</v>
      </c>
    </row>
    <row r="145" spans="1:7" s="6" customFormat="1" x14ac:dyDescent="0.25">
      <c r="A145" s="4" t="s">
        <v>39</v>
      </c>
      <c r="B145" s="4" t="s">
        <v>39</v>
      </c>
      <c r="C145" s="4">
        <v>76</v>
      </c>
      <c r="D145" s="4" t="s">
        <v>5</v>
      </c>
      <c r="E145" s="10" t="s">
        <v>43</v>
      </c>
      <c r="F145" s="5">
        <v>14372</v>
      </c>
      <c r="G145" s="21" t="s">
        <v>78</v>
      </c>
    </row>
    <row r="146" spans="1:7" s="6" customFormat="1" x14ac:dyDescent="0.25">
      <c r="A146" s="4" t="s">
        <v>40</v>
      </c>
      <c r="B146" s="4" t="s">
        <v>40</v>
      </c>
      <c r="C146" s="4">
        <v>91</v>
      </c>
      <c r="D146" s="4" t="s">
        <v>6</v>
      </c>
      <c r="E146" s="10" t="s">
        <v>45</v>
      </c>
      <c r="F146" s="5">
        <v>8900</v>
      </c>
      <c r="G146" s="21" t="s">
        <v>79</v>
      </c>
    </row>
    <row r="147" spans="1:7" s="6" customFormat="1" x14ac:dyDescent="0.25">
      <c r="A147" s="4" t="s">
        <v>18</v>
      </c>
      <c r="B147" s="4" t="s">
        <v>18</v>
      </c>
      <c r="C147" s="4">
        <v>5</v>
      </c>
      <c r="D147" s="4" t="s">
        <v>6</v>
      </c>
      <c r="E147" s="10" t="s">
        <v>45</v>
      </c>
      <c r="F147" s="5">
        <v>10700</v>
      </c>
      <c r="G147" s="21" t="s">
        <v>79</v>
      </c>
    </row>
    <row r="148" spans="1:7" s="6" customFormat="1" x14ac:dyDescent="0.25">
      <c r="A148" s="4" t="s">
        <v>19</v>
      </c>
      <c r="B148" s="4" t="s">
        <v>19</v>
      </c>
      <c r="C148" s="4">
        <v>81</v>
      </c>
      <c r="D148" s="4" t="s">
        <v>6</v>
      </c>
      <c r="E148" s="10" t="s">
        <v>45</v>
      </c>
      <c r="F148" s="5">
        <v>11200</v>
      </c>
      <c r="G148" s="21" t="s">
        <v>79</v>
      </c>
    </row>
    <row r="149" spans="1:7" s="6" customFormat="1" x14ac:dyDescent="0.25">
      <c r="A149" s="4" t="s">
        <v>20</v>
      </c>
      <c r="B149" s="4" t="s">
        <v>20</v>
      </c>
      <c r="C149" s="4">
        <v>8</v>
      </c>
      <c r="D149" s="4" t="s">
        <v>6</v>
      </c>
      <c r="E149" s="10" t="s">
        <v>45</v>
      </c>
      <c r="F149" s="5">
        <v>10227</v>
      </c>
      <c r="G149" s="21" t="s">
        <v>79</v>
      </c>
    </row>
    <row r="150" spans="1:7" s="6" customFormat="1" x14ac:dyDescent="0.25">
      <c r="A150" s="4" t="s">
        <v>21</v>
      </c>
      <c r="B150" s="4" t="s">
        <v>21</v>
      </c>
      <c r="C150" s="4">
        <v>15</v>
      </c>
      <c r="D150" s="4" t="s">
        <v>6</v>
      </c>
      <c r="E150" s="10" t="s">
        <v>45</v>
      </c>
      <c r="F150" s="5">
        <v>10000</v>
      </c>
      <c r="G150" s="21" t="s">
        <v>79</v>
      </c>
    </row>
    <row r="151" spans="1:7" s="6" customFormat="1" x14ac:dyDescent="0.25">
      <c r="A151" s="4" t="s">
        <v>22</v>
      </c>
      <c r="B151" s="4" t="s">
        <v>22</v>
      </c>
      <c r="C151" s="4">
        <v>17</v>
      </c>
      <c r="D151" s="4" t="s">
        <v>6</v>
      </c>
      <c r="E151" s="10" t="s">
        <v>45</v>
      </c>
      <c r="F151" s="5">
        <v>10700</v>
      </c>
      <c r="G151" s="21" t="s">
        <v>79</v>
      </c>
    </row>
    <row r="152" spans="1:7" s="6" customFormat="1" x14ac:dyDescent="0.25">
      <c r="A152" s="4" t="s">
        <v>24</v>
      </c>
      <c r="B152" s="4" t="s">
        <v>24</v>
      </c>
      <c r="C152" s="4">
        <v>18</v>
      </c>
      <c r="D152" s="4" t="s">
        <v>6</v>
      </c>
      <c r="E152" s="10" t="s">
        <v>45</v>
      </c>
      <c r="F152" s="5">
        <f>585*20</f>
        <v>11700</v>
      </c>
      <c r="G152" s="21" t="s">
        <v>79</v>
      </c>
    </row>
    <row r="153" spans="1:7" s="6" customFormat="1" x14ac:dyDescent="0.25">
      <c r="A153" s="4" t="s">
        <v>25</v>
      </c>
      <c r="B153" s="4" t="s">
        <v>25</v>
      </c>
      <c r="C153" s="4">
        <v>85</v>
      </c>
      <c r="D153" s="4" t="s">
        <v>6</v>
      </c>
      <c r="E153" s="10" t="s">
        <v>45</v>
      </c>
      <c r="F153" s="5">
        <v>13000</v>
      </c>
      <c r="G153" s="21" t="s">
        <v>79</v>
      </c>
    </row>
    <row r="154" spans="1:7" s="6" customFormat="1" x14ac:dyDescent="0.25">
      <c r="A154" s="4" t="s">
        <v>23</v>
      </c>
      <c r="B154" s="4" t="s">
        <v>23</v>
      </c>
      <c r="C154" s="4">
        <v>19</v>
      </c>
      <c r="D154" s="4" t="s">
        <v>6</v>
      </c>
      <c r="E154" s="10" t="s">
        <v>45</v>
      </c>
      <c r="F154" s="5">
        <v>10600</v>
      </c>
      <c r="G154" s="21" t="s">
        <v>79</v>
      </c>
    </row>
    <row r="155" spans="1:7" s="6" customFormat="1" x14ac:dyDescent="0.25">
      <c r="A155" s="4" t="s">
        <v>26</v>
      </c>
      <c r="B155" s="4" t="s">
        <v>26</v>
      </c>
      <c r="C155" s="4">
        <v>20</v>
      </c>
      <c r="D155" s="4" t="s">
        <v>6</v>
      </c>
      <c r="E155" s="10" t="s">
        <v>45</v>
      </c>
      <c r="F155" s="5">
        <f>623*20</f>
        <v>12460</v>
      </c>
      <c r="G155" s="21" t="s">
        <v>79</v>
      </c>
    </row>
    <row r="156" spans="1:7" s="6" customFormat="1" x14ac:dyDescent="0.25">
      <c r="A156" s="4" t="s">
        <v>27</v>
      </c>
      <c r="B156" s="4" t="s">
        <v>27</v>
      </c>
      <c r="C156" s="4">
        <v>27</v>
      </c>
      <c r="D156" s="4" t="s">
        <v>6</v>
      </c>
      <c r="E156" s="10" t="s">
        <v>45</v>
      </c>
      <c r="F156" s="5">
        <v>11500</v>
      </c>
      <c r="G156" s="21" t="s">
        <v>79</v>
      </c>
    </row>
    <row r="157" spans="1:7" s="6" customFormat="1" x14ac:dyDescent="0.25">
      <c r="A157" s="4" t="s">
        <v>28</v>
      </c>
      <c r="B157" s="4" t="s">
        <v>28</v>
      </c>
      <c r="C157" s="4">
        <v>23</v>
      </c>
      <c r="D157" s="4" t="s">
        <v>6</v>
      </c>
      <c r="E157" s="10" t="s">
        <v>45</v>
      </c>
      <c r="F157" s="5">
        <v>10500</v>
      </c>
      <c r="G157" s="21" t="s">
        <v>79</v>
      </c>
    </row>
    <row r="158" spans="1:7" s="6" customFormat="1" x14ac:dyDescent="0.25">
      <c r="A158" s="4" t="s">
        <v>29</v>
      </c>
      <c r="B158" s="4" t="s">
        <v>29</v>
      </c>
      <c r="C158" s="4">
        <v>95</v>
      </c>
      <c r="D158" s="4" t="s">
        <v>6</v>
      </c>
      <c r="E158" s="10" t="s">
        <v>45</v>
      </c>
      <c r="F158" s="5">
        <v>8838</v>
      </c>
      <c r="G158" s="21" t="s">
        <v>79</v>
      </c>
    </row>
    <row r="159" spans="1:7" s="6" customFormat="1" x14ac:dyDescent="0.25">
      <c r="A159" s="4" t="s">
        <v>30</v>
      </c>
      <c r="B159" s="4" t="s">
        <v>30</v>
      </c>
      <c r="C159" s="4">
        <v>41</v>
      </c>
      <c r="D159" s="4" t="s">
        <v>6</v>
      </c>
      <c r="E159" s="10" t="s">
        <v>45</v>
      </c>
      <c r="F159" s="5">
        <f>578*20</f>
        <v>11560</v>
      </c>
      <c r="G159" s="21" t="s">
        <v>79</v>
      </c>
    </row>
    <row r="160" spans="1:7" s="6" customFormat="1" x14ac:dyDescent="0.25">
      <c r="A160" s="15" t="s">
        <v>54</v>
      </c>
      <c r="B160" s="4" t="s">
        <v>54</v>
      </c>
      <c r="C160" s="4">
        <v>44</v>
      </c>
      <c r="D160" s="4" t="s">
        <v>6</v>
      </c>
      <c r="E160" s="10" t="s">
        <v>45</v>
      </c>
      <c r="F160" s="16">
        <v>15000</v>
      </c>
      <c r="G160" s="21" t="s">
        <v>79</v>
      </c>
    </row>
    <row r="161" spans="1:7" s="6" customFormat="1" x14ac:dyDescent="0.25">
      <c r="A161" s="4" t="s">
        <v>33</v>
      </c>
      <c r="B161" s="4" t="s">
        <v>33</v>
      </c>
      <c r="C161" s="4">
        <v>52</v>
      </c>
      <c r="D161" s="4" t="s">
        <v>6</v>
      </c>
      <c r="E161" s="10" t="s">
        <v>45</v>
      </c>
      <c r="F161" s="5">
        <v>10500</v>
      </c>
      <c r="G161" s="21" t="s">
        <v>79</v>
      </c>
    </row>
    <row r="162" spans="1:7" s="6" customFormat="1" x14ac:dyDescent="0.25">
      <c r="A162" s="4" t="s">
        <v>59</v>
      </c>
      <c r="B162" s="4" t="s">
        <v>59</v>
      </c>
      <c r="C162" s="4">
        <v>54</v>
      </c>
      <c r="D162" s="4" t="s">
        <v>6</v>
      </c>
      <c r="E162" s="10" t="s">
        <v>45</v>
      </c>
      <c r="F162" s="5">
        <v>11200</v>
      </c>
      <c r="G162" s="21" t="s">
        <v>79</v>
      </c>
    </row>
    <row r="163" spans="1:7" s="6" customFormat="1" x14ac:dyDescent="0.25">
      <c r="A163" s="4" t="s">
        <v>34</v>
      </c>
      <c r="B163" s="4" t="s">
        <v>34</v>
      </c>
      <c r="C163" s="4">
        <v>63</v>
      </c>
      <c r="D163" s="4" t="s">
        <v>6</v>
      </c>
      <c r="E163" s="10" t="s">
        <v>45</v>
      </c>
      <c r="F163" s="5">
        <v>10671</v>
      </c>
      <c r="G163" s="21" t="s">
        <v>79</v>
      </c>
    </row>
    <row r="164" spans="1:7" s="6" customFormat="1" x14ac:dyDescent="0.25">
      <c r="A164" s="4" t="s">
        <v>50</v>
      </c>
      <c r="B164" s="4" t="s">
        <v>50</v>
      </c>
      <c r="C164" s="4">
        <v>68</v>
      </c>
      <c r="D164" s="4" t="s">
        <v>6</v>
      </c>
      <c r="E164" s="10" t="s">
        <v>45</v>
      </c>
      <c r="F164" s="14">
        <v>10671.6</v>
      </c>
      <c r="G164" s="21" t="s">
        <v>79</v>
      </c>
    </row>
    <row r="165" spans="1:7" s="6" customFormat="1" x14ac:dyDescent="0.25">
      <c r="A165" s="4" t="s">
        <v>35</v>
      </c>
      <c r="B165" s="4" t="s">
        <v>35</v>
      </c>
      <c r="C165" s="4">
        <v>70</v>
      </c>
      <c r="D165" s="4" t="s">
        <v>6</v>
      </c>
      <c r="E165" s="10" t="s">
        <v>45</v>
      </c>
      <c r="F165" s="5">
        <v>13000</v>
      </c>
      <c r="G165" s="21" t="s">
        <v>79</v>
      </c>
    </row>
    <row r="166" spans="1:7" s="6" customFormat="1" x14ac:dyDescent="0.25">
      <c r="A166" s="4" t="s">
        <v>38</v>
      </c>
      <c r="B166" s="4" t="s">
        <v>38</v>
      </c>
      <c r="C166" s="4">
        <v>73</v>
      </c>
      <c r="D166" s="4" t="s">
        <v>6</v>
      </c>
      <c r="E166" s="10" t="s">
        <v>45</v>
      </c>
      <c r="F166" s="5">
        <v>12000</v>
      </c>
      <c r="G166" s="21" t="s">
        <v>79</v>
      </c>
    </row>
    <row r="167" spans="1:7" s="6" customFormat="1" x14ac:dyDescent="0.25">
      <c r="A167" s="4" t="s">
        <v>39</v>
      </c>
      <c r="B167" s="4" t="s">
        <v>39</v>
      </c>
      <c r="C167" s="4">
        <v>76</v>
      </c>
      <c r="D167" s="4" t="s">
        <v>6</v>
      </c>
      <c r="E167" s="10" t="s">
        <v>45</v>
      </c>
      <c r="F167" s="5">
        <v>9338</v>
      </c>
      <c r="G167" s="21" t="s">
        <v>79</v>
      </c>
    </row>
    <row r="168" spans="1:7" s="6" customFormat="1" x14ac:dyDescent="0.25">
      <c r="A168" s="4" t="s">
        <v>40</v>
      </c>
      <c r="B168" s="4" t="s">
        <v>40</v>
      </c>
      <c r="C168" s="4">
        <v>91</v>
      </c>
      <c r="D168" s="4" t="s">
        <v>7</v>
      </c>
      <c r="E168" s="10" t="s">
        <v>43</v>
      </c>
      <c r="F168" s="5">
        <v>20600</v>
      </c>
      <c r="G168" s="21" t="s">
        <v>80</v>
      </c>
    </row>
    <row r="169" spans="1:7" s="6" customFormat="1" x14ac:dyDescent="0.25">
      <c r="A169" s="4" t="s">
        <v>18</v>
      </c>
      <c r="B169" s="4" t="s">
        <v>18</v>
      </c>
      <c r="C169" s="4">
        <v>5</v>
      </c>
      <c r="D169" s="4" t="s">
        <v>7</v>
      </c>
      <c r="E169" s="10" t="s">
        <v>43</v>
      </c>
      <c r="F169" s="5">
        <v>24000</v>
      </c>
      <c r="G169" s="21" t="s">
        <v>80</v>
      </c>
    </row>
    <row r="170" spans="1:7" s="6" customFormat="1" x14ac:dyDescent="0.25">
      <c r="A170" s="4" t="s">
        <v>19</v>
      </c>
      <c r="B170" s="4" t="s">
        <v>19</v>
      </c>
      <c r="C170" s="4">
        <v>81</v>
      </c>
      <c r="D170" s="4" t="s">
        <v>7</v>
      </c>
      <c r="E170" s="10" t="s">
        <v>43</v>
      </c>
      <c r="F170" s="5">
        <v>25700</v>
      </c>
      <c r="G170" s="21" t="s">
        <v>80</v>
      </c>
    </row>
    <row r="171" spans="1:7" s="6" customFormat="1" x14ac:dyDescent="0.25">
      <c r="A171" s="4" t="s">
        <v>20</v>
      </c>
      <c r="B171" s="4" t="s">
        <v>20</v>
      </c>
      <c r="C171" s="4">
        <v>8</v>
      </c>
      <c r="D171" s="4" t="s">
        <v>7</v>
      </c>
      <c r="E171" s="11" t="s">
        <v>43</v>
      </c>
      <c r="F171" s="5">
        <v>23400</v>
      </c>
      <c r="G171" s="21" t="s">
        <v>80</v>
      </c>
    </row>
    <row r="172" spans="1:7" s="6" customFormat="1" x14ac:dyDescent="0.25">
      <c r="A172" s="4" t="s">
        <v>21</v>
      </c>
      <c r="B172" s="4" t="s">
        <v>21</v>
      </c>
      <c r="C172" s="4">
        <v>15</v>
      </c>
      <c r="D172" s="4" t="s">
        <v>7</v>
      </c>
      <c r="E172" s="11" t="s">
        <v>43</v>
      </c>
      <c r="F172" s="5">
        <v>22000</v>
      </c>
      <c r="G172" s="21" t="s">
        <v>80</v>
      </c>
    </row>
    <row r="173" spans="1:7" s="6" customFormat="1" x14ac:dyDescent="0.25">
      <c r="A173" s="4" t="s">
        <v>22</v>
      </c>
      <c r="B173" s="4" t="s">
        <v>22</v>
      </c>
      <c r="C173" s="4">
        <v>17</v>
      </c>
      <c r="D173" s="4" t="s">
        <v>7</v>
      </c>
      <c r="E173" s="11" t="s">
        <v>43</v>
      </c>
      <c r="F173" s="5">
        <v>25000</v>
      </c>
      <c r="G173" s="21" t="s">
        <v>80</v>
      </c>
    </row>
    <row r="174" spans="1:7" s="6" customFormat="1" x14ac:dyDescent="0.25">
      <c r="A174" s="4" t="s">
        <v>24</v>
      </c>
      <c r="B174" s="4" t="s">
        <v>24</v>
      </c>
      <c r="C174" s="4">
        <v>18</v>
      </c>
      <c r="D174" s="4" t="s">
        <v>7</v>
      </c>
      <c r="E174" s="11" t="s">
        <v>43</v>
      </c>
      <c r="F174" s="5">
        <v>25000</v>
      </c>
      <c r="G174" s="21" t="s">
        <v>80</v>
      </c>
    </row>
    <row r="175" spans="1:7" s="6" customFormat="1" x14ac:dyDescent="0.25">
      <c r="A175" s="4" t="s">
        <v>25</v>
      </c>
      <c r="B175" s="4" t="s">
        <v>25</v>
      </c>
      <c r="C175" s="4">
        <v>85</v>
      </c>
      <c r="D175" s="4" t="s">
        <v>7</v>
      </c>
      <c r="E175" s="11" t="s">
        <v>43</v>
      </c>
      <c r="F175" s="5">
        <v>30000</v>
      </c>
      <c r="G175" s="21" t="s">
        <v>80</v>
      </c>
    </row>
    <row r="176" spans="1:7" s="6" customFormat="1" x14ac:dyDescent="0.25">
      <c r="A176" s="4" t="s">
        <v>23</v>
      </c>
      <c r="B176" s="4" t="s">
        <v>23</v>
      </c>
      <c r="C176" s="4">
        <v>19</v>
      </c>
      <c r="D176" s="4" t="s">
        <v>7</v>
      </c>
      <c r="E176" s="11" t="s">
        <v>43</v>
      </c>
      <c r="F176" s="5">
        <v>27000</v>
      </c>
      <c r="G176" s="21" t="s">
        <v>80</v>
      </c>
    </row>
    <row r="177" spans="1:7" s="6" customFormat="1" x14ac:dyDescent="0.25">
      <c r="A177" s="4" t="s">
        <v>26</v>
      </c>
      <c r="B177" s="4" t="s">
        <v>26</v>
      </c>
      <c r="C177" s="4">
        <v>20</v>
      </c>
      <c r="D177" s="4" t="s">
        <v>7</v>
      </c>
      <c r="E177" s="11" t="s">
        <v>43</v>
      </c>
      <c r="F177" s="5">
        <v>26000</v>
      </c>
      <c r="G177" s="21" t="s">
        <v>80</v>
      </c>
    </row>
    <row r="178" spans="1:7" s="6" customFormat="1" x14ac:dyDescent="0.25">
      <c r="A178" s="4" t="s">
        <v>27</v>
      </c>
      <c r="B178" s="4" t="s">
        <v>27</v>
      </c>
      <c r="C178" s="4">
        <v>27</v>
      </c>
      <c r="D178" s="4" t="s">
        <v>7</v>
      </c>
      <c r="E178" s="11" t="s">
        <v>43</v>
      </c>
      <c r="F178" s="5">
        <v>26000</v>
      </c>
      <c r="G178" s="21" t="s">
        <v>80</v>
      </c>
    </row>
    <row r="179" spans="1:7" s="6" customFormat="1" x14ac:dyDescent="0.25">
      <c r="A179" s="4" t="s">
        <v>28</v>
      </c>
      <c r="B179" s="4" t="s">
        <v>28</v>
      </c>
      <c r="C179" s="4">
        <v>23</v>
      </c>
      <c r="D179" s="4" t="s">
        <v>7</v>
      </c>
      <c r="E179" s="11" t="s">
        <v>43</v>
      </c>
      <c r="F179" s="5">
        <v>23000</v>
      </c>
      <c r="G179" s="21" t="s">
        <v>80</v>
      </c>
    </row>
    <row r="180" spans="1:7" s="6" customFormat="1" x14ac:dyDescent="0.25">
      <c r="A180" s="4" t="s">
        <v>29</v>
      </c>
      <c r="B180" s="4" t="s">
        <v>29</v>
      </c>
      <c r="C180" s="4">
        <v>95</v>
      </c>
      <c r="D180" s="4" t="s">
        <v>7</v>
      </c>
      <c r="E180" s="11" t="s">
        <v>43</v>
      </c>
      <c r="F180" s="5">
        <v>24720</v>
      </c>
      <c r="G180" s="21" t="s">
        <v>80</v>
      </c>
    </row>
    <row r="181" spans="1:7" s="6" customFormat="1" x14ac:dyDescent="0.25">
      <c r="A181" s="4" t="s">
        <v>30</v>
      </c>
      <c r="B181" s="4" t="s">
        <v>30</v>
      </c>
      <c r="C181" s="4">
        <v>41</v>
      </c>
      <c r="D181" s="4" t="s">
        <v>7</v>
      </c>
      <c r="E181" s="11" t="s">
        <v>43</v>
      </c>
      <c r="F181" s="5">
        <v>26000</v>
      </c>
      <c r="G181" s="21" t="s">
        <v>80</v>
      </c>
    </row>
    <row r="182" spans="1:7" s="6" customFormat="1" x14ac:dyDescent="0.25">
      <c r="A182" s="15" t="s">
        <v>54</v>
      </c>
      <c r="B182" s="4" t="s">
        <v>54</v>
      </c>
      <c r="C182" s="4">
        <v>44</v>
      </c>
      <c r="D182" s="4" t="s">
        <v>7</v>
      </c>
      <c r="E182" s="11" t="s">
        <v>43</v>
      </c>
      <c r="F182" s="16">
        <v>27000</v>
      </c>
      <c r="G182" s="21" t="s">
        <v>80</v>
      </c>
    </row>
    <row r="183" spans="1:7" s="6" customFormat="1" x14ac:dyDescent="0.25">
      <c r="A183" s="4" t="s">
        <v>33</v>
      </c>
      <c r="B183" s="4" t="s">
        <v>33</v>
      </c>
      <c r="C183" s="4">
        <v>52</v>
      </c>
      <c r="D183" s="4" t="s">
        <v>7</v>
      </c>
      <c r="E183" s="11" t="s">
        <v>43</v>
      </c>
      <c r="F183" s="5">
        <v>24500</v>
      </c>
      <c r="G183" s="21" t="s">
        <v>80</v>
      </c>
    </row>
    <row r="184" spans="1:7" s="6" customFormat="1" x14ac:dyDescent="0.25">
      <c r="A184" s="4" t="s">
        <v>59</v>
      </c>
      <c r="B184" s="4" t="s">
        <v>59</v>
      </c>
      <c r="C184" s="4">
        <v>54</v>
      </c>
      <c r="D184" s="4" t="s">
        <v>7</v>
      </c>
      <c r="E184" s="11" t="s">
        <v>43</v>
      </c>
      <c r="F184" s="5">
        <v>26000</v>
      </c>
      <c r="G184" s="21" t="s">
        <v>80</v>
      </c>
    </row>
    <row r="185" spans="1:7" s="6" customFormat="1" x14ac:dyDescent="0.25">
      <c r="A185" s="15" t="s">
        <v>53</v>
      </c>
      <c r="B185" s="4" t="s">
        <v>53</v>
      </c>
      <c r="C185" s="4">
        <v>86</v>
      </c>
      <c r="D185" s="4" t="s">
        <v>7</v>
      </c>
      <c r="E185" s="11" t="s">
        <v>43</v>
      </c>
      <c r="F185" s="16">
        <v>26700</v>
      </c>
      <c r="G185" s="21" t="s">
        <v>80</v>
      </c>
    </row>
    <row r="186" spans="1:7" s="6" customFormat="1" x14ac:dyDescent="0.25">
      <c r="A186" s="4" t="s">
        <v>34</v>
      </c>
      <c r="B186" s="4" t="s">
        <v>34</v>
      </c>
      <c r="C186" s="4">
        <v>63</v>
      </c>
      <c r="D186" s="4" t="s">
        <v>7</v>
      </c>
      <c r="E186" s="11" t="s">
        <v>43</v>
      </c>
      <c r="F186" s="5">
        <v>24600</v>
      </c>
      <c r="G186" s="21" t="s">
        <v>80</v>
      </c>
    </row>
    <row r="187" spans="1:7" s="6" customFormat="1" x14ac:dyDescent="0.25">
      <c r="A187" s="4" t="s">
        <v>50</v>
      </c>
      <c r="B187" s="4" t="s">
        <v>50</v>
      </c>
      <c r="C187" s="4">
        <v>68</v>
      </c>
      <c r="D187" s="4" t="s">
        <v>7</v>
      </c>
      <c r="E187" s="11" t="s">
        <v>43</v>
      </c>
      <c r="F187" s="14">
        <f>2469.72*10</f>
        <v>24697.199999999997</v>
      </c>
      <c r="G187" s="21" t="s">
        <v>80</v>
      </c>
    </row>
    <row r="188" spans="1:7" s="6" customFormat="1" x14ac:dyDescent="0.25">
      <c r="A188" s="4" t="s">
        <v>35</v>
      </c>
      <c r="B188" s="4" t="s">
        <v>35</v>
      </c>
      <c r="C188" s="4">
        <v>70</v>
      </c>
      <c r="D188" s="4" t="s">
        <v>7</v>
      </c>
      <c r="E188" s="11" t="s">
        <v>43</v>
      </c>
      <c r="F188" s="5">
        <v>30000</v>
      </c>
      <c r="G188" s="21" t="s">
        <v>80</v>
      </c>
    </row>
    <row r="189" spans="1:7" s="6" customFormat="1" x14ac:dyDescent="0.25">
      <c r="A189" s="4" t="s">
        <v>38</v>
      </c>
      <c r="B189" s="4" t="s">
        <v>38</v>
      </c>
      <c r="C189" s="4">
        <v>73</v>
      </c>
      <c r="D189" s="4" t="s">
        <v>7</v>
      </c>
      <c r="E189" s="11" t="s">
        <v>43</v>
      </c>
      <c r="F189" s="5">
        <v>25500</v>
      </c>
      <c r="G189" s="21" t="s">
        <v>80</v>
      </c>
    </row>
    <row r="190" spans="1:7" s="6" customFormat="1" x14ac:dyDescent="0.25">
      <c r="A190" s="4" t="s">
        <v>39</v>
      </c>
      <c r="B190" s="4" t="s">
        <v>39</v>
      </c>
      <c r="C190" s="4">
        <v>76</v>
      </c>
      <c r="D190" s="4" t="s">
        <v>7</v>
      </c>
      <c r="E190" s="11" t="s">
        <v>43</v>
      </c>
      <c r="F190" s="5">
        <v>24979</v>
      </c>
      <c r="G190" s="21" t="s">
        <v>80</v>
      </c>
    </row>
    <row r="191" spans="1:7" s="6" customFormat="1" x14ac:dyDescent="0.25">
      <c r="A191" s="4" t="s">
        <v>18</v>
      </c>
      <c r="B191" s="4" t="s">
        <v>18</v>
      </c>
      <c r="C191" s="4">
        <v>5</v>
      </c>
      <c r="D191" s="4" t="s">
        <v>46</v>
      </c>
      <c r="E191" s="4" t="s">
        <v>47</v>
      </c>
      <c r="F191" s="5">
        <v>32500</v>
      </c>
      <c r="G191" s="21" t="s">
        <v>81</v>
      </c>
    </row>
    <row r="192" spans="1:7" s="6" customFormat="1" x14ac:dyDescent="0.25">
      <c r="A192" s="4" t="s">
        <v>18</v>
      </c>
      <c r="B192" s="4" t="s">
        <v>18</v>
      </c>
      <c r="C192" s="4">
        <v>5</v>
      </c>
      <c r="D192" s="4" t="s">
        <v>46</v>
      </c>
      <c r="E192" s="4" t="s">
        <v>48</v>
      </c>
      <c r="F192" s="5">
        <v>68800</v>
      </c>
      <c r="G192" s="21" t="s">
        <v>82</v>
      </c>
    </row>
    <row r="193" spans="1:7" s="6" customFormat="1" x14ac:dyDescent="0.25">
      <c r="A193" s="4" t="s">
        <v>19</v>
      </c>
      <c r="B193" s="4" t="s">
        <v>19</v>
      </c>
      <c r="C193" s="4">
        <v>81</v>
      </c>
      <c r="D193" s="4" t="s">
        <v>46</v>
      </c>
      <c r="E193" s="4" t="s">
        <v>47</v>
      </c>
      <c r="F193" s="5">
        <v>35200</v>
      </c>
      <c r="G193" s="21" t="s">
        <v>81</v>
      </c>
    </row>
    <row r="194" spans="1:7" s="6" customFormat="1" x14ac:dyDescent="0.25">
      <c r="A194" s="4" t="s">
        <v>20</v>
      </c>
      <c r="B194" s="4" t="s">
        <v>20</v>
      </c>
      <c r="C194" s="4">
        <v>8</v>
      </c>
      <c r="D194" s="4" t="s">
        <v>46</v>
      </c>
      <c r="E194" s="4" t="s">
        <v>47</v>
      </c>
      <c r="F194" s="5">
        <v>34000</v>
      </c>
      <c r="G194" s="21" t="s">
        <v>81</v>
      </c>
    </row>
    <row r="195" spans="1:7" s="6" customFormat="1" x14ac:dyDescent="0.25">
      <c r="A195" s="4" t="s">
        <v>20</v>
      </c>
      <c r="B195" s="4" t="s">
        <v>20</v>
      </c>
      <c r="C195" s="4">
        <v>8</v>
      </c>
      <c r="D195" s="4" t="s">
        <v>46</v>
      </c>
      <c r="E195" s="4" t="s">
        <v>48</v>
      </c>
      <c r="F195" s="5">
        <v>68800</v>
      </c>
      <c r="G195" s="21" t="s">
        <v>82</v>
      </c>
    </row>
    <row r="196" spans="1:7" s="6" customFormat="1" x14ac:dyDescent="0.25">
      <c r="A196" s="4" t="s">
        <v>21</v>
      </c>
      <c r="B196" s="4" t="s">
        <v>21</v>
      </c>
      <c r="C196" s="4">
        <v>15</v>
      </c>
      <c r="D196" s="4" t="s">
        <v>46</v>
      </c>
      <c r="E196" s="4" t="s">
        <v>48</v>
      </c>
      <c r="F196" s="5">
        <v>65000</v>
      </c>
      <c r="G196" s="21" t="s">
        <v>82</v>
      </c>
    </row>
    <row r="197" spans="1:7" s="6" customFormat="1" x14ac:dyDescent="0.25">
      <c r="A197" s="4" t="s">
        <v>22</v>
      </c>
      <c r="B197" s="4" t="s">
        <v>22</v>
      </c>
      <c r="C197" s="4">
        <v>17</v>
      </c>
      <c r="D197" s="4" t="s">
        <v>46</v>
      </c>
      <c r="E197" s="4" t="s">
        <v>47</v>
      </c>
      <c r="F197" s="5">
        <v>33850</v>
      </c>
      <c r="G197" s="21" t="s">
        <v>81</v>
      </c>
    </row>
    <row r="198" spans="1:7" s="6" customFormat="1" x14ac:dyDescent="0.25">
      <c r="A198" s="4" t="s">
        <v>22</v>
      </c>
      <c r="B198" s="4" t="s">
        <v>22</v>
      </c>
      <c r="C198" s="4">
        <v>17</v>
      </c>
      <c r="D198" s="4" t="s">
        <v>46</v>
      </c>
      <c r="E198" s="4" t="s">
        <v>48</v>
      </c>
      <c r="F198" s="5">
        <v>74100</v>
      </c>
      <c r="G198" s="21" t="s">
        <v>82</v>
      </c>
    </row>
    <row r="199" spans="1:7" s="6" customFormat="1" x14ac:dyDescent="0.25">
      <c r="A199" s="4" t="s">
        <v>25</v>
      </c>
      <c r="B199" s="4" t="s">
        <v>25</v>
      </c>
      <c r="C199" s="4">
        <v>85</v>
      </c>
      <c r="D199" s="4" t="s">
        <v>46</v>
      </c>
      <c r="E199" s="4" t="s">
        <v>47</v>
      </c>
      <c r="F199" s="5">
        <v>132000</v>
      </c>
      <c r="G199" s="21" t="s">
        <v>81</v>
      </c>
    </row>
    <row r="200" spans="1:7" s="6" customFormat="1" x14ac:dyDescent="0.25">
      <c r="A200" s="4" t="s">
        <v>25</v>
      </c>
      <c r="B200" s="4" t="s">
        <v>25</v>
      </c>
      <c r="C200" s="4">
        <v>85</v>
      </c>
      <c r="D200" s="4" t="s">
        <v>46</v>
      </c>
      <c r="E200" s="4" t="s">
        <v>48</v>
      </c>
      <c r="F200" s="5">
        <v>88000</v>
      </c>
      <c r="G200" s="21" t="s">
        <v>82</v>
      </c>
    </row>
    <row r="201" spans="1:7" s="6" customFormat="1" x14ac:dyDescent="0.25">
      <c r="A201" s="4" t="s">
        <v>23</v>
      </c>
      <c r="B201" s="4" t="s">
        <v>23</v>
      </c>
      <c r="C201" s="4">
        <v>19</v>
      </c>
      <c r="D201" s="4" t="s">
        <v>46</v>
      </c>
      <c r="E201" s="4" t="s">
        <v>47</v>
      </c>
      <c r="F201" s="5">
        <v>30200</v>
      </c>
      <c r="G201" s="21" t="s">
        <v>81</v>
      </c>
    </row>
    <row r="202" spans="1:7" s="6" customFormat="1" x14ac:dyDescent="0.25">
      <c r="A202" s="4" t="s">
        <v>26</v>
      </c>
      <c r="B202" s="4" t="s">
        <v>26</v>
      </c>
      <c r="C202" s="4">
        <v>20</v>
      </c>
      <c r="D202" s="4" t="s">
        <v>46</v>
      </c>
      <c r="E202" s="4" t="s">
        <v>48</v>
      </c>
      <c r="F202" s="5">
        <f>4325*20</f>
        <v>86500</v>
      </c>
      <c r="G202" s="21" t="s">
        <v>82</v>
      </c>
    </row>
    <row r="203" spans="1:7" s="6" customFormat="1" x14ac:dyDescent="0.25">
      <c r="A203" s="4" t="s">
        <v>27</v>
      </c>
      <c r="B203" s="4" t="s">
        <v>27</v>
      </c>
      <c r="C203" s="4">
        <v>27</v>
      </c>
      <c r="D203" s="4" t="s">
        <v>46</v>
      </c>
      <c r="E203" s="4" t="s">
        <v>48</v>
      </c>
      <c r="F203" s="5">
        <v>74100</v>
      </c>
      <c r="G203" s="21" t="s">
        <v>82</v>
      </c>
    </row>
    <row r="204" spans="1:7" s="6" customFormat="1" x14ac:dyDescent="0.25">
      <c r="A204" s="4" t="s">
        <v>28</v>
      </c>
      <c r="B204" s="4" t="s">
        <v>28</v>
      </c>
      <c r="C204" s="4">
        <v>23</v>
      </c>
      <c r="D204" s="4" t="s">
        <v>46</v>
      </c>
      <c r="E204" s="4" t="s">
        <v>47</v>
      </c>
      <c r="F204" s="5">
        <v>33600</v>
      </c>
      <c r="G204" s="21" t="s">
        <v>81</v>
      </c>
    </row>
    <row r="205" spans="1:7" s="6" customFormat="1" x14ac:dyDescent="0.25">
      <c r="A205" s="4" t="s">
        <v>29</v>
      </c>
      <c r="B205" s="4" t="s">
        <v>29</v>
      </c>
      <c r="C205" s="4">
        <v>95</v>
      </c>
      <c r="D205" s="4" t="s">
        <v>46</v>
      </c>
      <c r="E205" s="4" t="s">
        <v>48</v>
      </c>
      <c r="F205" s="5">
        <v>74134</v>
      </c>
      <c r="G205" s="21" t="s">
        <v>82</v>
      </c>
    </row>
    <row r="206" spans="1:7" s="6" customFormat="1" x14ac:dyDescent="0.25">
      <c r="A206" s="4" t="s">
        <v>30</v>
      </c>
      <c r="B206" s="4" t="s">
        <v>30</v>
      </c>
      <c r="C206" s="4">
        <v>41</v>
      </c>
      <c r="D206" s="4" t="s">
        <v>46</v>
      </c>
      <c r="E206" s="4" t="s">
        <v>48</v>
      </c>
      <c r="F206" s="5">
        <f>4016*20</f>
        <v>80320</v>
      </c>
      <c r="G206" s="21" t="s">
        <v>82</v>
      </c>
    </row>
    <row r="207" spans="1:7" s="6" customFormat="1" x14ac:dyDescent="0.25">
      <c r="A207" s="15" t="s">
        <v>54</v>
      </c>
      <c r="B207" s="4" t="s">
        <v>54</v>
      </c>
      <c r="C207" s="4">
        <v>44</v>
      </c>
      <c r="D207" s="4" t="s">
        <v>46</v>
      </c>
      <c r="E207" s="4" t="s">
        <v>47</v>
      </c>
      <c r="F207" s="16">
        <v>39000</v>
      </c>
      <c r="G207" s="21" t="s">
        <v>81</v>
      </c>
    </row>
    <row r="208" spans="1:7" s="6" customFormat="1" x14ac:dyDescent="0.25">
      <c r="A208" s="4" t="s">
        <v>33</v>
      </c>
      <c r="B208" s="4" t="s">
        <v>33</v>
      </c>
      <c r="C208" s="4">
        <v>52</v>
      </c>
      <c r="D208" s="4" t="s">
        <v>46</v>
      </c>
      <c r="E208" s="4" t="s">
        <v>48</v>
      </c>
      <c r="F208" s="5">
        <v>72900</v>
      </c>
      <c r="G208" s="21" t="s">
        <v>82</v>
      </c>
    </row>
    <row r="209" spans="1:7" s="6" customFormat="1" x14ac:dyDescent="0.25">
      <c r="A209" s="4" t="s">
        <v>59</v>
      </c>
      <c r="B209" s="4" t="s">
        <v>59</v>
      </c>
      <c r="C209" s="4">
        <v>54</v>
      </c>
      <c r="D209" s="4" t="s">
        <v>46</v>
      </c>
      <c r="E209" s="4" t="s">
        <v>47</v>
      </c>
      <c r="F209" s="5">
        <v>35300</v>
      </c>
      <c r="G209" s="21" t="s">
        <v>81</v>
      </c>
    </row>
    <row r="210" spans="1:7" s="6" customFormat="1" x14ac:dyDescent="0.25">
      <c r="A210" s="4" t="s">
        <v>59</v>
      </c>
      <c r="B210" s="4" t="s">
        <v>59</v>
      </c>
      <c r="C210" s="4">
        <v>54</v>
      </c>
      <c r="D210" s="4" t="s">
        <v>46</v>
      </c>
      <c r="E210" s="4" t="s">
        <v>48</v>
      </c>
      <c r="F210" s="5">
        <v>77300</v>
      </c>
      <c r="G210" s="21" t="s">
        <v>82</v>
      </c>
    </row>
    <row r="211" spans="1:7" s="6" customFormat="1" x14ac:dyDescent="0.25">
      <c r="A211" s="4" t="s">
        <v>50</v>
      </c>
      <c r="B211" s="4" t="s">
        <v>50</v>
      </c>
      <c r="C211" s="4">
        <v>68</v>
      </c>
      <c r="D211" s="4" t="s">
        <v>46</v>
      </c>
      <c r="E211" s="4" t="s">
        <v>47</v>
      </c>
      <c r="F211" s="14">
        <v>33855.599999999999</v>
      </c>
      <c r="G211" s="21" t="s">
        <v>81</v>
      </c>
    </row>
    <row r="212" spans="1:7" s="6" customFormat="1" x14ac:dyDescent="0.25">
      <c r="A212" s="4" t="s">
        <v>35</v>
      </c>
      <c r="B212" s="4" t="s">
        <v>35</v>
      </c>
      <c r="C212" s="4">
        <v>70</v>
      </c>
      <c r="D212" s="4" t="s">
        <v>46</v>
      </c>
      <c r="E212" s="4" t="s">
        <v>47</v>
      </c>
      <c r="F212" s="5">
        <v>36000</v>
      </c>
      <c r="G212" s="21" t="s">
        <v>81</v>
      </c>
    </row>
    <row r="213" spans="1:7" s="6" customFormat="1" x14ac:dyDescent="0.25">
      <c r="A213" s="4" t="s">
        <v>35</v>
      </c>
      <c r="B213" s="4" t="s">
        <v>35</v>
      </c>
      <c r="C213" s="4">
        <v>70</v>
      </c>
      <c r="D213" s="4" t="s">
        <v>46</v>
      </c>
      <c r="E213" s="4" t="s">
        <v>48</v>
      </c>
      <c r="F213" s="5">
        <v>85000</v>
      </c>
      <c r="G213" s="21" t="s">
        <v>82</v>
      </c>
    </row>
    <row r="214" spans="1:7" s="6" customFormat="1" x14ac:dyDescent="0.25">
      <c r="A214" s="4" t="s">
        <v>38</v>
      </c>
      <c r="B214" s="4" t="s">
        <v>38</v>
      </c>
      <c r="C214" s="4">
        <v>73</v>
      </c>
      <c r="D214" s="4" t="s">
        <v>46</v>
      </c>
      <c r="E214" s="4" t="s">
        <v>48</v>
      </c>
      <c r="F214" s="5">
        <v>63000</v>
      </c>
      <c r="G214" s="21" t="s">
        <v>82</v>
      </c>
    </row>
    <row r="215" spans="1:7" s="6" customFormat="1" x14ac:dyDescent="0.25">
      <c r="A215" s="4" t="s">
        <v>39</v>
      </c>
      <c r="B215" s="4" t="s">
        <v>39</v>
      </c>
      <c r="C215" s="4">
        <v>76</v>
      </c>
      <c r="D215" s="4" t="s">
        <v>46</v>
      </c>
      <c r="E215" s="4" t="s">
        <v>47</v>
      </c>
      <c r="F215" s="5">
        <v>29624</v>
      </c>
      <c r="G215" s="21" t="s">
        <v>81</v>
      </c>
    </row>
    <row r="216" spans="1:7" s="6" customFormat="1" x14ac:dyDescent="0.25">
      <c r="A216" s="4" t="s">
        <v>18</v>
      </c>
      <c r="B216" s="4" t="s">
        <v>18</v>
      </c>
      <c r="C216" s="4">
        <v>5</v>
      </c>
      <c r="D216" s="4" t="s">
        <v>37</v>
      </c>
      <c r="E216" s="4" t="s">
        <v>47</v>
      </c>
      <c r="F216" s="5">
        <v>64200</v>
      </c>
      <c r="G216" s="21" t="s">
        <v>85</v>
      </c>
    </row>
    <row r="217" spans="1:7" s="6" customFormat="1" x14ac:dyDescent="0.25">
      <c r="A217" s="4" t="s">
        <v>18</v>
      </c>
      <c r="B217" s="4" t="s">
        <v>18</v>
      </c>
      <c r="C217" s="4">
        <v>5</v>
      </c>
      <c r="D217" s="4" t="s">
        <v>37</v>
      </c>
      <c r="E217" s="4" t="s">
        <v>48</v>
      </c>
      <c r="F217" s="5">
        <v>155500</v>
      </c>
      <c r="G217" s="21" t="s">
        <v>86</v>
      </c>
    </row>
    <row r="218" spans="1:7" s="6" customFormat="1" x14ac:dyDescent="0.25">
      <c r="A218" s="4" t="s">
        <v>20</v>
      </c>
      <c r="B218" s="4" t="s">
        <v>20</v>
      </c>
      <c r="C218" s="4">
        <v>8</v>
      </c>
      <c r="D218" s="4" t="s">
        <v>37</v>
      </c>
      <c r="E218" s="4" t="s">
        <v>48</v>
      </c>
      <c r="F218" s="5">
        <v>151500</v>
      </c>
      <c r="G218" s="21" t="s">
        <v>86</v>
      </c>
    </row>
    <row r="219" spans="1:7" s="6" customFormat="1" x14ac:dyDescent="0.25">
      <c r="A219" s="4" t="s">
        <v>24</v>
      </c>
      <c r="B219" s="4" t="s">
        <v>24</v>
      </c>
      <c r="C219" s="4">
        <v>18</v>
      </c>
      <c r="D219" s="4" t="s">
        <v>37</v>
      </c>
      <c r="E219" s="4" t="s">
        <v>48</v>
      </c>
      <c r="F219" s="5">
        <f>8450*20</f>
        <v>169000</v>
      </c>
      <c r="G219" s="21" t="s">
        <v>86</v>
      </c>
    </row>
    <row r="220" spans="1:7" s="6" customFormat="1" x14ac:dyDescent="0.25">
      <c r="A220" s="4" t="s">
        <v>23</v>
      </c>
      <c r="B220" s="4" t="s">
        <v>23</v>
      </c>
      <c r="C220" s="4">
        <v>19</v>
      </c>
      <c r="D220" s="4" t="s">
        <v>37</v>
      </c>
      <c r="E220" s="4" t="s">
        <v>48</v>
      </c>
      <c r="F220" s="5">
        <v>141200</v>
      </c>
      <c r="G220" s="21" t="s">
        <v>86</v>
      </c>
    </row>
    <row r="221" spans="1:7" s="6" customFormat="1" x14ac:dyDescent="0.25">
      <c r="A221" s="4" t="s">
        <v>26</v>
      </c>
      <c r="B221" s="4" t="s">
        <v>26</v>
      </c>
      <c r="C221" s="4">
        <v>20</v>
      </c>
      <c r="D221" s="4" t="s">
        <v>37</v>
      </c>
      <c r="E221" s="4" t="s">
        <v>47</v>
      </c>
      <c r="F221" s="5">
        <f>3883*30</f>
        <v>116490</v>
      </c>
      <c r="G221" s="21" t="s">
        <v>85</v>
      </c>
    </row>
    <row r="222" spans="1:7" s="6" customFormat="1" x14ac:dyDescent="0.25">
      <c r="A222" s="4" t="s">
        <v>26</v>
      </c>
      <c r="B222" s="4" t="s">
        <v>26</v>
      </c>
      <c r="C222" s="4">
        <v>20</v>
      </c>
      <c r="D222" s="4" t="s">
        <v>37</v>
      </c>
      <c r="E222" s="4" t="s">
        <v>48</v>
      </c>
      <c r="F222" s="5">
        <f>9464*20</f>
        <v>189280</v>
      </c>
      <c r="G222" s="21" t="s">
        <v>86</v>
      </c>
    </row>
    <row r="223" spans="1:7" s="6" customFormat="1" x14ac:dyDescent="0.25">
      <c r="A223" s="4" t="s">
        <v>27</v>
      </c>
      <c r="B223" s="4" t="s">
        <v>27</v>
      </c>
      <c r="C223" s="4">
        <v>27</v>
      </c>
      <c r="D223" s="4" t="s">
        <v>37</v>
      </c>
      <c r="E223" s="4" t="s">
        <v>48</v>
      </c>
      <c r="F223" s="5">
        <v>67000</v>
      </c>
      <c r="G223" s="21" t="s">
        <v>86</v>
      </c>
    </row>
    <row r="224" spans="1:7" s="6" customFormat="1" x14ac:dyDescent="0.25">
      <c r="A224" s="4" t="s">
        <v>30</v>
      </c>
      <c r="B224" s="4" t="s">
        <v>30</v>
      </c>
      <c r="C224" s="4">
        <v>41</v>
      </c>
      <c r="D224" s="4" t="s">
        <v>37</v>
      </c>
      <c r="E224" s="4" t="s">
        <v>47</v>
      </c>
      <c r="F224" s="5">
        <f>8084*30</f>
        <v>242520</v>
      </c>
      <c r="G224" s="21" t="s">
        <v>85</v>
      </c>
    </row>
    <row r="225" spans="1:7" s="6" customFormat="1" x14ac:dyDescent="0.25">
      <c r="A225" s="4" t="s">
        <v>31</v>
      </c>
      <c r="B225" s="4" t="s">
        <v>31</v>
      </c>
      <c r="C225" s="4">
        <v>47</v>
      </c>
      <c r="D225" s="4" t="s">
        <v>37</v>
      </c>
      <c r="E225" s="4" t="s">
        <v>48</v>
      </c>
      <c r="F225" s="5">
        <v>161670</v>
      </c>
      <c r="G225" s="21" t="s">
        <v>86</v>
      </c>
    </row>
    <row r="226" spans="1:7" s="6" customFormat="1" x14ac:dyDescent="0.25">
      <c r="A226" s="4" t="s">
        <v>59</v>
      </c>
      <c r="B226" s="4" t="s">
        <v>59</v>
      </c>
      <c r="C226" s="4">
        <v>54</v>
      </c>
      <c r="D226" s="4" t="s">
        <v>37</v>
      </c>
      <c r="E226" s="4" t="s">
        <v>47</v>
      </c>
      <c r="F226" s="5">
        <v>70000</v>
      </c>
      <c r="G226" s="21" t="s">
        <v>85</v>
      </c>
    </row>
    <row r="227" spans="1:7" s="6" customFormat="1" x14ac:dyDescent="0.25">
      <c r="A227" s="4" t="s">
        <v>59</v>
      </c>
      <c r="B227" s="4" t="s">
        <v>59</v>
      </c>
      <c r="C227" s="4">
        <v>54</v>
      </c>
      <c r="D227" s="4" t="s">
        <v>37</v>
      </c>
      <c r="E227" s="4" t="s">
        <v>48</v>
      </c>
      <c r="F227" s="5">
        <v>169000</v>
      </c>
      <c r="G227" s="21" t="s">
        <v>86</v>
      </c>
    </row>
    <row r="228" spans="1:7" s="6" customFormat="1" x14ac:dyDescent="0.25">
      <c r="A228" s="4" t="s">
        <v>34</v>
      </c>
      <c r="B228" s="4" t="s">
        <v>34</v>
      </c>
      <c r="C228" s="4">
        <v>63</v>
      </c>
      <c r="D228" s="4" t="s">
        <v>37</v>
      </c>
      <c r="E228" s="4" t="s">
        <v>48</v>
      </c>
      <c r="F228" s="5">
        <v>160000</v>
      </c>
      <c r="G228" s="21" t="s">
        <v>86</v>
      </c>
    </row>
    <row r="229" spans="1:7" s="6" customFormat="1" x14ac:dyDescent="0.25">
      <c r="A229" s="4" t="s">
        <v>50</v>
      </c>
      <c r="B229" s="4" t="s">
        <v>50</v>
      </c>
      <c r="C229" s="4">
        <v>68</v>
      </c>
      <c r="D229" s="4" t="s">
        <v>37</v>
      </c>
      <c r="E229" s="4" t="s">
        <v>47</v>
      </c>
      <c r="F229" s="14">
        <v>66998.399999999994</v>
      </c>
      <c r="G229" s="21" t="s">
        <v>85</v>
      </c>
    </row>
    <row r="230" spans="1:7" s="6" customFormat="1" x14ac:dyDescent="0.25">
      <c r="A230" s="4" t="s">
        <v>50</v>
      </c>
      <c r="B230" s="4" t="s">
        <v>50</v>
      </c>
      <c r="C230" s="4">
        <v>68</v>
      </c>
      <c r="D230" s="4" t="s">
        <v>37</v>
      </c>
      <c r="E230" s="4" t="s">
        <v>48</v>
      </c>
      <c r="F230" s="14">
        <v>162231.6</v>
      </c>
      <c r="G230" s="21" t="s">
        <v>86</v>
      </c>
    </row>
    <row r="231" spans="1:7" s="6" customFormat="1" x14ac:dyDescent="0.25">
      <c r="A231" s="4" t="s">
        <v>38</v>
      </c>
      <c r="B231" s="4" t="s">
        <v>38</v>
      </c>
      <c r="C231" s="4">
        <v>73</v>
      </c>
      <c r="D231" s="4" t="s">
        <v>37</v>
      </c>
      <c r="E231" s="4" t="s">
        <v>48</v>
      </c>
      <c r="F231" s="5">
        <v>156000</v>
      </c>
      <c r="G231" s="21" t="s">
        <v>86</v>
      </c>
    </row>
    <row r="232" spans="1:7" s="6" customFormat="1" x14ac:dyDescent="0.25">
      <c r="A232" s="4" t="s">
        <v>39</v>
      </c>
      <c r="B232" s="4" t="s">
        <v>39</v>
      </c>
      <c r="C232" s="4">
        <v>76</v>
      </c>
      <c r="D232" s="4" t="s">
        <v>37</v>
      </c>
      <c r="E232" s="4" t="s">
        <v>48</v>
      </c>
      <c r="F232" s="5">
        <v>141953</v>
      </c>
      <c r="G232" s="21" t="s">
        <v>86</v>
      </c>
    </row>
    <row r="233" spans="1:7" s="6" customFormat="1" x14ac:dyDescent="0.25">
      <c r="A233" s="4" t="s">
        <v>40</v>
      </c>
      <c r="B233" s="4" t="s">
        <v>40</v>
      </c>
      <c r="C233" s="4">
        <v>91</v>
      </c>
      <c r="D233" s="4" t="s">
        <v>32</v>
      </c>
      <c r="E233" s="4" t="s">
        <v>47</v>
      </c>
      <c r="F233" s="5">
        <v>21500</v>
      </c>
      <c r="G233" s="4" t="s">
        <v>83</v>
      </c>
    </row>
    <row r="234" spans="1:7" s="6" customFormat="1" x14ac:dyDescent="0.25">
      <c r="A234" s="4" t="s">
        <v>18</v>
      </c>
      <c r="B234" s="4" t="s">
        <v>18</v>
      </c>
      <c r="C234" s="4">
        <v>5</v>
      </c>
      <c r="D234" s="4" t="s">
        <v>32</v>
      </c>
      <c r="E234" s="4" t="s">
        <v>47</v>
      </c>
      <c r="F234" s="5">
        <v>27200</v>
      </c>
      <c r="G234" s="4" t="s">
        <v>83</v>
      </c>
    </row>
    <row r="235" spans="1:7" s="6" customFormat="1" x14ac:dyDescent="0.25">
      <c r="A235" s="4" t="s">
        <v>20</v>
      </c>
      <c r="B235" s="4" t="s">
        <v>20</v>
      </c>
      <c r="C235" s="4">
        <v>8</v>
      </c>
      <c r="D235" s="4" t="s">
        <v>32</v>
      </c>
      <c r="E235" s="4" t="s">
        <v>47</v>
      </c>
      <c r="F235" s="5">
        <v>25000</v>
      </c>
      <c r="G235" s="4" t="s">
        <v>83</v>
      </c>
    </row>
    <row r="236" spans="1:7" s="6" customFormat="1" x14ac:dyDescent="0.25">
      <c r="A236" s="4" t="s">
        <v>21</v>
      </c>
      <c r="B236" s="4" t="s">
        <v>21</v>
      </c>
      <c r="C236" s="4">
        <v>15</v>
      </c>
      <c r="D236" s="4" t="s">
        <v>32</v>
      </c>
      <c r="E236" s="4" t="s">
        <v>47</v>
      </c>
      <c r="F236" s="5">
        <v>28000</v>
      </c>
      <c r="G236" s="4" t="s">
        <v>83</v>
      </c>
    </row>
    <row r="237" spans="1:7" s="6" customFormat="1" x14ac:dyDescent="0.25">
      <c r="A237" s="4" t="s">
        <v>24</v>
      </c>
      <c r="B237" s="4" t="s">
        <v>24</v>
      </c>
      <c r="C237" s="4">
        <v>18</v>
      </c>
      <c r="D237" s="4" t="s">
        <v>32</v>
      </c>
      <c r="E237" s="4" t="s">
        <v>47</v>
      </c>
      <c r="F237" s="5">
        <f>987*30</f>
        <v>29610</v>
      </c>
      <c r="G237" s="4" t="s">
        <v>83</v>
      </c>
    </row>
    <row r="238" spans="1:7" s="6" customFormat="1" x14ac:dyDescent="0.25">
      <c r="A238" s="4" t="s">
        <v>23</v>
      </c>
      <c r="B238" s="4" t="s">
        <v>23</v>
      </c>
      <c r="C238" s="4">
        <v>19</v>
      </c>
      <c r="D238" s="4" t="s">
        <v>32</v>
      </c>
      <c r="E238" s="4" t="s">
        <v>47</v>
      </c>
      <c r="F238" s="5">
        <v>23800</v>
      </c>
      <c r="G238" s="4" t="s">
        <v>83</v>
      </c>
    </row>
    <row r="239" spans="1:7" s="6" customFormat="1" x14ac:dyDescent="0.25">
      <c r="A239" s="15" t="s">
        <v>54</v>
      </c>
      <c r="B239" s="4" t="s">
        <v>54</v>
      </c>
      <c r="C239" s="4">
        <v>44</v>
      </c>
      <c r="D239" s="4" t="s">
        <v>32</v>
      </c>
      <c r="E239" s="4" t="s">
        <v>47</v>
      </c>
      <c r="F239" s="16">
        <v>30000</v>
      </c>
      <c r="G239" s="4" t="s">
        <v>83</v>
      </c>
    </row>
    <row r="240" spans="1:7" s="6" customFormat="1" x14ac:dyDescent="0.25">
      <c r="A240" s="4" t="s">
        <v>33</v>
      </c>
      <c r="B240" s="4" t="s">
        <v>33</v>
      </c>
      <c r="C240" s="4">
        <v>52</v>
      </c>
      <c r="D240" s="4" t="s">
        <v>32</v>
      </c>
      <c r="E240" s="4" t="s">
        <v>47</v>
      </c>
      <c r="F240" s="5">
        <v>28000</v>
      </c>
      <c r="G240" s="4" t="s">
        <v>83</v>
      </c>
    </row>
    <row r="241" spans="1:7" s="6" customFormat="1" x14ac:dyDescent="0.25">
      <c r="A241" s="15" t="s">
        <v>53</v>
      </c>
      <c r="B241" s="4" t="s">
        <v>53</v>
      </c>
      <c r="C241" s="4">
        <v>86</v>
      </c>
      <c r="D241" s="4" t="s">
        <v>32</v>
      </c>
      <c r="E241" s="4" t="s">
        <v>47</v>
      </c>
      <c r="F241" s="16">
        <v>30700</v>
      </c>
      <c r="G241" s="4" t="s">
        <v>83</v>
      </c>
    </row>
    <row r="242" spans="1:7" s="6" customFormat="1" x14ac:dyDescent="0.25">
      <c r="A242" s="4" t="s">
        <v>50</v>
      </c>
      <c r="B242" s="4" t="s">
        <v>50</v>
      </c>
      <c r="C242" s="4">
        <v>68</v>
      </c>
      <c r="D242" s="4" t="s">
        <v>32</v>
      </c>
      <c r="E242" s="4" t="s">
        <v>47</v>
      </c>
      <c r="F242" s="14">
        <v>28424.400000000001</v>
      </c>
      <c r="G242" s="4" t="s">
        <v>83</v>
      </c>
    </row>
    <row r="243" spans="1:7" s="6" customFormat="1" x14ac:dyDescent="0.25">
      <c r="A243" s="4" t="s">
        <v>35</v>
      </c>
      <c r="B243" s="4" t="s">
        <v>35</v>
      </c>
      <c r="C243" s="4">
        <v>70</v>
      </c>
      <c r="D243" s="4" t="s">
        <v>32</v>
      </c>
      <c r="E243" s="4" t="s">
        <v>47</v>
      </c>
      <c r="F243" s="5">
        <v>36000</v>
      </c>
      <c r="G243" s="4" t="s">
        <v>83</v>
      </c>
    </row>
    <row r="244" spans="1:7" s="6" customFormat="1" x14ac:dyDescent="0.25">
      <c r="A244" s="4" t="s">
        <v>38</v>
      </c>
      <c r="B244" s="4" t="s">
        <v>38</v>
      </c>
      <c r="C244" s="4">
        <v>73</v>
      </c>
      <c r="D244" s="4" t="s">
        <v>32</v>
      </c>
      <c r="E244" s="12" t="s">
        <v>47</v>
      </c>
      <c r="F244" s="5">
        <v>28000</v>
      </c>
      <c r="G244" s="4" t="s">
        <v>83</v>
      </c>
    </row>
    <row r="245" spans="1:7" s="6" customFormat="1" x14ac:dyDescent="0.25">
      <c r="A245" s="4" t="s">
        <v>39</v>
      </c>
      <c r="B245" s="4" t="s">
        <v>39</v>
      </c>
      <c r="C245" s="4">
        <v>76</v>
      </c>
      <c r="D245" s="4" t="s">
        <v>32</v>
      </c>
      <c r="E245" s="12" t="s">
        <v>47</v>
      </c>
      <c r="F245" s="5">
        <v>15561</v>
      </c>
      <c r="G245" s="4" t="s">
        <v>83</v>
      </c>
    </row>
    <row r="246" spans="1:7" s="6" customFormat="1" x14ac:dyDescent="0.25">
      <c r="A246" s="4" t="s">
        <v>18</v>
      </c>
      <c r="B246" s="4" t="s">
        <v>18</v>
      </c>
      <c r="C246" s="4">
        <v>5</v>
      </c>
      <c r="D246" s="4" t="s">
        <v>15</v>
      </c>
      <c r="E246" s="12" t="s">
        <v>47</v>
      </c>
      <c r="F246" s="5">
        <v>196000</v>
      </c>
      <c r="G246" s="21" t="s">
        <v>84</v>
      </c>
    </row>
    <row r="247" spans="1:7" s="6" customFormat="1" x14ac:dyDescent="0.25">
      <c r="A247" s="4" t="s">
        <v>19</v>
      </c>
      <c r="B247" s="4" t="s">
        <v>19</v>
      </c>
      <c r="C247" s="4">
        <v>81</v>
      </c>
      <c r="D247" s="4" t="s">
        <v>15</v>
      </c>
      <c r="E247" s="12" t="s">
        <v>47</v>
      </c>
      <c r="F247" s="5">
        <v>226500</v>
      </c>
      <c r="G247" s="21" t="s">
        <v>84</v>
      </c>
    </row>
    <row r="248" spans="1:7" s="6" customFormat="1" x14ac:dyDescent="0.25">
      <c r="A248" s="4" t="s">
        <v>20</v>
      </c>
      <c r="B248" s="4" t="s">
        <v>20</v>
      </c>
      <c r="C248" s="4">
        <v>8</v>
      </c>
      <c r="D248" s="4" t="s">
        <v>15</v>
      </c>
      <c r="E248" s="12" t="s">
        <v>47</v>
      </c>
      <c r="F248" s="5">
        <v>217500</v>
      </c>
      <c r="G248" s="21" t="s">
        <v>84</v>
      </c>
    </row>
    <row r="249" spans="1:7" s="6" customFormat="1" x14ac:dyDescent="0.25">
      <c r="A249" s="4" t="s">
        <v>21</v>
      </c>
      <c r="B249" s="4" t="s">
        <v>21</v>
      </c>
      <c r="C249" s="4">
        <v>15</v>
      </c>
      <c r="D249" s="4" t="s">
        <v>15</v>
      </c>
      <c r="E249" s="12" t="s">
        <v>47</v>
      </c>
      <c r="F249" s="5">
        <v>220000</v>
      </c>
      <c r="G249" s="21" t="s">
        <v>84</v>
      </c>
    </row>
    <row r="250" spans="1:7" s="6" customFormat="1" x14ac:dyDescent="0.25">
      <c r="A250" s="4" t="s">
        <v>22</v>
      </c>
      <c r="B250" s="4" t="s">
        <v>22</v>
      </c>
      <c r="C250" s="4">
        <v>17</v>
      </c>
      <c r="D250" s="4" t="s">
        <v>15</v>
      </c>
      <c r="E250" s="12" t="s">
        <v>47</v>
      </c>
      <c r="F250" s="5">
        <v>200864</v>
      </c>
      <c r="G250" s="21" t="s">
        <v>84</v>
      </c>
    </row>
    <row r="251" spans="1:7" s="6" customFormat="1" x14ac:dyDescent="0.25">
      <c r="A251" s="4" t="s">
        <v>25</v>
      </c>
      <c r="B251" s="4" t="s">
        <v>25</v>
      </c>
      <c r="C251" s="4">
        <v>85</v>
      </c>
      <c r="D251" s="4" t="s">
        <v>15</v>
      </c>
      <c r="E251" s="12" t="s">
        <v>47</v>
      </c>
      <c r="F251" s="5">
        <v>630000</v>
      </c>
      <c r="G251" s="21" t="s">
        <v>84</v>
      </c>
    </row>
    <row r="252" spans="1:7" s="6" customFormat="1" x14ac:dyDescent="0.25">
      <c r="A252" s="4" t="s">
        <v>26</v>
      </c>
      <c r="B252" s="4" t="s">
        <v>26</v>
      </c>
      <c r="C252" s="4">
        <v>20</v>
      </c>
      <c r="D252" s="4" t="s">
        <v>15</v>
      </c>
      <c r="E252" s="12" t="s">
        <v>47</v>
      </c>
      <c r="F252" s="5">
        <f>8458*30</f>
        <v>253740</v>
      </c>
      <c r="G252" s="21" t="s">
        <v>84</v>
      </c>
    </row>
    <row r="253" spans="1:7" s="6" customFormat="1" x14ac:dyDescent="0.25">
      <c r="A253" s="4" t="s">
        <v>28</v>
      </c>
      <c r="B253" s="4" t="s">
        <v>28</v>
      </c>
      <c r="C253" s="4">
        <v>23</v>
      </c>
      <c r="D253" s="4" t="s">
        <v>15</v>
      </c>
      <c r="E253" s="12" t="s">
        <v>47</v>
      </c>
      <c r="F253" s="5">
        <v>216000</v>
      </c>
      <c r="G253" s="21" t="s">
        <v>84</v>
      </c>
    </row>
    <row r="254" spans="1:7" s="6" customFormat="1" x14ac:dyDescent="0.25">
      <c r="A254" s="4" t="s">
        <v>30</v>
      </c>
      <c r="B254" s="4" t="s">
        <v>30</v>
      </c>
      <c r="C254" s="4">
        <v>41</v>
      </c>
      <c r="D254" s="4" t="s">
        <v>15</v>
      </c>
      <c r="E254" s="12" t="s">
        <v>47</v>
      </c>
      <c r="F254" s="5">
        <f>4854*30</f>
        <v>145620</v>
      </c>
      <c r="G254" s="21" t="s">
        <v>84</v>
      </c>
    </row>
    <row r="255" spans="1:7" s="6" customFormat="1" x14ac:dyDescent="0.25">
      <c r="A255" s="4" t="s">
        <v>33</v>
      </c>
      <c r="B255" s="4" t="s">
        <v>33</v>
      </c>
      <c r="C255" s="4">
        <v>52</v>
      </c>
      <c r="D255" s="4" t="s">
        <v>15</v>
      </c>
      <c r="E255" s="12" t="s">
        <v>47</v>
      </c>
      <c r="F255" s="5">
        <v>405000</v>
      </c>
      <c r="G255" s="21" t="s">
        <v>84</v>
      </c>
    </row>
    <row r="256" spans="1:7" s="6" customFormat="1" x14ac:dyDescent="0.25">
      <c r="A256" s="4" t="s">
        <v>59</v>
      </c>
      <c r="B256" s="4" t="s">
        <v>59</v>
      </c>
      <c r="C256" s="4">
        <v>54</v>
      </c>
      <c r="D256" s="4" t="s">
        <v>15</v>
      </c>
      <c r="E256" s="12" t="s">
        <v>47</v>
      </c>
      <c r="F256" s="5">
        <v>200800</v>
      </c>
      <c r="G256" s="21" t="s">
        <v>84</v>
      </c>
    </row>
    <row r="257" spans="1:7" s="6" customFormat="1" x14ac:dyDescent="0.25">
      <c r="A257" s="4" t="s">
        <v>34</v>
      </c>
      <c r="B257" s="4" t="s">
        <v>34</v>
      </c>
      <c r="C257" s="4">
        <v>63</v>
      </c>
      <c r="D257" s="4" t="s">
        <v>15</v>
      </c>
      <c r="E257" s="12" t="s">
        <v>47</v>
      </c>
      <c r="F257" s="5">
        <v>196500</v>
      </c>
      <c r="G257" s="21" t="s">
        <v>84</v>
      </c>
    </row>
    <row r="258" spans="1:7" s="6" customFormat="1" x14ac:dyDescent="0.25">
      <c r="A258" s="4" t="s">
        <v>50</v>
      </c>
      <c r="B258" s="4" t="s">
        <v>50</v>
      </c>
      <c r="C258" s="4">
        <v>68</v>
      </c>
      <c r="D258" s="4" t="s">
        <v>15</v>
      </c>
      <c r="E258" s="12" t="s">
        <v>47</v>
      </c>
      <c r="F258" s="14">
        <v>411924</v>
      </c>
      <c r="G258" s="21" t="s">
        <v>84</v>
      </c>
    </row>
    <row r="259" spans="1:7" s="6" customFormat="1" x14ac:dyDescent="0.25">
      <c r="A259" s="4" t="s">
        <v>35</v>
      </c>
      <c r="B259" s="4" t="s">
        <v>35</v>
      </c>
      <c r="C259" s="4">
        <v>70</v>
      </c>
      <c r="D259" s="4" t="s">
        <v>15</v>
      </c>
      <c r="E259" s="12" t="s">
        <v>47</v>
      </c>
      <c r="F259" s="5">
        <v>227000</v>
      </c>
      <c r="G259" s="21" t="s">
        <v>84</v>
      </c>
    </row>
    <row r="260" spans="1:7" s="6" customFormat="1" x14ac:dyDescent="0.25">
      <c r="A260" s="4" t="s">
        <v>38</v>
      </c>
      <c r="B260" s="4" t="s">
        <v>38</v>
      </c>
      <c r="C260" s="4">
        <v>73</v>
      </c>
      <c r="D260" s="4" t="s">
        <v>15</v>
      </c>
      <c r="E260" s="12" t="s">
        <v>47</v>
      </c>
      <c r="F260" s="5">
        <v>193000</v>
      </c>
      <c r="G260" s="21" t="s">
        <v>84</v>
      </c>
    </row>
    <row r="261" spans="1:7" s="6" customFormat="1" x14ac:dyDescent="0.25">
      <c r="A261" s="4" t="s">
        <v>39</v>
      </c>
      <c r="B261" s="4" t="s">
        <v>39</v>
      </c>
      <c r="C261" s="4">
        <v>76</v>
      </c>
      <c r="D261" s="4" t="s">
        <v>15</v>
      </c>
      <c r="E261" s="12" t="s">
        <v>47</v>
      </c>
      <c r="F261" s="5">
        <v>190311</v>
      </c>
      <c r="G261" s="21" t="s">
        <v>84</v>
      </c>
    </row>
    <row r="262" spans="1:7" s="6" customFormat="1" x14ac:dyDescent="0.25">
      <c r="A262" s="4" t="s">
        <v>18</v>
      </c>
      <c r="B262" s="4" t="s">
        <v>18</v>
      </c>
      <c r="C262" s="4">
        <v>5</v>
      </c>
      <c r="D262" s="4" t="s">
        <v>16</v>
      </c>
      <c r="E262" s="12" t="s">
        <v>47</v>
      </c>
      <c r="F262" s="5">
        <v>390000</v>
      </c>
      <c r="G262" s="21" t="s">
        <v>87</v>
      </c>
    </row>
    <row r="263" spans="1:7" s="6" customFormat="1" x14ac:dyDescent="0.25">
      <c r="A263" s="4" t="s">
        <v>19</v>
      </c>
      <c r="B263" s="4" t="s">
        <v>19</v>
      </c>
      <c r="C263" s="4">
        <v>81</v>
      </c>
      <c r="D263" s="4" t="s">
        <v>16</v>
      </c>
      <c r="E263" s="12" t="s">
        <v>47</v>
      </c>
      <c r="F263" s="5">
        <v>436800</v>
      </c>
      <c r="G263" s="21" t="s">
        <v>87</v>
      </c>
    </row>
    <row r="264" spans="1:7" s="6" customFormat="1" x14ac:dyDescent="0.25">
      <c r="A264" s="4" t="s">
        <v>20</v>
      </c>
      <c r="B264" s="4" t="s">
        <v>20</v>
      </c>
      <c r="C264" s="4">
        <v>8</v>
      </c>
      <c r="D264" s="4" t="s">
        <v>16</v>
      </c>
      <c r="E264" s="4" t="s">
        <v>47</v>
      </c>
      <c r="F264" s="5">
        <v>419400</v>
      </c>
      <c r="G264" s="21" t="s">
        <v>87</v>
      </c>
    </row>
    <row r="265" spans="1:7" s="6" customFormat="1" x14ac:dyDescent="0.25">
      <c r="A265" s="4" t="s">
        <v>22</v>
      </c>
      <c r="B265" s="4" t="s">
        <v>22</v>
      </c>
      <c r="C265" s="4">
        <v>17</v>
      </c>
      <c r="D265" s="4" t="s">
        <v>16</v>
      </c>
      <c r="E265" s="4" t="s">
        <v>47</v>
      </c>
      <c r="F265" s="5">
        <v>401728</v>
      </c>
      <c r="G265" s="21" t="s">
        <v>87</v>
      </c>
    </row>
    <row r="266" spans="1:7" s="6" customFormat="1" x14ac:dyDescent="0.25">
      <c r="A266" s="4" t="s">
        <v>25</v>
      </c>
      <c r="B266" s="4" t="s">
        <v>25</v>
      </c>
      <c r="C266" s="4">
        <v>85</v>
      </c>
      <c r="D266" s="4" t="s">
        <v>16</v>
      </c>
      <c r="E266" s="4" t="s">
        <v>47</v>
      </c>
      <c r="F266" s="5">
        <v>934500</v>
      </c>
      <c r="G266" s="21" t="s">
        <v>87</v>
      </c>
    </row>
    <row r="267" spans="1:7" s="6" customFormat="1" x14ac:dyDescent="0.25">
      <c r="A267" s="4" t="s">
        <v>26</v>
      </c>
      <c r="B267" s="4" t="s">
        <v>26</v>
      </c>
      <c r="C267" s="4">
        <v>20</v>
      </c>
      <c r="D267" s="4" t="s">
        <v>16</v>
      </c>
      <c r="E267" s="4" t="s">
        <v>47</v>
      </c>
      <c r="F267" s="5">
        <f>16308*30</f>
        <v>489240</v>
      </c>
      <c r="G267" s="21" t="s">
        <v>87</v>
      </c>
    </row>
    <row r="268" spans="1:7" s="6" customFormat="1" x14ac:dyDescent="0.25">
      <c r="A268" s="4" t="s">
        <v>28</v>
      </c>
      <c r="B268" s="4" t="s">
        <v>28</v>
      </c>
      <c r="C268" s="4">
        <v>23</v>
      </c>
      <c r="D268" s="4" t="s">
        <v>16</v>
      </c>
      <c r="E268" s="4" t="s">
        <v>47</v>
      </c>
      <c r="F268" s="5">
        <v>320000</v>
      </c>
      <c r="G268" s="21" t="s">
        <v>87</v>
      </c>
    </row>
    <row r="269" spans="1:7" s="6" customFormat="1" x14ac:dyDescent="0.25">
      <c r="A269" s="4" t="s">
        <v>59</v>
      </c>
      <c r="B269" s="4" t="s">
        <v>59</v>
      </c>
      <c r="C269" s="4">
        <v>54</v>
      </c>
      <c r="D269" s="4" t="s">
        <v>16</v>
      </c>
      <c r="E269" s="4" t="s">
        <v>47</v>
      </c>
      <c r="F269" s="5">
        <v>401700</v>
      </c>
      <c r="G269" s="21" t="s">
        <v>87</v>
      </c>
    </row>
    <row r="270" spans="1:7" s="6" customFormat="1" x14ac:dyDescent="0.25">
      <c r="A270" s="4" t="s">
        <v>34</v>
      </c>
      <c r="B270" s="4" t="s">
        <v>34</v>
      </c>
      <c r="C270" s="4">
        <v>63</v>
      </c>
      <c r="D270" s="4" t="s">
        <v>16</v>
      </c>
      <c r="E270" s="4" t="s">
        <v>47</v>
      </c>
      <c r="F270" s="5">
        <v>375300</v>
      </c>
      <c r="G270" s="21" t="s">
        <v>87</v>
      </c>
    </row>
    <row r="271" spans="1:7" s="6" customFormat="1" x14ac:dyDescent="0.25">
      <c r="A271" s="4" t="s">
        <v>38</v>
      </c>
      <c r="B271" s="4" t="s">
        <v>38</v>
      </c>
      <c r="C271" s="4">
        <v>73</v>
      </c>
      <c r="D271" s="4" t="s">
        <v>16</v>
      </c>
      <c r="E271" s="4" t="s">
        <v>47</v>
      </c>
      <c r="F271" s="5">
        <v>380000</v>
      </c>
      <c r="G271" s="21" t="s">
        <v>87</v>
      </c>
    </row>
    <row r="272" spans="1:7" s="6" customFormat="1" x14ac:dyDescent="0.25">
      <c r="A272" s="4" t="s">
        <v>39</v>
      </c>
      <c r="B272" s="4" t="s">
        <v>39</v>
      </c>
      <c r="C272" s="4">
        <v>76</v>
      </c>
      <c r="D272" s="4" t="s">
        <v>16</v>
      </c>
      <c r="E272" s="4" t="s">
        <v>47</v>
      </c>
      <c r="F272" s="5">
        <v>366920</v>
      </c>
      <c r="G272" s="21" t="s">
        <v>87</v>
      </c>
    </row>
    <row r="273" spans="1:7" s="6" customFormat="1" x14ac:dyDescent="0.25">
      <c r="A273" s="4" t="s">
        <v>40</v>
      </c>
      <c r="B273" s="4" t="s">
        <v>40</v>
      </c>
      <c r="C273" s="4">
        <v>91</v>
      </c>
      <c r="D273" s="4" t="s">
        <v>8</v>
      </c>
      <c r="E273" s="11" t="s">
        <v>43</v>
      </c>
      <c r="F273" s="5">
        <v>13700</v>
      </c>
      <c r="G273" s="21" t="s">
        <v>88</v>
      </c>
    </row>
    <row r="274" spans="1:7" s="6" customFormat="1" x14ac:dyDescent="0.25">
      <c r="A274" s="4" t="s">
        <v>18</v>
      </c>
      <c r="B274" s="4" t="s">
        <v>18</v>
      </c>
      <c r="C274" s="4">
        <v>5</v>
      </c>
      <c r="D274" s="4" t="s">
        <v>8</v>
      </c>
      <c r="E274" s="11" t="s">
        <v>43</v>
      </c>
      <c r="F274" s="5">
        <v>16000</v>
      </c>
      <c r="G274" s="21" t="s">
        <v>88</v>
      </c>
    </row>
    <row r="275" spans="1:7" s="6" customFormat="1" x14ac:dyDescent="0.25">
      <c r="A275" s="4" t="s">
        <v>19</v>
      </c>
      <c r="B275" s="4" t="s">
        <v>19</v>
      </c>
      <c r="C275" s="4">
        <v>81</v>
      </c>
      <c r="D275" s="4" t="s">
        <v>8</v>
      </c>
      <c r="E275" s="11" t="s">
        <v>43</v>
      </c>
      <c r="F275" s="5">
        <v>17200</v>
      </c>
      <c r="G275" s="21" t="s">
        <v>88</v>
      </c>
    </row>
    <row r="276" spans="1:7" s="6" customFormat="1" x14ac:dyDescent="0.25">
      <c r="A276" s="4" t="s">
        <v>20</v>
      </c>
      <c r="B276" s="4" t="s">
        <v>20</v>
      </c>
      <c r="C276" s="4">
        <v>8</v>
      </c>
      <c r="D276" s="4" t="s">
        <v>8</v>
      </c>
      <c r="E276" s="11" t="s">
        <v>43</v>
      </c>
      <c r="F276" s="5">
        <v>16000</v>
      </c>
      <c r="G276" s="21" t="s">
        <v>88</v>
      </c>
    </row>
    <row r="277" spans="1:7" s="6" customFormat="1" x14ac:dyDescent="0.25">
      <c r="A277" s="4" t="s">
        <v>21</v>
      </c>
      <c r="B277" s="4" t="s">
        <v>21</v>
      </c>
      <c r="C277" s="4">
        <v>15</v>
      </c>
      <c r="D277" s="4" t="s">
        <v>8</v>
      </c>
      <c r="E277" s="11" t="s">
        <v>43</v>
      </c>
      <c r="F277" s="5">
        <v>15000</v>
      </c>
      <c r="G277" s="21" t="s">
        <v>88</v>
      </c>
    </row>
    <row r="278" spans="1:7" s="6" customFormat="1" x14ac:dyDescent="0.25">
      <c r="A278" s="4" t="s">
        <v>22</v>
      </c>
      <c r="B278" s="4" t="s">
        <v>22</v>
      </c>
      <c r="C278" s="4">
        <v>17</v>
      </c>
      <c r="D278" s="4" t="s">
        <v>8</v>
      </c>
      <c r="E278" s="11" t="s">
        <v>43</v>
      </c>
      <c r="F278" s="5">
        <v>16000</v>
      </c>
      <c r="G278" s="21" t="s">
        <v>88</v>
      </c>
    </row>
    <row r="279" spans="1:7" s="6" customFormat="1" x14ac:dyDescent="0.25">
      <c r="A279" s="4" t="s">
        <v>24</v>
      </c>
      <c r="B279" s="4" t="s">
        <v>24</v>
      </c>
      <c r="C279" s="4">
        <v>18</v>
      </c>
      <c r="D279" s="4" t="s">
        <v>8</v>
      </c>
      <c r="E279" s="11" t="s">
        <v>43</v>
      </c>
      <c r="F279" s="5">
        <v>17000</v>
      </c>
      <c r="G279" s="21" t="s">
        <v>88</v>
      </c>
    </row>
    <row r="280" spans="1:7" s="6" customFormat="1" x14ac:dyDescent="0.25">
      <c r="A280" s="4" t="s">
        <v>25</v>
      </c>
      <c r="B280" s="4" t="s">
        <v>25</v>
      </c>
      <c r="C280" s="4">
        <v>85</v>
      </c>
      <c r="D280" s="4" t="s">
        <v>8</v>
      </c>
      <c r="E280" s="11" t="s">
        <v>43</v>
      </c>
      <c r="F280" s="5">
        <v>20000</v>
      </c>
      <c r="G280" s="21" t="s">
        <v>88</v>
      </c>
    </row>
    <row r="281" spans="1:7" s="6" customFormat="1" x14ac:dyDescent="0.25">
      <c r="A281" s="4" t="s">
        <v>23</v>
      </c>
      <c r="B281" s="4" t="s">
        <v>23</v>
      </c>
      <c r="C281" s="4">
        <v>19</v>
      </c>
      <c r="D281" s="4" t="s">
        <v>8</v>
      </c>
      <c r="E281" s="11" t="s">
        <v>43</v>
      </c>
      <c r="F281" s="5">
        <v>23500</v>
      </c>
      <c r="G281" s="21" t="s">
        <v>88</v>
      </c>
    </row>
    <row r="282" spans="1:7" s="6" customFormat="1" x14ac:dyDescent="0.25">
      <c r="A282" s="4" t="s">
        <v>26</v>
      </c>
      <c r="B282" s="4" t="s">
        <v>26</v>
      </c>
      <c r="C282" s="4">
        <v>20</v>
      </c>
      <c r="D282" s="4" t="s">
        <v>8</v>
      </c>
      <c r="E282" s="11" t="s">
        <v>43</v>
      </c>
      <c r="F282" s="5">
        <v>19000</v>
      </c>
      <c r="G282" s="21" t="s">
        <v>88</v>
      </c>
    </row>
    <row r="283" spans="1:7" s="6" customFormat="1" x14ac:dyDescent="0.25">
      <c r="A283" s="4" t="s">
        <v>27</v>
      </c>
      <c r="B283" s="4" t="s">
        <v>27</v>
      </c>
      <c r="C283" s="4">
        <v>27</v>
      </c>
      <c r="D283" s="4" t="s">
        <v>8</v>
      </c>
      <c r="E283" s="11" t="s">
        <v>43</v>
      </c>
      <c r="F283" s="5">
        <v>20000</v>
      </c>
      <c r="G283" s="21" t="s">
        <v>88</v>
      </c>
    </row>
    <row r="284" spans="1:7" s="6" customFormat="1" x14ac:dyDescent="0.25">
      <c r="A284" s="4" t="s">
        <v>28</v>
      </c>
      <c r="B284" s="4" t="s">
        <v>28</v>
      </c>
      <c r="C284" s="4">
        <v>23</v>
      </c>
      <c r="D284" s="4" t="s">
        <v>8</v>
      </c>
      <c r="E284" s="11" t="s">
        <v>43</v>
      </c>
      <c r="F284" s="5">
        <v>15500</v>
      </c>
      <c r="G284" s="21" t="s">
        <v>88</v>
      </c>
    </row>
    <row r="285" spans="1:7" s="6" customFormat="1" x14ac:dyDescent="0.25">
      <c r="A285" s="4" t="s">
        <v>29</v>
      </c>
      <c r="B285" s="4" t="s">
        <v>29</v>
      </c>
      <c r="C285" s="4">
        <v>95</v>
      </c>
      <c r="D285" s="4" t="s">
        <v>8</v>
      </c>
      <c r="E285" s="11" t="s">
        <v>43</v>
      </c>
      <c r="F285" s="5">
        <v>16450</v>
      </c>
      <c r="G285" s="21" t="s">
        <v>88</v>
      </c>
    </row>
    <row r="286" spans="1:7" s="6" customFormat="1" x14ac:dyDescent="0.25">
      <c r="A286" s="4" t="s">
        <v>30</v>
      </c>
      <c r="B286" s="4" t="s">
        <v>30</v>
      </c>
      <c r="C286" s="4">
        <v>41</v>
      </c>
      <c r="D286" s="4" t="s">
        <v>8</v>
      </c>
      <c r="E286" s="11" t="s">
        <v>43</v>
      </c>
      <c r="F286" s="5">
        <v>17800</v>
      </c>
      <c r="G286" s="21" t="s">
        <v>88</v>
      </c>
    </row>
    <row r="287" spans="1:7" s="6" customFormat="1" x14ac:dyDescent="0.25">
      <c r="A287" s="4" t="s">
        <v>33</v>
      </c>
      <c r="B287" s="4" t="s">
        <v>33</v>
      </c>
      <c r="C287" s="4">
        <v>52</v>
      </c>
      <c r="D287" s="4" t="s">
        <v>8</v>
      </c>
      <c r="E287" s="11" t="s">
        <v>43</v>
      </c>
      <c r="F287" s="5">
        <v>16500</v>
      </c>
      <c r="G287" s="21" t="s">
        <v>88</v>
      </c>
    </row>
    <row r="288" spans="1:7" s="6" customFormat="1" x14ac:dyDescent="0.25">
      <c r="A288" s="4" t="s">
        <v>59</v>
      </c>
      <c r="B288" s="4" t="s">
        <v>59</v>
      </c>
      <c r="C288" s="4">
        <v>54</v>
      </c>
      <c r="D288" s="4" t="s">
        <v>8</v>
      </c>
      <c r="E288" s="11" t="s">
        <v>43</v>
      </c>
      <c r="F288" s="5">
        <v>17500</v>
      </c>
      <c r="G288" s="21" t="s">
        <v>88</v>
      </c>
    </row>
    <row r="289" spans="1:7" s="6" customFormat="1" x14ac:dyDescent="0.25">
      <c r="A289" s="15" t="s">
        <v>53</v>
      </c>
      <c r="B289" s="4" t="s">
        <v>53</v>
      </c>
      <c r="C289" s="4">
        <v>86</v>
      </c>
      <c r="D289" s="4" t="s">
        <v>8</v>
      </c>
      <c r="E289" s="11" t="s">
        <v>43</v>
      </c>
      <c r="F289" s="16">
        <v>17800</v>
      </c>
      <c r="G289" s="21" t="s">
        <v>88</v>
      </c>
    </row>
    <row r="290" spans="1:7" s="6" customFormat="1" x14ac:dyDescent="0.25">
      <c r="A290" s="4" t="s">
        <v>34</v>
      </c>
      <c r="B290" s="4" t="s">
        <v>34</v>
      </c>
      <c r="C290" s="4">
        <v>63</v>
      </c>
      <c r="D290" s="4" t="s">
        <v>8</v>
      </c>
      <c r="E290" s="11" t="s">
        <v>43</v>
      </c>
      <c r="F290" s="5">
        <v>16400</v>
      </c>
      <c r="G290" s="21" t="s">
        <v>88</v>
      </c>
    </row>
    <row r="291" spans="1:7" s="6" customFormat="1" x14ac:dyDescent="0.25">
      <c r="A291" s="4" t="s">
        <v>50</v>
      </c>
      <c r="B291" s="4" t="s">
        <v>50</v>
      </c>
      <c r="C291" s="4">
        <v>68</v>
      </c>
      <c r="D291" s="4" t="s">
        <v>8</v>
      </c>
      <c r="E291" s="11" t="s">
        <v>43</v>
      </c>
      <c r="F291" s="14">
        <f>1644.6*10</f>
        <v>16446</v>
      </c>
      <c r="G291" s="21" t="s">
        <v>88</v>
      </c>
    </row>
    <row r="292" spans="1:7" s="6" customFormat="1" x14ac:dyDescent="0.25">
      <c r="A292" s="4" t="s">
        <v>35</v>
      </c>
      <c r="B292" s="4" t="s">
        <v>35</v>
      </c>
      <c r="C292" s="4">
        <v>70</v>
      </c>
      <c r="D292" s="4" t="s">
        <v>8</v>
      </c>
      <c r="E292" s="11" t="s">
        <v>43</v>
      </c>
      <c r="F292" s="5">
        <v>25000</v>
      </c>
      <c r="G292" s="21" t="s">
        <v>88</v>
      </c>
    </row>
    <row r="293" spans="1:7" s="6" customFormat="1" x14ac:dyDescent="0.25">
      <c r="A293" s="4" t="s">
        <v>38</v>
      </c>
      <c r="B293" s="4" t="s">
        <v>38</v>
      </c>
      <c r="C293" s="4">
        <v>73</v>
      </c>
      <c r="D293" s="4" t="s">
        <v>8</v>
      </c>
      <c r="E293" s="10" t="s">
        <v>43</v>
      </c>
      <c r="F293" s="5">
        <v>17000</v>
      </c>
      <c r="G293" s="21" t="s">
        <v>88</v>
      </c>
    </row>
    <row r="294" spans="1:7" s="6" customFormat="1" x14ac:dyDescent="0.25">
      <c r="A294" s="4" t="s">
        <v>39</v>
      </c>
      <c r="B294" s="4" t="s">
        <v>39</v>
      </c>
      <c r="C294" s="4">
        <v>76</v>
      </c>
      <c r="D294" s="4" t="s">
        <v>8</v>
      </c>
      <c r="E294" s="10" t="s">
        <v>43</v>
      </c>
      <c r="F294" s="5">
        <v>14390</v>
      </c>
      <c r="G294" s="21" t="s">
        <v>88</v>
      </c>
    </row>
    <row r="295" spans="1:7" s="6" customFormat="1" x14ac:dyDescent="0.25">
      <c r="A295" s="4" t="s">
        <v>50</v>
      </c>
      <c r="B295" s="4" t="s">
        <v>50</v>
      </c>
      <c r="C295" s="4">
        <v>68</v>
      </c>
      <c r="D295" s="4" t="s">
        <v>52</v>
      </c>
      <c r="E295" s="10" t="s">
        <v>43</v>
      </c>
      <c r="F295" s="14">
        <f>5805.6*5</f>
        <v>29028</v>
      </c>
      <c r="G295" s="21" t="s">
        <v>89</v>
      </c>
    </row>
    <row r="296" spans="1:7" s="6" customFormat="1" x14ac:dyDescent="0.25">
      <c r="A296" s="4" t="s">
        <v>40</v>
      </c>
      <c r="B296" s="4" t="s">
        <v>40</v>
      </c>
      <c r="C296" s="4">
        <v>91</v>
      </c>
      <c r="D296" s="4" t="s">
        <v>9</v>
      </c>
      <c r="E296" s="4" t="s">
        <v>44</v>
      </c>
      <c r="F296" s="5">
        <v>22200</v>
      </c>
      <c r="G296" s="21" t="s">
        <v>90</v>
      </c>
    </row>
    <row r="297" spans="1:7" s="6" customFormat="1" x14ac:dyDescent="0.25">
      <c r="A297" s="4" t="s">
        <v>18</v>
      </c>
      <c r="B297" s="4" t="s">
        <v>18</v>
      </c>
      <c r="C297" s="4">
        <v>5</v>
      </c>
      <c r="D297" s="4" t="s">
        <v>9</v>
      </c>
      <c r="E297" s="4" t="s">
        <v>44</v>
      </c>
      <c r="F297" s="5">
        <v>26600</v>
      </c>
      <c r="G297" s="21" t="s">
        <v>90</v>
      </c>
    </row>
    <row r="298" spans="1:7" s="6" customFormat="1" x14ac:dyDescent="0.25">
      <c r="A298" s="4" t="s">
        <v>19</v>
      </c>
      <c r="B298" s="4" t="s">
        <v>19</v>
      </c>
      <c r="C298" s="4">
        <v>81</v>
      </c>
      <c r="D298" s="4" t="s">
        <v>9</v>
      </c>
      <c r="E298" s="4" t="s">
        <v>44</v>
      </c>
      <c r="F298" s="5">
        <v>27700</v>
      </c>
      <c r="G298" s="21" t="s">
        <v>90</v>
      </c>
    </row>
    <row r="299" spans="1:7" s="6" customFormat="1" x14ac:dyDescent="0.25">
      <c r="A299" s="4" t="s">
        <v>20</v>
      </c>
      <c r="B299" s="4" t="s">
        <v>20</v>
      </c>
      <c r="C299" s="4">
        <v>8</v>
      </c>
      <c r="D299" s="4" t="s">
        <v>9</v>
      </c>
      <c r="E299" s="4" t="s">
        <v>44</v>
      </c>
      <c r="F299" s="5">
        <v>26500</v>
      </c>
      <c r="G299" s="21" t="s">
        <v>90</v>
      </c>
    </row>
    <row r="300" spans="1:7" s="6" customFormat="1" x14ac:dyDescent="0.25">
      <c r="A300" s="4" t="s">
        <v>21</v>
      </c>
      <c r="B300" s="4" t="s">
        <v>21</v>
      </c>
      <c r="C300" s="4">
        <v>15</v>
      </c>
      <c r="D300" s="4" t="s">
        <v>9</v>
      </c>
      <c r="E300" s="4" t="s">
        <v>44</v>
      </c>
      <c r="F300" s="5">
        <v>26000</v>
      </c>
      <c r="G300" s="21" t="s">
        <v>90</v>
      </c>
    </row>
    <row r="301" spans="1:7" s="6" customFormat="1" x14ac:dyDescent="0.25">
      <c r="A301" s="4" t="s">
        <v>22</v>
      </c>
      <c r="B301" s="4" t="s">
        <v>22</v>
      </c>
      <c r="C301" s="4">
        <v>17</v>
      </c>
      <c r="D301" s="4" t="s">
        <v>9</v>
      </c>
      <c r="E301" s="4" t="s">
        <v>44</v>
      </c>
      <c r="F301" s="5">
        <v>30800</v>
      </c>
      <c r="G301" s="21" t="s">
        <v>90</v>
      </c>
    </row>
    <row r="302" spans="1:7" s="6" customFormat="1" x14ac:dyDescent="0.25">
      <c r="A302" s="4" t="s">
        <v>24</v>
      </c>
      <c r="B302" s="4" t="s">
        <v>24</v>
      </c>
      <c r="C302" s="4">
        <v>18</v>
      </c>
      <c r="D302" s="4" t="s">
        <v>9</v>
      </c>
      <c r="E302" s="4" t="s">
        <v>44</v>
      </c>
      <c r="F302" s="5">
        <v>27750</v>
      </c>
      <c r="G302" s="21" t="s">
        <v>90</v>
      </c>
    </row>
    <row r="303" spans="1:7" s="6" customFormat="1" x14ac:dyDescent="0.25">
      <c r="A303" s="4" t="s">
        <v>25</v>
      </c>
      <c r="B303" s="4" t="s">
        <v>25</v>
      </c>
      <c r="C303" s="4">
        <v>85</v>
      </c>
      <c r="D303" s="4" t="s">
        <v>9</v>
      </c>
      <c r="E303" s="4" t="s">
        <v>44</v>
      </c>
      <c r="F303" s="5">
        <v>36000</v>
      </c>
      <c r="G303" s="21" t="s">
        <v>90</v>
      </c>
    </row>
    <row r="304" spans="1:7" s="6" customFormat="1" x14ac:dyDescent="0.25">
      <c r="A304" s="13" t="s">
        <v>23</v>
      </c>
      <c r="B304" s="4" t="s">
        <v>23</v>
      </c>
      <c r="C304" s="4">
        <v>19</v>
      </c>
      <c r="D304" s="4" t="s">
        <v>9</v>
      </c>
      <c r="E304" s="4" t="s">
        <v>44</v>
      </c>
      <c r="F304" s="5">
        <v>27000</v>
      </c>
      <c r="G304" s="21" t="s">
        <v>90</v>
      </c>
    </row>
    <row r="305" spans="1:7" s="6" customFormat="1" x14ac:dyDescent="0.25">
      <c r="A305" s="4" t="s">
        <v>26</v>
      </c>
      <c r="B305" s="4" t="s">
        <v>26</v>
      </c>
      <c r="C305" s="4">
        <v>20</v>
      </c>
      <c r="D305" s="4" t="s">
        <v>9</v>
      </c>
      <c r="E305" s="4" t="s">
        <v>44</v>
      </c>
      <c r="F305" s="5">
        <v>31031</v>
      </c>
      <c r="G305" s="21" t="s">
        <v>90</v>
      </c>
    </row>
    <row r="306" spans="1:7" s="6" customFormat="1" x14ac:dyDescent="0.25">
      <c r="A306" s="4" t="s">
        <v>27</v>
      </c>
      <c r="B306" s="4" t="s">
        <v>27</v>
      </c>
      <c r="C306" s="4">
        <v>27</v>
      </c>
      <c r="D306" s="4" t="s">
        <v>9</v>
      </c>
      <c r="E306" s="4" t="s">
        <v>44</v>
      </c>
      <c r="F306" s="5">
        <v>29000</v>
      </c>
      <c r="G306" s="21" t="s">
        <v>90</v>
      </c>
    </row>
    <row r="307" spans="1:7" s="6" customFormat="1" x14ac:dyDescent="0.25">
      <c r="A307" s="4" t="s">
        <v>28</v>
      </c>
      <c r="B307" s="4" t="s">
        <v>28</v>
      </c>
      <c r="C307" s="4">
        <v>23</v>
      </c>
      <c r="D307" s="4" t="s">
        <v>9</v>
      </c>
      <c r="E307" s="4" t="s">
        <v>44</v>
      </c>
      <c r="F307" s="5">
        <v>25550</v>
      </c>
      <c r="G307" s="21" t="s">
        <v>90</v>
      </c>
    </row>
    <row r="308" spans="1:7" s="6" customFormat="1" x14ac:dyDescent="0.25">
      <c r="A308" s="4" t="s">
        <v>29</v>
      </c>
      <c r="B308" s="4" t="s">
        <v>29</v>
      </c>
      <c r="C308" s="4">
        <v>95</v>
      </c>
      <c r="D308" s="4" t="s">
        <v>9</v>
      </c>
      <c r="E308" s="4" t="s">
        <v>44</v>
      </c>
      <c r="F308" s="5">
        <v>26600</v>
      </c>
      <c r="G308" s="21" t="s">
        <v>90</v>
      </c>
    </row>
    <row r="309" spans="1:7" s="6" customFormat="1" x14ac:dyDescent="0.25">
      <c r="A309" s="4" t="s">
        <v>30</v>
      </c>
      <c r="B309" s="4" t="s">
        <v>30</v>
      </c>
      <c r="C309" s="4">
        <v>41</v>
      </c>
      <c r="D309" s="4" t="s">
        <v>9</v>
      </c>
      <c r="E309" s="4" t="s">
        <v>44</v>
      </c>
      <c r="F309" s="5">
        <v>28815</v>
      </c>
      <c r="G309" s="21" t="s">
        <v>90</v>
      </c>
    </row>
    <row r="310" spans="1:7" s="6" customFormat="1" x14ac:dyDescent="0.25">
      <c r="A310" s="15" t="s">
        <v>54</v>
      </c>
      <c r="B310" s="4" t="s">
        <v>54</v>
      </c>
      <c r="C310" s="4">
        <v>44</v>
      </c>
      <c r="D310" s="4" t="s">
        <v>9</v>
      </c>
      <c r="E310" s="4" t="s">
        <v>44</v>
      </c>
      <c r="F310" s="16">
        <v>28850</v>
      </c>
      <c r="G310" s="21" t="s">
        <v>90</v>
      </c>
    </row>
    <row r="311" spans="1:7" s="6" customFormat="1" x14ac:dyDescent="0.25">
      <c r="A311" s="4" t="s">
        <v>33</v>
      </c>
      <c r="B311" s="4" t="s">
        <v>33</v>
      </c>
      <c r="C311" s="4">
        <v>52</v>
      </c>
      <c r="D311" s="4" t="s">
        <v>9</v>
      </c>
      <c r="E311" s="4" t="s">
        <v>44</v>
      </c>
      <c r="F311" s="5">
        <v>30300</v>
      </c>
      <c r="G311" s="21" t="s">
        <v>90</v>
      </c>
    </row>
    <row r="312" spans="1:7" s="6" customFormat="1" x14ac:dyDescent="0.25">
      <c r="A312" s="4" t="s">
        <v>59</v>
      </c>
      <c r="B312" s="4" t="s">
        <v>59</v>
      </c>
      <c r="C312" s="4">
        <v>54</v>
      </c>
      <c r="D312" s="4" t="s">
        <v>9</v>
      </c>
      <c r="E312" s="4" t="s">
        <v>44</v>
      </c>
      <c r="F312" s="5">
        <v>32100</v>
      </c>
      <c r="G312" s="21" t="s">
        <v>90</v>
      </c>
    </row>
    <row r="313" spans="1:7" s="6" customFormat="1" x14ac:dyDescent="0.25">
      <c r="A313" s="15" t="s">
        <v>53</v>
      </c>
      <c r="B313" s="4" t="s">
        <v>53</v>
      </c>
      <c r="C313" s="4">
        <v>86</v>
      </c>
      <c r="D313" s="4" t="s">
        <v>9</v>
      </c>
      <c r="E313" s="4" t="s">
        <v>44</v>
      </c>
      <c r="F313" s="16">
        <v>28800</v>
      </c>
      <c r="G313" s="21" t="s">
        <v>90</v>
      </c>
    </row>
    <row r="314" spans="1:7" s="6" customFormat="1" x14ac:dyDescent="0.25">
      <c r="A314" s="4" t="s">
        <v>34</v>
      </c>
      <c r="B314" s="4" t="s">
        <v>34</v>
      </c>
      <c r="C314" s="4">
        <v>63</v>
      </c>
      <c r="D314" s="4" t="s">
        <v>9</v>
      </c>
      <c r="E314" s="4" t="s">
        <v>44</v>
      </c>
      <c r="F314" s="5">
        <v>30700</v>
      </c>
      <c r="G314" s="21" t="s">
        <v>90</v>
      </c>
    </row>
    <row r="315" spans="1:7" s="6" customFormat="1" x14ac:dyDescent="0.25">
      <c r="A315" s="4" t="s">
        <v>50</v>
      </c>
      <c r="B315" s="4" t="s">
        <v>50</v>
      </c>
      <c r="C315" s="4">
        <v>68</v>
      </c>
      <c r="D315" s="4" t="s">
        <v>9</v>
      </c>
      <c r="E315" s="4" t="s">
        <v>44</v>
      </c>
      <c r="F315" s="14">
        <v>26598</v>
      </c>
      <c r="G315" s="21" t="s">
        <v>90</v>
      </c>
    </row>
    <row r="316" spans="1:7" s="6" customFormat="1" x14ac:dyDescent="0.25">
      <c r="A316" s="4" t="s">
        <v>35</v>
      </c>
      <c r="B316" s="4" t="s">
        <v>35</v>
      </c>
      <c r="C316" s="4">
        <v>70</v>
      </c>
      <c r="D316" s="4" t="s">
        <v>9</v>
      </c>
      <c r="E316" s="4" t="s">
        <v>44</v>
      </c>
      <c r="F316" s="5">
        <v>31000</v>
      </c>
      <c r="G316" s="21" t="s">
        <v>90</v>
      </c>
    </row>
    <row r="317" spans="1:7" s="6" customFormat="1" x14ac:dyDescent="0.25">
      <c r="A317" s="4" t="s">
        <v>38</v>
      </c>
      <c r="B317" s="4" t="s">
        <v>38</v>
      </c>
      <c r="C317" s="4">
        <v>73</v>
      </c>
      <c r="D317" s="4" t="s">
        <v>9</v>
      </c>
      <c r="E317" s="4" t="s">
        <v>44</v>
      </c>
      <c r="F317" s="5">
        <v>28000</v>
      </c>
      <c r="G317" s="21" t="s">
        <v>90</v>
      </c>
    </row>
    <row r="318" spans="1:7" s="6" customFormat="1" x14ac:dyDescent="0.25">
      <c r="A318" s="4" t="s">
        <v>39</v>
      </c>
      <c r="B318" s="4" t="s">
        <v>39</v>
      </c>
      <c r="C318" s="4">
        <v>76</v>
      </c>
      <c r="D318" s="4" t="s">
        <v>9</v>
      </c>
      <c r="E318" s="4" t="s">
        <v>44</v>
      </c>
      <c r="F318" s="5">
        <v>26958</v>
      </c>
      <c r="G318" s="21" t="s">
        <v>90</v>
      </c>
    </row>
    <row r="319" spans="1:7" s="6" customFormat="1" x14ac:dyDescent="0.25">
      <c r="A319" s="4" t="s">
        <v>18</v>
      </c>
      <c r="B319" s="4" t="s">
        <v>18</v>
      </c>
      <c r="C319" s="4">
        <v>5</v>
      </c>
      <c r="D319" s="4" t="s">
        <v>36</v>
      </c>
      <c r="E319" s="4" t="s">
        <v>47</v>
      </c>
      <c r="F319" s="5">
        <v>32200</v>
      </c>
      <c r="G319" s="21" t="s">
        <v>91</v>
      </c>
    </row>
    <row r="320" spans="1:7" s="6" customFormat="1" x14ac:dyDescent="0.25">
      <c r="A320" s="4" t="s">
        <v>18</v>
      </c>
      <c r="B320" s="4" t="s">
        <v>18</v>
      </c>
      <c r="C320" s="4">
        <v>5</v>
      </c>
      <c r="D320" s="4" t="s">
        <v>36</v>
      </c>
      <c r="E320" s="4" t="s">
        <v>49</v>
      </c>
      <c r="F320" s="5">
        <v>26600</v>
      </c>
      <c r="G320" s="15" t="s">
        <v>92</v>
      </c>
    </row>
    <row r="321" spans="1:7" s="17" customFormat="1" x14ac:dyDescent="0.25">
      <c r="A321" s="4" t="s">
        <v>20</v>
      </c>
      <c r="B321" s="4" t="s">
        <v>20</v>
      </c>
      <c r="C321" s="4">
        <v>8</v>
      </c>
      <c r="D321" s="4" t="s">
        <v>36</v>
      </c>
      <c r="E321" s="4" t="s">
        <v>47</v>
      </c>
      <c r="F321" s="5">
        <v>56600</v>
      </c>
      <c r="G321" s="21" t="s">
        <v>91</v>
      </c>
    </row>
    <row r="322" spans="1:7" s="17" customFormat="1" x14ac:dyDescent="0.25">
      <c r="A322" s="4" t="s">
        <v>21</v>
      </c>
      <c r="B322" s="4" t="s">
        <v>21</v>
      </c>
      <c r="C322" s="4">
        <v>15</v>
      </c>
      <c r="D322" s="4" t="s">
        <v>36</v>
      </c>
      <c r="E322" s="4" t="s">
        <v>47</v>
      </c>
      <c r="F322" s="5">
        <v>57000</v>
      </c>
      <c r="G322" s="21" t="s">
        <v>91</v>
      </c>
    </row>
    <row r="323" spans="1:7" s="17" customFormat="1" x14ac:dyDescent="0.25">
      <c r="A323" s="22" t="s">
        <v>22</v>
      </c>
      <c r="B323" s="22" t="s">
        <v>22</v>
      </c>
      <c r="C323" s="22">
        <v>17</v>
      </c>
      <c r="D323" s="22" t="s">
        <v>36</v>
      </c>
      <c r="E323" s="22" t="s">
        <v>47</v>
      </c>
      <c r="F323" s="23">
        <v>33500</v>
      </c>
      <c r="G323" s="24" t="s">
        <v>91</v>
      </c>
    </row>
    <row r="324" spans="1:7" s="17" customFormat="1" x14ac:dyDescent="0.25">
      <c r="A324" s="22" t="s">
        <v>22</v>
      </c>
      <c r="B324" s="22" t="s">
        <v>22</v>
      </c>
      <c r="C324" s="22">
        <v>17</v>
      </c>
      <c r="D324" s="22" t="s">
        <v>36</v>
      </c>
      <c r="E324" s="4" t="s">
        <v>49</v>
      </c>
      <c r="F324" s="23">
        <v>62000</v>
      </c>
      <c r="G324" s="15" t="s">
        <v>92</v>
      </c>
    </row>
    <row r="325" spans="1:7" s="17" customFormat="1" x14ac:dyDescent="0.25">
      <c r="A325" s="4" t="s">
        <v>25</v>
      </c>
      <c r="B325" s="4" t="s">
        <v>25</v>
      </c>
      <c r="C325" s="4">
        <v>85</v>
      </c>
      <c r="D325" s="4" t="s">
        <v>36</v>
      </c>
      <c r="E325" s="4" t="s">
        <v>47</v>
      </c>
      <c r="F325" s="5">
        <v>45000</v>
      </c>
      <c r="G325" s="21" t="s">
        <v>91</v>
      </c>
    </row>
    <row r="326" spans="1:7" s="17" customFormat="1" x14ac:dyDescent="0.25">
      <c r="A326" s="25" t="s">
        <v>23</v>
      </c>
      <c r="B326" s="25" t="s">
        <v>23</v>
      </c>
      <c r="C326" s="25">
        <v>19</v>
      </c>
      <c r="D326" s="25" t="s">
        <v>36</v>
      </c>
      <c r="E326" s="25" t="s">
        <v>47</v>
      </c>
      <c r="F326" s="26">
        <v>30000</v>
      </c>
      <c r="G326" s="27" t="s">
        <v>91</v>
      </c>
    </row>
    <row r="327" spans="1:7" s="17" customFormat="1" x14ac:dyDescent="0.25">
      <c r="A327" s="25" t="s">
        <v>23</v>
      </c>
      <c r="B327" s="25" t="s">
        <v>23</v>
      </c>
      <c r="C327" s="25">
        <v>19</v>
      </c>
      <c r="D327" s="25" t="s">
        <v>36</v>
      </c>
      <c r="E327" s="4" t="s">
        <v>49</v>
      </c>
      <c r="F327" s="26">
        <v>25000</v>
      </c>
      <c r="G327" s="15" t="s">
        <v>92</v>
      </c>
    </row>
    <row r="328" spans="1:7" s="17" customFormat="1" x14ac:dyDescent="0.25">
      <c r="A328" s="4" t="s">
        <v>26</v>
      </c>
      <c r="B328" s="4" t="s">
        <v>26</v>
      </c>
      <c r="C328" s="4">
        <v>20</v>
      </c>
      <c r="D328" s="4" t="s">
        <v>36</v>
      </c>
      <c r="E328" s="4" t="s">
        <v>47</v>
      </c>
      <c r="F328" s="5">
        <f>1449*30</f>
        <v>43470</v>
      </c>
      <c r="G328" s="21" t="s">
        <v>91</v>
      </c>
    </row>
    <row r="329" spans="1:7" s="6" customFormat="1" x14ac:dyDescent="0.25">
      <c r="A329" s="4" t="s">
        <v>28</v>
      </c>
      <c r="B329" s="4" t="s">
        <v>28</v>
      </c>
      <c r="C329" s="4">
        <v>23</v>
      </c>
      <c r="D329" s="4" t="s">
        <v>36</v>
      </c>
      <c r="E329" s="4" t="s">
        <v>47</v>
      </c>
      <c r="F329" s="5">
        <v>61500</v>
      </c>
      <c r="G329" s="21" t="s">
        <v>91</v>
      </c>
    </row>
    <row r="330" spans="1:7" s="6" customFormat="1" x14ac:dyDescent="0.25">
      <c r="A330" s="4" t="s">
        <v>30</v>
      </c>
      <c r="B330" s="4" t="s">
        <v>30</v>
      </c>
      <c r="C330" s="4">
        <v>41</v>
      </c>
      <c r="D330" s="4" t="s">
        <v>36</v>
      </c>
      <c r="E330" s="4" t="s">
        <v>47</v>
      </c>
      <c r="F330" s="5">
        <f>1337*30</f>
        <v>40110</v>
      </c>
      <c r="G330" s="21" t="s">
        <v>91</v>
      </c>
    </row>
    <row r="331" spans="1:7" s="6" customFormat="1" x14ac:dyDescent="0.25">
      <c r="A331" s="15" t="s">
        <v>54</v>
      </c>
      <c r="B331" s="4" t="s">
        <v>54</v>
      </c>
      <c r="C331" s="4">
        <v>44</v>
      </c>
      <c r="D331" s="4" t="s">
        <v>36</v>
      </c>
      <c r="E331" s="4" t="s">
        <v>47</v>
      </c>
      <c r="F331" s="16">
        <v>70000</v>
      </c>
      <c r="G331" s="21" t="s">
        <v>91</v>
      </c>
    </row>
    <row r="332" spans="1:7" s="6" customFormat="1" x14ac:dyDescent="0.25">
      <c r="A332" s="15" t="s">
        <v>54</v>
      </c>
      <c r="B332" s="4" t="s">
        <v>54</v>
      </c>
      <c r="C332" s="4">
        <v>44</v>
      </c>
      <c r="D332" s="4" t="s">
        <v>36</v>
      </c>
      <c r="E332" s="4" t="s">
        <v>49</v>
      </c>
      <c r="F332" s="16">
        <v>70000</v>
      </c>
      <c r="G332" s="21" t="s">
        <v>92</v>
      </c>
    </row>
    <row r="333" spans="1:7" s="6" customFormat="1" x14ac:dyDescent="0.25">
      <c r="A333" s="28" t="s">
        <v>33</v>
      </c>
      <c r="B333" s="28" t="s">
        <v>33</v>
      </c>
      <c r="C333" s="28">
        <v>52</v>
      </c>
      <c r="D333" s="28" t="s">
        <v>36</v>
      </c>
      <c r="E333" s="28" t="s">
        <v>47</v>
      </c>
      <c r="F333" s="29">
        <v>33000</v>
      </c>
      <c r="G333" s="30" t="s">
        <v>91</v>
      </c>
    </row>
    <row r="334" spans="1:7" s="6" customFormat="1" x14ac:dyDescent="0.25">
      <c r="A334" s="28" t="s">
        <v>33</v>
      </c>
      <c r="B334" s="28" t="s">
        <v>33</v>
      </c>
      <c r="C334" s="28">
        <v>52</v>
      </c>
      <c r="D334" s="28" t="s">
        <v>36</v>
      </c>
      <c r="E334" s="4" t="s">
        <v>49</v>
      </c>
      <c r="F334" s="29">
        <v>61000</v>
      </c>
      <c r="G334" s="15" t="s">
        <v>92</v>
      </c>
    </row>
    <row r="335" spans="1:7" s="6" customFormat="1" x14ac:dyDescent="0.25">
      <c r="A335" s="4" t="s">
        <v>59</v>
      </c>
      <c r="B335" s="4" t="s">
        <v>59</v>
      </c>
      <c r="C335" s="4">
        <v>54</v>
      </c>
      <c r="D335" s="4" t="s">
        <v>36</v>
      </c>
      <c r="E335" s="4" t="s">
        <v>47</v>
      </c>
      <c r="F335" s="5">
        <v>35000</v>
      </c>
      <c r="G335" s="21" t="s">
        <v>91</v>
      </c>
    </row>
    <row r="336" spans="1:7" s="6" customFormat="1" x14ac:dyDescent="0.25">
      <c r="A336" s="4" t="s">
        <v>34</v>
      </c>
      <c r="B336" s="4" t="s">
        <v>34</v>
      </c>
      <c r="C336" s="4">
        <v>63</v>
      </c>
      <c r="D336" s="4" t="s">
        <v>36</v>
      </c>
      <c r="E336" s="4" t="s">
        <v>47</v>
      </c>
      <c r="F336" s="5">
        <f>1117*30</f>
        <v>33510</v>
      </c>
      <c r="G336" s="21" t="s">
        <v>91</v>
      </c>
    </row>
    <row r="337" spans="1:7" s="6" customFormat="1" x14ac:dyDescent="0.25">
      <c r="A337" s="4" t="s">
        <v>50</v>
      </c>
      <c r="B337" s="4" t="s">
        <v>50</v>
      </c>
      <c r="C337" s="4">
        <v>68</v>
      </c>
      <c r="D337" s="4" t="s">
        <v>36</v>
      </c>
      <c r="E337" s="4" t="s">
        <v>47</v>
      </c>
      <c r="F337" s="14">
        <v>33530.400000000001</v>
      </c>
      <c r="G337" s="21" t="s">
        <v>91</v>
      </c>
    </row>
    <row r="338" spans="1:7" s="6" customFormat="1" x14ac:dyDescent="0.25">
      <c r="A338" s="4" t="s">
        <v>35</v>
      </c>
      <c r="B338" s="4" t="s">
        <v>35</v>
      </c>
      <c r="C338" s="4">
        <v>70</v>
      </c>
      <c r="D338" s="4" t="s">
        <v>36</v>
      </c>
      <c r="E338" s="4" t="s">
        <v>47</v>
      </c>
      <c r="F338" s="5">
        <v>62000</v>
      </c>
      <c r="G338" s="21" t="s">
        <v>91</v>
      </c>
    </row>
    <row r="339" spans="1:7" s="6" customFormat="1" x14ac:dyDescent="0.25">
      <c r="A339" s="4" t="s">
        <v>38</v>
      </c>
      <c r="B339" s="4" t="s">
        <v>38</v>
      </c>
      <c r="C339" s="4">
        <v>73</v>
      </c>
      <c r="D339" s="4" t="s">
        <v>36</v>
      </c>
      <c r="E339" s="4" t="s">
        <v>47</v>
      </c>
      <c r="F339" s="5">
        <v>56000</v>
      </c>
      <c r="G339" s="21" t="s">
        <v>91</v>
      </c>
    </row>
    <row r="340" spans="1:7" s="6" customFormat="1" x14ac:dyDescent="0.25">
      <c r="A340" s="4" t="s">
        <v>39</v>
      </c>
      <c r="B340" s="4" t="s">
        <v>39</v>
      </c>
      <c r="C340" s="4">
        <v>76</v>
      </c>
      <c r="D340" s="4" t="s">
        <v>36</v>
      </c>
      <c r="E340" s="4" t="s">
        <v>47</v>
      </c>
      <c r="F340" s="5">
        <v>29339</v>
      </c>
      <c r="G340" s="21" t="s">
        <v>91</v>
      </c>
    </row>
    <row r="341" spans="1:7" s="6" customFormat="1" x14ac:dyDescent="0.25">
      <c r="A341" s="18"/>
      <c r="B341" s="18"/>
      <c r="C341" s="18"/>
      <c r="D341" s="18"/>
      <c r="E341" s="18"/>
      <c r="F341" s="19"/>
    </row>
  </sheetData>
  <sortState xmlns:xlrd2="http://schemas.microsoft.com/office/spreadsheetml/2017/richdata2" ref="A2:G340">
    <sortCondition ref="D2:D340"/>
    <sortCondition ref="B2:B340"/>
    <sortCondition ref="E2:E340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931B-9E1C-4D52-AFAA-BC5659DF31D9}">
  <dimension ref="A1:B34"/>
  <sheetViews>
    <sheetView workbookViewId="0">
      <selection activeCell="A9" sqref="A9"/>
    </sheetView>
  </sheetViews>
  <sheetFormatPr baseColWidth="10" defaultRowHeight="15" x14ac:dyDescent="0.25"/>
  <cols>
    <col min="1" max="1" width="65.42578125" bestFit="1" customWidth="1"/>
  </cols>
  <sheetData>
    <row r="1" spans="1:2" x14ac:dyDescent="0.25">
      <c r="A1" t="s">
        <v>56</v>
      </c>
      <c r="B1" t="s">
        <v>55</v>
      </c>
    </row>
    <row r="2" spans="1:2" x14ac:dyDescent="0.25">
      <c r="A2" t="s">
        <v>18</v>
      </c>
      <c r="B2">
        <v>5</v>
      </c>
    </row>
    <row r="3" spans="1:2" x14ac:dyDescent="0.25">
      <c r="A3" t="s">
        <v>20</v>
      </c>
      <c r="B3">
        <v>8</v>
      </c>
    </row>
    <row r="4" spans="1:2" x14ac:dyDescent="0.25">
      <c r="A4" t="s">
        <v>63</v>
      </c>
      <c r="B4">
        <v>11</v>
      </c>
    </row>
    <row r="5" spans="1:2" x14ac:dyDescent="0.25">
      <c r="A5" t="s">
        <v>64</v>
      </c>
      <c r="B5">
        <v>13</v>
      </c>
    </row>
    <row r="6" spans="1:2" x14ac:dyDescent="0.25">
      <c r="A6" t="s">
        <v>21</v>
      </c>
      <c r="B6">
        <v>15</v>
      </c>
    </row>
    <row r="7" spans="1:2" x14ac:dyDescent="0.25">
      <c r="A7" t="s">
        <v>22</v>
      </c>
      <c r="B7">
        <v>17</v>
      </c>
    </row>
    <row r="8" spans="1:2" x14ac:dyDescent="0.25">
      <c r="A8" t="s">
        <v>24</v>
      </c>
      <c r="B8">
        <v>18</v>
      </c>
    </row>
    <row r="9" spans="1:2" x14ac:dyDescent="0.25">
      <c r="A9" t="s">
        <v>23</v>
      </c>
      <c r="B9">
        <v>19</v>
      </c>
    </row>
    <row r="10" spans="1:2" x14ac:dyDescent="0.25">
      <c r="A10" t="s">
        <v>26</v>
      </c>
      <c r="B10">
        <v>20</v>
      </c>
    </row>
    <row r="11" spans="1:2" x14ac:dyDescent="0.25">
      <c r="A11" t="s">
        <v>28</v>
      </c>
      <c r="B11">
        <v>23</v>
      </c>
    </row>
    <row r="12" spans="1:2" x14ac:dyDescent="0.25">
      <c r="A12" t="s">
        <v>57</v>
      </c>
      <c r="B12">
        <v>25</v>
      </c>
    </row>
    <row r="13" spans="1:2" x14ac:dyDescent="0.25">
      <c r="A13" t="s">
        <v>27</v>
      </c>
      <c r="B13">
        <v>27</v>
      </c>
    </row>
    <row r="14" spans="1:2" x14ac:dyDescent="0.25">
      <c r="A14" t="s">
        <v>30</v>
      </c>
      <c r="B14">
        <v>41</v>
      </c>
    </row>
    <row r="15" spans="1:2" x14ac:dyDescent="0.25">
      <c r="A15" t="s">
        <v>54</v>
      </c>
      <c r="B15">
        <v>44</v>
      </c>
    </row>
    <row r="16" spans="1:2" x14ac:dyDescent="0.25">
      <c r="A16" t="s">
        <v>31</v>
      </c>
      <c r="B16">
        <v>47</v>
      </c>
    </row>
    <row r="17" spans="1:2" x14ac:dyDescent="0.25">
      <c r="A17" t="s">
        <v>58</v>
      </c>
      <c r="B17">
        <v>50</v>
      </c>
    </row>
    <row r="18" spans="1:2" x14ac:dyDescent="0.25">
      <c r="A18" t="s">
        <v>33</v>
      </c>
      <c r="B18">
        <v>52</v>
      </c>
    </row>
    <row r="19" spans="1:2" x14ac:dyDescent="0.25">
      <c r="A19" t="s">
        <v>59</v>
      </c>
      <c r="B19">
        <v>54</v>
      </c>
    </row>
    <row r="20" spans="1:2" x14ac:dyDescent="0.25">
      <c r="A20" t="s">
        <v>34</v>
      </c>
      <c r="B20">
        <v>63</v>
      </c>
    </row>
    <row r="21" spans="1:2" x14ac:dyDescent="0.25">
      <c r="A21" t="s">
        <v>60</v>
      </c>
      <c r="B21">
        <v>66</v>
      </c>
    </row>
    <row r="22" spans="1:2" x14ac:dyDescent="0.25">
      <c r="A22" t="s">
        <v>50</v>
      </c>
      <c r="B22">
        <v>68</v>
      </c>
    </row>
    <row r="23" spans="1:2" x14ac:dyDescent="0.25">
      <c r="A23" t="s">
        <v>35</v>
      </c>
      <c r="B23">
        <v>70</v>
      </c>
    </row>
    <row r="24" spans="1:2" x14ac:dyDescent="0.25">
      <c r="A24" t="s">
        <v>38</v>
      </c>
      <c r="B24">
        <v>73</v>
      </c>
    </row>
    <row r="25" spans="1:2" x14ac:dyDescent="0.25">
      <c r="A25" t="s">
        <v>39</v>
      </c>
      <c r="B25">
        <v>76</v>
      </c>
    </row>
    <row r="26" spans="1:2" x14ac:dyDescent="0.25">
      <c r="A26" t="s">
        <v>19</v>
      </c>
      <c r="B26">
        <v>81</v>
      </c>
    </row>
    <row r="27" spans="1:2" x14ac:dyDescent="0.25">
      <c r="A27" t="s">
        <v>25</v>
      </c>
      <c r="B27">
        <v>85</v>
      </c>
    </row>
    <row r="28" spans="1:2" x14ac:dyDescent="0.25">
      <c r="A28" t="s">
        <v>53</v>
      </c>
      <c r="B28">
        <v>86</v>
      </c>
    </row>
    <row r="29" spans="1:2" x14ac:dyDescent="0.25">
      <c r="A29" t="s">
        <v>62</v>
      </c>
      <c r="B29">
        <v>88</v>
      </c>
    </row>
    <row r="30" spans="1:2" x14ac:dyDescent="0.25">
      <c r="A30" t="s">
        <v>40</v>
      </c>
      <c r="B30">
        <v>91</v>
      </c>
    </row>
    <row r="31" spans="1:2" x14ac:dyDescent="0.25">
      <c r="A31" t="s">
        <v>65</v>
      </c>
      <c r="B31">
        <v>94</v>
      </c>
    </row>
    <row r="32" spans="1:2" x14ac:dyDescent="0.25">
      <c r="A32" t="s">
        <v>29</v>
      </c>
      <c r="B32">
        <v>95</v>
      </c>
    </row>
    <row r="33" spans="1:2" x14ac:dyDescent="0.25">
      <c r="A33" t="s">
        <v>66</v>
      </c>
      <c r="B33">
        <v>97</v>
      </c>
    </row>
    <row r="34" spans="1:2" x14ac:dyDescent="0.25">
      <c r="A34" t="s">
        <v>61</v>
      </c>
      <c r="B34">
        <v>99</v>
      </c>
    </row>
  </sheetData>
  <autoFilter ref="A1:B34" xr:uid="{C83F931B-9E1C-4D52-AFAA-BC5659DF31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PVTA_DEPTO</vt:lpstr>
      <vt:lpstr>PVTA_DEPTO_1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S. Parra G.</cp:lastModifiedBy>
  <dcterms:created xsi:type="dcterms:W3CDTF">2021-04-06T16:07:23Z</dcterms:created>
  <dcterms:modified xsi:type="dcterms:W3CDTF">2021-09-01T03:19:20Z</dcterms:modified>
</cp:coreProperties>
</file>