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column load strength" sheetId="1" r:id="rId1"/>
    <sheet name="Buckling" sheetId="5" r:id="rId2"/>
    <sheet name="critical speed" sheetId="3" r:id="rId3"/>
    <sheet name="drive torq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E4" i="4"/>
  <c r="E3" i="4"/>
  <c r="F3" i="1"/>
  <c r="B4" i="4" l="1"/>
  <c r="B4" i="3"/>
  <c r="F4" i="1"/>
  <c r="G4" i="1" s="1"/>
  <c r="F5" i="1"/>
  <c r="G5" i="1" s="1"/>
  <c r="F6" i="1"/>
  <c r="G6" i="1" s="1"/>
  <c r="B4" i="1"/>
  <c r="G3" i="1" s="1"/>
</calcChain>
</file>

<file path=xl/sharedStrings.xml><?xml version="1.0" encoding="utf-8"?>
<sst xmlns="http://schemas.openxmlformats.org/spreadsheetml/2006/main" count="60" uniqueCount="30">
  <si>
    <t>Moving components = glassFrame + acrylic sheet</t>
  </si>
  <si>
    <t>Name</t>
  </si>
  <si>
    <t>Num</t>
  </si>
  <si>
    <t>Unit</t>
  </si>
  <si>
    <t>g</t>
  </si>
  <si>
    <t>Safety factor</t>
  </si>
  <si>
    <t>ul</t>
  </si>
  <si>
    <t>lb/lead screw</t>
  </si>
  <si>
    <t>Distance between nut and load carrying bearing</t>
  </si>
  <si>
    <t>in</t>
  </si>
  <si>
    <t>Parameters</t>
  </si>
  <si>
    <t>Calculations</t>
  </si>
  <si>
    <t>End fixity</t>
  </si>
  <si>
    <t>Lead screw diameter (in)</t>
  </si>
  <si>
    <t>End fixity (ul)</t>
  </si>
  <si>
    <t>Moving mass / lead screw</t>
  </si>
  <si>
    <t>Lead screw diameter (mm)</t>
  </si>
  <si>
    <t>fix-free</t>
  </si>
  <si>
    <t>simple-simple</t>
  </si>
  <si>
    <t>fix-simple</t>
  </si>
  <si>
    <t>fix-fix</t>
  </si>
  <si>
    <t>Conclusion: we can more or less safely use 8mm diameter lead screw</t>
  </si>
  <si>
    <t>https://www.sdp-si.com/D810/PDFS/Ball%20And%20Acme%20Lead%20Screw%20Technical%20Info.pdf</t>
  </si>
  <si>
    <t>http://www.pbclinear.com/Blog/What-is-Leadscrew-Efficiency</t>
  </si>
  <si>
    <t>Efficiency of nut</t>
  </si>
  <si>
    <t xml:space="preserve">Lead </t>
  </si>
  <si>
    <t>https://spool3d.ca/lead-screw-8mm-1mm-pitch-1mm-lead/</t>
  </si>
  <si>
    <t>Driving torque (lb-in)</t>
  </si>
  <si>
    <t>Driving torque (N-m)</t>
  </si>
  <si>
    <t>Driving torque (N-cm)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</si>
</sst>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5" sqref="I15"/>
    </sheetView>
  </sheetViews>
  <sheetFormatPr defaultRowHeight="14.5" x14ac:dyDescent="0.35"/>
  <cols>
    <col min="5" max="5" width="11.81640625" bestFit="1" customWidth="1"/>
  </cols>
  <sheetData>
    <row r="1" spans="1:8" x14ac:dyDescent="0.35">
      <c r="A1" t="s">
        <v>10</v>
      </c>
      <c r="D1" t="s">
        <v>11</v>
      </c>
    </row>
    <row r="2" spans="1:8" x14ac:dyDescent="0.35">
      <c r="A2" t="s">
        <v>1</v>
      </c>
      <c r="B2" t="s">
        <v>2</v>
      </c>
      <c r="C2" t="s">
        <v>3</v>
      </c>
      <c r="D2" t="s">
        <v>12</v>
      </c>
      <c r="E2" t="s">
        <v>14</v>
      </c>
      <c r="F2" t="s">
        <v>13</v>
      </c>
      <c r="G2" t="s">
        <v>16</v>
      </c>
    </row>
    <row r="3" spans="1:8" x14ac:dyDescent="0.35">
      <c r="A3" t="s">
        <v>0</v>
      </c>
      <c r="B3">
        <v>23631.58</v>
      </c>
      <c r="C3" t="s">
        <v>4</v>
      </c>
      <c r="D3" t="s">
        <v>17</v>
      </c>
      <c r="E3">
        <v>0.25</v>
      </c>
      <c r="F3">
        <f>($B$5*$B$4*$B$6^2/(14.03*10^6*E3))^0.25</f>
        <v>0.20946361046623901</v>
      </c>
      <c r="G3">
        <f>F3*25.4</f>
        <v>5.320375705842471</v>
      </c>
    </row>
    <row r="4" spans="1:8" x14ac:dyDescent="0.35">
      <c r="A4" s="1" t="s">
        <v>15</v>
      </c>
      <c r="B4" s="1">
        <f>B3*0.00220462262/2</f>
        <v>26.049357907169803</v>
      </c>
      <c r="C4" s="1" t="s">
        <v>7</v>
      </c>
      <c r="D4" t="s">
        <v>18</v>
      </c>
      <c r="E4">
        <v>1</v>
      </c>
      <c r="F4">
        <f t="shared" ref="F4:F6" si="0">($B$5*$B$4*$B$6^2/(14.03*10^6*E4))^0.25</f>
        <v>0.1481131393724951</v>
      </c>
      <c r="G4">
        <f t="shared" ref="G4:G6" si="1">F4*25.4</f>
        <v>3.7620737400613753</v>
      </c>
    </row>
    <row r="5" spans="1:8" x14ac:dyDescent="0.35">
      <c r="A5" s="1" t="s">
        <v>5</v>
      </c>
      <c r="B5" s="1">
        <v>1.8</v>
      </c>
      <c r="C5" s="1" t="s">
        <v>6</v>
      </c>
      <c r="D5" t="s">
        <v>19</v>
      </c>
      <c r="E5">
        <v>2</v>
      </c>
      <c r="F5">
        <f t="shared" si="0"/>
        <v>0.12454780795030494</v>
      </c>
      <c r="G5">
        <f t="shared" si="1"/>
        <v>3.1635143219377455</v>
      </c>
    </row>
    <row r="6" spans="1:8" x14ac:dyDescent="0.35">
      <c r="A6" s="1" t="s">
        <v>8</v>
      </c>
      <c r="B6" s="1">
        <v>12</v>
      </c>
      <c r="C6" s="1" t="s">
        <v>9</v>
      </c>
      <c r="D6" t="s">
        <v>20</v>
      </c>
      <c r="E6">
        <v>4</v>
      </c>
      <c r="F6">
        <f t="shared" si="0"/>
        <v>0.10473180523311952</v>
      </c>
      <c r="G6">
        <f t="shared" si="1"/>
        <v>2.6601878529212355</v>
      </c>
    </row>
    <row r="9" spans="1:8" x14ac:dyDescent="0.35">
      <c r="A9" s="1" t="s">
        <v>21</v>
      </c>
      <c r="H9" t="s">
        <v>26</v>
      </c>
    </row>
    <row r="11" spans="1:8" x14ac:dyDescent="0.35">
      <c r="A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t="s">
        <v>10</v>
      </c>
      <c r="D1" t="s">
        <v>11</v>
      </c>
    </row>
    <row r="2" spans="1:5" x14ac:dyDescent="0.35">
      <c r="A2" t="s">
        <v>1</v>
      </c>
      <c r="B2" t="s">
        <v>2</v>
      </c>
      <c r="C2" t="s">
        <v>3</v>
      </c>
      <c r="D2" t="s">
        <v>12</v>
      </c>
      <c r="E2" t="s">
        <v>14</v>
      </c>
    </row>
    <row r="3" spans="1:5" x14ac:dyDescent="0.35">
      <c r="A3" t="s">
        <v>0</v>
      </c>
      <c r="B3">
        <v>23631.58</v>
      </c>
      <c r="C3" t="s">
        <v>4</v>
      </c>
      <c r="D3" t="s">
        <v>17</v>
      </c>
      <c r="E3">
        <v>0.36</v>
      </c>
    </row>
    <row r="4" spans="1:5" x14ac:dyDescent="0.35">
      <c r="A4" s="1" t="s">
        <v>15</v>
      </c>
      <c r="B4" s="1">
        <f>B3*0.00220462262/2</f>
        <v>26.049357907169803</v>
      </c>
      <c r="C4" s="1" t="s">
        <v>7</v>
      </c>
      <c r="D4" t="s">
        <v>18</v>
      </c>
      <c r="E4">
        <v>1</v>
      </c>
    </row>
    <row r="5" spans="1:5" x14ac:dyDescent="0.35">
      <c r="A5" s="1" t="s">
        <v>5</v>
      </c>
      <c r="B5" s="1">
        <v>1.8</v>
      </c>
      <c r="C5" s="1" t="s">
        <v>6</v>
      </c>
      <c r="D5" t="s">
        <v>19</v>
      </c>
      <c r="E5">
        <v>1.47</v>
      </c>
    </row>
    <row r="6" spans="1:5" x14ac:dyDescent="0.35">
      <c r="A6" s="1" t="s">
        <v>8</v>
      </c>
      <c r="B6" s="1">
        <v>12</v>
      </c>
      <c r="C6" s="1" t="s">
        <v>9</v>
      </c>
      <c r="D6" t="s">
        <v>20</v>
      </c>
      <c r="E6">
        <v>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4.5" x14ac:dyDescent="0.35"/>
  <cols>
    <col min="1" max="1" width="29.08984375" customWidth="1"/>
    <col min="4" max="4" width="22.7265625" customWidth="1"/>
  </cols>
  <sheetData>
    <row r="1" spans="1:5" x14ac:dyDescent="0.35">
      <c r="A1" t="s">
        <v>10</v>
      </c>
      <c r="D1" t="s">
        <v>11</v>
      </c>
    </row>
    <row r="2" spans="1:5" x14ac:dyDescent="0.35">
      <c r="A2" t="s">
        <v>1</v>
      </c>
      <c r="B2" t="s">
        <v>2</v>
      </c>
      <c r="C2" t="s">
        <v>3</v>
      </c>
    </row>
    <row r="3" spans="1:5" x14ac:dyDescent="0.35">
      <c r="A3" t="s">
        <v>0</v>
      </c>
      <c r="B3">
        <v>23631.58</v>
      </c>
      <c r="C3" t="s">
        <v>4</v>
      </c>
      <c r="D3" t="s">
        <v>27</v>
      </c>
      <c r="E3">
        <f>B4*B6/(2*PI()*B5)</f>
        <v>20.729420376480121</v>
      </c>
    </row>
    <row r="4" spans="1:5" x14ac:dyDescent="0.35">
      <c r="A4" s="1" t="s">
        <v>15</v>
      </c>
      <c r="B4" s="1">
        <f>B3*0.00220462262/2</f>
        <v>26.049357907169803</v>
      </c>
      <c r="C4" s="1" t="s">
        <v>7</v>
      </c>
      <c r="D4" t="s">
        <v>28</v>
      </c>
      <c r="E4">
        <f>E3*0.11298482933333</f>
        <v>2.3421100234154597</v>
      </c>
    </row>
    <row r="5" spans="1:5" x14ac:dyDescent="0.35">
      <c r="A5" s="1" t="s">
        <v>24</v>
      </c>
      <c r="B5" s="1">
        <v>0.2</v>
      </c>
      <c r="C5" s="1" t="s">
        <v>6</v>
      </c>
      <c r="D5" t="s">
        <v>29</v>
      </c>
      <c r="E5">
        <f>11.298482933333*E3</f>
        <v>234.21100234154599</v>
      </c>
    </row>
    <row r="6" spans="1:5" x14ac:dyDescent="0.35">
      <c r="A6" s="1" t="s">
        <v>25</v>
      </c>
      <c r="B6" s="1">
        <v>1</v>
      </c>
      <c r="C6" s="1" t="s">
        <v>9</v>
      </c>
    </row>
    <row r="7" spans="1:5" x14ac:dyDescent="0.35">
      <c r="A7" s="2"/>
    </row>
    <row r="13" spans="1:5" x14ac:dyDescent="0.35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load strength</vt:lpstr>
      <vt:lpstr>Buckling</vt:lpstr>
      <vt:lpstr>critical speed</vt:lpstr>
      <vt:lpstr>drive 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2018-11-23T01:11:39Z</dcterms:modified>
</cp:coreProperties>
</file>