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32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E18"/>
  <c r="C18"/>
  <c r="C25"/>
  <c r="D25"/>
  <c r="E25"/>
  <c r="B25"/>
  <c r="C19"/>
  <c r="C20" s="1"/>
  <c r="C26" s="1"/>
  <c r="D19"/>
  <c r="D20" s="1"/>
  <c r="D26" s="1"/>
  <c r="E19"/>
  <c r="E20" s="1"/>
  <c r="E26" s="1"/>
  <c r="B19"/>
  <c r="B20" s="1"/>
  <c r="B26" s="1"/>
  <c r="C13"/>
  <c r="D13"/>
  <c r="E13"/>
  <c r="B13"/>
  <c r="D12"/>
  <c r="E12"/>
  <c r="C12"/>
  <c r="B12"/>
</calcChain>
</file>

<file path=xl/sharedStrings.xml><?xml version="1.0" encoding="utf-8"?>
<sst xmlns="http://schemas.openxmlformats.org/spreadsheetml/2006/main" count="33" uniqueCount="32">
  <si>
    <t>Filament dimension requirements</t>
  </si>
  <si>
    <t>ABS</t>
  </si>
  <si>
    <t>PLA</t>
  </si>
  <si>
    <t>Jacob Bayless</t>
  </si>
  <si>
    <t>University of British Columbia</t>
  </si>
  <si>
    <t>Material Properties</t>
  </si>
  <si>
    <t>E</t>
  </si>
  <si>
    <t>http://www.matbase.com/material/polymers/agrobased/polylactic-acid-pla/properties</t>
  </si>
  <si>
    <t>http://www.matbase.com/material/polymers/commodity/abs-general-purpose/properties</t>
  </si>
  <si>
    <t>Buckling force</t>
  </si>
  <si>
    <t>k</t>
  </si>
  <si>
    <t>End constraint factor</t>
  </si>
  <si>
    <t>Young's modulus (Pa)</t>
  </si>
  <si>
    <t>Filament properties</t>
  </si>
  <si>
    <t>Filament diameter (mm)</t>
  </si>
  <si>
    <t>Filament radius (m)</t>
  </si>
  <si>
    <t>I</t>
  </si>
  <si>
    <t>Moment of inertia (m4)</t>
  </si>
  <si>
    <t>Distance between pinchwheel and extruder tip (m)</t>
  </si>
  <si>
    <t>length_m</t>
  </si>
  <si>
    <t>length_cm</t>
  </si>
  <si>
    <t>F_critical</t>
  </si>
  <si>
    <t>Load to induce buckling (N)</t>
  </si>
  <si>
    <t>Drive properties</t>
  </si>
  <si>
    <t>r_filament</t>
  </si>
  <si>
    <t>d_filament</t>
  </si>
  <si>
    <t>Hobbed shaft diameter (mm)</t>
  </si>
  <si>
    <t>d_hobbed_mm</t>
  </si>
  <si>
    <t>T_shaft</t>
  </si>
  <si>
    <t>r_hobbed_m</t>
  </si>
  <si>
    <t>Hobbed shaft radius (m)</t>
  </si>
  <si>
    <t>Torque to exert max force (Nm)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</si>
</sst>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topLeftCell="A6" workbookViewId="0">
      <selection activeCell="B21" sqref="B21"/>
    </sheetView>
  </sheetViews>
  <sheetFormatPr defaultRowHeight="15"/>
  <cols>
    <col min="1" max="1" width="15.140625" customWidth="1"/>
    <col min="2" max="2" width="12" bestFit="1" customWidth="1"/>
    <col min="6" max="6" width="23.7109375" bestFit="1" customWidth="1"/>
    <col min="7" max="7" width="9.42578125" customWidth="1"/>
  </cols>
  <sheetData>
    <row r="2" spans="1:8">
      <c r="A2" t="s">
        <v>0</v>
      </c>
    </row>
    <row r="3" spans="1:8">
      <c r="A3" s="1">
        <v>40457</v>
      </c>
      <c r="F3" t="s">
        <v>3</v>
      </c>
      <c r="H3" t="s">
        <v>4</v>
      </c>
    </row>
    <row r="5" spans="1:8">
      <c r="A5" t="s">
        <v>5</v>
      </c>
    </row>
    <row r="6" spans="1:8">
      <c r="B6" t="s">
        <v>1</v>
      </c>
      <c r="D6" t="s">
        <v>2</v>
      </c>
    </row>
    <row r="7" spans="1:8">
      <c r="A7" t="s">
        <v>6</v>
      </c>
      <c r="B7" s="3">
        <v>2600000000</v>
      </c>
      <c r="C7" s="3"/>
      <c r="D7" s="3">
        <v>2800000000</v>
      </c>
      <c r="E7" s="3"/>
      <c r="F7" t="s">
        <v>12</v>
      </c>
      <c r="H7" s="2" t="s">
        <v>7</v>
      </c>
    </row>
    <row r="8" spans="1:8">
      <c r="H8" s="2" t="s">
        <v>8</v>
      </c>
    </row>
    <row r="10" spans="1:8">
      <c r="A10" t="s">
        <v>13</v>
      </c>
    </row>
    <row r="11" spans="1:8">
      <c r="A11" t="s">
        <v>25</v>
      </c>
      <c r="B11">
        <v>3</v>
      </c>
      <c r="C11">
        <v>1.75</v>
      </c>
      <c r="D11">
        <v>3</v>
      </c>
      <c r="E11">
        <v>1.75</v>
      </c>
      <c r="F11" t="s">
        <v>14</v>
      </c>
    </row>
    <row r="12" spans="1:8">
      <c r="A12" t="s">
        <v>24</v>
      </c>
      <c r="B12">
        <f>B11/2000</f>
        <v>1.5E-3</v>
      </c>
      <c r="C12">
        <f>C11/2000</f>
        <v>8.7500000000000002E-4</v>
      </c>
      <c r="D12">
        <f t="shared" ref="D12:E12" si="0">D11/2000</f>
        <v>1.5E-3</v>
      </c>
      <c r="E12">
        <f t="shared" si="0"/>
        <v>8.7500000000000002E-4</v>
      </c>
      <c r="F12" t="s">
        <v>15</v>
      </c>
    </row>
    <row r="13" spans="1:8">
      <c r="A13" t="s">
        <v>16</v>
      </c>
      <c r="B13">
        <f>PI()*(B12^4)/4</f>
        <v>3.9760782021995822E-12</v>
      </c>
      <c r="C13">
        <f t="shared" ref="C13:E13" si="1">PI()*(C12^4)/4</f>
        <v>4.6038598396417823E-13</v>
      </c>
      <c r="D13">
        <f t="shared" si="1"/>
        <v>3.9760782021995822E-12</v>
      </c>
      <c r="E13">
        <f t="shared" si="1"/>
        <v>4.6038598396417823E-13</v>
      </c>
      <c r="F13" t="s">
        <v>17</v>
      </c>
    </row>
    <row r="16" spans="1:8">
      <c r="A16" t="s">
        <v>9</v>
      </c>
    </row>
    <row r="17" spans="1:6">
      <c r="A17" t="s">
        <v>10</v>
      </c>
      <c r="B17">
        <v>1</v>
      </c>
      <c r="C17">
        <v>1</v>
      </c>
      <c r="D17">
        <v>1</v>
      </c>
      <c r="E17">
        <v>1</v>
      </c>
      <c r="F17" t="s">
        <v>11</v>
      </c>
    </row>
    <row r="18" spans="1:6">
      <c r="A18" t="s">
        <v>20</v>
      </c>
      <c r="B18">
        <v>60</v>
      </c>
      <c r="C18">
        <f>B18</f>
        <v>60</v>
      </c>
      <c r="D18">
        <f t="shared" ref="D18:E18" si="2">C18</f>
        <v>60</v>
      </c>
      <c r="E18">
        <f t="shared" si="2"/>
        <v>60</v>
      </c>
      <c r="F18" t="s">
        <v>18</v>
      </c>
    </row>
    <row r="19" spans="1:6">
      <c r="A19" t="s">
        <v>19</v>
      </c>
      <c r="B19">
        <f>B18/100</f>
        <v>0.6</v>
      </c>
      <c r="C19">
        <f t="shared" ref="C19:E19" si="3">C18/100</f>
        <v>0.6</v>
      </c>
      <c r="D19">
        <f t="shared" si="3"/>
        <v>0.6</v>
      </c>
      <c r="E19">
        <f t="shared" si="3"/>
        <v>0.6</v>
      </c>
      <c r="F19" t="s">
        <v>18</v>
      </c>
    </row>
    <row r="20" spans="1:6">
      <c r="A20" t="s">
        <v>21</v>
      </c>
      <c r="B20">
        <f>PI()^2*$B$7*B13/(B17*B19)^2</f>
        <v>0.28341674778086556</v>
      </c>
      <c r="C20">
        <f>PI()^2*$B$7*C13/(C17*C19)^2</f>
        <v>3.2816532186625114E-2</v>
      </c>
      <c r="D20">
        <f>PI()^2*$D$7*D13/(D17*D19)^2</f>
        <v>0.30521803607170134</v>
      </c>
      <c r="E20">
        <f>PI()^2*$D$7*E13/(E17*E19)^2</f>
        <v>3.5340880816365508E-2</v>
      </c>
      <c r="F20" t="s">
        <v>22</v>
      </c>
    </row>
    <row r="23" spans="1:6">
      <c r="A23" t="s">
        <v>23</v>
      </c>
    </row>
    <row r="24" spans="1:6">
      <c r="A24" t="s">
        <v>27</v>
      </c>
      <c r="B24">
        <v>5</v>
      </c>
      <c r="C24">
        <v>5</v>
      </c>
      <c r="D24">
        <v>5</v>
      </c>
      <c r="E24">
        <v>5</v>
      </c>
      <c r="F24" t="s">
        <v>26</v>
      </c>
    </row>
    <row r="25" spans="1:6">
      <c r="A25" t="s">
        <v>29</v>
      </c>
      <c r="B25">
        <f>B24/2000</f>
        <v>2.5000000000000001E-3</v>
      </c>
      <c r="C25">
        <f t="shared" ref="C25:E25" si="4">C24/2000</f>
        <v>2.5000000000000001E-3</v>
      </c>
      <c r="D25">
        <f t="shared" si="4"/>
        <v>2.5000000000000001E-3</v>
      </c>
      <c r="E25">
        <f t="shared" si="4"/>
        <v>2.5000000000000001E-3</v>
      </c>
      <c r="F25" t="s">
        <v>30</v>
      </c>
    </row>
    <row r="26" spans="1:6">
      <c r="A26" t="s">
        <v>28</v>
      </c>
      <c r="B26">
        <f>B20*B25</f>
        <v>7.0854186945216394E-4</v>
      </c>
      <c r="C26">
        <f t="shared" ref="C26:E26" si="5">C20*C25</f>
        <v>8.2041330466562788E-5</v>
      </c>
      <c r="D26">
        <f t="shared" si="5"/>
        <v>7.6304509017925334E-4</v>
      </c>
      <c r="E26">
        <f t="shared" si="5"/>
        <v>8.8352202040913768E-5</v>
      </c>
      <c r="F2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2010-10-06T19:30:21Z</dcterms:created>
  <dcterms:modified xsi:type="dcterms:W3CDTF">2010-10-07T07:46:48Z</dcterms:modified>
</cp:coreProperties>
</file>