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otpiz/Desktop/"/>
    </mc:Choice>
  </mc:AlternateContent>
  <xr:revisionPtr revIDLastSave="0" documentId="13_ncr:1_{7CE64616-A4BF-E441-91DC-E06F0A540143}" xr6:coauthVersionLast="47" xr6:coauthVersionMax="47" xr10:uidLastSave="{00000000-0000-0000-0000-000000000000}"/>
  <bookViews>
    <workbookView xWindow="21840" yWindow="500" windowWidth="42160" windowHeight="26500" xr2:uid="{86303C0D-216F-004D-B737-155644AEED30}"/>
  </bookViews>
  <sheets>
    <sheet name="Anno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3" i="1" l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<sst xmlns="http://schemas.openxmlformats.org/spreadsheetml/2006/main" count="2535" uniqueCount="670">
  <si>
    <t>FileName</t>
  </si>
  <si>
    <t>Slide</t>
  </si>
  <si>
    <t>area</t>
  </si>
  <si>
    <t>Neuron</t>
  </si>
  <si>
    <t>Iba1</t>
  </si>
  <si>
    <t>GFAP</t>
  </si>
  <si>
    <t>Neuropil</t>
  </si>
  <si>
    <t>ROICoordinateX</t>
  </si>
  <si>
    <t>ROICoordinateY</t>
  </si>
  <si>
    <t>Subregion</t>
  </si>
  <si>
    <t>Region</t>
  </si>
  <si>
    <t>DSP-1012999011009-C-A02</t>
  </si>
  <si>
    <t>74</t>
  </si>
  <si>
    <t>hu_brain_001</t>
  </si>
  <si>
    <t>Cortex</t>
  </si>
  <si>
    <t>DSP-1012999011009-C-A03</t>
  </si>
  <si>
    <t>DSP-1012999011009-C-A04</t>
  </si>
  <si>
    <t>DSP-1012999011009-C-A05</t>
  </si>
  <si>
    <t>DSP-1012999011009-C-A06</t>
  </si>
  <si>
    <t>DSP-1012999011009-C-A07</t>
  </si>
  <si>
    <t>WM</t>
  </si>
  <si>
    <t>DSP-1012999011009-C-A08</t>
  </si>
  <si>
    <t>DSP-1012999011009-C-A09</t>
  </si>
  <si>
    <t>DSP-1012999011009-C-A10</t>
  </si>
  <si>
    <t>DSP-1012999011009-C-A11</t>
  </si>
  <si>
    <t>DSP-1012999011009-C-A12</t>
  </si>
  <si>
    <t>DSP-1012999011009-C-B01</t>
  </si>
  <si>
    <t>DSP-1012999011009-C-B02</t>
  </si>
  <si>
    <t>DSP-1012999011009-C-B03</t>
  </si>
  <si>
    <t>DSP-1012999011009-C-B04</t>
  </si>
  <si>
    <t>DSP-1012999011009-C-B05</t>
  </si>
  <si>
    <t>DSP-1012999011009-C-B06</t>
  </si>
  <si>
    <t>DSP-1012999011009-C-B07</t>
  </si>
  <si>
    <t>DSP-1012999011009-C-B08</t>
  </si>
  <si>
    <t>CA1</t>
  </si>
  <si>
    <t>Hippocampus</t>
  </si>
  <si>
    <t>DSP-1012999011009-C-B09</t>
  </si>
  <si>
    <t>DG</t>
  </si>
  <si>
    <t>DSP-1012999011009-C-B10</t>
  </si>
  <si>
    <t>DSP-1012999011009-C-B11</t>
  </si>
  <si>
    <t>DSP-1012999011009-C-B12</t>
  </si>
  <si>
    <t>Hilus</t>
  </si>
  <si>
    <t>DSP-1012999011009-C-C01</t>
  </si>
  <si>
    <t>DSP-1012999011009-C-C02</t>
  </si>
  <si>
    <t>DSP-1012999011009-C-C03</t>
  </si>
  <si>
    <t>DSP-1012999011009-C-C04</t>
  </si>
  <si>
    <t>DSP-1012999011009-C-C05</t>
  </si>
  <si>
    <t>DSP-1012999011009-C-C06</t>
  </si>
  <si>
    <t>DSP-1012999011009-C-C07</t>
  </si>
  <si>
    <t>DSP-1012999011009-C-C08</t>
  </si>
  <si>
    <t>DSP-1012999011009-C-C09</t>
  </si>
  <si>
    <t>DSP-1012999011009-C-C10</t>
  </si>
  <si>
    <t>DSP-1012999011009-C-C11</t>
  </si>
  <si>
    <t>DSP-1012999011009-C-C12</t>
  </si>
  <si>
    <t>DSP-1012999011009-C-D01</t>
  </si>
  <si>
    <t>DSP-1012999011009-C-D02</t>
  </si>
  <si>
    <t>DSP-1012999011009-C-D03</t>
  </si>
  <si>
    <t>DSP-1012999011009-C-D04</t>
  </si>
  <si>
    <t>DSP-1012999011009-C-D05</t>
  </si>
  <si>
    <t>DSP-1012999011009-C-D06</t>
  </si>
  <si>
    <t>DSP-1012999011009-C-D07</t>
  </si>
  <si>
    <t>DSP-1012999011009-C-D08</t>
  </si>
  <si>
    <t>DSP-1012999011009-C-D09</t>
  </si>
  <si>
    <t>DSP-1012999011009-C-D10</t>
  </si>
  <si>
    <t>DSP-1012999011009-C-D11</t>
  </si>
  <si>
    <t>DSP-1012999011009-C-D12</t>
  </si>
  <si>
    <t>DSP-1012999011009-C-E01</t>
  </si>
  <si>
    <t>DSP-1012999011009-C-E02</t>
  </si>
  <si>
    <t>DSP-1012999011009-C-E03</t>
  </si>
  <si>
    <t>DSP-1012999011009-C-E04</t>
  </si>
  <si>
    <t>DSP-1012999011009-C-E05</t>
  </si>
  <si>
    <t>DSP-1012999011009-C-E06</t>
  </si>
  <si>
    <t>DSP-1012999011009-C-E07</t>
  </si>
  <si>
    <t>DSP-1012999011009-C-E08</t>
  </si>
  <si>
    <t>DSP-1012999011009-C-E09</t>
  </si>
  <si>
    <t>DSP-1012999011009-C-E10</t>
  </si>
  <si>
    <t>DSP-1012999011009-C-E11</t>
  </si>
  <si>
    <t>DSP-1012999011009-C-E12</t>
  </si>
  <si>
    <t>DSP-1012999011009-C-F01</t>
  </si>
  <si>
    <t>DSP-1012999011009-C-F02</t>
  </si>
  <si>
    <t>DSP-1012999011009-C-F03</t>
  </si>
  <si>
    <t>DSP-1012999011009-C-F04</t>
  </si>
  <si>
    <t>DSP-1012220000231-E-F02</t>
  </si>
  <si>
    <t>77</t>
  </si>
  <si>
    <t>hu_brain_002</t>
  </si>
  <si>
    <t>DSP-1012220000231-E-F03</t>
  </si>
  <si>
    <t>DSP-1012220000231-E-F04</t>
  </si>
  <si>
    <t>DSP-1012220000231-E-F05</t>
  </si>
  <si>
    <t>DSP-1012220000231-E-F06</t>
  </si>
  <si>
    <t>DSP-1012220000231-E-F07</t>
  </si>
  <si>
    <t>DSP-1012220000231-E-F08</t>
  </si>
  <si>
    <t>DSP-1012220000231-E-F09</t>
  </si>
  <si>
    <t>DSP-1012220000231-E-F10</t>
  </si>
  <si>
    <t>DSP-1012220000231-E-F11</t>
  </si>
  <si>
    <t>DSP-1012220000231-E-F12</t>
  </si>
  <si>
    <t>DSP-1012220000231-E-G01</t>
  </si>
  <si>
    <t>DSP-1012220000231-E-G02</t>
  </si>
  <si>
    <t>DSP-1012220000231-E-G03</t>
  </si>
  <si>
    <t>DSP-1012220000231-E-G04</t>
  </si>
  <si>
    <t>DSP-1012220000231-E-G05</t>
  </si>
  <si>
    <t>DSP-1012220000231-E-G06</t>
  </si>
  <si>
    <t>DSP-1012220000231-E-G07</t>
  </si>
  <si>
    <t>DSP-1012220000231-E-G08</t>
  </si>
  <si>
    <t>DSP-1012220000231-E-G09</t>
  </si>
  <si>
    <t>DSP-1012220000231-E-G10</t>
  </si>
  <si>
    <t>DSP-1012220000231-E-G11</t>
  </si>
  <si>
    <t>DSP-1012220000231-E-G12</t>
  </si>
  <si>
    <t>DSP-1012220000231-E-H01</t>
  </si>
  <si>
    <t>DSP-1012220000231-E-H02</t>
  </si>
  <si>
    <t>DSP-1012220000231-E-H03</t>
  </si>
  <si>
    <t>DSP-1012220000231-E-H04</t>
  </si>
  <si>
    <t>DSP-1012220000231-E-H05</t>
  </si>
  <si>
    <t>DSP-1012220000231-E-H06</t>
  </si>
  <si>
    <t>DSP-1012220000231-E-H07</t>
  </si>
  <si>
    <t>DSP-1012220000231-E-H08</t>
  </si>
  <si>
    <t>DSP-1012220000231-E-H09</t>
  </si>
  <si>
    <t>DSP-1012220000231-E-H10</t>
  </si>
  <si>
    <t>DSP-1012220000231-E-H11</t>
  </si>
  <si>
    <t>DSP-1012220000231-E-H12</t>
  </si>
  <si>
    <t>DSP-1012220000232-D-H02</t>
  </si>
  <si>
    <t>DSP-1012220000232-D-H03</t>
  </si>
  <si>
    <t>DSP-1012220000232-D-H04</t>
  </si>
  <si>
    <t>DSP-1012220000232-D-H05</t>
  </si>
  <si>
    <t>DSP-1012220000232-D-H06</t>
  </si>
  <si>
    <t>DSP-1012220000232-D-H07</t>
  </si>
  <si>
    <t>DSP-1012220000232-D-H08</t>
  </si>
  <si>
    <t>DSP-1012220000232-D-H09</t>
  </si>
  <si>
    <t>DSP-1012220000232-D-H10</t>
  </si>
  <si>
    <t>DSP-1012220000232-D-H11</t>
  </si>
  <si>
    <t>DSP-1012220000232-D-H12</t>
  </si>
  <si>
    <t>DSP-1012998011009-F-F05</t>
  </si>
  <si>
    <t>DSP-1012998011009-F-F06</t>
  </si>
  <si>
    <t>DSP-1012998011009-F-F07</t>
  </si>
  <si>
    <t>DSP-1012998011009-F-F08</t>
  </si>
  <si>
    <t>DSP-1012998011009-F-F09</t>
  </si>
  <si>
    <t>DSP-1012998011009-F-F10</t>
  </si>
  <si>
    <t>DSP-1012998011009-F-F11</t>
  </si>
  <si>
    <t>DSP-1012998011009-F-F12</t>
  </si>
  <si>
    <t>DSP-1012998011009-F-G01</t>
  </si>
  <si>
    <t>DSP-1012998011009-F-G02</t>
  </si>
  <si>
    <t>DSP-1012998011009-F-G03</t>
  </si>
  <si>
    <t>DSP-1012998011009-F-G04</t>
  </si>
  <si>
    <t>DSP-1012998011009-F-G05</t>
  </si>
  <si>
    <t>DSP-1012998011009-F-G06</t>
  </si>
  <si>
    <t>DSP-1012998011009-F-G07</t>
  </si>
  <si>
    <t>DSP-1012998011009-F-G08</t>
  </si>
  <si>
    <t>DSP-1012998011009-F-G09</t>
  </si>
  <si>
    <t>DSP-1012998011009-F-A02</t>
  </si>
  <si>
    <t>73-1</t>
  </si>
  <si>
    <t>hu_brain_003</t>
  </si>
  <si>
    <t>DSP-1012998011009-F-A03</t>
  </si>
  <si>
    <t>DSP-1012998011009-F-A04</t>
  </si>
  <si>
    <t>DSP-1012998011009-F-A05</t>
  </si>
  <si>
    <t>DSP-1012998011009-F-A06</t>
  </si>
  <si>
    <t>DSP-1012998011009-F-A07</t>
  </si>
  <si>
    <t>DSP-1012998011009-F-A08</t>
  </si>
  <si>
    <t>DSP-1012998011009-F-A09</t>
  </si>
  <si>
    <t>DSP-1012998011009-F-A10</t>
  </si>
  <si>
    <t>DSP-1012998011009-F-A11</t>
  </si>
  <si>
    <t>DSP-1012998011009-F-A12</t>
  </si>
  <si>
    <t>DSP-1012998011009-F-B01</t>
  </si>
  <si>
    <t>DSP-1012998011009-F-B02</t>
  </si>
  <si>
    <t>DSP-1012998011009-F-B03</t>
  </si>
  <si>
    <t>DSP-1012998011009-F-B04</t>
  </si>
  <si>
    <t>DSP-1012998011009-F-B05</t>
  </si>
  <si>
    <t>DSP-1012998011009-F-B06</t>
  </si>
  <si>
    <t>DSP-1012998011009-F-B07</t>
  </si>
  <si>
    <t>DSP-1012998011009-F-B08</t>
  </si>
  <si>
    <t>DSP-1012998011009-F-B09</t>
  </si>
  <si>
    <t>DSP-1012998011009-F-B10</t>
  </si>
  <si>
    <t>DSP-1012998011009-F-B11</t>
  </si>
  <si>
    <t>DSP-1012998011009-F-B12</t>
  </si>
  <si>
    <t>DSP-1012998011009-F-C01</t>
  </si>
  <si>
    <t>DSP-1012998011009-F-C02</t>
  </si>
  <si>
    <t>DSP-1012998011009-F-C03</t>
  </si>
  <si>
    <t>DSP-1012998011009-F-C04</t>
  </si>
  <si>
    <t>DSP-1012998011009-F-C05</t>
  </si>
  <si>
    <t>DSP-1012998011009-F-C06</t>
  </si>
  <si>
    <t>DSP-1012998011009-F-C07</t>
  </si>
  <si>
    <t>DSP-1012998011009-F-C08</t>
  </si>
  <si>
    <t>DSP-1012998011009-F-C09</t>
  </si>
  <si>
    <t>DSP-1012998011009-F-C10</t>
  </si>
  <si>
    <t>DSP-1012998011009-F-C11</t>
  </si>
  <si>
    <t>DSP-1012998011009-F-C12</t>
  </si>
  <si>
    <t>DSP-1012998011009-F-D01</t>
  </si>
  <si>
    <t>DSP-1012998011009-F-D02</t>
  </si>
  <si>
    <t>DSP-1012998011009-F-D03</t>
  </si>
  <si>
    <t>DSP-1012998011009-F-D04</t>
  </si>
  <si>
    <t>DSP-1012998011009-F-D05</t>
  </si>
  <si>
    <t>DSP-1012998011009-F-D06</t>
  </si>
  <si>
    <t>DSP-1012998011009-F-D07</t>
  </si>
  <si>
    <t>DSP-1012998011009-F-D08</t>
  </si>
  <si>
    <t>DSP-1012998011009-F-D09</t>
  </si>
  <si>
    <t>DSP-1012998011009-F-D10</t>
  </si>
  <si>
    <t>DSP-1012998011009-F-D11</t>
  </si>
  <si>
    <t>DSP-1012998011009-F-D12</t>
  </si>
  <si>
    <t>DSP-1012998011009-F-E01</t>
  </si>
  <si>
    <t>DSP-1012998011009-F-E02</t>
  </si>
  <si>
    <t>DSP-1012998011009-F-E03</t>
  </si>
  <si>
    <t>DSP-1012998011009-F-E04</t>
  </si>
  <si>
    <t>DSP-1012998011009-F-E05</t>
  </si>
  <si>
    <t>DSP-1012998011009-F-E06</t>
  </si>
  <si>
    <t>DSP-1012998011009-F-E07</t>
  </si>
  <si>
    <t>DSP-1012998011009-F-E08</t>
  </si>
  <si>
    <t>DSP-1012998011009-F-E09</t>
  </si>
  <si>
    <t>DSP-1012998011009-F-E10</t>
  </si>
  <si>
    <t>DSP-1012998011009-F-E11</t>
  </si>
  <si>
    <t>DSP-1012998011009-F-E12</t>
  </si>
  <si>
    <t>DSP-1012998011009-F-F01</t>
  </si>
  <si>
    <t>DSP-1012998011009-F-F02</t>
  </si>
  <si>
    <t>DSP-1012998011009-F-F03</t>
  </si>
  <si>
    <t>DSP-1012998011009-F-F04</t>
  </si>
  <si>
    <t>DSP-1009880000092-G-B11</t>
  </si>
  <si>
    <t>hu_brain_004a</t>
  </si>
  <si>
    <t>hu_brain_004</t>
  </si>
  <si>
    <t>DSP-1009880000092-G-B12</t>
  </si>
  <si>
    <t>DSP-1009880000092-G-C01</t>
  </si>
  <si>
    <t>DSP-1009880000092-G-C02</t>
  </si>
  <si>
    <t>DSP-1009880000092-G-C03</t>
  </si>
  <si>
    <t>DSP-1009880000092-G-C04</t>
  </si>
  <si>
    <t>DSP-1009880000092-G-C05</t>
  </si>
  <si>
    <t>DSP-1009880000092-G-C06</t>
  </si>
  <si>
    <t>DSP-1009880000092-G-C07</t>
  </si>
  <si>
    <t>DSP-1009880000092-G-C08</t>
  </si>
  <si>
    <t>DSP-1009880000092-G-C09</t>
  </si>
  <si>
    <t>DSP-1009880000092-G-C10</t>
  </si>
  <si>
    <t>DSP-1009880000092-G-C11</t>
  </si>
  <si>
    <t>DSP-1009880000092-G-C12</t>
  </si>
  <si>
    <t>DSP-1009880000092-G-D01</t>
  </si>
  <si>
    <t>DSP-1009880000092-G-D02</t>
  </si>
  <si>
    <t>DSP-1009880000092-G-D03</t>
  </si>
  <si>
    <t>DSP-1009880000092-G-D04</t>
  </si>
  <si>
    <t>DSP-1009880000092-G-D05</t>
  </si>
  <si>
    <t>DSP-1009880000092-G-D06</t>
  </si>
  <si>
    <t>DSP-1009880000092-G-D07</t>
  </si>
  <si>
    <t>DSP-1009880000092-G-D08</t>
  </si>
  <si>
    <t>DSP-1009880000092-G-D09</t>
  </si>
  <si>
    <t>DSP-1009880000092-G-D10</t>
  </si>
  <si>
    <t>DSP-1009880000092-G-D11</t>
  </si>
  <si>
    <t>DSP-1009880000092-G-D12</t>
  </si>
  <si>
    <t>DSP-1009880000092-G-E01</t>
  </si>
  <si>
    <t>DSP-1009880000092-G-E02</t>
  </si>
  <si>
    <t>DSP-1009880000092-G-E03</t>
  </si>
  <si>
    <t>DSP-1009880000092-G-E04</t>
  </si>
  <si>
    <t>DSP-1009880000092-G-E05</t>
  </si>
  <si>
    <t>DSP-1009880000092-G-E06</t>
  </si>
  <si>
    <t>DSP-1009880000092-G-E07</t>
  </si>
  <si>
    <t>DSP-1009880000092-G-E08</t>
  </si>
  <si>
    <t>DSP-1009880000092-G-E09</t>
  </si>
  <si>
    <t>DSP-1009880000092-G-E10</t>
  </si>
  <si>
    <t>DSP-1009880000092-G-E11</t>
  </si>
  <si>
    <t>DSP-1009880000092-G-E12</t>
  </si>
  <si>
    <t>DSP-1009880000092-G-F01</t>
  </si>
  <si>
    <t>DSP-1009880000092-G-F02</t>
  </si>
  <si>
    <t>DSP-1009880000092-G-F03</t>
  </si>
  <si>
    <t>DSP-1009880000092-G-F04</t>
  </si>
  <si>
    <t>DSP-1009880000092-G-A02</t>
  </si>
  <si>
    <t>hu_brain_004b</t>
  </si>
  <si>
    <t>DSP-1009880000092-G-A03</t>
  </si>
  <si>
    <t>DSP-1009880000092-G-A04</t>
  </si>
  <si>
    <t>DSP-1009880000092-G-A05</t>
  </si>
  <si>
    <t>DSP-1009880000092-G-A06</t>
  </si>
  <si>
    <t>DSP-1009880000092-G-A07</t>
  </si>
  <si>
    <t>DSP-1009880000092-G-A08</t>
  </si>
  <si>
    <t>DSP-1009880000092-G-A09</t>
  </si>
  <si>
    <t>DSP-1009880000092-G-A10</t>
  </si>
  <si>
    <t>DSP-1009880000092-G-A11</t>
  </si>
  <si>
    <t>DSP-1009880000092-G-A12</t>
  </si>
  <si>
    <t>DSP-1009880000092-G-B01</t>
  </si>
  <si>
    <t>DSP-1009880000092-G-B02</t>
  </si>
  <si>
    <t>DSP-1009880000092-G-B03</t>
  </si>
  <si>
    <t>DSP-1009880000092-G-B04</t>
  </si>
  <si>
    <t>DSP-1009880000092-G-B05</t>
  </si>
  <si>
    <t>DSP-1009880000092-G-B06</t>
  </si>
  <si>
    <t>DSP-1009880000092-G-B07</t>
  </si>
  <si>
    <t>DSP-1009880000092-G-B08</t>
  </si>
  <si>
    <t>DSP-1009880000092-G-B09</t>
  </si>
  <si>
    <t>DSP-1009880000092-G-B10</t>
  </si>
  <si>
    <t>ROI</t>
  </si>
  <si>
    <t>AOI</t>
  </si>
  <si>
    <t>Segment</t>
  </si>
  <si>
    <t>Full</t>
  </si>
  <si>
    <t>Sample</t>
  </si>
  <si>
    <t>Patient</t>
  </si>
  <si>
    <t>Layer2</t>
  </si>
  <si>
    <t>Layer3</t>
  </si>
  <si>
    <t>Layer4</t>
  </si>
  <si>
    <t>Layer5</t>
  </si>
  <si>
    <t>Layer2/3</t>
  </si>
  <si>
    <t>Layer1</t>
  </si>
  <si>
    <t>hu_brain_001-Cortex-Layer1</t>
  </si>
  <si>
    <t>hu_brain_001-Cortex-Layer2</t>
  </si>
  <si>
    <t>hu_brain_001-Cortex-Layer3</t>
  </si>
  <si>
    <t>hu_brain_001-Cortex-Layer4</t>
  </si>
  <si>
    <t>hu_brain_001-Cortex-Layer5</t>
  </si>
  <si>
    <t>hu_brain_001-Cortex-WM</t>
  </si>
  <si>
    <t>hu_brain_001-Cortex-Layer2/3</t>
  </si>
  <si>
    <t>hu_brain_001-Hippocampus-CA1</t>
  </si>
  <si>
    <t>hu_brain_001-Hippocampus-DG</t>
  </si>
  <si>
    <t>hu_brain_001-Hippocampus-Hilus</t>
  </si>
  <si>
    <t>hu_brain_002-Cortex-Layer1</t>
  </si>
  <si>
    <t>hu_brain_002-Cortex-Layer2</t>
  </si>
  <si>
    <t>hu_brain_002-Cortex-Layer3</t>
  </si>
  <si>
    <t>hu_brain_002-Cortex-Layer4</t>
  </si>
  <si>
    <t>hu_brain_002-Cortex-Layer5</t>
  </si>
  <si>
    <t>hu_brain_002-Cortex-Layer2/3</t>
  </si>
  <si>
    <t>hu_brain_002-Cortex-WM</t>
  </si>
  <si>
    <t>hu_brain_002-Hippocampus-DG</t>
  </si>
  <si>
    <t>hu_brain_002-Hippocampus-Hilus</t>
  </si>
  <si>
    <t>hu_brain_002-Hippocampus-CA1</t>
  </si>
  <si>
    <t>hu_brain_003-Cortex-Layer1</t>
  </si>
  <si>
    <t>hu_brain_003-Cortex-Layer2</t>
  </si>
  <si>
    <t>hu_brain_003-Cortex-Layer3</t>
  </si>
  <si>
    <t>hu_brain_003-Cortex-Layer4</t>
  </si>
  <si>
    <t>hu_brain_003-Cortex-Layer5</t>
  </si>
  <si>
    <t>hu_brain_003-Cortex-Layer2/3</t>
  </si>
  <si>
    <t>hu_brain_003-Hippocampus-CA1</t>
  </si>
  <si>
    <t>hu_brain_003-Hippocampus-DG</t>
  </si>
  <si>
    <t>hu_brain_003-Hippocampus-Hilus</t>
  </si>
  <si>
    <t>hu_brain_003-Cortex-WM</t>
  </si>
  <si>
    <t>hu_brain_004-Cortex-Layer1</t>
  </si>
  <si>
    <t>hu_brain_004-Cortex-Layer2</t>
  </si>
  <si>
    <t>hu_brain_004-Cortex-Layer3</t>
  </si>
  <si>
    <t>hu_brain_004-Cortex-Layer4</t>
  </si>
  <si>
    <t>hu_brain_004-Cortex-Layer5</t>
  </si>
  <si>
    <t>hu_brain_004-Cortex-WM</t>
  </si>
  <si>
    <t>hu_brain_004-Cortex-Layer2/3</t>
  </si>
  <si>
    <t>hu_brain_004-Hippocampus-CA1</t>
  </si>
  <si>
    <t>hu_brain_004-Hippocampus-DG</t>
  </si>
  <si>
    <t>hu_brain_004-Hippocampus-Hilus</t>
  </si>
  <si>
    <t>hu_brain_001-Cortex-Layer1-001_Full</t>
  </si>
  <si>
    <t>hu_brain_001-Cortex-Layer2-002_Full</t>
  </si>
  <si>
    <t>hu_brain_001-Cortex-Layer3-003_Full</t>
  </si>
  <si>
    <t>hu_brain_001-Cortex-Layer4-004_Full</t>
  </si>
  <si>
    <t>hu_brain_001-Cortex-Layer5-005_Full</t>
  </si>
  <si>
    <t>hu_brain_001-Cortex-WM-006_Full</t>
  </si>
  <si>
    <t>hu_brain_001-Cortex-Layer5-007_Neuron</t>
  </si>
  <si>
    <t>hu_brain_001-Cortex-Layer5-007_Iba1</t>
  </si>
  <si>
    <t>hu_brain_001-Cortex-Layer5-007_GFAP</t>
  </si>
  <si>
    <t>hu_brain_001-Cortex-Layer5-007_Neuropil</t>
  </si>
  <si>
    <t>hu_brain_001-Cortex-Layer2/3-008_Neuron</t>
  </si>
  <si>
    <t>hu_brain_001-Cortex-Layer2/3-008_Iba1</t>
  </si>
  <si>
    <t>hu_brain_001-Cortex-Layer2/3-008_GFAP</t>
  </si>
  <si>
    <t>hu_brain_001-Cortex-Layer2/3-008_Neuropil</t>
  </si>
  <si>
    <t>hu_brain_001-Cortex-Layer5-009_Neuron</t>
  </si>
  <si>
    <t>hu_brain_001-Cortex-Layer5-009_Iba1</t>
  </si>
  <si>
    <t>hu_brain_001-Cortex-Layer5-009_GFAP</t>
  </si>
  <si>
    <t>hu_brain_001-Cortex-Layer5-009_Neuropil</t>
  </si>
  <si>
    <t>hu_brain_001-Hippocampus-CA1-010_Full</t>
  </si>
  <si>
    <t>hu_brain_001-Hippocampus-DG-011_Full</t>
  </si>
  <si>
    <t>hu_brain_001-Hippocampus-DG-012_Full</t>
  </si>
  <si>
    <t>hu_brain_001-Hippocampus-DG-013_Full</t>
  </si>
  <si>
    <t>hu_brain_001-Hippocampus-Hilus-014_Neuron</t>
  </si>
  <si>
    <t>hu_brain_001-Hippocampus-Hilus-014_Neuropil</t>
  </si>
  <si>
    <t>hu_brain_001-Hippocampus-Hilus-015_Neuron</t>
  </si>
  <si>
    <t>hu_brain_001-Hippocampus-Hilus-015_Neuropil</t>
  </si>
  <si>
    <t>hu_brain_001-Hippocampus-Hilus-016_Neuron</t>
  </si>
  <si>
    <t>hu_brain_001-Hippocampus-Hilus-016_Neuropil</t>
  </si>
  <si>
    <t>hu_brain_001-Hippocampus-CA1-017_Neuron</t>
  </si>
  <si>
    <t>hu_brain_001-Hippocampus-CA1-017_Iba1</t>
  </si>
  <si>
    <t>hu_brain_001-Hippocampus-CA1-017_Neuropil</t>
  </si>
  <si>
    <t>hu_brain_001-Hippocampus-CA1-018_Full</t>
  </si>
  <si>
    <t>hu_brain_001-Hippocampus-CA1-019_Neuron</t>
  </si>
  <si>
    <t>hu_brain_001-Hippocampus-CA1-019_Iba1</t>
  </si>
  <si>
    <t>hu_brain_001-Hippocampus-CA1-019_Neuropil</t>
  </si>
  <si>
    <t>hu_brain_001-Hippocampus-CA1-020_Full</t>
  </si>
  <si>
    <t>hu_brain_001-Hippocampus-CA1-021_Neuron</t>
  </si>
  <si>
    <t>hu_brain_001-Hippocampus-CA1-021_Iba1</t>
  </si>
  <si>
    <t>hu_brain_001-Hippocampus-CA1-021_Neuropil</t>
  </si>
  <si>
    <t>hu_brain_001-Cortex-Layer1-022_Full</t>
  </si>
  <si>
    <t>hu_brain_001-Cortex-Layer3-023_Full</t>
  </si>
  <si>
    <t>hu_brain_001-Cortex-Layer4-024_Full</t>
  </si>
  <si>
    <t>hu_brain_001-Cortex-Layer5-025_Full</t>
  </si>
  <si>
    <t>hu_brain_001-Cortex-WM-026_Full</t>
  </si>
  <si>
    <t>hu_brain_001-Cortex-Layer1-027_Full</t>
  </si>
  <si>
    <t>hu_brain_001-Cortex-Layer3-028_Full</t>
  </si>
  <si>
    <t>hu_brain_001-Cortex-Layer4-029_Full</t>
  </si>
  <si>
    <t>hu_brain_001-Cortex-Layer5-030_Full</t>
  </si>
  <si>
    <t>hu_brain_001-Cortex-WM-031_Full</t>
  </si>
  <si>
    <t>hu_brain_001-Cortex-Layer2/3-032_Neuron</t>
  </si>
  <si>
    <t>hu_brain_001-Cortex-Layer2/3-032_Iba1</t>
  </si>
  <si>
    <t>hu_brain_001-Cortex-Layer2/3-032_GFAP</t>
  </si>
  <si>
    <t>hu_brain_001-Cortex-Layer2/3-032_Neuropil</t>
  </si>
  <si>
    <t>hu_brain_001-Cortex-Layer5-033_Neuron</t>
  </si>
  <si>
    <t>hu_brain_001-Cortex-Layer5-033_Iba1</t>
  </si>
  <si>
    <t>hu_brain_001-Cortex-Layer5-033_GFAP</t>
  </si>
  <si>
    <t>hu_brain_001-Cortex-Layer5-033_Neuropil</t>
  </si>
  <si>
    <t>hu_brain_001-Cortex-Layer2-034_Full</t>
  </si>
  <si>
    <t>hu_brain_001-Cortex-Layer2-035_Full</t>
  </si>
  <si>
    <t>hu_brain_001-Cortex-Layer2/3-036_Neuron</t>
  </si>
  <si>
    <t>hu_brain_001-Cortex-Layer2/3-036_Iba1</t>
  </si>
  <si>
    <t>hu_brain_001-Cortex-Layer2/3-036_GFAP</t>
  </si>
  <si>
    <t>hu_brain_001-Cortex-Layer2/3-036_Neuropil</t>
  </si>
  <si>
    <t>hu_brain_002-Cortex-Layer1-001_Full</t>
  </si>
  <si>
    <t>hu_brain_002-Cortex-Layer2-002_Full</t>
  </si>
  <si>
    <t>hu_brain_002-Cortex-Layer3-003_Full</t>
  </si>
  <si>
    <t>hu_brain_002-Cortex-Layer4-004_Full</t>
  </si>
  <si>
    <t>hu_brain_002-Cortex-Layer5-005_Full</t>
  </si>
  <si>
    <t>hu_brain_002-Cortex-Layer2/3-006_Neuron</t>
  </si>
  <si>
    <t>hu_brain_002-Cortex-Layer2/3-006_Iba1</t>
  </si>
  <si>
    <t>hu_brain_002-Cortex-Layer2/3-006_GFAP</t>
  </si>
  <si>
    <t>hu_brain_002-Cortex-Layer2/3-006_Neuropil</t>
  </si>
  <si>
    <t>hu_brain_002-Cortex-Layer5-007_Neuron</t>
  </si>
  <si>
    <t>hu_brain_002-Cortex-Layer5-007_Iba1</t>
  </si>
  <si>
    <t>hu_brain_002-Cortex-Layer5-007_GFAP</t>
  </si>
  <si>
    <t>hu_brain_002-Cortex-Layer5-007_Neuropil</t>
  </si>
  <si>
    <t>hu_brain_002-Cortex-Layer1-008_Full</t>
  </si>
  <si>
    <t>hu_brain_002-Cortex-Layer2-009_Full</t>
  </si>
  <si>
    <t>hu_brain_002-Cortex-Layer3-010_Full</t>
  </si>
  <si>
    <t>hu_brain_002-Cortex-Layer4-011_Full</t>
  </si>
  <si>
    <t>hu_brain_002-Cortex-Layer5-012_Full</t>
  </si>
  <si>
    <t>hu_brain_002-Cortex-Layer1-013_Full</t>
  </si>
  <si>
    <t>hu_brain_002-Cortex-Layer2-014_Full</t>
  </si>
  <si>
    <t>hu_brain_002-Cortex-Layer3-015_Full</t>
  </si>
  <si>
    <t>hu_brain_002-Cortex-Layer4-016_Full</t>
  </si>
  <si>
    <t>hu_brain_002-Cortex-Layer5-017_Full</t>
  </si>
  <si>
    <t>hu_brain_002-Cortex-Layer2/3-018_Neuron</t>
  </si>
  <si>
    <t>hu_brain_002-Cortex-Layer2/3-018_Iba1</t>
  </si>
  <si>
    <t>hu_brain_002-Cortex-Layer2/3-018_GFAP</t>
  </si>
  <si>
    <t>hu_brain_002-Cortex-Layer2/3-018_Neuropil</t>
  </si>
  <si>
    <t>hu_brain_002-Cortex-Layer5-019_Neuron</t>
  </si>
  <si>
    <t>hu_brain_002-Cortex-Layer5-019_Iba1</t>
  </si>
  <si>
    <t>hu_brain_002-Cortex-Layer5-019_GFAP</t>
  </si>
  <si>
    <t>hu_brain_002-Cortex-Layer5-019_Neuropil</t>
  </si>
  <si>
    <t>hu_brain_002-Cortex-Layer2/3-020_Neuron</t>
  </si>
  <si>
    <t>hu_brain_002-Cortex-Layer2/3-020_Iba1</t>
  </si>
  <si>
    <t>hu_brain_002-Cortex-Layer2/3-020_GFAP</t>
  </si>
  <si>
    <t>hu_brain_002-Cortex-Layer2/3-020_Neuropil</t>
  </si>
  <si>
    <t>hu_brain_002-Cortex-Layer5-021_Neuron</t>
  </si>
  <si>
    <t>hu_brain_002-Cortex-Layer5-021_Iba1</t>
  </si>
  <si>
    <t>hu_brain_002-Cortex-Layer5-021_GFAP</t>
  </si>
  <si>
    <t>hu_brain_002-Cortex-Layer5-021_Neuropil</t>
  </si>
  <si>
    <t>hu_brain_002-Cortex-WM-022_Full</t>
  </si>
  <si>
    <t>hu_brain_002-Cortex-WM-023_Full</t>
  </si>
  <si>
    <t>hu_brain_002-Cortex-WM-024_Full</t>
  </si>
  <si>
    <t>hu_brain_002-Hippocampus-DG-025_Full</t>
  </si>
  <si>
    <t>hu_brain_002-Hippocampus-DG-026_Full</t>
  </si>
  <si>
    <t>hu_brain_002-Hippocampus-DG-027_Full</t>
  </si>
  <si>
    <t>hu_brain_002-Hippocampus-Hilus-028_Neuron</t>
  </si>
  <si>
    <t>hu_brain_002-Hippocampus-Hilus-028_Neuropil</t>
  </si>
  <si>
    <t>hu_brain_002-Hippocampus-Hilus-029_Neuron</t>
  </si>
  <si>
    <t>hu_brain_002-Hippocampus-Hilus-029_Neuropil</t>
  </si>
  <si>
    <t>hu_brain_002-Hippocampus-Hilus-030_Neuron</t>
  </si>
  <si>
    <t>hu_brain_002-Hippocampus-Hilus-030_Neuropil</t>
  </si>
  <si>
    <t>hu_brain_002-Hippocampus-CA1-031_Full</t>
  </si>
  <si>
    <t>hu_brain_002-Hippocampus-CA1-032_Neuron</t>
  </si>
  <si>
    <t>hu_brain_002-Hippocampus-CA1-032_Iba1</t>
  </si>
  <si>
    <t>hu_brain_002-Hippocampus-CA1-032_Neuropil</t>
  </si>
  <si>
    <t>hu_brain_002-Hippocampus-CA1-033_Full</t>
  </si>
  <si>
    <t>hu_brain_002-Hippocampus-CA1-034_Neuron</t>
  </si>
  <si>
    <t>hu_brain_002-Hippocampus-CA1-034_Iba1</t>
  </si>
  <si>
    <t>hu_brain_002-Hippocampus-CA1-034_Neuropil</t>
  </si>
  <si>
    <t>hu_brain_002-Hippocampus-CA1-035_Full</t>
  </si>
  <si>
    <t>hu_brain_002-Hippocampus-CA1-036_Neuron</t>
  </si>
  <si>
    <t>hu_brain_002-Hippocampus-CA1-036_Iba1</t>
  </si>
  <si>
    <t>hu_brain_002-Hippocampus-CA1-036_Neuropil</t>
  </si>
  <si>
    <t>hu_brain_003-Cortex-Layer1-001_Full</t>
  </si>
  <si>
    <t>hu_brain_003-Cortex-Layer2-002_Full</t>
  </si>
  <si>
    <t>hu_brain_003-Cortex-Layer3-003_Full</t>
  </si>
  <si>
    <t>hu_brain_003-Cortex-Layer4-004_Full</t>
  </si>
  <si>
    <t>hu_brain_003-Cortex-Layer5-005_Full</t>
  </si>
  <si>
    <t>hu_brain_003-Cortex-Layer1-006_Full</t>
  </si>
  <si>
    <t>hu_brain_003-Cortex-Layer2-007_Full</t>
  </si>
  <si>
    <t>hu_brain_003-Cortex-Layer3-008_Full</t>
  </si>
  <si>
    <t>hu_brain_003-Cortex-Layer4-009_Full</t>
  </si>
  <si>
    <t>hu_brain_003-Cortex-Layer5-010_Full</t>
  </si>
  <si>
    <t>hu_brain_003-Cortex-Layer1-011_Full</t>
  </si>
  <si>
    <t>hu_brain_003-Cortex-Layer2-012_Full</t>
  </si>
  <si>
    <t>hu_brain_003-Cortex-Layer3-013_Full</t>
  </si>
  <si>
    <t>hu_brain_003-Cortex-Layer4-014_Full</t>
  </si>
  <si>
    <t>hu_brain_003-Cortex-Layer5-015_Full</t>
  </si>
  <si>
    <t>hu_brain_003-Cortex-Layer2/3-016_Neuron</t>
  </si>
  <si>
    <t>hu_brain_003-Cortex-Layer2/3-016_Iba1</t>
  </si>
  <si>
    <t>hu_brain_003-Cortex-Layer2/3-016_GFAP</t>
  </si>
  <si>
    <t>hu_brain_003-Cortex-Layer2/3-016_Neuropil</t>
  </si>
  <si>
    <t>hu_brain_003-Cortex-Layer5-017_Neuron</t>
  </si>
  <si>
    <t>hu_brain_003-Cortex-Layer5-017_Iba1</t>
  </si>
  <si>
    <t>hu_brain_003-Cortex-Layer5-017_GFAP</t>
  </si>
  <si>
    <t>hu_brain_003-Cortex-Layer5-017_Neuropil</t>
  </si>
  <si>
    <t>hu_brain_003-Cortex-Layer2/3-018_Neuron</t>
  </si>
  <si>
    <t>hu_brain_003-Cortex-Layer2/3-018_Iba1</t>
  </si>
  <si>
    <t>hu_brain_003-Cortex-Layer2/3-018_GFAP</t>
  </si>
  <si>
    <t>hu_brain_003-Cortex-Layer2/3-018_Neuropil</t>
  </si>
  <si>
    <t>hu_brain_003-Cortex-Layer5-019_Neuron</t>
  </si>
  <si>
    <t>hu_brain_003-Cortex-Layer5-019_Iba1</t>
  </si>
  <si>
    <t>hu_brain_003-Cortex-Layer5-019_GFAP</t>
  </si>
  <si>
    <t>hu_brain_003-Cortex-Layer5-019_Neuropil</t>
  </si>
  <si>
    <t>hu_brain_003-Cortex-Layer2/3-020_Neuron</t>
  </si>
  <si>
    <t>hu_brain_003-Cortex-Layer2/3-020_Iba1</t>
  </si>
  <si>
    <t>hu_brain_003-Cortex-Layer2/3-020_GFAP</t>
  </si>
  <si>
    <t>hu_brain_003-Cortex-Layer2/3-020_Neuropil</t>
  </si>
  <si>
    <t>hu_brain_003-Cortex-Layer5-021_Neuron</t>
  </si>
  <si>
    <t>hu_brain_003-Cortex-Layer5-021_Iba1</t>
  </si>
  <si>
    <t>hu_brain_003-Cortex-Layer5-021_GFAP</t>
  </si>
  <si>
    <t>hu_brain_003-Cortex-Layer5-021_Neuropil</t>
  </si>
  <si>
    <t>hu_brain_003-Hippocampus-CA1-022_Neuron</t>
  </si>
  <si>
    <t>hu_brain_003-Hippocampus-CA1-022_Iba1</t>
  </si>
  <si>
    <t>hu_brain_003-Hippocampus-CA1-022_Neuropil</t>
  </si>
  <si>
    <t>hu_brain_003-Hippocampus-CA1-023_Full</t>
  </si>
  <si>
    <t>hu_brain_003-Hippocampus-CA1-024_Neuron</t>
  </si>
  <si>
    <t>hu_brain_003-Hippocampus-CA1-024_Iba1</t>
  </si>
  <si>
    <t>hu_brain_003-Hippocampus-CA1-024_Neuropil</t>
  </si>
  <si>
    <t>hu_brain_003-Hippocampus-CA1-025_Full</t>
  </si>
  <si>
    <t>hu_brain_003-Hippocampus-CA1-026_Neuron</t>
  </si>
  <si>
    <t>hu_brain_003-Hippocampus-CA1-026_Iba1</t>
  </si>
  <si>
    <t>hu_brain_003-Hippocampus-CA1-026_Neuropil</t>
  </si>
  <si>
    <t>hu_brain_003-Hippocampus-CA1-027_Full</t>
  </si>
  <si>
    <t>hu_brain_003-Hippocampus-DG-028_Full</t>
  </si>
  <si>
    <t>hu_brain_003-Hippocampus-DG-029_Full</t>
  </si>
  <si>
    <t>hu_brain_003-Hippocampus-DG-030_Full</t>
  </si>
  <si>
    <t>hu_brain_003-Hippocampus-Hilus-031_Neuron</t>
  </si>
  <si>
    <t>hu_brain_003-Hippocampus-Hilus-031_Neuropil</t>
  </si>
  <si>
    <t>hu_brain_003-Hippocampus-Hilus-032_Neuron</t>
  </si>
  <si>
    <t>hu_brain_003-Hippocampus-Hilus-032_Neuropil</t>
  </si>
  <si>
    <t>hu_brain_003-Hippocampus-Hilus-033_Neuron</t>
  </si>
  <si>
    <t>hu_brain_003-Hippocampus-Hilus-033_Neuropil</t>
  </si>
  <si>
    <t>hu_brain_003-Cortex-WM-034_Full</t>
  </si>
  <si>
    <t>hu_brain_003-Cortex-WM-035_Full</t>
  </si>
  <si>
    <t>hu_brain_003-Cortex-WM-036_Full</t>
  </si>
  <si>
    <t>hu_brain_004-Cortex-Layer1-001_Full</t>
  </si>
  <si>
    <t>hu_brain_004-Cortex-Layer2-002_Full</t>
  </si>
  <si>
    <t>hu_brain_004-Cortex-Layer3-003_Full</t>
  </si>
  <si>
    <t>hu_brain_004-Cortex-Layer4-004_Full</t>
  </si>
  <si>
    <t>hu_brain_004-Cortex-Layer5-005_Full</t>
  </si>
  <si>
    <t>hu_brain_004-Cortex-WM-006_Full</t>
  </si>
  <si>
    <t>hu_brain_004-Cortex-Layer5-007_Neuron</t>
  </si>
  <si>
    <t>hu_brain_004-Cortex-Layer5-007_Iba1</t>
  </si>
  <si>
    <t>hu_brain_004-Cortex-Layer5-007_GFAP</t>
  </si>
  <si>
    <t>hu_brain_004-Cortex-Layer5-007_Neuropil</t>
  </si>
  <si>
    <t>hu_brain_004-Cortex-Layer2/3-008_Neuron</t>
  </si>
  <si>
    <t>hu_brain_004-Cortex-Layer2/3-008_Iba1</t>
  </si>
  <si>
    <t>hu_brain_004-Cortex-Layer2/3-008_GFAP</t>
  </si>
  <si>
    <t>hu_brain_004-Cortex-Layer2/3-008_Neuropil</t>
  </si>
  <si>
    <t>hu_brain_004-Cortex-Layer2/3-009_Neuron</t>
  </si>
  <si>
    <t>hu_brain_004-Cortex-Layer2/3-009_Iba1</t>
  </si>
  <si>
    <t>hu_brain_004-Cortex-Layer2/3-009_GFAP</t>
  </si>
  <si>
    <t>hu_brain_004-Cortex-Layer2/3-009_Neuropil</t>
  </si>
  <si>
    <t>hu_brain_004-Cortex-Layer5-010_Neuron</t>
  </si>
  <si>
    <t>hu_brain_004-Cortex-Layer5-010_Iba1</t>
  </si>
  <si>
    <t>hu_brain_004-Cortex-Layer5-010_GFAP</t>
  </si>
  <si>
    <t>hu_brain_004-Cortex-Layer5-010_Neuropil</t>
  </si>
  <si>
    <t>hu_brain_004-Cortex-Layer1-011_Full</t>
  </si>
  <si>
    <t>hu_brain_004-Cortex-Layer2-012_Full</t>
  </si>
  <si>
    <t>hu_brain_004-Cortex-Layer3-013_Full</t>
  </si>
  <si>
    <t>hu_brain_004-Cortex-Layer4-014_Full</t>
  </si>
  <si>
    <t>hu_brain_004-Cortex-Layer5-015_Full</t>
  </si>
  <si>
    <t>hu_brain_004-Cortex-WM-016_Full</t>
  </si>
  <si>
    <t>hu_brain_004-Cortex-Layer2/3-017_Neuron</t>
  </si>
  <si>
    <t>hu_brain_004-Cortex-Layer2/3-017_Iba1</t>
  </si>
  <si>
    <t>hu_brain_004-Cortex-Layer2/3-017_GFAP</t>
  </si>
  <si>
    <t>hu_brain_004-Cortex-Layer2/3-017_Neuropil</t>
  </si>
  <si>
    <t>hu_brain_004-Cortex-Layer5-018_Neuron</t>
  </si>
  <si>
    <t>hu_brain_004-Cortex-Layer5-018_Iba1</t>
  </si>
  <si>
    <t>hu_brain_004-Cortex-Layer5-018_GFAP</t>
  </si>
  <si>
    <t>hu_brain_004-Cortex-Layer5-018_Neuropil</t>
  </si>
  <si>
    <t>hu_brain_004-Cortex-Layer1-019_Full</t>
  </si>
  <si>
    <t>hu_brain_004-Cortex-Layer2-020_Full</t>
  </si>
  <si>
    <t>hu_brain_004-Cortex-Layer3-021_Full</t>
  </si>
  <si>
    <t>hu_brain_004-Cortex-Layer4-022_Full</t>
  </si>
  <si>
    <t>hu_brain_004-Cortex-Layer5-023_Full</t>
  </si>
  <si>
    <t>hu_brain_004-Cortex-WM-024_Full</t>
  </si>
  <si>
    <t>hu_brain_004-Hippocampus-CA1-001_Neuron</t>
  </si>
  <si>
    <t>hu_brain_004-Hippocampus-CA1-001_Iba1</t>
  </si>
  <si>
    <t>hu_brain_004-Hippocampus-CA1-001_Neuropil</t>
  </si>
  <si>
    <t>hu_brain_004-Hippocampus-CA1-002_Full</t>
  </si>
  <si>
    <t>hu_brain_004-Hippocampus-CA1-003_Neuron</t>
  </si>
  <si>
    <t>hu_brain_004-Hippocampus-CA1-003_Iba1</t>
  </si>
  <si>
    <t>hu_brain_004-Hippocampus-CA1-003_Neuropil</t>
  </si>
  <si>
    <t>hu_brain_004-Hippocampus-CA1-004_Full</t>
  </si>
  <si>
    <t>hu_brain_004-Hippocampus-CA1-005_Neuron</t>
  </si>
  <si>
    <t>hu_brain_004-Hippocampus-CA1-005_Iba1</t>
  </si>
  <si>
    <t>hu_brain_004-Hippocampus-CA1-005_Neuropil</t>
  </si>
  <si>
    <t>hu_brain_004-Hippocampus-DG-006_Full</t>
  </si>
  <si>
    <t>hu_brain_004-Hippocampus-DG-007_Full</t>
  </si>
  <si>
    <t>hu_brain_004-Hippocampus-DG-008_Full</t>
  </si>
  <si>
    <t>hu_brain_004-Hippocampus-Hilus-009_Neuron</t>
  </si>
  <si>
    <t>hu_brain_004-Hippocampus-Hilus-009_Neuropil</t>
  </si>
  <si>
    <t>hu_brain_004-Hippocampus-Hilus-010_Neuron</t>
  </si>
  <si>
    <t>hu_brain_004-Hippocampus-Hilus-010_Neuropil</t>
  </si>
  <si>
    <t>hu_brain_004-Hippocampus-Hilus-011_Neuron</t>
  </si>
  <si>
    <t>hu_brain_004-Hippocampus-Hilus-011_Neuropil</t>
  </si>
  <si>
    <t>hu_brain_004-Hippocampus-CA1-012_Full</t>
  </si>
  <si>
    <t>hu_brain_001-Cortex-Layer1-Full</t>
  </si>
  <si>
    <t>hu_brain_001-Cortex-Layer2-Full</t>
  </si>
  <si>
    <t>hu_brain_001-Cortex-Layer3-Full</t>
  </si>
  <si>
    <t>hu_brain_001-Cortex-Layer4-Full</t>
  </si>
  <si>
    <t>hu_brain_001-Cortex-Layer5-Full</t>
  </si>
  <si>
    <t>hu_brain_001-Cortex-WM-Full</t>
  </si>
  <si>
    <t>hu_brain_001-Cortex-Layer5-Neuron</t>
  </si>
  <si>
    <t>hu_brain_001-Cortex-Layer5-Iba1</t>
  </si>
  <si>
    <t>hu_brain_001-Cortex-Layer5-GFAP</t>
  </si>
  <si>
    <t>hu_brain_001-Cortex-Layer5-Neuropil</t>
  </si>
  <si>
    <t>hu_brain_001-Cortex-Layer2/3-Neuron</t>
  </si>
  <si>
    <t>hu_brain_001-Cortex-Layer2/3-Iba1</t>
  </si>
  <si>
    <t>hu_brain_001-Cortex-Layer2/3-GFAP</t>
  </si>
  <si>
    <t>hu_brain_001-Cortex-Layer2/3-Neuropil</t>
  </si>
  <si>
    <t>hu_brain_001-Hippocampus-CA1-Full</t>
  </si>
  <si>
    <t>hu_brain_001-Hippocampus-DG-Full</t>
  </si>
  <si>
    <t>hu_brain_001-Hippocampus-Hilus-Neuron</t>
  </si>
  <si>
    <t>hu_brain_001-Hippocampus-Hilus-Neuropil</t>
  </si>
  <si>
    <t>hu_brain_001-Hippocampus-CA1-Neuron</t>
  </si>
  <si>
    <t>hu_brain_001-Hippocampus-CA1-Iba1</t>
  </si>
  <si>
    <t>hu_brain_001-Hippocampus-CA1-Neuropil</t>
  </si>
  <si>
    <t>hu_brain_002-Cortex-Layer1-Full</t>
  </si>
  <si>
    <t>hu_brain_002-Cortex-Layer2-Full</t>
  </si>
  <si>
    <t>hu_brain_002-Cortex-Layer3-Full</t>
  </si>
  <si>
    <t>hu_brain_002-Cortex-Layer4-Full</t>
  </si>
  <si>
    <t>hu_brain_002-Cortex-Layer5-Full</t>
  </si>
  <si>
    <t>hu_brain_002-Cortex-Layer2/3-Neuron</t>
  </si>
  <si>
    <t>hu_brain_002-Cortex-Layer2/3-Iba1</t>
  </si>
  <si>
    <t>hu_brain_002-Cortex-Layer2/3-GFAP</t>
  </si>
  <si>
    <t>hu_brain_002-Cortex-Layer2/3-Neuropil</t>
  </si>
  <si>
    <t>hu_brain_002-Cortex-Layer5-Neuron</t>
  </si>
  <si>
    <t>hu_brain_002-Cortex-Layer5-Iba1</t>
  </si>
  <si>
    <t>hu_brain_002-Cortex-Layer5-GFAP</t>
  </si>
  <si>
    <t>hu_brain_002-Cortex-Layer5-Neuropil</t>
  </si>
  <si>
    <t>hu_brain_002-Cortex-WM-Full</t>
  </si>
  <si>
    <t>hu_brain_002-Hippocampus-DG-Full</t>
  </si>
  <si>
    <t>hu_brain_002-Hippocampus-Hilus-Neuron</t>
  </si>
  <si>
    <t>hu_brain_002-Hippocampus-Hilus-Neuropil</t>
  </si>
  <si>
    <t>hu_brain_002-Hippocampus-CA1-Full</t>
  </si>
  <si>
    <t>hu_brain_002-Hippocampus-CA1-Neuron</t>
  </si>
  <si>
    <t>hu_brain_002-Hippocampus-CA1-Iba1</t>
  </si>
  <si>
    <t>hu_brain_002-Hippocampus-CA1-Neuropil</t>
  </si>
  <si>
    <t>hu_brain_003-Cortex-Layer1-Full</t>
  </si>
  <si>
    <t>hu_brain_003-Cortex-Layer2-Full</t>
  </si>
  <si>
    <t>hu_brain_003-Cortex-Layer3-Full</t>
  </si>
  <si>
    <t>hu_brain_003-Cortex-Layer4-Full</t>
  </si>
  <si>
    <t>hu_brain_003-Cortex-Layer5-Full</t>
  </si>
  <si>
    <t>hu_brain_003-Cortex-Layer2/3-Neuron</t>
  </si>
  <si>
    <t>hu_brain_003-Cortex-Layer2/3-Iba1</t>
  </si>
  <si>
    <t>hu_brain_003-Cortex-Layer2/3-GFAP</t>
  </si>
  <si>
    <t>hu_brain_003-Cortex-Layer2/3-Neuropil</t>
  </si>
  <si>
    <t>hu_brain_003-Cortex-Layer5-Neuron</t>
  </si>
  <si>
    <t>hu_brain_003-Cortex-Layer5-Iba1</t>
  </si>
  <si>
    <t>hu_brain_003-Cortex-Layer5-GFAP</t>
  </si>
  <si>
    <t>hu_brain_003-Cortex-Layer5-Neuropil</t>
  </si>
  <si>
    <t>hu_brain_003-Hippocampus-CA1-Neuron</t>
  </si>
  <si>
    <t>hu_brain_003-Hippocampus-CA1-Iba1</t>
  </si>
  <si>
    <t>hu_brain_003-Hippocampus-CA1-Neuropil</t>
  </si>
  <si>
    <t>hu_brain_003-Hippocampus-CA1-Full</t>
  </si>
  <si>
    <t>hu_brain_003-Hippocampus-DG-Full</t>
  </si>
  <si>
    <t>hu_brain_003-Hippocampus-Hilus-Neuron</t>
  </si>
  <si>
    <t>hu_brain_003-Hippocampus-Hilus-Neuropil</t>
  </si>
  <si>
    <t>hu_brain_003-Cortex-WM-Full</t>
  </si>
  <si>
    <t>hu_brain_004-Cortex-Layer1-Full</t>
  </si>
  <si>
    <t>hu_brain_004-Cortex-Layer2-Full</t>
  </si>
  <si>
    <t>hu_brain_004-Cortex-Layer3-Full</t>
  </si>
  <si>
    <t>hu_brain_004-Cortex-Layer4-Full</t>
  </si>
  <si>
    <t>hu_brain_004-Cortex-Layer5-Full</t>
  </si>
  <si>
    <t>hu_brain_004-Cortex-WM-Full</t>
  </si>
  <si>
    <t>hu_brain_004-Cortex-Layer5-Neuron</t>
  </si>
  <si>
    <t>hu_brain_004-Cortex-Layer5-Iba1</t>
  </si>
  <si>
    <t>hu_brain_004-Cortex-Layer5-GFAP</t>
  </si>
  <si>
    <t>hu_brain_004-Cortex-Layer5-Neuropil</t>
  </si>
  <si>
    <t>hu_brain_004-Cortex-Layer2/3-Neuron</t>
  </si>
  <si>
    <t>hu_brain_004-Cortex-Layer2/3-Iba1</t>
  </si>
  <si>
    <t>hu_brain_004-Cortex-Layer2/3-GFAP</t>
  </si>
  <si>
    <t>hu_brain_004-Cortex-Layer2/3-Neuropil</t>
  </si>
  <si>
    <t>hu_brain_004-Hippocampus-CA1-Neuron</t>
  </si>
  <si>
    <t>hu_brain_004-Hippocampus-CA1-Iba1</t>
  </si>
  <si>
    <t>hu_brain_004-Hippocampus-CA1-Neuropil</t>
  </si>
  <si>
    <t>hu_brain_004-Hippocampus-CA1-Full</t>
  </si>
  <si>
    <t>hu_brain_004-Hippocampus-DG-Full</t>
  </si>
  <si>
    <t>hu_brain_004-Hippocampus-Hilus-Neuron</t>
  </si>
  <si>
    <t>hu_brain_004-Hippocampus-Hilus-Neuropil</t>
  </si>
  <si>
    <t>Library</t>
  </si>
  <si>
    <t>Panel</t>
  </si>
  <si>
    <t>WTA</t>
  </si>
  <si>
    <t>nuclei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</si>
</sst>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0EE1-1900-7C4C-9031-F26014D7E8EA}">
  <dimension ref="A1:O253"/>
  <sheetViews>
    <sheetView tabSelected="1" zoomScale="125" zoomScaleNormal="125" workbookViewId="0">
      <selection sqref="A1:XFD1"/>
    </sheetView>
  </sheetViews>
  <sheetFormatPr baseColWidth="10" defaultColWidth="8.83203125" defaultRowHeight="16" x14ac:dyDescent="0.2"/>
  <cols>
    <col min="1" max="1" width="24.83203125" bestFit="1" customWidth="1"/>
    <col min="4" max="4" width="41.1640625" bestFit="1" customWidth="1"/>
    <col min="5" max="5" width="8.1640625" bestFit="1" customWidth="1"/>
    <col min="6" max="6" width="37.1640625" bestFit="1" customWidth="1"/>
    <col min="7" max="7" width="10.5" bestFit="1" customWidth="1"/>
    <col min="8" max="8" width="12.5" bestFit="1" customWidth="1"/>
    <col min="9" max="9" width="29.1640625" bestFit="1" customWidth="1"/>
    <col min="10" max="10" width="13.5" customWidth="1"/>
    <col min="12" max="13" width="15.5" bestFit="1" customWidth="1"/>
    <col min="14" max="15" width="17.5" bestFit="1" customWidth="1"/>
  </cols>
  <sheetData>
    <row r="1" spans="1:15" x14ac:dyDescent="0.2">
      <c r="A1" t="s">
        <v>0</v>
      </c>
      <c r="B1" s="1" t="s">
        <v>1</v>
      </c>
      <c r="C1" t="s">
        <v>278</v>
      </c>
      <c r="D1" t="s">
        <v>279</v>
      </c>
      <c r="E1" t="s">
        <v>280</v>
      </c>
      <c r="F1" t="s">
        <v>666</v>
      </c>
      <c r="G1" t="s">
        <v>9</v>
      </c>
      <c r="H1" t="s">
        <v>10</v>
      </c>
      <c r="I1" t="s">
        <v>282</v>
      </c>
      <c r="J1" t="s">
        <v>283</v>
      </c>
      <c r="K1" t="s">
        <v>667</v>
      </c>
      <c r="L1" t="s">
        <v>2</v>
      </c>
      <c r="M1" t="s">
        <v>669</v>
      </c>
      <c r="N1" t="s">
        <v>7</v>
      </c>
      <c r="O1" t="s">
        <v>8</v>
      </c>
    </row>
    <row r="2" spans="1:15" x14ac:dyDescent="0.2">
      <c r="A2" t="s">
        <v>11</v>
      </c>
      <c r="B2" s="1" t="s">
        <v>12</v>
      </c>
      <c r="C2" t="str">
        <f>"001"</f>
        <v>001</v>
      </c>
      <c r="D2" t="s">
        <v>330</v>
      </c>
      <c r="E2" t="s">
        <v>281</v>
      </c>
      <c r="F2" t="s">
        <v>582</v>
      </c>
      <c r="G2" t="s">
        <v>289</v>
      </c>
      <c r="H2" t="s">
        <v>14</v>
      </c>
      <c r="I2" t="s">
        <v>290</v>
      </c>
      <c r="J2" t="s">
        <v>13</v>
      </c>
      <c r="K2" t="s">
        <v>668</v>
      </c>
      <c r="L2">
        <v>100501.66103800001</v>
      </c>
      <c r="M2">
        <v>157</v>
      </c>
      <c r="N2">
        <v>14218</v>
      </c>
      <c r="O2">
        <v>30294</v>
      </c>
    </row>
    <row r="3" spans="1:15" x14ac:dyDescent="0.2">
      <c r="A3" t="s">
        <v>15</v>
      </c>
      <c r="B3" s="1" t="s">
        <v>12</v>
      </c>
      <c r="C3" t="str">
        <f>"002"</f>
        <v>002</v>
      </c>
      <c r="D3" t="s">
        <v>331</v>
      </c>
      <c r="E3" t="s">
        <v>281</v>
      </c>
      <c r="F3" t="s">
        <v>583</v>
      </c>
      <c r="G3" t="s">
        <v>284</v>
      </c>
      <c r="H3" t="s">
        <v>14</v>
      </c>
      <c r="I3" t="s">
        <v>291</v>
      </c>
      <c r="J3" t="s">
        <v>13</v>
      </c>
      <c r="K3" t="s">
        <v>668</v>
      </c>
      <c r="L3">
        <v>136481.88967199999</v>
      </c>
      <c r="M3">
        <v>303</v>
      </c>
      <c r="N3">
        <v>14710</v>
      </c>
      <c r="O3">
        <v>30266</v>
      </c>
    </row>
    <row r="4" spans="1:15" x14ac:dyDescent="0.2">
      <c r="A4" t="s">
        <v>16</v>
      </c>
      <c r="B4" s="1" t="s">
        <v>12</v>
      </c>
      <c r="C4" t="str">
        <f>"003"</f>
        <v>003</v>
      </c>
      <c r="D4" t="s">
        <v>332</v>
      </c>
      <c r="E4" t="s">
        <v>281</v>
      </c>
      <c r="F4" t="s">
        <v>584</v>
      </c>
      <c r="G4" t="s">
        <v>285</v>
      </c>
      <c r="H4" t="s">
        <v>14</v>
      </c>
      <c r="I4" t="s">
        <v>292</v>
      </c>
      <c r="J4" t="s">
        <v>13</v>
      </c>
      <c r="K4" t="s">
        <v>668</v>
      </c>
      <c r="L4">
        <v>209947.77850099999</v>
      </c>
      <c r="M4">
        <v>319</v>
      </c>
      <c r="N4">
        <v>15471</v>
      </c>
      <c r="O4">
        <v>29933</v>
      </c>
    </row>
    <row r="5" spans="1:15" x14ac:dyDescent="0.2">
      <c r="A5" t="s">
        <v>17</v>
      </c>
      <c r="B5" s="1" t="s">
        <v>12</v>
      </c>
      <c r="C5" t="str">
        <f>"004"</f>
        <v>004</v>
      </c>
      <c r="D5" t="s">
        <v>333</v>
      </c>
      <c r="E5" t="s">
        <v>281</v>
      </c>
      <c r="F5" t="s">
        <v>585</v>
      </c>
      <c r="G5" t="s">
        <v>286</v>
      </c>
      <c r="H5" t="s">
        <v>14</v>
      </c>
      <c r="I5" t="s">
        <v>293</v>
      </c>
      <c r="J5" t="s">
        <v>13</v>
      </c>
      <c r="K5" t="s">
        <v>668</v>
      </c>
      <c r="L5">
        <v>211849.72855699999</v>
      </c>
      <c r="M5">
        <v>341</v>
      </c>
      <c r="N5">
        <v>16990</v>
      </c>
      <c r="O5">
        <v>29671</v>
      </c>
    </row>
    <row r="6" spans="1:15" x14ac:dyDescent="0.2">
      <c r="A6" t="s">
        <v>18</v>
      </c>
      <c r="B6" s="1" t="s">
        <v>12</v>
      </c>
      <c r="C6" t="str">
        <f>"005"</f>
        <v>005</v>
      </c>
      <c r="D6" t="s">
        <v>334</v>
      </c>
      <c r="E6" t="s">
        <v>281</v>
      </c>
      <c r="F6" t="s">
        <v>586</v>
      </c>
      <c r="G6" t="s">
        <v>287</v>
      </c>
      <c r="H6" t="s">
        <v>14</v>
      </c>
      <c r="I6" t="s">
        <v>294</v>
      </c>
      <c r="J6" t="s">
        <v>13</v>
      </c>
      <c r="K6" t="s">
        <v>668</v>
      </c>
      <c r="L6">
        <v>185583.08748399999</v>
      </c>
      <c r="M6">
        <v>314</v>
      </c>
      <c r="N6">
        <v>18124</v>
      </c>
      <c r="O6">
        <v>29251</v>
      </c>
    </row>
    <row r="7" spans="1:15" x14ac:dyDescent="0.2">
      <c r="A7" t="s">
        <v>19</v>
      </c>
      <c r="B7" s="1" t="s">
        <v>12</v>
      </c>
      <c r="C7" t="str">
        <f>"006"</f>
        <v>006</v>
      </c>
      <c r="D7" t="s">
        <v>335</v>
      </c>
      <c r="E7" t="s">
        <v>281</v>
      </c>
      <c r="F7" t="s">
        <v>587</v>
      </c>
      <c r="G7" t="s">
        <v>20</v>
      </c>
      <c r="H7" t="s">
        <v>14</v>
      </c>
      <c r="I7" t="s">
        <v>295</v>
      </c>
      <c r="J7" t="s">
        <v>13</v>
      </c>
      <c r="K7" t="s">
        <v>668</v>
      </c>
      <c r="L7">
        <v>208165.198362</v>
      </c>
      <c r="M7">
        <v>514</v>
      </c>
      <c r="N7">
        <v>21397</v>
      </c>
      <c r="O7">
        <v>27196</v>
      </c>
    </row>
    <row r="8" spans="1:15" x14ac:dyDescent="0.2">
      <c r="A8" t="s">
        <v>21</v>
      </c>
      <c r="B8" s="1" t="s">
        <v>12</v>
      </c>
      <c r="C8" t="str">
        <f>"007"</f>
        <v>007</v>
      </c>
      <c r="D8" t="s">
        <v>336</v>
      </c>
      <c r="E8" t="s">
        <v>3</v>
      </c>
      <c r="F8" t="s">
        <v>588</v>
      </c>
      <c r="G8" t="s">
        <v>287</v>
      </c>
      <c r="H8" t="s">
        <v>14</v>
      </c>
      <c r="I8" t="s">
        <v>294</v>
      </c>
      <c r="J8" t="s">
        <v>13</v>
      </c>
      <c r="K8" t="s">
        <v>668</v>
      </c>
      <c r="L8">
        <v>11623.028120000001</v>
      </c>
      <c r="M8">
        <v>141</v>
      </c>
      <c r="N8">
        <v>15150</v>
      </c>
      <c r="O8">
        <v>24659</v>
      </c>
    </row>
    <row r="9" spans="1:15" x14ac:dyDescent="0.2">
      <c r="A9" t="s">
        <v>22</v>
      </c>
      <c r="B9" s="1" t="s">
        <v>12</v>
      </c>
      <c r="C9" t="str">
        <f>"007"</f>
        <v>007</v>
      </c>
      <c r="D9" t="s">
        <v>337</v>
      </c>
      <c r="E9" t="s">
        <v>4</v>
      </c>
      <c r="F9" t="s">
        <v>589</v>
      </c>
      <c r="G9" t="s">
        <v>287</v>
      </c>
      <c r="H9" t="s">
        <v>14</v>
      </c>
      <c r="I9" t="s">
        <v>294</v>
      </c>
      <c r="J9" t="s">
        <v>13</v>
      </c>
      <c r="K9" t="s">
        <v>668</v>
      </c>
      <c r="L9">
        <v>14706.405674</v>
      </c>
      <c r="M9">
        <v>76</v>
      </c>
      <c r="N9">
        <v>15150</v>
      </c>
      <c r="O9">
        <v>24659</v>
      </c>
    </row>
    <row r="10" spans="1:15" x14ac:dyDescent="0.2">
      <c r="A10" t="s">
        <v>23</v>
      </c>
      <c r="B10" s="1" t="s">
        <v>12</v>
      </c>
      <c r="C10" t="str">
        <f>"007"</f>
        <v>007</v>
      </c>
      <c r="D10" t="s">
        <v>338</v>
      </c>
      <c r="E10" t="s">
        <v>5</v>
      </c>
      <c r="F10" t="s">
        <v>590</v>
      </c>
      <c r="G10" t="s">
        <v>287</v>
      </c>
      <c r="H10" t="s">
        <v>14</v>
      </c>
      <c r="I10" t="s">
        <v>294</v>
      </c>
      <c r="J10" t="s">
        <v>13</v>
      </c>
      <c r="K10" t="s">
        <v>668</v>
      </c>
      <c r="L10">
        <v>11775.069375999999</v>
      </c>
      <c r="M10">
        <v>44</v>
      </c>
      <c r="N10">
        <v>15150</v>
      </c>
      <c r="O10">
        <v>24659</v>
      </c>
    </row>
    <row r="11" spans="1:15" x14ac:dyDescent="0.2">
      <c r="A11" t="s">
        <v>24</v>
      </c>
      <c r="B11" s="1" t="s">
        <v>12</v>
      </c>
      <c r="C11" t="str">
        <f>"007"</f>
        <v>007</v>
      </c>
      <c r="D11" t="s">
        <v>339</v>
      </c>
      <c r="E11" t="s">
        <v>6</v>
      </c>
      <c r="F11" t="s">
        <v>591</v>
      </c>
      <c r="G11" t="s">
        <v>287</v>
      </c>
      <c r="H11" t="s">
        <v>14</v>
      </c>
      <c r="I11" t="s">
        <v>294</v>
      </c>
      <c r="J11" t="s">
        <v>13</v>
      </c>
      <c r="K11" t="s">
        <v>668</v>
      </c>
      <c r="L11">
        <v>60078.767766999998</v>
      </c>
      <c r="M11">
        <v>71</v>
      </c>
      <c r="N11">
        <v>15150</v>
      </c>
      <c r="O11">
        <v>24659</v>
      </c>
    </row>
    <row r="12" spans="1:15" x14ac:dyDescent="0.2">
      <c r="A12" t="s">
        <v>25</v>
      </c>
      <c r="B12" s="1" t="s">
        <v>12</v>
      </c>
      <c r="C12" t="str">
        <f>"008"</f>
        <v>008</v>
      </c>
      <c r="D12" t="s">
        <v>340</v>
      </c>
      <c r="E12" t="s">
        <v>3</v>
      </c>
      <c r="F12" t="s">
        <v>592</v>
      </c>
      <c r="G12" t="s">
        <v>288</v>
      </c>
      <c r="H12" t="s">
        <v>14</v>
      </c>
      <c r="I12" t="s">
        <v>296</v>
      </c>
      <c r="J12" t="s">
        <v>13</v>
      </c>
      <c r="K12" t="s">
        <v>668</v>
      </c>
      <c r="L12">
        <v>12245.53666</v>
      </c>
      <c r="M12">
        <v>225</v>
      </c>
      <c r="N12">
        <v>17781</v>
      </c>
      <c r="O12">
        <v>32538</v>
      </c>
    </row>
    <row r="13" spans="1:15" x14ac:dyDescent="0.2">
      <c r="A13" t="s">
        <v>26</v>
      </c>
      <c r="B13" s="1" t="s">
        <v>12</v>
      </c>
      <c r="C13" t="str">
        <f>"008"</f>
        <v>008</v>
      </c>
      <c r="D13" t="s">
        <v>341</v>
      </c>
      <c r="E13" t="s">
        <v>4</v>
      </c>
      <c r="F13" t="s">
        <v>593</v>
      </c>
      <c r="G13" t="s">
        <v>288</v>
      </c>
      <c r="H13" t="s">
        <v>14</v>
      </c>
      <c r="I13" t="s">
        <v>296</v>
      </c>
      <c r="J13" t="s">
        <v>13</v>
      </c>
      <c r="K13" t="s">
        <v>668</v>
      </c>
      <c r="L13">
        <v>17318.200337999999</v>
      </c>
      <c r="M13">
        <v>71</v>
      </c>
      <c r="N13">
        <v>17781</v>
      </c>
      <c r="O13">
        <v>32538</v>
      </c>
    </row>
    <row r="14" spans="1:15" x14ac:dyDescent="0.2">
      <c r="A14" t="s">
        <v>27</v>
      </c>
      <c r="B14" s="1" t="s">
        <v>12</v>
      </c>
      <c r="C14" t="str">
        <f>"008"</f>
        <v>008</v>
      </c>
      <c r="D14" t="s">
        <v>342</v>
      </c>
      <c r="E14" t="s">
        <v>5</v>
      </c>
      <c r="F14" t="s">
        <v>594</v>
      </c>
      <c r="G14" t="s">
        <v>288</v>
      </c>
      <c r="H14" t="s">
        <v>14</v>
      </c>
      <c r="I14" t="s">
        <v>296</v>
      </c>
      <c r="J14" t="s">
        <v>13</v>
      </c>
      <c r="K14" t="s">
        <v>668</v>
      </c>
      <c r="L14">
        <v>5602.4174890000004</v>
      </c>
      <c r="M14">
        <v>21</v>
      </c>
      <c r="N14">
        <v>17781</v>
      </c>
      <c r="O14">
        <v>32538</v>
      </c>
    </row>
    <row r="15" spans="1:15" x14ac:dyDescent="0.2">
      <c r="A15" t="s">
        <v>28</v>
      </c>
      <c r="B15" s="1" t="s">
        <v>12</v>
      </c>
      <c r="C15" t="str">
        <f>"008"</f>
        <v>008</v>
      </c>
      <c r="D15" t="s">
        <v>343</v>
      </c>
      <c r="E15" t="s">
        <v>6</v>
      </c>
      <c r="F15" t="s">
        <v>595</v>
      </c>
      <c r="G15" t="s">
        <v>288</v>
      </c>
      <c r="H15" t="s">
        <v>14</v>
      </c>
      <c r="I15" t="s">
        <v>296</v>
      </c>
      <c r="J15" t="s">
        <v>13</v>
      </c>
      <c r="K15" t="s">
        <v>668</v>
      </c>
      <c r="L15">
        <v>69132.234905999998</v>
      </c>
      <c r="M15">
        <v>57</v>
      </c>
      <c r="N15">
        <v>17781</v>
      </c>
      <c r="O15">
        <v>32538</v>
      </c>
    </row>
    <row r="16" spans="1:15" x14ac:dyDescent="0.2">
      <c r="A16" t="s">
        <v>29</v>
      </c>
      <c r="B16" s="1" t="s">
        <v>12</v>
      </c>
      <c r="C16" t="str">
        <f>"009"</f>
        <v>009</v>
      </c>
      <c r="D16" t="s">
        <v>344</v>
      </c>
      <c r="E16" t="s">
        <v>3</v>
      </c>
      <c r="F16" t="s">
        <v>588</v>
      </c>
      <c r="G16" t="s">
        <v>287</v>
      </c>
      <c r="H16" t="s">
        <v>14</v>
      </c>
      <c r="I16" t="s">
        <v>294</v>
      </c>
      <c r="J16" t="s">
        <v>13</v>
      </c>
      <c r="K16" t="s">
        <v>668</v>
      </c>
      <c r="L16">
        <v>11696.976907</v>
      </c>
      <c r="M16">
        <v>182</v>
      </c>
      <c r="N16">
        <v>19978</v>
      </c>
      <c r="O16">
        <v>31299</v>
      </c>
    </row>
    <row r="17" spans="1:15" x14ac:dyDescent="0.2">
      <c r="A17" t="s">
        <v>30</v>
      </c>
      <c r="B17" s="1" t="s">
        <v>12</v>
      </c>
      <c r="C17" t="str">
        <f>"009"</f>
        <v>009</v>
      </c>
      <c r="D17" t="s">
        <v>345</v>
      </c>
      <c r="E17" t="s">
        <v>4</v>
      </c>
      <c r="F17" t="s">
        <v>589</v>
      </c>
      <c r="G17" t="s">
        <v>287</v>
      </c>
      <c r="H17" t="s">
        <v>14</v>
      </c>
      <c r="I17" t="s">
        <v>294</v>
      </c>
      <c r="J17" t="s">
        <v>13</v>
      </c>
      <c r="K17" t="s">
        <v>668</v>
      </c>
      <c r="L17">
        <v>15281.739987999999</v>
      </c>
      <c r="M17">
        <v>85</v>
      </c>
      <c r="N17">
        <v>19978</v>
      </c>
      <c r="O17">
        <v>31299</v>
      </c>
    </row>
    <row r="18" spans="1:15" x14ac:dyDescent="0.2">
      <c r="A18" t="s">
        <v>31</v>
      </c>
      <c r="B18" s="1" t="s">
        <v>12</v>
      </c>
      <c r="C18" t="str">
        <f>"009"</f>
        <v>009</v>
      </c>
      <c r="D18" t="s">
        <v>346</v>
      </c>
      <c r="E18" t="s">
        <v>5</v>
      </c>
      <c r="F18" t="s">
        <v>590</v>
      </c>
      <c r="G18" t="s">
        <v>287</v>
      </c>
      <c r="H18" t="s">
        <v>14</v>
      </c>
      <c r="I18" t="s">
        <v>294</v>
      </c>
      <c r="J18" t="s">
        <v>13</v>
      </c>
      <c r="K18" t="s">
        <v>668</v>
      </c>
      <c r="L18">
        <v>15771.650702999999</v>
      </c>
      <c r="M18">
        <v>65</v>
      </c>
      <c r="N18">
        <v>19978</v>
      </c>
      <c r="O18">
        <v>31299</v>
      </c>
    </row>
    <row r="19" spans="1:15" x14ac:dyDescent="0.2">
      <c r="A19" t="s">
        <v>32</v>
      </c>
      <c r="B19" s="1" t="s">
        <v>12</v>
      </c>
      <c r="C19" t="str">
        <f>"009"</f>
        <v>009</v>
      </c>
      <c r="D19" t="s">
        <v>347</v>
      </c>
      <c r="E19" t="s">
        <v>6</v>
      </c>
      <c r="F19" t="s">
        <v>591</v>
      </c>
      <c r="G19" t="s">
        <v>287</v>
      </c>
      <c r="H19" t="s">
        <v>14</v>
      </c>
      <c r="I19" t="s">
        <v>294</v>
      </c>
      <c r="J19" t="s">
        <v>13</v>
      </c>
      <c r="K19" t="s">
        <v>668</v>
      </c>
      <c r="L19">
        <v>37032.405127999999</v>
      </c>
      <c r="M19">
        <v>42</v>
      </c>
      <c r="N19">
        <v>19978</v>
      </c>
      <c r="O19">
        <v>31299</v>
      </c>
    </row>
    <row r="20" spans="1:15" x14ac:dyDescent="0.2">
      <c r="A20" t="s">
        <v>33</v>
      </c>
      <c r="B20" s="1" t="s">
        <v>12</v>
      </c>
      <c r="C20" t="str">
        <f>"010"</f>
        <v>010</v>
      </c>
      <c r="D20" t="s">
        <v>348</v>
      </c>
      <c r="E20" t="s">
        <v>281</v>
      </c>
      <c r="F20" t="s">
        <v>596</v>
      </c>
      <c r="G20" t="s">
        <v>34</v>
      </c>
      <c r="H20" t="s">
        <v>35</v>
      </c>
      <c r="I20" t="s">
        <v>297</v>
      </c>
      <c r="J20" t="s">
        <v>13</v>
      </c>
      <c r="K20" t="s">
        <v>668</v>
      </c>
      <c r="L20">
        <v>310937.11904000002</v>
      </c>
      <c r="M20">
        <v>579</v>
      </c>
      <c r="N20">
        <v>17080</v>
      </c>
      <c r="O20">
        <v>18298</v>
      </c>
    </row>
    <row r="21" spans="1:15" x14ac:dyDescent="0.2">
      <c r="A21" t="s">
        <v>36</v>
      </c>
      <c r="B21" s="1" t="s">
        <v>12</v>
      </c>
      <c r="C21" t="str">
        <f>"011"</f>
        <v>011</v>
      </c>
      <c r="D21" t="s">
        <v>349</v>
      </c>
      <c r="E21" t="s">
        <v>281</v>
      </c>
      <c r="F21" t="s">
        <v>597</v>
      </c>
      <c r="G21" t="s">
        <v>37</v>
      </c>
      <c r="H21" t="s">
        <v>35</v>
      </c>
      <c r="I21" t="s">
        <v>298</v>
      </c>
      <c r="J21" t="s">
        <v>13</v>
      </c>
      <c r="K21" t="s">
        <v>668</v>
      </c>
      <c r="L21">
        <v>33594.10527</v>
      </c>
      <c r="M21">
        <v>340</v>
      </c>
      <c r="N21">
        <v>25539</v>
      </c>
      <c r="O21">
        <v>13566</v>
      </c>
    </row>
    <row r="22" spans="1:15" x14ac:dyDescent="0.2">
      <c r="A22" t="s">
        <v>38</v>
      </c>
      <c r="B22" s="1" t="s">
        <v>12</v>
      </c>
      <c r="C22" t="str">
        <f>"012"</f>
        <v>012</v>
      </c>
      <c r="D22" t="s">
        <v>350</v>
      </c>
      <c r="E22" t="s">
        <v>281</v>
      </c>
      <c r="F22" t="s">
        <v>597</v>
      </c>
      <c r="G22" t="s">
        <v>37</v>
      </c>
      <c r="H22" t="s">
        <v>35</v>
      </c>
      <c r="I22" t="s">
        <v>298</v>
      </c>
      <c r="J22" t="s">
        <v>13</v>
      </c>
      <c r="K22" t="s">
        <v>668</v>
      </c>
      <c r="L22">
        <v>42262.369351000001</v>
      </c>
      <c r="M22">
        <v>532</v>
      </c>
      <c r="N22">
        <v>25335</v>
      </c>
      <c r="O22">
        <v>18447</v>
      </c>
    </row>
    <row r="23" spans="1:15" x14ac:dyDescent="0.2">
      <c r="A23" t="s">
        <v>39</v>
      </c>
      <c r="B23" s="1" t="s">
        <v>12</v>
      </c>
      <c r="C23" t="str">
        <f>"013"</f>
        <v>013</v>
      </c>
      <c r="D23" t="s">
        <v>351</v>
      </c>
      <c r="E23" t="s">
        <v>281</v>
      </c>
      <c r="F23" t="s">
        <v>597</v>
      </c>
      <c r="G23" t="s">
        <v>37</v>
      </c>
      <c r="H23" t="s">
        <v>35</v>
      </c>
      <c r="I23" t="s">
        <v>298</v>
      </c>
      <c r="J23" t="s">
        <v>13</v>
      </c>
      <c r="K23" t="s">
        <v>668</v>
      </c>
      <c r="L23">
        <v>43217.966178000002</v>
      </c>
      <c r="M23">
        <v>449</v>
      </c>
      <c r="N23">
        <v>23968</v>
      </c>
      <c r="O23">
        <v>17792</v>
      </c>
    </row>
    <row r="24" spans="1:15" x14ac:dyDescent="0.2">
      <c r="A24" t="s">
        <v>40</v>
      </c>
      <c r="B24" s="1" t="s">
        <v>12</v>
      </c>
      <c r="C24" t="str">
        <f>"014"</f>
        <v>014</v>
      </c>
      <c r="D24" t="s">
        <v>352</v>
      </c>
      <c r="E24" t="s">
        <v>3</v>
      </c>
      <c r="F24" t="s">
        <v>598</v>
      </c>
      <c r="G24" t="s">
        <v>41</v>
      </c>
      <c r="H24" t="s">
        <v>35</v>
      </c>
      <c r="I24" t="s">
        <v>299</v>
      </c>
      <c r="J24" t="s">
        <v>13</v>
      </c>
      <c r="K24" t="s">
        <v>668</v>
      </c>
      <c r="L24">
        <v>14833.584838000001</v>
      </c>
      <c r="M24">
        <v>274</v>
      </c>
      <c r="N24">
        <v>29808.294921875</v>
      </c>
      <c r="O24">
        <v>17616.25390625</v>
      </c>
    </row>
    <row r="25" spans="1:15" x14ac:dyDescent="0.2">
      <c r="A25" t="s">
        <v>42</v>
      </c>
      <c r="B25" s="1" t="s">
        <v>12</v>
      </c>
      <c r="C25" t="str">
        <f>"014"</f>
        <v>014</v>
      </c>
      <c r="D25" t="s">
        <v>353</v>
      </c>
      <c r="E25" t="s">
        <v>6</v>
      </c>
      <c r="F25" t="s">
        <v>599</v>
      </c>
      <c r="G25" t="s">
        <v>41</v>
      </c>
      <c r="H25" t="s">
        <v>35</v>
      </c>
      <c r="I25" t="s">
        <v>299</v>
      </c>
      <c r="J25" t="s">
        <v>13</v>
      </c>
      <c r="K25" t="s">
        <v>668</v>
      </c>
      <c r="L25">
        <v>291474.56324799999</v>
      </c>
      <c r="M25">
        <v>323</v>
      </c>
      <c r="N25">
        <v>29808.294921875</v>
      </c>
      <c r="O25">
        <v>17616.25390625</v>
      </c>
    </row>
    <row r="26" spans="1:15" x14ac:dyDescent="0.2">
      <c r="A26" t="s">
        <v>43</v>
      </c>
      <c r="B26" s="1" t="s">
        <v>12</v>
      </c>
      <c r="C26" t="str">
        <f>"015"</f>
        <v>015</v>
      </c>
      <c r="D26" t="s">
        <v>354</v>
      </c>
      <c r="E26" t="s">
        <v>3</v>
      </c>
      <c r="F26" t="s">
        <v>598</v>
      </c>
      <c r="G26" t="s">
        <v>41</v>
      </c>
      <c r="H26" t="s">
        <v>35</v>
      </c>
      <c r="I26" t="s">
        <v>299</v>
      </c>
      <c r="J26" t="s">
        <v>13</v>
      </c>
      <c r="K26" t="s">
        <v>668</v>
      </c>
      <c r="L26">
        <v>9699.7221640000007</v>
      </c>
      <c r="M26">
        <v>142</v>
      </c>
      <c r="N26">
        <v>24204.931640625</v>
      </c>
      <c r="O26">
        <v>16611.033203125</v>
      </c>
    </row>
    <row r="27" spans="1:15" x14ac:dyDescent="0.2">
      <c r="A27" t="s">
        <v>44</v>
      </c>
      <c r="B27" s="1" t="s">
        <v>12</v>
      </c>
      <c r="C27" t="str">
        <f>"015"</f>
        <v>015</v>
      </c>
      <c r="D27" t="s">
        <v>355</v>
      </c>
      <c r="E27" t="s">
        <v>6</v>
      </c>
      <c r="F27" t="s">
        <v>599</v>
      </c>
      <c r="G27" t="s">
        <v>41</v>
      </c>
      <c r="H27" t="s">
        <v>35</v>
      </c>
      <c r="I27" t="s">
        <v>299</v>
      </c>
      <c r="J27" t="s">
        <v>13</v>
      </c>
      <c r="K27" t="s">
        <v>668</v>
      </c>
      <c r="L27">
        <v>298586.23723299999</v>
      </c>
      <c r="M27">
        <v>352</v>
      </c>
      <c r="N27">
        <v>24204.931640625</v>
      </c>
      <c r="O27">
        <v>16611.033203125</v>
      </c>
    </row>
    <row r="28" spans="1:15" x14ac:dyDescent="0.2">
      <c r="A28" t="s">
        <v>45</v>
      </c>
      <c r="B28" s="1" t="s">
        <v>12</v>
      </c>
      <c r="C28" t="str">
        <f>"016"</f>
        <v>016</v>
      </c>
      <c r="D28" t="s">
        <v>356</v>
      </c>
      <c r="E28" t="s">
        <v>3</v>
      </c>
      <c r="F28" t="s">
        <v>598</v>
      </c>
      <c r="G28" t="s">
        <v>41</v>
      </c>
      <c r="H28" t="s">
        <v>35</v>
      </c>
      <c r="I28" t="s">
        <v>299</v>
      </c>
      <c r="J28" t="s">
        <v>13</v>
      </c>
      <c r="K28" t="s">
        <v>668</v>
      </c>
      <c r="L28">
        <v>13783.639558000001</v>
      </c>
      <c r="M28">
        <v>173</v>
      </c>
      <c r="N28">
        <v>26931.96875</v>
      </c>
      <c r="O28">
        <v>17934.740234375</v>
      </c>
    </row>
    <row r="29" spans="1:15" x14ac:dyDescent="0.2">
      <c r="A29" t="s">
        <v>46</v>
      </c>
      <c r="B29" s="1" t="s">
        <v>12</v>
      </c>
      <c r="C29" t="str">
        <f>"016"</f>
        <v>016</v>
      </c>
      <c r="D29" t="s">
        <v>357</v>
      </c>
      <c r="E29" t="s">
        <v>6</v>
      </c>
      <c r="F29" t="s">
        <v>599</v>
      </c>
      <c r="G29" t="s">
        <v>41</v>
      </c>
      <c r="H29" t="s">
        <v>35</v>
      </c>
      <c r="I29" t="s">
        <v>299</v>
      </c>
      <c r="J29" t="s">
        <v>13</v>
      </c>
      <c r="K29" t="s">
        <v>668</v>
      </c>
      <c r="L29">
        <v>293036.25325900002</v>
      </c>
      <c r="M29">
        <v>305</v>
      </c>
      <c r="N29">
        <v>26931.96875</v>
      </c>
      <c r="O29">
        <v>17934.740234375</v>
      </c>
    </row>
    <row r="30" spans="1:15" x14ac:dyDescent="0.2">
      <c r="A30" t="s">
        <v>47</v>
      </c>
      <c r="B30" s="1" t="s">
        <v>12</v>
      </c>
      <c r="C30" t="str">
        <f>"017"</f>
        <v>017</v>
      </c>
      <c r="D30" t="s">
        <v>358</v>
      </c>
      <c r="E30" t="s">
        <v>3</v>
      </c>
      <c r="F30" t="s">
        <v>600</v>
      </c>
      <c r="G30" t="s">
        <v>34</v>
      </c>
      <c r="H30" t="s">
        <v>35</v>
      </c>
      <c r="I30" t="s">
        <v>297</v>
      </c>
      <c r="J30" t="s">
        <v>13</v>
      </c>
      <c r="K30" t="s">
        <v>668</v>
      </c>
      <c r="L30">
        <v>17837.435571000002</v>
      </c>
      <c r="M30">
        <v>281</v>
      </c>
      <c r="N30">
        <v>17683</v>
      </c>
      <c r="O30">
        <v>20128</v>
      </c>
    </row>
    <row r="31" spans="1:15" x14ac:dyDescent="0.2">
      <c r="A31" t="s">
        <v>48</v>
      </c>
      <c r="B31" s="1" t="s">
        <v>12</v>
      </c>
      <c r="C31" t="str">
        <f>"017"</f>
        <v>017</v>
      </c>
      <c r="D31" t="s">
        <v>359</v>
      </c>
      <c r="E31" t="s">
        <v>4</v>
      </c>
      <c r="F31" t="s">
        <v>601</v>
      </c>
      <c r="G31" t="s">
        <v>34</v>
      </c>
      <c r="H31" t="s">
        <v>35</v>
      </c>
      <c r="I31" t="s">
        <v>297</v>
      </c>
      <c r="J31" t="s">
        <v>13</v>
      </c>
      <c r="K31" t="s">
        <v>668</v>
      </c>
      <c r="L31">
        <v>21701.737818000001</v>
      </c>
      <c r="M31">
        <v>66</v>
      </c>
      <c r="N31">
        <v>17683</v>
      </c>
      <c r="O31">
        <v>20128</v>
      </c>
    </row>
    <row r="32" spans="1:15" x14ac:dyDescent="0.2">
      <c r="A32" t="s">
        <v>49</v>
      </c>
      <c r="B32" s="1" t="s">
        <v>12</v>
      </c>
      <c r="C32" t="str">
        <f>"017"</f>
        <v>017</v>
      </c>
      <c r="D32" t="s">
        <v>360</v>
      </c>
      <c r="E32" t="s">
        <v>6</v>
      </c>
      <c r="F32" t="s">
        <v>602</v>
      </c>
      <c r="G32" t="s">
        <v>34</v>
      </c>
      <c r="H32" t="s">
        <v>35</v>
      </c>
      <c r="I32" t="s">
        <v>297</v>
      </c>
      <c r="J32" t="s">
        <v>13</v>
      </c>
      <c r="K32" t="s">
        <v>668</v>
      </c>
      <c r="L32">
        <v>76334.432407</v>
      </c>
      <c r="M32">
        <v>28</v>
      </c>
      <c r="N32">
        <v>17683</v>
      </c>
      <c r="O32">
        <v>20128</v>
      </c>
    </row>
    <row r="33" spans="1:15" x14ac:dyDescent="0.2">
      <c r="A33" t="s">
        <v>50</v>
      </c>
      <c r="B33" s="1" t="s">
        <v>12</v>
      </c>
      <c r="C33" t="str">
        <f>"018"</f>
        <v>018</v>
      </c>
      <c r="D33" t="s">
        <v>361</v>
      </c>
      <c r="E33" t="s">
        <v>281</v>
      </c>
      <c r="F33" t="s">
        <v>596</v>
      </c>
      <c r="G33" t="s">
        <v>34</v>
      </c>
      <c r="H33" t="s">
        <v>35</v>
      </c>
      <c r="I33" t="s">
        <v>297</v>
      </c>
      <c r="J33" t="s">
        <v>13</v>
      </c>
      <c r="K33" t="s">
        <v>668</v>
      </c>
      <c r="L33">
        <v>227464.23808700001</v>
      </c>
      <c r="M33">
        <v>452</v>
      </c>
      <c r="N33">
        <v>18714</v>
      </c>
      <c r="O33">
        <v>21285</v>
      </c>
    </row>
    <row r="34" spans="1:15" x14ac:dyDescent="0.2">
      <c r="A34" t="s">
        <v>51</v>
      </c>
      <c r="B34" s="1" t="s">
        <v>12</v>
      </c>
      <c r="C34" t="str">
        <f>"019"</f>
        <v>019</v>
      </c>
      <c r="D34" t="s">
        <v>362</v>
      </c>
      <c r="E34" t="s">
        <v>3</v>
      </c>
      <c r="F34" t="s">
        <v>600</v>
      </c>
      <c r="G34" t="s">
        <v>34</v>
      </c>
      <c r="H34" t="s">
        <v>35</v>
      </c>
      <c r="I34" t="s">
        <v>297</v>
      </c>
      <c r="J34" t="s">
        <v>13</v>
      </c>
      <c r="K34" t="s">
        <v>668</v>
      </c>
      <c r="L34">
        <v>16493.926357</v>
      </c>
      <c r="M34">
        <v>324</v>
      </c>
      <c r="N34">
        <v>16563</v>
      </c>
      <c r="O34">
        <v>16483</v>
      </c>
    </row>
    <row r="35" spans="1:15" x14ac:dyDescent="0.2">
      <c r="A35" t="s">
        <v>52</v>
      </c>
      <c r="B35" s="1" t="s">
        <v>12</v>
      </c>
      <c r="C35" t="str">
        <f>"019"</f>
        <v>019</v>
      </c>
      <c r="D35" t="s">
        <v>363</v>
      </c>
      <c r="E35" t="s">
        <v>4</v>
      </c>
      <c r="F35" t="s">
        <v>601</v>
      </c>
      <c r="G35" t="s">
        <v>34</v>
      </c>
      <c r="H35" t="s">
        <v>35</v>
      </c>
      <c r="I35" t="s">
        <v>297</v>
      </c>
      <c r="J35" t="s">
        <v>13</v>
      </c>
      <c r="K35" t="s">
        <v>668</v>
      </c>
      <c r="L35">
        <v>16655.689328</v>
      </c>
      <c r="M35">
        <v>62</v>
      </c>
      <c r="N35">
        <v>16563</v>
      </c>
      <c r="O35">
        <v>16483</v>
      </c>
    </row>
    <row r="36" spans="1:15" x14ac:dyDescent="0.2">
      <c r="A36" t="s">
        <v>53</v>
      </c>
      <c r="B36" s="1" t="s">
        <v>12</v>
      </c>
      <c r="C36" t="str">
        <f>"019"</f>
        <v>019</v>
      </c>
      <c r="D36" t="s">
        <v>364</v>
      </c>
      <c r="E36" t="s">
        <v>6</v>
      </c>
      <c r="F36" t="s">
        <v>602</v>
      </c>
      <c r="G36" t="s">
        <v>34</v>
      </c>
      <c r="H36" t="s">
        <v>35</v>
      </c>
      <c r="I36" t="s">
        <v>297</v>
      </c>
      <c r="J36" t="s">
        <v>13</v>
      </c>
      <c r="K36" t="s">
        <v>668</v>
      </c>
      <c r="L36">
        <v>106168.943088</v>
      </c>
      <c r="M36">
        <v>50</v>
      </c>
      <c r="N36">
        <v>16563</v>
      </c>
      <c r="O36">
        <v>16483</v>
      </c>
    </row>
    <row r="37" spans="1:15" x14ac:dyDescent="0.2">
      <c r="A37" t="s">
        <v>54</v>
      </c>
      <c r="B37" s="1" t="s">
        <v>12</v>
      </c>
      <c r="C37" t="str">
        <f>"020"</f>
        <v>020</v>
      </c>
      <c r="D37" t="s">
        <v>365</v>
      </c>
      <c r="E37" t="s">
        <v>281</v>
      </c>
      <c r="F37" t="s">
        <v>596</v>
      </c>
      <c r="G37" t="s">
        <v>34</v>
      </c>
      <c r="H37" t="s">
        <v>35</v>
      </c>
      <c r="I37" t="s">
        <v>297</v>
      </c>
      <c r="J37" t="s">
        <v>13</v>
      </c>
      <c r="K37" t="s">
        <v>668</v>
      </c>
      <c r="L37">
        <v>228226.51621</v>
      </c>
      <c r="M37">
        <v>394</v>
      </c>
      <c r="N37">
        <v>17531</v>
      </c>
      <c r="O37">
        <v>15014</v>
      </c>
    </row>
    <row r="38" spans="1:15" x14ac:dyDescent="0.2">
      <c r="A38" t="s">
        <v>55</v>
      </c>
      <c r="B38" s="1" t="s">
        <v>12</v>
      </c>
      <c r="C38" t="str">
        <f>"021"</f>
        <v>021</v>
      </c>
      <c r="D38" t="s">
        <v>366</v>
      </c>
      <c r="E38" t="s">
        <v>3</v>
      </c>
      <c r="F38" t="s">
        <v>600</v>
      </c>
      <c r="G38" t="s">
        <v>34</v>
      </c>
      <c r="H38" t="s">
        <v>35</v>
      </c>
      <c r="I38" t="s">
        <v>297</v>
      </c>
      <c r="J38" t="s">
        <v>13</v>
      </c>
      <c r="K38" t="s">
        <v>668</v>
      </c>
      <c r="L38">
        <v>16980.490250999999</v>
      </c>
      <c r="M38">
        <v>273</v>
      </c>
      <c r="N38">
        <v>19727</v>
      </c>
      <c r="O38">
        <v>22092</v>
      </c>
    </row>
    <row r="39" spans="1:15" x14ac:dyDescent="0.2">
      <c r="A39" t="s">
        <v>56</v>
      </c>
      <c r="B39" s="1" t="s">
        <v>12</v>
      </c>
      <c r="C39" t="str">
        <f>"021"</f>
        <v>021</v>
      </c>
      <c r="D39" t="s">
        <v>367</v>
      </c>
      <c r="E39" t="s">
        <v>4</v>
      </c>
      <c r="F39" t="s">
        <v>601</v>
      </c>
      <c r="G39" t="s">
        <v>34</v>
      </c>
      <c r="H39" t="s">
        <v>35</v>
      </c>
      <c r="I39" t="s">
        <v>297</v>
      </c>
      <c r="J39" t="s">
        <v>13</v>
      </c>
      <c r="K39" t="s">
        <v>668</v>
      </c>
      <c r="L39">
        <v>17355.334103000001</v>
      </c>
      <c r="M39">
        <v>58</v>
      </c>
      <c r="N39">
        <v>19727</v>
      </c>
      <c r="O39">
        <v>22092</v>
      </c>
    </row>
    <row r="40" spans="1:15" x14ac:dyDescent="0.2">
      <c r="A40" t="s">
        <v>57</v>
      </c>
      <c r="B40" s="1" t="s">
        <v>12</v>
      </c>
      <c r="C40" t="str">
        <f>"021"</f>
        <v>021</v>
      </c>
      <c r="D40" t="s">
        <v>368</v>
      </c>
      <c r="E40" t="s">
        <v>6</v>
      </c>
      <c r="F40" t="s">
        <v>602</v>
      </c>
      <c r="G40" t="s">
        <v>34</v>
      </c>
      <c r="H40" t="s">
        <v>35</v>
      </c>
      <c r="I40" t="s">
        <v>297</v>
      </c>
      <c r="J40" t="s">
        <v>13</v>
      </c>
      <c r="K40" t="s">
        <v>668</v>
      </c>
      <c r="L40">
        <v>76329.969979999994</v>
      </c>
      <c r="M40">
        <v>29</v>
      </c>
      <c r="N40">
        <v>19727</v>
      </c>
      <c r="O40">
        <v>22092</v>
      </c>
    </row>
    <row r="41" spans="1:15" x14ac:dyDescent="0.2">
      <c r="A41" t="s">
        <v>58</v>
      </c>
      <c r="B41" s="1" t="s">
        <v>12</v>
      </c>
      <c r="C41" t="str">
        <f>"022"</f>
        <v>022</v>
      </c>
      <c r="D41" t="s">
        <v>369</v>
      </c>
      <c r="E41" t="s">
        <v>281</v>
      </c>
      <c r="F41" t="s">
        <v>582</v>
      </c>
      <c r="G41" t="s">
        <v>289</v>
      </c>
      <c r="H41" t="s">
        <v>14</v>
      </c>
      <c r="I41" t="s">
        <v>290</v>
      </c>
      <c r="J41" t="s">
        <v>13</v>
      </c>
      <c r="K41" t="s">
        <v>668</v>
      </c>
      <c r="L41">
        <v>93028.371108000007</v>
      </c>
      <c r="M41">
        <v>102</v>
      </c>
      <c r="N41">
        <v>13191</v>
      </c>
      <c r="O41">
        <v>28421</v>
      </c>
    </row>
    <row r="42" spans="1:15" x14ac:dyDescent="0.2">
      <c r="A42" t="s">
        <v>59</v>
      </c>
      <c r="B42" s="1" t="s">
        <v>12</v>
      </c>
      <c r="C42" t="str">
        <f>"023"</f>
        <v>023</v>
      </c>
      <c r="D42" t="s">
        <v>370</v>
      </c>
      <c r="E42" t="s">
        <v>281</v>
      </c>
      <c r="F42" t="s">
        <v>584</v>
      </c>
      <c r="G42" t="s">
        <v>285</v>
      </c>
      <c r="H42" t="s">
        <v>14</v>
      </c>
      <c r="I42" t="s">
        <v>292</v>
      </c>
      <c r="J42" t="s">
        <v>13</v>
      </c>
      <c r="K42" t="s">
        <v>668</v>
      </c>
      <c r="L42">
        <v>209947.77850099999</v>
      </c>
      <c r="M42">
        <v>355</v>
      </c>
      <c r="N42">
        <v>14443</v>
      </c>
      <c r="O42">
        <v>27832</v>
      </c>
    </row>
    <row r="43" spans="1:15" x14ac:dyDescent="0.2">
      <c r="A43" t="s">
        <v>60</v>
      </c>
      <c r="B43" s="1" t="s">
        <v>12</v>
      </c>
      <c r="C43" t="str">
        <f>"024"</f>
        <v>024</v>
      </c>
      <c r="D43" t="s">
        <v>371</v>
      </c>
      <c r="E43" t="s">
        <v>281</v>
      </c>
      <c r="F43" t="s">
        <v>585</v>
      </c>
      <c r="G43" t="s">
        <v>286</v>
      </c>
      <c r="H43" t="s">
        <v>14</v>
      </c>
      <c r="I43" t="s">
        <v>293</v>
      </c>
      <c r="J43" t="s">
        <v>13</v>
      </c>
      <c r="K43" t="s">
        <v>668</v>
      </c>
      <c r="L43">
        <v>198842.87000900001</v>
      </c>
      <c r="M43">
        <v>353</v>
      </c>
      <c r="N43">
        <v>15666</v>
      </c>
      <c r="O43">
        <v>27377</v>
      </c>
    </row>
    <row r="44" spans="1:15" x14ac:dyDescent="0.2">
      <c r="A44" t="s">
        <v>61</v>
      </c>
      <c r="B44" s="1" t="s">
        <v>12</v>
      </c>
      <c r="C44" t="str">
        <f>"025"</f>
        <v>025</v>
      </c>
      <c r="D44" t="s">
        <v>372</v>
      </c>
      <c r="E44" t="s">
        <v>281</v>
      </c>
      <c r="F44" t="s">
        <v>586</v>
      </c>
      <c r="G44" t="s">
        <v>287</v>
      </c>
      <c r="H44" t="s">
        <v>14</v>
      </c>
      <c r="I44" t="s">
        <v>294</v>
      </c>
      <c r="J44" t="s">
        <v>13</v>
      </c>
      <c r="K44" t="s">
        <v>668</v>
      </c>
      <c r="L44">
        <v>185583.08748399999</v>
      </c>
      <c r="M44">
        <v>309</v>
      </c>
      <c r="N44">
        <v>16694</v>
      </c>
      <c r="O44">
        <v>27034</v>
      </c>
    </row>
    <row r="45" spans="1:15" x14ac:dyDescent="0.2">
      <c r="A45" t="s">
        <v>62</v>
      </c>
      <c r="B45" s="1" t="s">
        <v>12</v>
      </c>
      <c r="C45" t="str">
        <f>"026"</f>
        <v>026</v>
      </c>
      <c r="D45" t="s">
        <v>373</v>
      </c>
      <c r="E45" t="s">
        <v>281</v>
      </c>
      <c r="F45" t="s">
        <v>587</v>
      </c>
      <c r="G45" t="s">
        <v>20</v>
      </c>
      <c r="H45" t="s">
        <v>14</v>
      </c>
      <c r="I45" t="s">
        <v>295</v>
      </c>
      <c r="J45" t="s">
        <v>13</v>
      </c>
      <c r="K45" t="s">
        <v>668</v>
      </c>
      <c r="L45">
        <v>215115.587493</v>
      </c>
      <c r="M45">
        <v>597</v>
      </c>
      <c r="N45">
        <v>19599</v>
      </c>
      <c r="O45">
        <v>25100</v>
      </c>
    </row>
    <row r="46" spans="1:15" x14ac:dyDescent="0.2">
      <c r="A46" t="s">
        <v>63</v>
      </c>
      <c r="B46" s="1" t="s">
        <v>12</v>
      </c>
      <c r="C46" t="str">
        <f>"027"</f>
        <v>027</v>
      </c>
      <c r="D46" t="s">
        <v>374</v>
      </c>
      <c r="E46" t="s">
        <v>281</v>
      </c>
      <c r="F46" t="s">
        <v>582</v>
      </c>
      <c r="G46" t="s">
        <v>289</v>
      </c>
      <c r="H46" t="s">
        <v>14</v>
      </c>
      <c r="I46" t="s">
        <v>290</v>
      </c>
      <c r="J46" t="s">
        <v>13</v>
      </c>
      <c r="K46" t="s">
        <v>668</v>
      </c>
      <c r="L46">
        <v>96757.047453000006</v>
      </c>
      <c r="M46">
        <v>113</v>
      </c>
      <c r="N46">
        <v>18712</v>
      </c>
      <c r="O46">
        <v>35413</v>
      </c>
    </row>
    <row r="47" spans="1:15" x14ac:dyDescent="0.2">
      <c r="A47" t="s">
        <v>64</v>
      </c>
      <c r="B47" s="1" t="s">
        <v>12</v>
      </c>
      <c r="C47" t="str">
        <f>"028"</f>
        <v>028</v>
      </c>
      <c r="D47" t="s">
        <v>375</v>
      </c>
      <c r="E47" t="s">
        <v>281</v>
      </c>
      <c r="F47" t="s">
        <v>584</v>
      </c>
      <c r="G47" t="s">
        <v>285</v>
      </c>
      <c r="H47" t="s">
        <v>14</v>
      </c>
      <c r="I47" t="s">
        <v>292</v>
      </c>
      <c r="J47" t="s">
        <v>13</v>
      </c>
      <c r="K47" t="s">
        <v>668</v>
      </c>
      <c r="L47">
        <v>199886.121648</v>
      </c>
      <c r="M47">
        <v>352</v>
      </c>
      <c r="N47">
        <v>19580</v>
      </c>
      <c r="O47">
        <v>34754</v>
      </c>
    </row>
    <row r="48" spans="1:15" x14ac:dyDescent="0.2">
      <c r="A48" t="s">
        <v>65</v>
      </c>
      <c r="B48" s="1" t="s">
        <v>12</v>
      </c>
      <c r="C48" t="str">
        <f>"029"</f>
        <v>029</v>
      </c>
      <c r="D48" t="s">
        <v>376</v>
      </c>
      <c r="E48" t="s">
        <v>281</v>
      </c>
      <c r="F48" t="s">
        <v>585</v>
      </c>
      <c r="G48" t="s">
        <v>286</v>
      </c>
      <c r="H48" t="s">
        <v>14</v>
      </c>
      <c r="I48" t="s">
        <v>293</v>
      </c>
      <c r="J48" t="s">
        <v>13</v>
      </c>
      <c r="K48" t="s">
        <v>668</v>
      </c>
      <c r="L48">
        <v>179958.357861</v>
      </c>
      <c r="M48">
        <v>304</v>
      </c>
      <c r="N48">
        <v>20435</v>
      </c>
      <c r="O48">
        <v>34059</v>
      </c>
    </row>
    <row r="49" spans="1:15" x14ac:dyDescent="0.2">
      <c r="A49" t="s">
        <v>66</v>
      </c>
      <c r="B49" s="1" t="s">
        <v>12</v>
      </c>
      <c r="C49" t="str">
        <f>"030"</f>
        <v>030</v>
      </c>
      <c r="D49" t="s">
        <v>377</v>
      </c>
      <c r="E49" t="s">
        <v>281</v>
      </c>
      <c r="F49" t="s">
        <v>586</v>
      </c>
      <c r="G49" t="s">
        <v>287</v>
      </c>
      <c r="H49" t="s">
        <v>14</v>
      </c>
      <c r="I49" t="s">
        <v>294</v>
      </c>
      <c r="J49" t="s">
        <v>13</v>
      </c>
      <c r="K49" t="s">
        <v>668</v>
      </c>
      <c r="L49">
        <v>227127.962352</v>
      </c>
      <c r="M49">
        <v>403</v>
      </c>
      <c r="N49">
        <v>21400</v>
      </c>
      <c r="O49">
        <v>33471</v>
      </c>
    </row>
    <row r="50" spans="1:15" x14ac:dyDescent="0.2">
      <c r="A50" t="s">
        <v>67</v>
      </c>
      <c r="B50" s="1" t="s">
        <v>12</v>
      </c>
      <c r="C50" t="str">
        <f>"031"</f>
        <v>031</v>
      </c>
      <c r="D50" t="s">
        <v>378</v>
      </c>
      <c r="E50" t="s">
        <v>281</v>
      </c>
      <c r="F50" t="s">
        <v>587</v>
      </c>
      <c r="G50" t="s">
        <v>20</v>
      </c>
      <c r="H50" t="s">
        <v>14</v>
      </c>
      <c r="I50" t="s">
        <v>295</v>
      </c>
      <c r="J50" t="s">
        <v>13</v>
      </c>
      <c r="K50" t="s">
        <v>668</v>
      </c>
      <c r="L50">
        <v>192366.45435399999</v>
      </c>
      <c r="M50">
        <v>477</v>
      </c>
      <c r="N50">
        <v>25602</v>
      </c>
      <c r="O50">
        <v>32214</v>
      </c>
    </row>
    <row r="51" spans="1:15" x14ac:dyDescent="0.2">
      <c r="A51" t="s">
        <v>68</v>
      </c>
      <c r="B51" s="1" t="s">
        <v>12</v>
      </c>
      <c r="C51" t="str">
        <f>"032"</f>
        <v>032</v>
      </c>
      <c r="D51" t="s">
        <v>379</v>
      </c>
      <c r="E51" t="s">
        <v>3</v>
      </c>
      <c r="F51" t="s">
        <v>592</v>
      </c>
      <c r="G51" t="s">
        <v>288</v>
      </c>
      <c r="H51" t="s">
        <v>14</v>
      </c>
      <c r="I51" t="s">
        <v>296</v>
      </c>
      <c r="J51" t="s">
        <v>13</v>
      </c>
      <c r="K51" t="s">
        <v>668</v>
      </c>
      <c r="L51">
        <v>17271.185484000001</v>
      </c>
      <c r="M51">
        <v>251</v>
      </c>
      <c r="N51">
        <v>12988</v>
      </c>
      <c r="O51">
        <v>25768</v>
      </c>
    </row>
    <row r="52" spans="1:15" x14ac:dyDescent="0.2">
      <c r="A52" t="s">
        <v>69</v>
      </c>
      <c r="B52" s="1" t="s">
        <v>12</v>
      </c>
      <c r="C52" t="str">
        <f>"032"</f>
        <v>032</v>
      </c>
      <c r="D52" t="s">
        <v>380</v>
      </c>
      <c r="E52" t="s">
        <v>4</v>
      </c>
      <c r="F52" t="s">
        <v>593</v>
      </c>
      <c r="G52" t="s">
        <v>288</v>
      </c>
      <c r="H52" t="s">
        <v>14</v>
      </c>
      <c r="I52" t="s">
        <v>296</v>
      </c>
      <c r="J52" t="s">
        <v>13</v>
      </c>
      <c r="K52" t="s">
        <v>668</v>
      </c>
      <c r="L52">
        <v>14624.488267000001</v>
      </c>
      <c r="M52">
        <v>54</v>
      </c>
      <c r="N52">
        <v>12988</v>
      </c>
      <c r="O52">
        <v>25768</v>
      </c>
    </row>
    <row r="53" spans="1:15" x14ac:dyDescent="0.2">
      <c r="A53" t="s">
        <v>70</v>
      </c>
      <c r="B53" s="1" t="s">
        <v>12</v>
      </c>
      <c r="C53" t="str">
        <f>"032"</f>
        <v>032</v>
      </c>
      <c r="D53" t="s">
        <v>381</v>
      </c>
      <c r="E53" t="s">
        <v>5</v>
      </c>
      <c r="F53" t="s">
        <v>594</v>
      </c>
      <c r="G53" t="s">
        <v>288</v>
      </c>
      <c r="H53" t="s">
        <v>14</v>
      </c>
      <c r="I53" t="s">
        <v>296</v>
      </c>
      <c r="J53" t="s">
        <v>13</v>
      </c>
      <c r="K53" t="s">
        <v>668</v>
      </c>
      <c r="L53">
        <v>5025.808196</v>
      </c>
      <c r="M53">
        <v>26</v>
      </c>
      <c r="N53">
        <v>12988</v>
      </c>
      <c r="O53">
        <v>25768</v>
      </c>
    </row>
    <row r="54" spans="1:15" x14ac:dyDescent="0.2">
      <c r="A54" t="s">
        <v>71</v>
      </c>
      <c r="B54" s="1" t="s">
        <v>12</v>
      </c>
      <c r="C54" t="str">
        <f>"032"</f>
        <v>032</v>
      </c>
      <c r="D54" t="s">
        <v>382</v>
      </c>
      <c r="E54" t="s">
        <v>6</v>
      </c>
      <c r="F54" t="s">
        <v>595</v>
      </c>
      <c r="G54" t="s">
        <v>288</v>
      </c>
      <c r="H54" t="s">
        <v>14</v>
      </c>
      <c r="I54" t="s">
        <v>296</v>
      </c>
      <c r="J54" t="s">
        <v>13</v>
      </c>
      <c r="K54" t="s">
        <v>668</v>
      </c>
      <c r="L54">
        <v>71089.327806999994</v>
      </c>
      <c r="M54">
        <v>46</v>
      </c>
      <c r="N54">
        <v>12988</v>
      </c>
      <c r="O54">
        <v>25768</v>
      </c>
    </row>
    <row r="55" spans="1:15" x14ac:dyDescent="0.2">
      <c r="A55" t="s">
        <v>72</v>
      </c>
      <c r="B55" s="1" t="s">
        <v>12</v>
      </c>
      <c r="C55" t="str">
        <f>"033"</f>
        <v>033</v>
      </c>
      <c r="D55" t="s">
        <v>383</v>
      </c>
      <c r="E55" t="s">
        <v>3</v>
      </c>
      <c r="F55" t="s">
        <v>588</v>
      </c>
      <c r="G55" t="s">
        <v>287</v>
      </c>
      <c r="H55" t="s">
        <v>14</v>
      </c>
      <c r="I55" t="s">
        <v>294</v>
      </c>
      <c r="J55" t="s">
        <v>13</v>
      </c>
      <c r="K55" t="s">
        <v>668</v>
      </c>
      <c r="L55">
        <v>12680.623274</v>
      </c>
      <c r="M55">
        <v>145</v>
      </c>
      <c r="N55">
        <v>14266</v>
      </c>
      <c r="O55">
        <v>22500</v>
      </c>
    </row>
    <row r="56" spans="1:15" x14ac:dyDescent="0.2">
      <c r="A56" t="s">
        <v>73</v>
      </c>
      <c r="B56" s="1" t="s">
        <v>12</v>
      </c>
      <c r="C56" t="str">
        <f>"033"</f>
        <v>033</v>
      </c>
      <c r="D56" t="s">
        <v>384</v>
      </c>
      <c r="E56" t="s">
        <v>4</v>
      </c>
      <c r="F56" t="s">
        <v>589</v>
      </c>
      <c r="G56" t="s">
        <v>287</v>
      </c>
      <c r="H56" t="s">
        <v>14</v>
      </c>
      <c r="I56" t="s">
        <v>294</v>
      </c>
      <c r="J56" t="s">
        <v>13</v>
      </c>
      <c r="K56" t="s">
        <v>668</v>
      </c>
      <c r="L56">
        <v>16630.667863999999</v>
      </c>
      <c r="M56">
        <v>60</v>
      </c>
      <c r="N56">
        <v>14266</v>
      </c>
      <c r="O56">
        <v>22500</v>
      </c>
    </row>
    <row r="57" spans="1:15" x14ac:dyDescent="0.2">
      <c r="A57" t="s">
        <v>74</v>
      </c>
      <c r="B57" s="1" t="s">
        <v>12</v>
      </c>
      <c r="C57" t="str">
        <f>"033"</f>
        <v>033</v>
      </c>
      <c r="D57" t="s">
        <v>385</v>
      </c>
      <c r="E57" t="s">
        <v>5</v>
      </c>
      <c r="F57" t="s">
        <v>590</v>
      </c>
      <c r="G57" t="s">
        <v>287</v>
      </c>
      <c r="H57" t="s">
        <v>14</v>
      </c>
      <c r="I57" t="s">
        <v>294</v>
      </c>
      <c r="J57" t="s">
        <v>13</v>
      </c>
      <c r="K57" t="s">
        <v>668</v>
      </c>
      <c r="L57">
        <v>12586.593566</v>
      </c>
      <c r="M57">
        <v>42</v>
      </c>
      <c r="N57">
        <v>14266</v>
      </c>
      <c r="O57">
        <v>22500</v>
      </c>
    </row>
    <row r="58" spans="1:15" x14ac:dyDescent="0.2">
      <c r="A58" t="s">
        <v>75</v>
      </c>
      <c r="B58" s="1" t="s">
        <v>12</v>
      </c>
      <c r="C58" t="str">
        <f>"033"</f>
        <v>033</v>
      </c>
      <c r="D58" t="s">
        <v>386</v>
      </c>
      <c r="E58" t="s">
        <v>6</v>
      </c>
      <c r="F58" t="s">
        <v>591</v>
      </c>
      <c r="G58" t="s">
        <v>287</v>
      </c>
      <c r="H58" t="s">
        <v>14</v>
      </c>
      <c r="I58" t="s">
        <v>294</v>
      </c>
      <c r="J58" t="s">
        <v>13</v>
      </c>
      <c r="K58" t="s">
        <v>668</v>
      </c>
      <c r="L58">
        <v>45501.931842999998</v>
      </c>
      <c r="M58">
        <v>47</v>
      </c>
      <c r="N58">
        <v>14266</v>
      </c>
      <c r="O58">
        <v>22500</v>
      </c>
    </row>
    <row r="59" spans="1:15" x14ac:dyDescent="0.2">
      <c r="A59" t="s">
        <v>76</v>
      </c>
      <c r="B59" s="1" t="s">
        <v>12</v>
      </c>
      <c r="C59" t="str">
        <f>"034"</f>
        <v>034</v>
      </c>
      <c r="D59" t="s">
        <v>387</v>
      </c>
      <c r="E59" t="s">
        <v>281</v>
      </c>
      <c r="F59" t="s">
        <v>583</v>
      </c>
      <c r="G59" t="s">
        <v>284</v>
      </c>
      <c r="H59" t="s">
        <v>14</v>
      </c>
      <c r="I59" t="s">
        <v>291</v>
      </c>
      <c r="J59" t="s">
        <v>13</v>
      </c>
      <c r="K59" t="s">
        <v>668</v>
      </c>
      <c r="L59">
        <v>126096.388131</v>
      </c>
      <c r="M59">
        <v>245</v>
      </c>
      <c r="N59">
        <v>13662</v>
      </c>
      <c r="O59">
        <v>28221</v>
      </c>
    </row>
    <row r="60" spans="1:15" x14ac:dyDescent="0.2">
      <c r="A60" t="s">
        <v>77</v>
      </c>
      <c r="B60" s="1" t="s">
        <v>12</v>
      </c>
      <c r="C60" t="str">
        <f>"035"</f>
        <v>035</v>
      </c>
      <c r="D60" t="s">
        <v>388</v>
      </c>
      <c r="E60" t="s">
        <v>281</v>
      </c>
      <c r="F60" t="s">
        <v>583</v>
      </c>
      <c r="G60" t="s">
        <v>284</v>
      </c>
      <c r="H60" t="s">
        <v>14</v>
      </c>
      <c r="I60" t="s">
        <v>291</v>
      </c>
      <c r="J60" t="s">
        <v>13</v>
      </c>
      <c r="K60" t="s">
        <v>668</v>
      </c>
      <c r="L60">
        <v>112211.387735</v>
      </c>
      <c r="M60">
        <v>323</v>
      </c>
      <c r="N60">
        <v>19124</v>
      </c>
      <c r="O60">
        <v>35027</v>
      </c>
    </row>
    <row r="61" spans="1:15" x14ac:dyDescent="0.2">
      <c r="A61" t="s">
        <v>78</v>
      </c>
      <c r="B61" s="1" t="s">
        <v>12</v>
      </c>
      <c r="C61" t="str">
        <f>"036"</f>
        <v>036</v>
      </c>
      <c r="D61" t="s">
        <v>389</v>
      </c>
      <c r="E61" t="s">
        <v>3</v>
      </c>
      <c r="F61" t="s">
        <v>592</v>
      </c>
      <c r="G61" t="s">
        <v>288</v>
      </c>
      <c r="H61" t="s">
        <v>14</v>
      </c>
      <c r="I61" t="s">
        <v>296</v>
      </c>
      <c r="J61" t="s">
        <v>13</v>
      </c>
      <c r="K61" t="s">
        <v>668</v>
      </c>
      <c r="L61">
        <v>12565.078294000001</v>
      </c>
      <c r="M61">
        <v>220</v>
      </c>
      <c r="N61">
        <v>11922</v>
      </c>
      <c r="O61">
        <v>23565</v>
      </c>
    </row>
    <row r="62" spans="1:15" x14ac:dyDescent="0.2">
      <c r="A62" t="s">
        <v>79</v>
      </c>
      <c r="B62" s="1" t="s">
        <v>12</v>
      </c>
      <c r="C62" t="str">
        <f>"036"</f>
        <v>036</v>
      </c>
      <c r="D62" t="s">
        <v>390</v>
      </c>
      <c r="E62" t="s">
        <v>4</v>
      </c>
      <c r="F62" t="s">
        <v>593</v>
      </c>
      <c r="G62" t="s">
        <v>288</v>
      </c>
      <c r="H62" t="s">
        <v>14</v>
      </c>
      <c r="I62" t="s">
        <v>296</v>
      </c>
      <c r="J62" t="s">
        <v>13</v>
      </c>
      <c r="K62" t="s">
        <v>668</v>
      </c>
      <c r="L62">
        <v>18001.111012000001</v>
      </c>
      <c r="M62">
        <v>70</v>
      </c>
      <c r="N62">
        <v>11922</v>
      </c>
      <c r="O62">
        <v>23565</v>
      </c>
    </row>
    <row r="63" spans="1:15" x14ac:dyDescent="0.2">
      <c r="A63" t="s">
        <v>80</v>
      </c>
      <c r="B63" s="1" t="s">
        <v>12</v>
      </c>
      <c r="C63" t="str">
        <f>"036"</f>
        <v>036</v>
      </c>
      <c r="D63" t="s">
        <v>391</v>
      </c>
      <c r="E63" t="s">
        <v>5</v>
      </c>
      <c r="F63" t="s">
        <v>594</v>
      </c>
      <c r="G63" t="s">
        <v>288</v>
      </c>
      <c r="H63" t="s">
        <v>14</v>
      </c>
      <c r="I63" t="s">
        <v>296</v>
      </c>
      <c r="J63" t="s">
        <v>13</v>
      </c>
      <c r="K63" t="s">
        <v>668</v>
      </c>
      <c r="L63">
        <v>6021.8856089999999</v>
      </c>
      <c r="M63">
        <v>22</v>
      </c>
      <c r="N63">
        <v>11922</v>
      </c>
      <c r="O63">
        <v>23565</v>
      </c>
    </row>
    <row r="64" spans="1:15" x14ac:dyDescent="0.2">
      <c r="A64" t="s">
        <v>81</v>
      </c>
      <c r="B64" s="1" t="s">
        <v>12</v>
      </c>
      <c r="C64" t="str">
        <f>"036"</f>
        <v>036</v>
      </c>
      <c r="D64" t="s">
        <v>392</v>
      </c>
      <c r="E64" t="s">
        <v>6</v>
      </c>
      <c r="F64" t="s">
        <v>595</v>
      </c>
      <c r="G64" t="s">
        <v>288</v>
      </c>
      <c r="H64" t="s">
        <v>14</v>
      </c>
      <c r="I64" t="s">
        <v>296</v>
      </c>
      <c r="J64" t="s">
        <v>13</v>
      </c>
      <c r="K64" t="s">
        <v>668</v>
      </c>
      <c r="L64">
        <v>109521.181858</v>
      </c>
      <c r="M64">
        <v>56</v>
      </c>
      <c r="N64">
        <v>11922</v>
      </c>
      <c r="O64">
        <v>23565</v>
      </c>
    </row>
    <row r="65" spans="1:15" x14ac:dyDescent="0.2">
      <c r="A65" t="s">
        <v>82</v>
      </c>
      <c r="B65" s="1" t="s">
        <v>83</v>
      </c>
      <c r="C65" t="str">
        <f>"001"</f>
        <v>001</v>
      </c>
      <c r="D65" t="s">
        <v>393</v>
      </c>
      <c r="E65" t="s">
        <v>281</v>
      </c>
      <c r="F65" t="s">
        <v>603</v>
      </c>
      <c r="G65" t="s">
        <v>289</v>
      </c>
      <c r="H65" t="s">
        <v>14</v>
      </c>
      <c r="I65" t="s">
        <v>300</v>
      </c>
      <c r="J65" t="s">
        <v>84</v>
      </c>
      <c r="K65" t="s">
        <v>668</v>
      </c>
      <c r="L65">
        <v>93549.837555000006</v>
      </c>
      <c r="M65">
        <v>185</v>
      </c>
      <c r="N65">
        <v>7605</v>
      </c>
      <c r="O65">
        <v>21757</v>
      </c>
    </row>
    <row r="66" spans="1:15" x14ac:dyDescent="0.2">
      <c r="A66" t="s">
        <v>85</v>
      </c>
      <c r="B66" s="1" t="s">
        <v>83</v>
      </c>
      <c r="C66" t="str">
        <f>"002"</f>
        <v>002</v>
      </c>
      <c r="D66" t="s">
        <v>394</v>
      </c>
      <c r="E66" t="s">
        <v>281</v>
      </c>
      <c r="F66" t="s">
        <v>604</v>
      </c>
      <c r="G66" t="s">
        <v>284</v>
      </c>
      <c r="H66" t="s">
        <v>14</v>
      </c>
      <c r="I66" t="s">
        <v>301</v>
      </c>
      <c r="J66" t="s">
        <v>84</v>
      </c>
      <c r="K66" t="s">
        <v>668</v>
      </c>
      <c r="L66">
        <v>94247.888605999993</v>
      </c>
      <c r="M66">
        <v>234</v>
      </c>
      <c r="N66">
        <v>8032</v>
      </c>
      <c r="O66">
        <v>22279</v>
      </c>
    </row>
    <row r="67" spans="1:15" x14ac:dyDescent="0.2">
      <c r="A67" t="s">
        <v>86</v>
      </c>
      <c r="B67" s="1" t="s">
        <v>83</v>
      </c>
      <c r="C67" t="str">
        <f>"003"</f>
        <v>003</v>
      </c>
      <c r="D67" t="s">
        <v>395</v>
      </c>
      <c r="E67" t="s">
        <v>281</v>
      </c>
      <c r="F67" t="s">
        <v>605</v>
      </c>
      <c r="G67" t="s">
        <v>285</v>
      </c>
      <c r="H67" t="s">
        <v>14</v>
      </c>
      <c r="I67" t="s">
        <v>302</v>
      </c>
      <c r="J67" t="s">
        <v>84</v>
      </c>
      <c r="K67" t="s">
        <v>668</v>
      </c>
      <c r="L67">
        <v>131695.93691700001</v>
      </c>
      <c r="M67">
        <v>393</v>
      </c>
      <c r="N67">
        <v>8287</v>
      </c>
      <c r="O67">
        <v>22760</v>
      </c>
    </row>
    <row r="68" spans="1:15" x14ac:dyDescent="0.2">
      <c r="A68" t="s">
        <v>87</v>
      </c>
      <c r="B68" s="1" t="s">
        <v>83</v>
      </c>
      <c r="C68" t="str">
        <f>"004"</f>
        <v>004</v>
      </c>
      <c r="D68" t="s">
        <v>396</v>
      </c>
      <c r="E68" t="s">
        <v>281</v>
      </c>
      <c r="F68" t="s">
        <v>606</v>
      </c>
      <c r="G68" t="s">
        <v>286</v>
      </c>
      <c r="H68" t="s">
        <v>14</v>
      </c>
      <c r="I68" t="s">
        <v>303</v>
      </c>
      <c r="J68" t="s">
        <v>84</v>
      </c>
      <c r="K68" t="s">
        <v>668</v>
      </c>
      <c r="L68">
        <v>111943.960871</v>
      </c>
      <c r="M68">
        <v>271</v>
      </c>
      <c r="N68">
        <v>8550</v>
      </c>
      <c r="O68">
        <v>23098</v>
      </c>
    </row>
    <row r="69" spans="1:15" x14ac:dyDescent="0.2">
      <c r="A69" t="s">
        <v>88</v>
      </c>
      <c r="B69" s="1" t="s">
        <v>83</v>
      </c>
      <c r="C69" t="str">
        <f>"005"</f>
        <v>005</v>
      </c>
      <c r="D69" t="s">
        <v>397</v>
      </c>
      <c r="E69" t="s">
        <v>281</v>
      </c>
      <c r="F69" t="s">
        <v>607</v>
      </c>
      <c r="G69" t="s">
        <v>287</v>
      </c>
      <c r="H69" t="s">
        <v>14</v>
      </c>
      <c r="I69" t="s">
        <v>304</v>
      </c>
      <c r="J69" t="s">
        <v>84</v>
      </c>
      <c r="K69" t="s">
        <v>668</v>
      </c>
      <c r="L69">
        <v>201883.057646</v>
      </c>
      <c r="M69">
        <v>370</v>
      </c>
      <c r="N69">
        <v>9384</v>
      </c>
      <c r="O69">
        <v>23348</v>
      </c>
    </row>
    <row r="70" spans="1:15" x14ac:dyDescent="0.2">
      <c r="A70" t="s">
        <v>89</v>
      </c>
      <c r="B70" s="1" t="s">
        <v>83</v>
      </c>
      <c r="C70" t="str">
        <f>"006"</f>
        <v>006</v>
      </c>
      <c r="D70" t="s">
        <v>398</v>
      </c>
      <c r="E70" t="s">
        <v>3</v>
      </c>
      <c r="F70" t="s">
        <v>608</v>
      </c>
      <c r="G70" t="s">
        <v>288</v>
      </c>
      <c r="H70" t="s">
        <v>14</v>
      </c>
      <c r="I70" t="s">
        <v>305</v>
      </c>
      <c r="J70" t="s">
        <v>84</v>
      </c>
      <c r="K70" t="s">
        <v>668</v>
      </c>
      <c r="L70">
        <v>8231.4243709999992</v>
      </c>
      <c r="M70">
        <v>198</v>
      </c>
      <c r="N70">
        <v>7437</v>
      </c>
      <c r="O70">
        <v>24416</v>
      </c>
    </row>
    <row r="71" spans="1:15" x14ac:dyDescent="0.2">
      <c r="A71" t="s">
        <v>90</v>
      </c>
      <c r="B71" s="1" t="s">
        <v>83</v>
      </c>
      <c r="C71" t="str">
        <f>"006"</f>
        <v>006</v>
      </c>
      <c r="D71" t="s">
        <v>399</v>
      </c>
      <c r="E71" t="s">
        <v>4</v>
      </c>
      <c r="F71" t="s">
        <v>609</v>
      </c>
      <c r="G71" t="s">
        <v>288</v>
      </c>
      <c r="H71" t="s">
        <v>14</v>
      </c>
      <c r="I71" t="s">
        <v>305</v>
      </c>
      <c r="J71" t="s">
        <v>84</v>
      </c>
      <c r="K71" t="s">
        <v>668</v>
      </c>
      <c r="L71">
        <v>8153.9693909999996</v>
      </c>
      <c r="M71">
        <v>41</v>
      </c>
      <c r="N71">
        <v>7437</v>
      </c>
      <c r="O71">
        <v>24416</v>
      </c>
    </row>
    <row r="72" spans="1:15" x14ac:dyDescent="0.2">
      <c r="A72" t="s">
        <v>91</v>
      </c>
      <c r="B72" s="1" t="s">
        <v>83</v>
      </c>
      <c r="C72" t="str">
        <f>"006"</f>
        <v>006</v>
      </c>
      <c r="D72" t="s">
        <v>400</v>
      </c>
      <c r="E72" t="s">
        <v>5</v>
      </c>
      <c r="F72" t="s">
        <v>610</v>
      </c>
      <c r="G72" t="s">
        <v>288</v>
      </c>
      <c r="H72" t="s">
        <v>14</v>
      </c>
      <c r="I72" t="s">
        <v>305</v>
      </c>
      <c r="J72" t="s">
        <v>84</v>
      </c>
      <c r="K72" t="s">
        <v>668</v>
      </c>
      <c r="L72">
        <v>15568.132165999999</v>
      </c>
      <c r="M72">
        <v>48</v>
      </c>
      <c r="N72">
        <v>7437</v>
      </c>
      <c r="O72">
        <v>24416</v>
      </c>
    </row>
    <row r="73" spans="1:15" x14ac:dyDescent="0.2">
      <c r="A73" t="s">
        <v>92</v>
      </c>
      <c r="B73" s="1" t="s">
        <v>83</v>
      </c>
      <c r="C73" t="str">
        <f>"006"</f>
        <v>006</v>
      </c>
      <c r="D73" t="s">
        <v>401</v>
      </c>
      <c r="E73" t="s">
        <v>6</v>
      </c>
      <c r="F73" t="s">
        <v>611</v>
      </c>
      <c r="G73" t="s">
        <v>288</v>
      </c>
      <c r="H73" t="s">
        <v>14</v>
      </c>
      <c r="I73" t="s">
        <v>305</v>
      </c>
      <c r="J73" t="s">
        <v>84</v>
      </c>
      <c r="K73" t="s">
        <v>668</v>
      </c>
      <c r="L73">
        <v>5762.5867369999996</v>
      </c>
      <c r="M73">
        <v>15</v>
      </c>
      <c r="N73">
        <v>7437</v>
      </c>
      <c r="O73">
        <v>24416</v>
      </c>
    </row>
    <row r="74" spans="1:15" x14ac:dyDescent="0.2">
      <c r="A74" t="s">
        <v>93</v>
      </c>
      <c r="B74" s="1" t="s">
        <v>83</v>
      </c>
      <c r="C74" t="str">
        <f>"007"</f>
        <v>007</v>
      </c>
      <c r="D74" t="s">
        <v>402</v>
      </c>
      <c r="E74" t="s">
        <v>3</v>
      </c>
      <c r="F74" t="s">
        <v>612</v>
      </c>
      <c r="G74" t="s">
        <v>287</v>
      </c>
      <c r="H74" t="s">
        <v>14</v>
      </c>
      <c r="I74" t="s">
        <v>304</v>
      </c>
      <c r="J74" t="s">
        <v>84</v>
      </c>
      <c r="K74" t="s">
        <v>668</v>
      </c>
      <c r="L74">
        <v>4499.5605770000002</v>
      </c>
      <c r="M74">
        <v>127</v>
      </c>
      <c r="N74">
        <v>8210</v>
      </c>
      <c r="O74">
        <v>24953</v>
      </c>
    </row>
    <row r="75" spans="1:15" x14ac:dyDescent="0.2">
      <c r="A75" t="s">
        <v>94</v>
      </c>
      <c r="B75" s="1" t="s">
        <v>83</v>
      </c>
      <c r="C75" t="str">
        <f>"007"</f>
        <v>007</v>
      </c>
      <c r="D75" t="s">
        <v>403</v>
      </c>
      <c r="E75" t="s">
        <v>4</v>
      </c>
      <c r="F75" t="s">
        <v>613</v>
      </c>
      <c r="G75" t="s">
        <v>287</v>
      </c>
      <c r="H75" t="s">
        <v>14</v>
      </c>
      <c r="I75" t="s">
        <v>304</v>
      </c>
      <c r="J75" t="s">
        <v>84</v>
      </c>
      <c r="K75" t="s">
        <v>668</v>
      </c>
      <c r="L75">
        <v>12775.609216000001</v>
      </c>
      <c r="M75">
        <v>69</v>
      </c>
      <c r="N75">
        <v>8210</v>
      </c>
      <c r="O75">
        <v>24953</v>
      </c>
    </row>
    <row r="76" spans="1:15" x14ac:dyDescent="0.2">
      <c r="A76" t="s">
        <v>95</v>
      </c>
      <c r="B76" s="1" t="s">
        <v>83</v>
      </c>
      <c r="C76" t="str">
        <f>"007"</f>
        <v>007</v>
      </c>
      <c r="D76" t="s">
        <v>404</v>
      </c>
      <c r="E76" t="s">
        <v>5</v>
      </c>
      <c r="F76" t="s">
        <v>614</v>
      </c>
      <c r="G76" t="s">
        <v>287</v>
      </c>
      <c r="H76" t="s">
        <v>14</v>
      </c>
      <c r="I76" t="s">
        <v>304</v>
      </c>
      <c r="J76" t="s">
        <v>84</v>
      </c>
      <c r="K76" t="s">
        <v>668</v>
      </c>
      <c r="L76">
        <v>43644.765427999999</v>
      </c>
      <c r="M76">
        <v>90</v>
      </c>
      <c r="N76">
        <v>8210</v>
      </c>
      <c r="O76">
        <v>24953</v>
      </c>
    </row>
    <row r="77" spans="1:15" x14ac:dyDescent="0.2">
      <c r="A77" t="s">
        <v>96</v>
      </c>
      <c r="B77" s="1" t="s">
        <v>83</v>
      </c>
      <c r="C77" t="str">
        <f>"007"</f>
        <v>007</v>
      </c>
      <c r="D77" t="s">
        <v>405</v>
      </c>
      <c r="E77" t="s">
        <v>6</v>
      </c>
      <c r="F77" t="s">
        <v>615</v>
      </c>
      <c r="G77" t="s">
        <v>287</v>
      </c>
      <c r="H77" t="s">
        <v>14</v>
      </c>
      <c r="I77" t="s">
        <v>304</v>
      </c>
      <c r="J77" t="s">
        <v>84</v>
      </c>
      <c r="K77" t="s">
        <v>668</v>
      </c>
      <c r="L77">
        <v>11684.864605000001</v>
      </c>
      <c r="M77">
        <v>34</v>
      </c>
      <c r="N77">
        <v>8210</v>
      </c>
      <c r="O77">
        <v>24953</v>
      </c>
    </row>
    <row r="78" spans="1:15" x14ac:dyDescent="0.2">
      <c r="A78" t="s">
        <v>97</v>
      </c>
      <c r="B78" s="1" t="s">
        <v>83</v>
      </c>
      <c r="C78" t="str">
        <f>"008"</f>
        <v>008</v>
      </c>
      <c r="D78" t="s">
        <v>406</v>
      </c>
      <c r="E78" t="s">
        <v>281</v>
      </c>
      <c r="F78" t="s">
        <v>603</v>
      </c>
      <c r="G78" t="s">
        <v>289</v>
      </c>
      <c r="H78" t="s">
        <v>14</v>
      </c>
      <c r="I78" t="s">
        <v>300</v>
      </c>
      <c r="J78" t="s">
        <v>84</v>
      </c>
      <c r="K78" t="s">
        <v>668</v>
      </c>
      <c r="L78">
        <v>84307.992255999998</v>
      </c>
      <c r="M78">
        <v>194</v>
      </c>
      <c r="N78">
        <v>8482</v>
      </c>
      <c r="O78">
        <v>20535</v>
      </c>
    </row>
    <row r="79" spans="1:15" x14ac:dyDescent="0.2">
      <c r="A79" t="s">
        <v>98</v>
      </c>
      <c r="B79" s="1" t="s">
        <v>83</v>
      </c>
      <c r="C79" t="str">
        <f>"009"</f>
        <v>009</v>
      </c>
      <c r="D79" t="s">
        <v>407</v>
      </c>
      <c r="E79" t="s">
        <v>281</v>
      </c>
      <c r="F79" t="s">
        <v>604</v>
      </c>
      <c r="G79" t="s">
        <v>284</v>
      </c>
      <c r="H79" t="s">
        <v>14</v>
      </c>
      <c r="I79" t="s">
        <v>301</v>
      </c>
      <c r="J79" t="s">
        <v>84</v>
      </c>
      <c r="K79" t="s">
        <v>668</v>
      </c>
      <c r="L79">
        <v>73891.094354999994</v>
      </c>
      <c r="M79">
        <v>188</v>
      </c>
      <c r="N79">
        <v>9358</v>
      </c>
      <c r="O79">
        <v>20897</v>
      </c>
    </row>
    <row r="80" spans="1:15" x14ac:dyDescent="0.2">
      <c r="A80" t="s">
        <v>99</v>
      </c>
      <c r="B80" s="1" t="s">
        <v>83</v>
      </c>
      <c r="C80" t="str">
        <f>"010"</f>
        <v>010</v>
      </c>
      <c r="D80" t="s">
        <v>408</v>
      </c>
      <c r="E80" t="s">
        <v>281</v>
      </c>
      <c r="F80" t="s">
        <v>605</v>
      </c>
      <c r="G80" t="s">
        <v>285</v>
      </c>
      <c r="H80" t="s">
        <v>14</v>
      </c>
      <c r="I80" t="s">
        <v>302</v>
      </c>
      <c r="J80" t="s">
        <v>84</v>
      </c>
      <c r="K80" t="s">
        <v>668</v>
      </c>
      <c r="L80">
        <v>107734.776782</v>
      </c>
      <c r="M80">
        <v>303</v>
      </c>
      <c r="N80">
        <v>9329</v>
      </c>
      <c r="O80">
        <v>21481</v>
      </c>
    </row>
    <row r="81" spans="1:15" x14ac:dyDescent="0.2">
      <c r="A81" t="s">
        <v>100</v>
      </c>
      <c r="B81" s="1" t="s">
        <v>83</v>
      </c>
      <c r="C81" t="str">
        <f>"011"</f>
        <v>011</v>
      </c>
      <c r="D81" t="s">
        <v>409</v>
      </c>
      <c r="E81" t="s">
        <v>281</v>
      </c>
      <c r="F81" t="s">
        <v>606</v>
      </c>
      <c r="G81" t="s">
        <v>286</v>
      </c>
      <c r="H81" t="s">
        <v>14</v>
      </c>
      <c r="I81" t="s">
        <v>303</v>
      </c>
      <c r="J81" t="s">
        <v>84</v>
      </c>
      <c r="K81" t="s">
        <v>668</v>
      </c>
      <c r="L81">
        <v>96168.166486999995</v>
      </c>
      <c r="M81">
        <v>217</v>
      </c>
      <c r="N81">
        <v>9783</v>
      </c>
      <c r="O81">
        <v>21690</v>
      </c>
    </row>
    <row r="82" spans="1:15" x14ac:dyDescent="0.2">
      <c r="A82" t="s">
        <v>101</v>
      </c>
      <c r="B82" s="1" t="s">
        <v>83</v>
      </c>
      <c r="C82" t="str">
        <f>"012"</f>
        <v>012</v>
      </c>
      <c r="D82" t="s">
        <v>410</v>
      </c>
      <c r="E82" t="s">
        <v>281</v>
      </c>
      <c r="F82" t="s">
        <v>607</v>
      </c>
      <c r="G82" t="s">
        <v>287</v>
      </c>
      <c r="H82" t="s">
        <v>14</v>
      </c>
      <c r="I82" t="s">
        <v>304</v>
      </c>
      <c r="J82" t="s">
        <v>84</v>
      </c>
      <c r="K82" t="s">
        <v>668</v>
      </c>
      <c r="L82">
        <v>204705.22386</v>
      </c>
      <c r="M82">
        <v>430</v>
      </c>
      <c r="N82">
        <v>10336</v>
      </c>
      <c r="O82">
        <v>21969</v>
      </c>
    </row>
    <row r="83" spans="1:15" x14ac:dyDescent="0.2">
      <c r="A83" t="s">
        <v>102</v>
      </c>
      <c r="B83" s="1" t="s">
        <v>83</v>
      </c>
      <c r="C83" t="str">
        <f>"013"</f>
        <v>013</v>
      </c>
      <c r="D83" t="s">
        <v>411</v>
      </c>
      <c r="E83" t="s">
        <v>281</v>
      </c>
      <c r="F83" t="s">
        <v>603</v>
      </c>
      <c r="G83" t="s">
        <v>289</v>
      </c>
      <c r="H83" t="s">
        <v>14</v>
      </c>
      <c r="I83" t="s">
        <v>300</v>
      </c>
      <c r="J83" t="s">
        <v>84</v>
      </c>
      <c r="K83" t="s">
        <v>668</v>
      </c>
      <c r="L83">
        <v>137113.16369399999</v>
      </c>
      <c r="M83">
        <v>311</v>
      </c>
      <c r="N83">
        <v>9567</v>
      </c>
      <c r="O83">
        <v>19425</v>
      </c>
    </row>
    <row r="84" spans="1:15" x14ac:dyDescent="0.2">
      <c r="A84" t="s">
        <v>103</v>
      </c>
      <c r="B84" s="1" t="s">
        <v>83</v>
      </c>
      <c r="C84" t="str">
        <f>"014"</f>
        <v>014</v>
      </c>
      <c r="D84" t="s">
        <v>412</v>
      </c>
      <c r="E84" t="s">
        <v>281</v>
      </c>
      <c r="F84" t="s">
        <v>604</v>
      </c>
      <c r="G84" t="s">
        <v>284</v>
      </c>
      <c r="H84" t="s">
        <v>14</v>
      </c>
      <c r="I84" t="s">
        <v>301</v>
      </c>
      <c r="J84" t="s">
        <v>84</v>
      </c>
      <c r="K84" t="s">
        <v>668</v>
      </c>
      <c r="L84">
        <v>51775.147706000003</v>
      </c>
      <c r="M84">
        <v>171</v>
      </c>
      <c r="N84">
        <v>10196</v>
      </c>
      <c r="O84">
        <v>19908</v>
      </c>
    </row>
    <row r="85" spans="1:15" x14ac:dyDescent="0.2">
      <c r="A85" t="s">
        <v>104</v>
      </c>
      <c r="B85" s="1" t="s">
        <v>83</v>
      </c>
      <c r="C85" t="str">
        <f>"015"</f>
        <v>015</v>
      </c>
      <c r="D85" t="s">
        <v>413</v>
      </c>
      <c r="E85" t="s">
        <v>281</v>
      </c>
      <c r="F85" t="s">
        <v>605</v>
      </c>
      <c r="G85" t="s">
        <v>285</v>
      </c>
      <c r="H85" t="s">
        <v>14</v>
      </c>
      <c r="I85" t="s">
        <v>302</v>
      </c>
      <c r="J85" t="s">
        <v>84</v>
      </c>
      <c r="K85" t="s">
        <v>668</v>
      </c>
      <c r="L85">
        <v>66929.867901999998</v>
      </c>
      <c r="M85">
        <v>186</v>
      </c>
      <c r="N85">
        <v>10439</v>
      </c>
      <c r="O85">
        <v>20299</v>
      </c>
    </row>
    <row r="86" spans="1:15" x14ac:dyDescent="0.2">
      <c r="A86" t="s">
        <v>105</v>
      </c>
      <c r="B86" s="1" t="s">
        <v>83</v>
      </c>
      <c r="C86" t="str">
        <f>"016"</f>
        <v>016</v>
      </c>
      <c r="D86" t="s">
        <v>414</v>
      </c>
      <c r="E86" t="s">
        <v>281</v>
      </c>
      <c r="F86" t="s">
        <v>606</v>
      </c>
      <c r="G86" t="s">
        <v>286</v>
      </c>
      <c r="H86" t="s">
        <v>14</v>
      </c>
      <c r="I86" t="s">
        <v>303</v>
      </c>
      <c r="J86" t="s">
        <v>84</v>
      </c>
      <c r="K86" t="s">
        <v>668</v>
      </c>
      <c r="L86">
        <v>87785.657093999995</v>
      </c>
      <c r="M86">
        <v>196</v>
      </c>
      <c r="N86">
        <v>10763</v>
      </c>
      <c r="O86">
        <v>20454</v>
      </c>
    </row>
    <row r="87" spans="1:15" x14ac:dyDescent="0.2">
      <c r="A87" t="s">
        <v>106</v>
      </c>
      <c r="B87" s="1" t="s">
        <v>83</v>
      </c>
      <c r="C87" t="str">
        <f>"017"</f>
        <v>017</v>
      </c>
      <c r="D87" t="s">
        <v>415</v>
      </c>
      <c r="E87" t="s">
        <v>281</v>
      </c>
      <c r="F87" t="s">
        <v>607</v>
      </c>
      <c r="G87" t="s">
        <v>287</v>
      </c>
      <c r="H87" t="s">
        <v>14</v>
      </c>
      <c r="I87" t="s">
        <v>304</v>
      </c>
      <c r="J87" t="s">
        <v>84</v>
      </c>
      <c r="K87" t="s">
        <v>668</v>
      </c>
      <c r="L87">
        <v>154419.72984700001</v>
      </c>
      <c r="M87">
        <v>253</v>
      </c>
      <c r="N87">
        <v>11380</v>
      </c>
      <c r="O87">
        <v>20792</v>
      </c>
    </row>
    <row r="88" spans="1:15" x14ac:dyDescent="0.2">
      <c r="A88" t="s">
        <v>107</v>
      </c>
      <c r="B88" s="1" t="s">
        <v>83</v>
      </c>
      <c r="C88" t="str">
        <f>"018"</f>
        <v>018</v>
      </c>
      <c r="D88" t="s">
        <v>416</v>
      </c>
      <c r="E88" t="s">
        <v>3</v>
      </c>
      <c r="F88" t="s">
        <v>608</v>
      </c>
      <c r="G88" t="s">
        <v>288</v>
      </c>
      <c r="H88" t="s">
        <v>14</v>
      </c>
      <c r="I88" t="s">
        <v>305</v>
      </c>
      <c r="J88" t="s">
        <v>84</v>
      </c>
      <c r="K88" t="s">
        <v>668</v>
      </c>
      <c r="L88">
        <v>6073.841007</v>
      </c>
      <c r="M88">
        <v>208</v>
      </c>
      <c r="N88">
        <v>11584</v>
      </c>
      <c r="O88">
        <v>19218</v>
      </c>
    </row>
    <row r="89" spans="1:15" x14ac:dyDescent="0.2">
      <c r="A89" t="s">
        <v>108</v>
      </c>
      <c r="B89" s="1" t="s">
        <v>83</v>
      </c>
      <c r="C89" t="str">
        <f>"018"</f>
        <v>018</v>
      </c>
      <c r="D89" t="s">
        <v>417</v>
      </c>
      <c r="E89" t="s">
        <v>4</v>
      </c>
      <c r="F89" t="s">
        <v>609</v>
      </c>
      <c r="G89" t="s">
        <v>288</v>
      </c>
      <c r="H89" t="s">
        <v>14</v>
      </c>
      <c r="I89" t="s">
        <v>305</v>
      </c>
      <c r="J89" t="s">
        <v>84</v>
      </c>
      <c r="K89" t="s">
        <v>668</v>
      </c>
      <c r="L89">
        <v>7802.7126520000002</v>
      </c>
      <c r="M89">
        <v>39</v>
      </c>
      <c r="N89">
        <v>11584</v>
      </c>
      <c r="O89">
        <v>19218</v>
      </c>
    </row>
    <row r="90" spans="1:15" x14ac:dyDescent="0.2">
      <c r="A90" t="s">
        <v>109</v>
      </c>
      <c r="B90" s="1" t="s">
        <v>83</v>
      </c>
      <c r="C90" t="str">
        <f>"018"</f>
        <v>018</v>
      </c>
      <c r="D90" t="s">
        <v>418</v>
      </c>
      <c r="E90" t="s">
        <v>5</v>
      </c>
      <c r="F90" t="s">
        <v>610</v>
      </c>
      <c r="G90" t="s">
        <v>288</v>
      </c>
      <c r="H90" t="s">
        <v>14</v>
      </c>
      <c r="I90" t="s">
        <v>305</v>
      </c>
      <c r="J90" t="s">
        <v>84</v>
      </c>
      <c r="K90" t="s">
        <v>668</v>
      </c>
      <c r="L90">
        <v>15877.792712</v>
      </c>
      <c r="M90">
        <v>49</v>
      </c>
      <c r="N90">
        <v>11584</v>
      </c>
      <c r="O90">
        <v>19218</v>
      </c>
    </row>
    <row r="91" spans="1:15" x14ac:dyDescent="0.2">
      <c r="A91" t="s">
        <v>110</v>
      </c>
      <c r="B91" s="1" t="s">
        <v>83</v>
      </c>
      <c r="C91" t="str">
        <f>"018"</f>
        <v>018</v>
      </c>
      <c r="D91" t="s">
        <v>419</v>
      </c>
      <c r="E91" t="s">
        <v>6</v>
      </c>
      <c r="F91" t="s">
        <v>611</v>
      </c>
      <c r="G91" t="s">
        <v>288</v>
      </c>
      <c r="H91" t="s">
        <v>14</v>
      </c>
      <c r="I91" t="s">
        <v>305</v>
      </c>
      <c r="J91" t="s">
        <v>84</v>
      </c>
      <c r="K91" t="s">
        <v>668</v>
      </c>
      <c r="L91">
        <v>7862.6366690000004</v>
      </c>
      <c r="M91">
        <v>21</v>
      </c>
      <c r="N91">
        <v>11584</v>
      </c>
      <c r="O91">
        <v>19218</v>
      </c>
    </row>
    <row r="92" spans="1:15" x14ac:dyDescent="0.2">
      <c r="A92" t="s">
        <v>111</v>
      </c>
      <c r="B92" s="1" t="s">
        <v>83</v>
      </c>
      <c r="C92" t="str">
        <f>"019"</f>
        <v>019</v>
      </c>
      <c r="D92" t="s">
        <v>420</v>
      </c>
      <c r="E92" t="s">
        <v>3</v>
      </c>
      <c r="F92" t="s">
        <v>612</v>
      </c>
      <c r="G92" t="s">
        <v>287</v>
      </c>
      <c r="H92" t="s">
        <v>14</v>
      </c>
      <c r="I92" t="s">
        <v>304</v>
      </c>
      <c r="J92" t="s">
        <v>84</v>
      </c>
      <c r="K92" t="s">
        <v>668</v>
      </c>
      <c r="L92">
        <v>1516.2688820000001</v>
      </c>
      <c r="M92">
        <v>46</v>
      </c>
      <c r="N92">
        <v>12616</v>
      </c>
      <c r="O92">
        <v>20159</v>
      </c>
    </row>
    <row r="93" spans="1:15" x14ac:dyDescent="0.2">
      <c r="A93" t="s">
        <v>112</v>
      </c>
      <c r="B93" s="1" t="s">
        <v>83</v>
      </c>
      <c r="C93" t="str">
        <f>"019"</f>
        <v>019</v>
      </c>
      <c r="D93" t="s">
        <v>421</v>
      </c>
      <c r="E93" t="s">
        <v>4</v>
      </c>
      <c r="F93" t="s">
        <v>613</v>
      </c>
      <c r="G93" t="s">
        <v>287</v>
      </c>
      <c r="H93" t="s">
        <v>14</v>
      </c>
      <c r="I93" t="s">
        <v>304</v>
      </c>
      <c r="J93" t="s">
        <v>84</v>
      </c>
      <c r="K93" t="s">
        <v>668</v>
      </c>
      <c r="L93">
        <v>6975.4105959999997</v>
      </c>
      <c r="M93">
        <v>34</v>
      </c>
      <c r="N93">
        <v>12616</v>
      </c>
      <c r="O93">
        <v>20159</v>
      </c>
    </row>
    <row r="94" spans="1:15" x14ac:dyDescent="0.2">
      <c r="A94" t="s">
        <v>113</v>
      </c>
      <c r="B94" s="1" t="s">
        <v>83</v>
      </c>
      <c r="C94" t="str">
        <f>"019"</f>
        <v>019</v>
      </c>
      <c r="D94" t="s">
        <v>422</v>
      </c>
      <c r="E94" t="s">
        <v>5</v>
      </c>
      <c r="F94" t="s">
        <v>614</v>
      </c>
      <c r="G94" t="s">
        <v>287</v>
      </c>
      <c r="H94" t="s">
        <v>14</v>
      </c>
      <c r="I94" t="s">
        <v>304</v>
      </c>
      <c r="J94" t="s">
        <v>84</v>
      </c>
      <c r="K94" t="s">
        <v>668</v>
      </c>
      <c r="L94">
        <v>30563.479974999998</v>
      </c>
      <c r="M94">
        <v>84</v>
      </c>
      <c r="N94">
        <v>12616</v>
      </c>
      <c r="O94">
        <v>20159</v>
      </c>
    </row>
    <row r="95" spans="1:15" x14ac:dyDescent="0.2">
      <c r="A95" t="s">
        <v>114</v>
      </c>
      <c r="B95" s="1" t="s">
        <v>83</v>
      </c>
      <c r="C95" t="str">
        <f>"019"</f>
        <v>019</v>
      </c>
      <c r="D95" t="s">
        <v>423</v>
      </c>
      <c r="E95" t="s">
        <v>6</v>
      </c>
      <c r="F95" t="s">
        <v>615</v>
      </c>
      <c r="G95" t="s">
        <v>287</v>
      </c>
      <c r="H95" t="s">
        <v>14</v>
      </c>
      <c r="I95" t="s">
        <v>304</v>
      </c>
      <c r="J95" t="s">
        <v>84</v>
      </c>
      <c r="K95" t="s">
        <v>668</v>
      </c>
      <c r="L95">
        <v>3417.2627029999999</v>
      </c>
      <c r="M95">
        <v>10</v>
      </c>
      <c r="N95">
        <v>12616</v>
      </c>
      <c r="O95">
        <v>20159</v>
      </c>
    </row>
    <row r="96" spans="1:15" x14ac:dyDescent="0.2">
      <c r="A96" t="s">
        <v>115</v>
      </c>
      <c r="B96" s="1" t="s">
        <v>83</v>
      </c>
      <c r="C96" t="str">
        <f>"020"</f>
        <v>020</v>
      </c>
      <c r="D96" t="s">
        <v>424</v>
      </c>
      <c r="E96" t="s">
        <v>3</v>
      </c>
      <c r="F96" t="s">
        <v>608</v>
      </c>
      <c r="G96" t="s">
        <v>288</v>
      </c>
      <c r="H96" t="s">
        <v>14</v>
      </c>
      <c r="I96" t="s">
        <v>305</v>
      </c>
      <c r="J96" t="s">
        <v>84</v>
      </c>
      <c r="K96" t="s">
        <v>668</v>
      </c>
      <c r="L96">
        <v>5379.7742660000004</v>
      </c>
      <c r="M96">
        <v>173</v>
      </c>
      <c r="N96">
        <v>12818</v>
      </c>
      <c r="O96">
        <v>18539</v>
      </c>
    </row>
    <row r="97" spans="1:15" x14ac:dyDescent="0.2">
      <c r="A97" t="s">
        <v>116</v>
      </c>
      <c r="B97" s="1" t="s">
        <v>83</v>
      </c>
      <c r="C97" t="str">
        <f>"020"</f>
        <v>020</v>
      </c>
      <c r="D97" t="s">
        <v>425</v>
      </c>
      <c r="E97" t="s">
        <v>4</v>
      </c>
      <c r="F97" t="s">
        <v>609</v>
      </c>
      <c r="G97" t="s">
        <v>288</v>
      </c>
      <c r="H97" t="s">
        <v>14</v>
      </c>
      <c r="I97" t="s">
        <v>305</v>
      </c>
      <c r="J97" t="s">
        <v>84</v>
      </c>
      <c r="K97" t="s">
        <v>668</v>
      </c>
      <c r="L97">
        <v>6464.4627259999997</v>
      </c>
      <c r="M97">
        <v>36</v>
      </c>
      <c r="N97">
        <v>12818</v>
      </c>
      <c r="O97">
        <v>18539</v>
      </c>
    </row>
    <row r="98" spans="1:15" x14ac:dyDescent="0.2">
      <c r="A98" t="s">
        <v>117</v>
      </c>
      <c r="B98" s="1" t="s">
        <v>83</v>
      </c>
      <c r="C98" t="str">
        <f>"020"</f>
        <v>020</v>
      </c>
      <c r="D98" t="s">
        <v>426</v>
      </c>
      <c r="E98" t="s">
        <v>5</v>
      </c>
      <c r="F98" t="s">
        <v>610</v>
      </c>
      <c r="G98" t="s">
        <v>288</v>
      </c>
      <c r="H98" t="s">
        <v>14</v>
      </c>
      <c r="I98" t="s">
        <v>305</v>
      </c>
      <c r="J98" t="s">
        <v>84</v>
      </c>
      <c r="K98" t="s">
        <v>668</v>
      </c>
      <c r="L98">
        <v>19270.990184999999</v>
      </c>
      <c r="M98">
        <v>43</v>
      </c>
      <c r="N98">
        <v>12818</v>
      </c>
      <c r="O98">
        <v>18539</v>
      </c>
    </row>
    <row r="99" spans="1:15" x14ac:dyDescent="0.2">
      <c r="A99" t="s">
        <v>118</v>
      </c>
      <c r="B99" s="1" t="s">
        <v>83</v>
      </c>
      <c r="C99" t="str">
        <f>"020"</f>
        <v>020</v>
      </c>
      <c r="D99" t="s">
        <v>427</v>
      </c>
      <c r="E99" t="s">
        <v>6</v>
      </c>
      <c r="F99" t="s">
        <v>611</v>
      </c>
      <c r="G99" t="s">
        <v>288</v>
      </c>
      <c r="H99" t="s">
        <v>14</v>
      </c>
      <c r="I99" t="s">
        <v>305</v>
      </c>
      <c r="J99" t="s">
        <v>84</v>
      </c>
      <c r="K99" t="s">
        <v>668</v>
      </c>
      <c r="L99">
        <v>6537.9333960000004</v>
      </c>
      <c r="M99">
        <v>25</v>
      </c>
      <c r="N99">
        <v>12818</v>
      </c>
      <c r="O99">
        <v>18539</v>
      </c>
    </row>
    <row r="100" spans="1:15" x14ac:dyDescent="0.2">
      <c r="A100" t="s">
        <v>119</v>
      </c>
      <c r="B100" s="1" t="s">
        <v>83</v>
      </c>
      <c r="C100" t="str">
        <f>"021"</f>
        <v>021</v>
      </c>
      <c r="D100" t="s">
        <v>428</v>
      </c>
      <c r="E100" t="s">
        <v>3</v>
      </c>
      <c r="F100" t="s">
        <v>612</v>
      </c>
      <c r="G100" t="s">
        <v>287</v>
      </c>
      <c r="H100" t="s">
        <v>14</v>
      </c>
      <c r="I100" t="s">
        <v>304</v>
      </c>
      <c r="J100" t="s">
        <v>84</v>
      </c>
      <c r="K100" t="s">
        <v>668</v>
      </c>
      <c r="L100">
        <v>3450.2527869999999</v>
      </c>
      <c r="M100">
        <v>77</v>
      </c>
      <c r="N100">
        <v>13436</v>
      </c>
      <c r="O100">
        <v>19576</v>
      </c>
    </row>
    <row r="101" spans="1:15" x14ac:dyDescent="0.2">
      <c r="A101" t="s">
        <v>120</v>
      </c>
      <c r="B101" s="1" t="s">
        <v>83</v>
      </c>
      <c r="C101" t="str">
        <f>"021"</f>
        <v>021</v>
      </c>
      <c r="D101" t="s">
        <v>429</v>
      </c>
      <c r="E101" t="s">
        <v>4</v>
      </c>
      <c r="F101" t="s">
        <v>613</v>
      </c>
      <c r="G101" t="s">
        <v>287</v>
      </c>
      <c r="H101" t="s">
        <v>14</v>
      </c>
      <c r="I101" t="s">
        <v>304</v>
      </c>
      <c r="J101" t="s">
        <v>84</v>
      </c>
      <c r="K101" t="s">
        <v>668</v>
      </c>
      <c r="L101">
        <v>6461.4346500000001</v>
      </c>
      <c r="M101">
        <v>31</v>
      </c>
      <c r="N101">
        <v>13436</v>
      </c>
      <c r="O101">
        <v>19576</v>
      </c>
    </row>
    <row r="102" spans="1:15" x14ac:dyDescent="0.2">
      <c r="A102" t="s">
        <v>121</v>
      </c>
      <c r="B102" s="1" t="s">
        <v>83</v>
      </c>
      <c r="C102" t="str">
        <f>"021"</f>
        <v>021</v>
      </c>
      <c r="D102" t="s">
        <v>430</v>
      </c>
      <c r="E102" t="s">
        <v>5</v>
      </c>
      <c r="F102" t="s">
        <v>614</v>
      </c>
      <c r="G102" t="s">
        <v>287</v>
      </c>
      <c r="H102" t="s">
        <v>14</v>
      </c>
      <c r="I102" t="s">
        <v>304</v>
      </c>
      <c r="J102" t="s">
        <v>84</v>
      </c>
      <c r="K102" t="s">
        <v>668</v>
      </c>
      <c r="L102">
        <v>27401.372461999999</v>
      </c>
      <c r="M102">
        <v>59</v>
      </c>
      <c r="N102">
        <v>13436</v>
      </c>
      <c r="O102">
        <v>19576</v>
      </c>
    </row>
    <row r="103" spans="1:15" x14ac:dyDescent="0.2">
      <c r="A103" t="s">
        <v>122</v>
      </c>
      <c r="B103" s="1" t="s">
        <v>83</v>
      </c>
      <c r="C103" t="str">
        <f>"021"</f>
        <v>021</v>
      </c>
      <c r="D103" t="s">
        <v>431</v>
      </c>
      <c r="E103" t="s">
        <v>6</v>
      </c>
      <c r="F103" t="s">
        <v>615</v>
      </c>
      <c r="G103" t="s">
        <v>287</v>
      </c>
      <c r="H103" t="s">
        <v>14</v>
      </c>
      <c r="I103" t="s">
        <v>304</v>
      </c>
      <c r="J103" t="s">
        <v>84</v>
      </c>
      <c r="K103" t="s">
        <v>668</v>
      </c>
      <c r="L103">
        <v>9356.7527890000001</v>
      </c>
      <c r="M103">
        <v>22</v>
      </c>
      <c r="N103">
        <v>13436</v>
      </c>
      <c r="O103">
        <v>19576</v>
      </c>
    </row>
    <row r="104" spans="1:15" x14ac:dyDescent="0.2">
      <c r="A104" t="s">
        <v>123</v>
      </c>
      <c r="B104" s="1" t="s">
        <v>83</v>
      </c>
      <c r="C104" t="str">
        <f>"022"</f>
        <v>022</v>
      </c>
      <c r="D104" t="s">
        <v>432</v>
      </c>
      <c r="E104" t="s">
        <v>281</v>
      </c>
      <c r="F104" t="s">
        <v>616</v>
      </c>
      <c r="G104" t="s">
        <v>20</v>
      </c>
      <c r="H104" t="s">
        <v>14</v>
      </c>
      <c r="I104" t="s">
        <v>306</v>
      </c>
      <c r="J104" t="s">
        <v>84</v>
      </c>
      <c r="K104" t="s">
        <v>668</v>
      </c>
      <c r="L104">
        <v>151926.98635600001</v>
      </c>
      <c r="M104">
        <v>369</v>
      </c>
      <c r="N104">
        <v>13022</v>
      </c>
      <c r="O104">
        <v>23801</v>
      </c>
    </row>
    <row r="105" spans="1:15" x14ac:dyDescent="0.2">
      <c r="A105" t="s">
        <v>124</v>
      </c>
      <c r="B105" s="1" t="s">
        <v>83</v>
      </c>
      <c r="C105" t="str">
        <f>"023"</f>
        <v>023</v>
      </c>
      <c r="D105" t="s">
        <v>433</v>
      </c>
      <c r="E105" t="s">
        <v>281</v>
      </c>
      <c r="F105" t="s">
        <v>616</v>
      </c>
      <c r="G105" t="s">
        <v>20</v>
      </c>
      <c r="H105" t="s">
        <v>14</v>
      </c>
      <c r="I105" t="s">
        <v>306</v>
      </c>
      <c r="J105" t="s">
        <v>84</v>
      </c>
      <c r="K105" t="s">
        <v>668</v>
      </c>
      <c r="L105">
        <v>139489.087226</v>
      </c>
      <c r="M105">
        <v>311</v>
      </c>
      <c r="N105">
        <v>14102</v>
      </c>
      <c r="O105">
        <v>22811</v>
      </c>
    </row>
    <row r="106" spans="1:15" x14ac:dyDescent="0.2">
      <c r="A106" t="s">
        <v>125</v>
      </c>
      <c r="B106" s="1" t="s">
        <v>83</v>
      </c>
      <c r="C106" t="str">
        <f>"024"</f>
        <v>024</v>
      </c>
      <c r="D106" t="s">
        <v>434</v>
      </c>
      <c r="E106" t="s">
        <v>281</v>
      </c>
      <c r="F106" t="s">
        <v>616</v>
      </c>
      <c r="G106" t="s">
        <v>20</v>
      </c>
      <c r="H106" t="s">
        <v>14</v>
      </c>
      <c r="I106" t="s">
        <v>306</v>
      </c>
      <c r="J106" t="s">
        <v>84</v>
      </c>
      <c r="K106" t="s">
        <v>668</v>
      </c>
      <c r="L106">
        <v>156651.42137</v>
      </c>
      <c r="M106">
        <v>318</v>
      </c>
      <c r="N106">
        <v>15460</v>
      </c>
      <c r="O106">
        <v>22318</v>
      </c>
    </row>
    <row r="107" spans="1:15" x14ac:dyDescent="0.2">
      <c r="A107" t="s">
        <v>126</v>
      </c>
      <c r="B107" s="1" t="s">
        <v>83</v>
      </c>
      <c r="C107" t="str">
        <f>"025"</f>
        <v>025</v>
      </c>
      <c r="D107" t="s">
        <v>435</v>
      </c>
      <c r="E107" t="s">
        <v>281</v>
      </c>
      <c r="F107" t="s">
        <v>617</v>
      </c>
      <c r="G107" t="s">
        <v>37</v>
      </c>
      <c r="H107" t="s">
        <v>35</v>
      </c>
      <c r="I107" t="s">
        <v>307</v>
      </c>
      <c r="J107" t="s">
        <v>84</v>
      </c>
      <c r="K107" t="s">
        <v>668</v>
      </c>
      <c r="L107">
        <v>47549.388888000001</v>
      </c>
      <c r="M107">
        <v>601</v>
      </c>
      <c r="N107">
        <v>29624</v>
      </c>
      <c r="O107">
        <v>11341</v>
      </c>
    </row>
    <row r="108" spans="1:15" x14ac:dyDescent="0.2">
      <c r="A108" t="s">
        <v>127</v>
      </c>
      <c r="B108" s="1" t="s">
        <v>83</v>
      </c>
      <c r="C108" t="str">
        <f>"026"</f>
        <v>026</v>
      </c>
      <c r="D108" t="s">
        <v>436</v>
      </c>
      <c r="E108" t="s">
        <v>281</v>
      </c>
      <c r="F108" t="s">
        <v>617</v>
      </c>
      <c r="G108" t="s">
        <v>37</v>
      </c>
      <c r="H108" t="s">
        <v>35</v>
      </c>
      <c r="I108" t="s">
        <v>307</v>
      </c>
      <c r="J108" t="s">
        <v>84</v>
      </c>
      <c r="K108" t="s">
        <v>668</v>
      </c>
      <c r="L108">
        <v>61765.246357000004</v>
      </c>
      <c r="M108">
        <v>823</v>
      </c>
      <c r="N108">
        <v>30311</v>
      </c>
      <c r="O108">
        <v>15175</v>
      </c>
    </row>
    <row r="109" spans="1:15" x14ac:dyDescent="0.2">
      <c r="A109" t="s">
        <v>128</v>
      </c>
      <c r="B109" s="1" t="s">
        <v>83</v>
      </c>
      <c r="C109" t="str">
        <f>"027"</f>
        <v>027</v>
      </c>
      <c r="D109" t="s">
        <v>437</v>
      </c>
      <c r="E109" t="s">
        <v>281</v>
      </c>
      <c r="F109" t="s">
        <v>617</v>
      </c>
      <c r="G109" t="s">
        <v>37</v>
      </c>
      <c r="H109" t="s">
        <v>35</v>
      </c>
      <c r="I109" t="s">
        <v>307</v>
      </c>
      <c r="J109" t="s">
        <v>84</v>
      </c>
      <c r="K109" t="s">
        <v>668</v>
      </c>
      <c r="L109">
        <v>51672.990006</v>
      </c>
      <c r="M109">
        <v>673</v>
      </c>
      <c r="N109">
        <v>31754</v>
      </c>
      <c r="O109">
        <v>15736</v>
      </c>
    </row>
    <row r="110" spans="1:15" x14ac:dyDescent="0.2">
      <c r="A110" t="s">
        <v>129</v>
      </c>
      <c r="B110" s="1" t="s">
        <v>83</v>
      </c>
      <c r="C110" t="str">
        <f>"028"</f>
        <v>028</v>
      </c>
      <c r="D110" t="s">
        <v>438</v>
      </c>
      <c r="E110" t="s">
        <v>3</v>
      </c>
      <c r="F110" t="s">
        <v>618</v>
      </c>
      <c r="G110" t="s">
        <v>41</v>
      </c>
      <c r="H110" t="s">
        <v>35</v>
      </c>
      <c r="I110" t="s">
        <v>308</v>
      </c>
      <c r="J110" t="s">
        <v>84</v>
      </c>
      <c r="K110" t="s">
        <v>668</v>
      </c>
      <c r="L110">
        <v>32321.994884</v>
      </c>
      <c r="M110">
        <v>574</v>
      </c>
      <c r="N110">
        <v>30307.212890625</v>
      </c>
      <c r="O110">
        <v>13334.580078125</v>
      </c>
    </row>
    <row r="111" spans="1:15" x14ac:dyDescent="0.2">
      <c r="A111" t="s">
        <v>130</v>
      </c>
      <c r="B111" s="1" t="s">
        <v>83</v>
      </c>
      <c r="C111" t="str">
        <f>"028"</f>
        <v>028</v>
      </c>
      <c r="D111" t="s">
        <v>439</v>
      </c>
      <c r="E111" t="s">
        <v>6</v>
      </c>
      <c r="F111" t="s">
        <v>619</v>
      </c>
      <c r="G111" t="s">
        <v>41</v>
      </c>
      <c r="H111" t="s">
        <v>35</v>
      </c>
      <c r="I111" t="s">
        <v>308</v>
      </c>
      <c r="J111" t="s">
        <v>84</v>
      </c>
      <c r="K111" t="s">
        <v>668</v>
      </c>
      <c r="L111">
        <v>419438.795744</v>
      </c>
      <c r="M111">
        <v>419</v>
      </c>
      <c r="N111">
        <v>30307.212890625</v>
      </c>
      <c r="O111">
        <v>13334.580078125</v>
      </c>
    </row>
    <row r="112" spans="1:15" x14ac:dyDescent="0.2">
      <c r="A112" t="s">
        <v>131</v>
      </c>
      <c r="B112" s="1" t="s">
        <v>83</v>
      </c>
      <c r="C112" t="str">
        <f>"029"</f>
        <v>029</v>
      </c>
      <c r="D112" t="s">
        <v>440</v>
      </c>
      <c r="E112" t="s">
        <v>3</v>
      </c>
      <c r="F112" t="s">
        <v>618</v>
      </c>
      <c r="G112" t="s">
        <v>41</v>
      </c>
      <c r="H112" t="s">
        <v>35</v>
      </c>
      <c r="I112" t="s">
        <v>308</v>
      </c>
      <c r="J112" t="s">
        <v>84</v>
      </c>
      <c r="K112" t="s">
        <v>668</v>
      </c>
      <c r="L112">
        <v>45164.699873999998</v>
      </c>
      <c r="M112">
        <v>714</v>
      </c>
      <c r="N112">
        <v>32809.3046875</v>
      </c>
      <c r="O112">
        <v>14099.3134765625</v>
      </c>
    </row>
    <row r="113" spans="1:15" x14ac:dyDescent="0.2">
      <c r="A113" t="s">
        <v>132</v>
      </c>
      <c r="B113" s="1" t="s">
        <v>83</v>
      </c>
      <c r="C113" t="str">
        <f>"029"</f>
        <v>029</v>
      </c>
      <c r="D113" t="s">
        <v>441</v>
      </c>
      <c r="E113" t="s">
        <v>6</v>
      </c>
      <c r="F113" t="s">
        <v>619</v>
      </c>
      <c r="G113" t="s">
        <v>41</v>
      </c>
      <c r="H113" t="s">
        <v>35</v>
      </c>
      <c r="I113" t="s">
        <v>308</v>
      </c>
      <c r="J113" t="s">
        <v>84</v>
      </c>
      <c r="K113" t="s">
        <v>668</v>
      </c>
      <c r="L113">
        <v>394546.90087299998</v>
      </c>
      <c r="M113">
        <v>419</v>
      </c>
      <c r="N113">
        <v>32809.3046875</v>
      </c>
      <c r="O113">
        <v>14099.3134765625</v>
      </c>
    </row>
    <row r="114" spans="1:15" x14ac:dyDescent="0.2">
      <c r="A114" t="s">
        <v>133</v>
      </c>
      <c r="B114" s="1" t="s">
        <v>83</v>
      </c>
      <c r="C114" t="str">
        <f>"030"</f>
        <v>030</v>
      </c>
      <c r="D114" t="s">
        <v>442</v>
      </c>
      <c r="E114" t="s">
        <v>3</v>
      </c>
      <c r="F114" t="s">
        <v>618</v>
      </c>
      <c r="G114" t="s">
        <v>41</v>
      </c>
      <c r="H114" t="s">
        <v>35</v>
      </c>
      <c r="I114" t="s">
        <v>308</v>
      </c>
      <c r="J114" t="s">
        <v>84</v>
      </c>
      <c r="K114" t="s">
        <v>668</v>
      </c>
      <c r="L114">
        <v>40897.822980999998</v>
      </c>
      <c r="M114">
        <v>763</v>
      </c>
      <c r="N114">
        <v>35875.61328125</v>
      </c>
      <c r="O114">
        <v>15232.103515625</v>
      </c>
    </row>
    <row r="115" spans="1:15" x14ac:dyDescent="0.2">
      <c r="A115" t="s">
        <v>134</v>
      </c>
      <c r="B115" s="1" t="s">
        <v>83</v>
      </c>
      <c r="C115" t="str">
        <f>"030"</f>
        <v>030</v>
      </c>
      <c r="D115" t="s">
        <v>443</v>
      </c>
      <c r="E115" t="s">
        <v>6</v>
      </c>
      <c r="F115" t="s">
        <v>619</v>
      </c>
      <c r="G115" t="s">
        <v>41</v>
      </c>
      <c r="H115" t="s">
        <v>35</v>
      </c>
      <c r="I115" t="s">
        <v>308</v>
      </c>
      <c r="J115" t="s">
        <v>84</v>
      </c>
      <c r="K115" t="s">
        <v>668</v>
      </c>
      <c r="L115">
        <v>397500.70867800002</v>
      </c>
      <c r="M115">
        <v>414</v>
      </c>
      <c r="N115">
        <v>35875.61328125</v>
      </c>
      <c r="O115">
        <v>15232.103515625</v>
      </c>
    </row>
    <row r="116" spans="1:15" x14ac:dyDescent="0.2">
      <c r="A116" t="s">
        <v>135</v>
      </c>
      <c r="B116" s="1" t="s">
        <v>83</v>
      </c>
      <c r="C116" t="str">
        <f>"031"</f>
        <v>031</v>
      </c>
      <c r="D116" t="s">
        <v>444</v>
      </c>
      <c r="E116" t="s">
        <v>281</v>
      </c>
      <c r="F116" t="s">
        <v>620</v>
      </c>
      <c r="G116" t="s">
        <v>34</v>
      </c>
      <c r="H116" t="s">
        <v>35</v>
      </c>
      <c r="I116" t="s">
        <v>309</v>
      </c>
      <c r="J116" t="s">
        <v>84</v>
      </c>
      <c r="K116" t="s">
        <v>668</v>
      </c>
      <c r="L116">
        <v>141972.42774700001</v>
      </c>
      <c r="M116">
        <v>452</v>
      </c>
      <c r="N116">
        <v>41597</v>
      </c>
      <c r="O116">
        <v>18004</v>
      </c>
    </row>
    <row r="117" spans="1:15" x14ac:dyDescent="0.2">
      <c r="A117" t="s">
        <v>136</v>
      </c>
      <c r="B117" s="1" t="s">
        <v>83</v>
      </c>
      <c r="C117" t="str">
        <f>"032"</f>
        <v>032</v>
      </c>
      <c r="D117" t="s">
        <v>445</v>
      </c>
      <c r="E117" t="s">
        <v>3</v>
      </c>
      <c r="F117" t="s">
        <v>621</v>
      </c>
      <c r="G117" t="s">
        <v>34</v>
      </c>
      <c r="H117" t="s">
        <v>35</v>
      </c>
      <c r="I117" t="s">
        <v>309</v>
      </c>
      <c r="J117" t="s">
        <v>84</v>
      </c>
      <c r="K117" t="s">
        <v>668</v>
      </c>
      <c r="L117">
        <v>14885.540236000001</v>
      </c>
      <c r="M117">
        <v>233</v>
      </c>
      <c r="N117">
        <v>40584</v>
      </c>
      <c r="O117">
        <v>19185</v>
      </c>
    </row>
    <row r="118" spans="1:15" x14ac:dyDescent="0.2">
      <c r="A118" t="s">
        <v>137</v>
      </c>
      <c r="B118" s="1" t="s">
        <v>83</v>
      </c>
      <c r="C118" t="str">
        <f>"032"</f>
        <v>032</v>
      </c>
      <c r="D118" t="s">
        <v>446</v>
      </c>
      <c r="E118" t="s">
        <v>4</v>
      </c>
      <c r="F118" t="s">
        <v>622</v>
      </c>
      <c r="G118" t="s">
        <v>34</v>
      </c>
      <c r="H118" t="s">
        <v>35</v>
      </c>
      <c r="I118" t="s">
        <v>309</v>
      </c>
      <c r="J118" t="s">
        <v>84</v>
      </c>
      <c r="K118" t="s">
        <v>668</v>
      </c>
      <c r="L118">
        <v>13425.051689</v>
      </c>
      <c r="M118">
        <v>36</v>
      </c>
      <c r="N118">
        <v>40584</v>
      </c>
      <c r="O118">
        <v>19185</v>
      </c>
    </row>
    <row r="119" spans="1:15" x14ac:dyDescent="0.2">
      <c r="A119" t="s">
        <v>138</v>
      </c>
      <c r="B119" s="1" t="s">
        <v>83</v>
      </c>
      <c r="C119" t="str">
        <f>"032"</f>
        <v>032</v>
      </c>
      <c r="D119" t="s">
        <v>447</v>
      </c>
      <c r="E119" t="s">
        <v>6</v>
      </c>
      <c r="F119" t="s">
        <v>623</v>
      </c>
      <c r="G119" t="s">
        <v>34</v>
      </c>
      <c r="H119" t="s">
        <v>35</v>
      </c>
      <c r="I119" t="s">
        <v>309</v>
      </c>
      <c r="J119" t="s">
        <v>84</v>
      </c>
      <c r="K119" t="s">
        <v>668</v>
      </c>
      <c r="L119">
        <v>75071.246874000004</v>
      </c>
      <c r="M119">
        <v>47</v>
      </c>
      <c r="N119">
        <v>40584</v>
      </c>
      <c r="O119">
        <v>19185</v>
      </c>
    </row>
    <row r="120" spans="1:15" x14ac:dyDescent="0.2">
      <c r="A120" t="s">
        <v>139</v>
      </c>
      <c r="B120" s="1" t="s">
        <v>83</v>
      </c>
      <c r="C120" t="str">
        <f>"033"</f>
        <v>033</v>
      </c>
      <c r="D120" t="s">
        <v>448</v>
      </c>
      <c r="E120" t="s">
        <v>281</v>
      </c>
      <c r="F120" t="s">
        <v>620</v>
      </c>
      <c r="G120" t="s">
        <v>34</v>
      </c>
      <c r="H120" t="s">
        <v>35</v>
      </c>
      <c r="I120" t="s">
        <v>309</v>
      </c>
      <c r="J120" t="s">
        <v>84</v>
      </c>
      <c r="K120" t="s">
        <v>668</v>
      </c>
      <c r="L120">
        <v>116952.716222</v>
      </c>
      <c r="M120">
        <v>257</v>
      </c>
      <c r="N120">
        <v>39475</v>
      </c>
      <c r="O120">
        <v>19770</v>
      </c>
    </row>
    <row r="121" spans="1:15" x14ac:dyDescent="0.2">
      <c r="A121" t="s">
        <v>140</v>
      </c>
      <c r="B121" s="1" t="s">
        <v>83</v>
      </c>
      <c r="C121" t="str">
        <f>"034"</f>
        <v>034</v>
      </c>
      <c r="D121" t="s">
        <v>449</v>
      </c>
      <c r="E121" t="s">
        <v>3</v>
      </c>
      <c r="F121" t="s">
        <v>621</v>
      </c>
      <c r="G121" t="s">
        <v>34</v>
      </c>
      <c r="H121" t="s">
        <v>35</v>
      </c>
      <c r="I121" t="s">
        <v>309</v>
      </c>
      <c r="J121" t="s">
        <v>84</v>
      </c>
      <c r="K121" t="s">
        <v>668</v>
      </c>
      <c r="L121">
        <v>12655.761182</v>
      </c>
      <c r="M121">
        <v>226</v>
      </c>
      <c r="N121">
        <v>38412</v>
      </c>
      <c r="O121">
        <v>20356</v>
      </c>
    </row>
    <row r="122" spans="1:15" x14ac:dyDescent="0.2">
      <c r="A122" t="s">
        <v>141</v>
      </c>
      <c r="B122" s="1" t="s">
        <v>83</v>
      </c>
      <c r="C122" t="str">
        <f>"034"</f>
        <v>034</v>
      </c>
      <c r="D122" t="s">
        <v>450</v>
      </c>
      <c r="E122" t="s">
        <v>4</v>
      </c>
      <c r="F122" t="s">
        <v>622</v>
      </c>
      <c r="G122" t="s">
        <v>34</v>
      </c>
      <c r="H122" t="s">
        <v>35</v>
      </c>
      <c r="I122" t="s">
        <v>309</v>
      </c>
      <c r="J122" t="s">
        <v>84</v>
      </c>
      <c r="K122" t="s">
        <v>668</v>
      </c>
      <c r="L122">
        <v>10343.586604</v>
      </c>
      <c r="M122">
        <v>40</v>
      </c>
      <c r="N122">
        <v>38412</v>
      </c>
      <c r="O122">
        <v>20356</v>
      </c>
    </row>
    <row r="123" spans="1:15" x14ac:dyDescent="0.2">
      <c r="A123" t="s">
        <v>142</v>
      </c>
      <c r="B123" s="1" t="s">
        <v>83</v>
      </c>
      <c r="C123" t="str">
        <f>"034"</f>
        <v>034</v>
      </c>
      <c r="D123" t="s">
        <v>451</v>
      </c>
      <c r="E123" t="s">
        <v>6</v>
      </c>
      <c r="F123" t="s">
        <v>623</v>
      </c>
      <c r="G123" t="s">
        <v>34</v>
      </c>
      <c r="H123" t="s">
        <v>35</v>
      </c>
      <c r="I123" t="s">
        <v>309</v>
      </c>
      <c r="J123" t="s">
        <v>84</v>
      </c>
      <c r="K123" t="s">
        <v>668</v>
      </c>
      <c r="L123">
        <v>64846.073952999999</v>
      </c>
      <c r="M123">
        <v>41</v>
      </c>
      <c r="N123">
        <v>38412</v>
      </c>
      <c r="O123">
        <v>20356</v>
      </c>
    </row>
    <row r="124" spans="1:15" x14ac:dyDescent="0.2">
      <c r="A124" t="s">
        <v>143</v>
      </c>
      <c r="B124" s="1" t="s">
        <v>83</v>
      </c>
      <c r="C124" t="str">
        <f>"035"</f>
        <v>035</v>
      </c>
      <c r="D124" t="s">
        <v>452</v>
      </c>
      <c r="E124" t="s">
        <v>281</v>
      </c>
      <c r="F124" t="s">
        <v>620</v>
      </c>
      <c r="G124" t="s">
        <v>34</v>
      </c>
      <c r="H124" t="s">
        <v>35</v>
      </c>
      <c r="I124" t="s">
        <v>309</v>
      </c>
      <c r="J124" t="s">
        <v>84</v>
      </c>
      <c r="K124" t="s">
        <v>668</v>
      </c>
      <c r="L124">
        <v>167100.67186599999</v>
      </c>
      <c r="M124">
        <v>398</v>
      </c>
      <c r="N124">
        <v>37578</v>
      </c>
      <c r="O124">
        <v>20873</v>
      </c>
    </row>
    <row r="125" spans="1:15" x14ac:dyDescent="0.2">
      <c r="A125" t="s">
        <v>144</v>
      </c>
      <c r="B125" s="1" t="s">
        <v>83</v>
      </c>
      <c r="C125" t="str">
        <f>"036"</f>
        <v>036</v>
      </c>
      <c r="D125" t="s">
        <v>453</v>
      </c>
      <c r="E125" t="s">
        <v>3</v>
      </c>
      <c r="F125" t="s">
        <v>621</v>
      </c>
      <c r="G125" t="s">
        <v>34</v>
      </c>
      <c r="H125" t="s">
        <v>35</v>
      </c>
      <c r="I125" t="s">
        <v>309</v>
      </c>
      <c r="J125" t="s">
        <v>84</v>
      </c>
      <c r="K125" t="s">
        <v>668</v>
      </c>
      <c r="L125">
        <v>19498.733324000001</v>
      </c>
      <c r="M125">
        <v>340</v>
      </c>
      <c r="N125">
        <v>36362</v>
      </c>
      <c r="O125">
        <v>21076</v>
      </c>
    </row>
    <row r="126" spans="1:15" x14ac:dyDescent="0.2">
      <c r="A126" t="s">
        <v>145</v>
      </c>
      <c r="B126" s="1" t="s">
        <v>83</v>
      </c>
      <c r="C126" t="str">
        <f>"036"</f>
        <v>036</v>
      </c>
      <c r="D126" t="s">
        <v>454</v>
      </c>
      <c r="E126" t="s">
        <v>4</v>
      </c>
      <c r="F126" t="s">
        <v>622</v>
      </c>
      <c r="G126" t="s">
        <v>34</v>
      </c>
      <c r="H126" t="s">
        <v>35</v>
      </c>
      <c r="I126" t="s">
        <v>309</v>
      </c>
      <c r="J126" t="s">
        <v>84</v>
      </c>
      <c r="K126" t="s">
        <v>668</v>
      </c>
      <c r="L126">
        <v>19330.595456999999</v>
      </c>
      <c r="M126">
        <v>78</v>
      </c>
      <c r="N126">
        <v>36362</v>
      </c>
      <c r="O126">
        <v>21076</v>
      </c>
    </row>
    <row r="127" spans="1:15" x14ac:dyDescent="0.2">
      <c r="A127" t="s">
        <v>146</v>
      </c>
      <c r="B127" s="1" t="s">
        <v>83</v>
      </c>
      <c r="C127" t="str">
        <f>"036"</f>
        <v>036</v>
      </c>
      <c r="D127" t="s">
        <v>455</v>
      </c>
      <c r="E127" t="s">
        <v>6</v>
      </c>
      <c r="F127" t="s">
        <v>623</v>
      </c>
      <c r="G127" t="s">
        <v>34</v>
      </c>
      <c r="H127" t="s">
        <v>35</v>
      </c>
      <c r="I127" t="s">
        <v>309</v>
      </c>
      <c r="J127" t="s">
        <v>84</v>
      </c>
      <c r="K127" t="s">
        <v>668</v>
      </c>
      <c r="L127">
        <v>88284.652035000006</v>
      </c>
      <c r="M127">
        <v>46</v>
      </c>
      <c r="N127">
        <v>36362</v>
      </c>
      <c r="O127">
        <v>21076</v>
      </c>
    </row>
    <row r="128" spans="1:15" x14ac:dyDescent="0.2">
      <c r="A128" t="s">
        <v>147</v>
      </c>
      <c r="B128" s="1" t="s">
        <v>148</v>
      </c>
      <c r="C128" t="str">
        <f>"001"</f>
        <v>001</v>
      </c>
      <c r="D128" t="s">
        <v>456</v>
      </c>
      <c r="E128" t="s">
        <v>281</v>
      </c>
      <c r="F128" t="s">
        <v>624</v>
      </c>
      <c r="G128" t="s">
        <v>289</v>
      </c>
      <c r="H128" t="s">
        <v>14</v>
      </c>
      <c r="I128" t="s">
        <v>310</v>
      </c>
      <c r="J128" t="s">
        <v>149</v>
      </c>
      <c r="K128" t="s">
        <v>668</v>
      </c>
      <c r="L128">
        <v>63058.712642999999</v>
      </c>
      <c r="M128">
        <v>67</v>
      </c>
      <c r="N128">
        <v>35284</v>
      </c>
      <c r="O128">
        <v>7037</v>
      </c>
    </row>
    <row r="129" spans="1:15" x14ac:dyDescent="0.2">
      <c r="A129" t="s">
        <v>150</v>
      </c>
      <c r="B129" s="1" t="s">
        <v>148</v>
      </c>
      <c r="C129" t="str">
        <f>"002"</f>
        <v>002</v>
      </c>
      <c r="D129" t="s">
        <v>457</v>
      </c>
      <c r="E129" t="s">
        <v>281</v>
      </c>
      <c r="F129" t="s">
        <v>625</v>
      </c>
      <c r="G129" t="s">
        <v>284</v>
      </c>
      <c r="H129" t="s">
        <v>14</v>
      </c>
      <c r="I129" t="s">
        <v>311</v>
      </c>
      <c r="J129" t="s">
        <v>149</v>
      </c>
      <c r="K129" t="s">
        <v>668</v>
      </c>
      <c r="L129">
        <v>48541.163246999997</v>
      </c>
      <c r="M129">
        <v>83</v>
      </c>
      <c r="N129">
        <v>34946</v>
      </c>
      <c r="O129">
        <v>7355</v>
      </c>
    </row>
    <row r="130" spans="1:15" x14ac:dyDescent="0.2">
      <c r="A130" t="s">
        <v>151</v>
      </c>
      <c r="B130" s="1" t="s">
        <v>148</v>
      </c>
      <c r="C130" t="str">
        <f>"003"</f>
        <v>003</v>
      </c>
      <c r="D130" t="s">
        <v>458</v>
      </c>
      <c r="E130" t="s">
        <v>281</v>
      </c>
      <c r="F130" t="s">
        <v>626</v>
      </c>
      <c r="G130" t="s">
        <v>285</v>
      </c>
      <c r="H130" t="s">
        <v>14</v>
      </c>
      <c r="I130" t="s">
        <v>312</v>
      </c>
      <c r="J130" t="s">
        <v>149</v>
      </c>
      <c r="K130" t="s">
        <v>668</v>
      </c>
      <c r="L130">
        <v>229505.001491</v>
      </c>
      <c r="M130">
        <v>247</v>
      </c>
      <c r="N130">
        <v>33990</v>
      </c>
      <c r="O130">
        <v>7991</v>
      </c>
    </row>
    <row r="131" spans="1:15" x14ac:dyDescent="0.2">
      <c r="A131" t="s">
        <v>152</v>
      </c>
      <c r="B131" s="1" t="s">
        <v>148</v>
      </c>
      <c r="C131" t="str">
        <f>"004"</f>
        <v>004</v>
      </c>
      <c r="D131" t="s">
        <v>459</v>
      </c>
      <c r="E131" t="s">
        <v>281</v>
      </c>
      <c r="F131" t="s">
        <v>627</v>
      </c>
      <c r="G131" t="s">
        <v>286</v>
      </c>
      <c r="H131" t="s">
        <v>14</v>
      </c>
      <c r="I131" t="s">
        <v>313</v>
      </c>
      <c r="J131" t="s">
        <v>149</v>
      </c>
      <c r="K131" t="s">
        <v>668</v>
      </c>
      <c r="L131">
        <v>163337.411712</v>
      </c>
      <c r="M131">
        <v>235</v>
      </c>
      <c r="N131">
        <v>32892</v>
      </c>
      <c r="O131">
        <v>9285</v>
      </c>
    </row>
    <row r="132" spans="1:15" x14ac:dyDescent="0.2">
      <c r="A132" t="s">
        <v>153</v>
      </c>
      <c r="B132" s="1" t="s">
        <v>148</v>
      </c>
      <c r="C132" t="str">
        <f>"005"</f>
        <v>005</v>
      </c>
      <c r="D132" t="s">
        <v>460</v>
      </c>
      <c r="E132" t="s">
        <v>281</v>
      </c>
      <c r="F132" t="s">
        <v>628</v>
      </c>
      <c r="G132" t="s">
        <v>287</v>
      </c>
      <c r="H132" t="s">
        <v>14</v>
      </c>
      <c r="I132" t="s">
        <v>314</v>
      </c>
      <c r="J132" t="s">
        <v>149</v>
      </c>
      <c r="K132" t="s">
        <v>668</v>
      </c>
      <c r="L132">
        <v>249121.82975400001</v>
      </c>
      <c r="M132">
        <v>294</v>
      </c>
      <c r="N132">
        <v>32007</v>
      </c>
      <c r="O132">
        <v>10083</v>
      </c>
    </row>
    <row r="133" spans="1:15" x14ac:dyDescent="0.2">
      <c r="A133" t="s">
        <v>154</v>
      </c>
      <c r="B133" s="1" t="s">
        <v>148</v>
      </c>
      <c r="C133" t="str">
        <f>"006"</f>
        <v>006</v>
      </c>
      <c r="D133" t="s">
        <v>461</v>
      </c>
      <c r="E133" t="s">
        <v>281</v>
      </c>
      <c r="F133" t="s">
        <v>624</v>
      </c>
      <c r="G133" t="s">
        <v>289</v>
      </c>
      <c r="H133" t="s">
        <v>14</v>
      </c>
      <c r="I133" t="s">
        <v>310</v>
      </c>
      <c r="J133" t="s">
        <v>149</v>
      </c>
      <c r="K133" t="s">
        <v>668</v>
      </c>
      <c r="L133">
        <v>55640.087441999996</v>
      </c>
      <c r="M133">
        <v>53</v>
      </c>
      <c r="N133">
        <v>35982</v>
      </c>
      <c r="O133">
        <v>7807</v>
      </c>
    </row>
    <row r="134" spans="1:15" x14ac:dyDescent="0.2">
      <c r="A134" t="s">
        <v>155</v>
      </c>
      <c r="B134" s="1" t="s">
        <v>148</v>
      </c>
      <c r="C134" t="str">
        <f>"007"</f>
        <v>007</v>
      </c>
      <c r="D134" t="s">
        <v>462</v>
      </c>
      <c r="E134" t="s">
        <v>281</v>
      </c>
      <c r="F134" t="s">
        <v>625</v>
      </c>
      <c r="G134" t="s">
        <v>284</v>
      </c>
      <c r="H134" t="s">
        <v>14</v>
      </c>
      <c r="I134" t="s">
        <v>311</v>
      </c>
      <c r="J134" t="s">
        <v>149</v>
      </c>
      <c r="K134" t="s">
        <v>668</v>
      </c>
      <c r="L134">
        <v>66081.209946000003</v>
      </c>
      <c r="M134">
        <v>104</v>
      </c>
      <c r="N134">
        <v>35425</v>
      </c>
      <c r="O134">
        <v>8187</v>
      </c>
    </row>
    <row r="135" spans="1:15" x14ac:dyDescent="0.2">
      <c r="A135" t="s">
        <v>156</v>
      </c>
      <c r="B135" s="1" t="s">
        <v>148</v>
      </c>
      <c r="C135" t="str">
        <f>"008"</f>
        <v>008</v>
      </c>
      <c r="D135" t="s">
        <v>463</v>
      </c>
      <c r="E135" t="s">
        <v>281</v>
      </c>
      <c r="F135" t="s">
        <v>626</v>
      </c>
      <c r="G135" t="s">
        <v>285</v>
      </c>
      <c r="H135" t="s">
        <v>14</v>
      </c>
      <c r="I135" t="s">
        <v>312</v>
      </c>
      <c r="J135" t="s">
        <v>149</v>
      </c>
      <c r="K135" t="s">
        <v>668</v>
      </c>
      <c r="L135">
        <v>259079.89455600001</v>
      </c>
      <c r="M135">
        <v>351</v>
      </c>
      <c r="N135">
        <v>34793</v>
      </c>
      <c r="O135">
        <v>9335</v>
      </c>
    </row>
    <row r="136" spans="1:15" x14ac:dyDescent="0.2">
      <c r="A136" t="s">
        <v>157</v>
      </c>
      <c r="B136" s="1" t="s">
        <v>148</v>
      </c>
      <c r="C136" t="str">
        <f>"009"</f>
        <v>009</v>
      </c>
      <c r="D136" t="s">
        <v>464</v>
      </c>
      <c r="E136" t="s">
        <v>281</v>
      </c>
      <c r="F136" t="s">
        <v>627</v>
      </c>
      <c r="G136" t="s">
        <v>286</v>
      </c>
      <c r="H136" t="s">
        <v>14</v>
      </c>
      <c r="I136" t="s">
        <v>313</v>
      </c>
      <c r="J136" t="s">
        <v>149</v>
      </c>
      <c r="K136" t="s">
        <v>668</v>
      </c>
      <c r="L136">
        <v>267341.75905200001</v>
      </c>
      <c r="M136">
        <v>331</v>
      </c>
      <c r="N136">
        <v>33983</v>
      </c>
      <c r="O136">
        <v>10493</v>
      </c>
    </row>
    <row r="137" spans="1:15" x14ac:dyDescent="0.2">
      <c r="A137" t="s">
        <v>158</v>
      </c>
      <c r="B137" s="1" t="s">
        <v>148</v>
      </c>
      <c r="C137" t="str">
        <f>"010"</f>
        <v>010</v>
      </c>
      <c r="D137" t="s">
        <v>465</v>
      </c>
      <c r="E137" t="s">
        <v>281</v>
      </c>
      <c r="F137" t="s">
        <v>628</v>
      </c>
      <c r="G137" t="s">
        <v>287</v>
      </c>
      <c r="H137" t="s">
        <v>14</v>
      </c>
      <c r="I137" t="s">
        <v>314</v>
      </c>
      <c r="J137" t="s">
        <v>149</v>
      </c>
      <c r="K137" t="s">
        <v>668</v>
      </c>
      <c r="L137">
        <v>232402.550843</v>
      </c>
      <c r="M137">
        <v>286</v>
      </c>
      <c r="N137">
        <v>32811</v>
      </c>
      <c r="O137">
        <v>11472</v>
      </c>
    </row>
    <row r="138" spans="1:15" x14ac:dyDescent="0.2">
      <c r="A138" t="s">
        <v>159</v>
      </c>
      <c r="B138" s="1" t="s">
        <v>148</v>
      </c>
      <c r="C138" t="str">
        <f>"011"</f>
        <v>011</v>
      </c>
      <c r="D138" t="s">
        <v>466</v>
      </c>
      <c r="E138" t="s">
        <v>281</v>
      </c>
      <c r="F138" t="s">
        <v>624</v>
      </c>
      <c r="G138" t="s">
        <v>289</v>
      </c>
      <c r="H138" t="s">
        <v>14</v>
      </c>
      <c r="I138" t="s">
        <v>310</v>
      </c>
      <c r="J138" t="s">
        <v>149</v>
      </c>
      <c r="K138" t="s">
        <v>668</v>
      </c>
      <c r="L138">
        <v>66185.120741000006</v>
      </c>
      <c r="M138">
        <v>61</v>
      </c>
      <c r="N138">
        <v>36453</v>
      </c>
      <c r="O138">
        <v>8684</v>
      </c>
    </row>
    <row r="139" spans="1:15" x14ac:dyDescent="0.2">
      <c r="A139" t="s">
        <v>160</v>
      </c>
      <c r="B139" s="1" t="s">
        <v>148</v>
      </c>
      <c r="C139" t="str">
        <f>"012"</f>
        <v>012</v>
      </c>
      <c r="D139" t="s">
        <v>467</v>
      </c>
      <c r="E139" t="s">
        <v>281</v>
      </c>
      <c r="F139" t="s">
        <v>625</v>
      </c>
      <c r="G139" t="s">
        <v>284</v>
      </c>
      <c r="H139" t="s">
        <v>14</v>
      </c>
      <c r="I139" t="s">
        <v>311</v>
      </c>
      <c r="J139" t="s">
        <v>149</v>
      </c>
      <c r="K139" t="s">
        <v>668</v>
      </c>
      <c r="L139">
        <v>61353.428112000001</v>
      </c>
      <c r="M139">
        <v>122</v>
      </c>
      <c r="N139">
        <v>36549</v>
      </c>
      <c r="O139">
        <v>10017</v>
      </c>
    </row>
    <row r="140" spans="1:15" x14ac:dyDescent="0.2">
      <c r="A140" t="s">
        <v>161</v>
      </c>
      <c r="B140" s="1" t="s">
        <v>148</v>
      </c>
      <c r="C140" t="str">
        <f>"013"</f>
        <v>013</v>
      </c>
      <c r="D140" t="s">
        <v>468</v>
      </c>
      <c r="E140" t="s">
        <v>281</v>
      </c>
      <c r="F140" t="s">
        <v>626</v>
      </c>
      <c r="G140" t="s">
        <v>285</v>
      </c>
      <c r="H140" t="s">
        <v>14</v>
      </c>
      <c r="I140" t="s">
        <v>312</v>
      </c>
      <c r="J140" t="s">
        <v>149</v>
      </c>
      <c r="K140" t="s">
        <v>668</v>
      </c>
      <c r="L140">
        <v>242932.76251100001</v>
      </c>
      <c r="M140">
        <v>348</v>
      </c>
      <c r="N140">
        <v>35399</v>
      </c>
      <c r="O140">
        <v>11121</v>
      </c>
    </row>
    <row r="141" spans="1:15" x14ac:dyDescent="0.2">
      <c r="A141" t="s">
        <v>162</v>
      </c>
      <c r="B141" s="1" t="s">
        <v>148</v>
      </c>
      <c r="C141" t="str">
        <f>"014"</f>
        <v>014</v>
      </c>
      <c r="D141" t="s">
        <v>469</v>
      </c>
      <c r="E141" t="s">
        <v>281</v>
      </c>
      <c r="F141" t="s">
        <v>627</v>
      </c>
      <c r="G141" t="s">
        <v>286</v>
      </c>
      <c r="H141" t="s">
        <v>14</v>
      </c>
      <c r="I141" t="s">
        <v>313</v>
      </c>
      <c r="J141" t="s">
        <v>149</v>
      </c>
      <c r="K141" t="s">
        <v>668</v>
      </c>
      <c r="L141">
        <v>265244.73719499999</v>
      </c>
      <c r="M141">
        <v>325</v>
      </c>
      <c r="N141">
        <v>34644</v>
      </c>
      <c r="O141">
        <v>12201</v>
      </c>
    </row>
    <row r="142" spans="1:15" x14ac:dyDescent="0.2">
      <c r="A142" t="s">
        <v>163</v>
      </c>
      <c r="B142" s="1" t="s">
        <v>148</v>
      </c>
      <c r="C142" t="str">
        <f>"015"</f>
        <v>015</v>
      </c>
      <c r="D142" t="s">
        <v>470</v>
      </c>
      <c r="E142" t="s">
        <v>281</v>
      </c>
      <c r="F142" t="s">
        <v>628</v>
      </c>
      <c r="G142" t="s">
        <v>287</v>
      </c>
      <c r="H142" t="s">
        <v>14</v>
      </c>
      <c r="I142" t="s">
        <v>314</v>
      </c>
      <c r="J142" t="s">
        <v>149</v>
      </c>
      <c r="K142" t="s">
        <v>668</v>
      </c>
      <c r="L142">
        <v>239512.79047800001</v>
      </c>
      <c r="M142">
        <v>306</v>
      </c>
      <c r="N142">
        <v>33145</v>
      </c>
      <c r="O142">
        <v>12881</v>
      </c>
    </row>
    <row r="143" spans="1:15" x14ac:dyDescent="0.2">
      <c r="A143" t="s">
        <v>164</v>
      </c>
      <c r="B143" s="1" t="s">
        <v>148</v>
      </c>
      <c r="C143" t="str">
        <f>"016"</f>
        <v>016</v>
      </c>
      <c r="D143" t="s">
        <v>471</v>
      </c>
      <c r="E143" t="s">
        <v>3</v>
      </c>
      <c r="F143" t="s">
        <v>629</v>
      </c>
      <c r="G143" t="s">
        <v>288</v>
      </c>
      <c r="H143" t="s">
        <v>14</v>
      </c>
      <c r="I143" t="s">
        <v>315</v>
      </c>
      <c r="J143" t="s">
        <v>149</v>
      </c>
      <c r="K143" t="s">
        <v>668</v>
      </c>
      <c r="L143">
        <v>8974.2590619999992</v>
      </c>
      <c r="M143">
        <v>140</v>
      </c>
      <c r="N143">
        <v>36349</v>
      </c>
      <c r="O143">
        <v>16015</v>
      </c>
    </row>
    <row r="144" spans="1:15" x14ac:dyDescent="0.2">
      <c r="A144" t="s">
        <v>165</v>
      </c>
      <c r="B144" s="1" t="s">
        <v>148</v>
      </c>
      <c r="C144" t="str">
        <f>"016"</f>
        <v>016</v>
      </c>
      <c r="D144" t="s">
        <v>472</v>
      </c>
      <c r="E144" t="s">
        <v>4</v>
      </c>
      <c r="F144" t="s">
        <v>630</v>
      </c>
      <c r="G144" t="s">
        <v>288</v>
      </c>
      <c r="H144" t="s">
        <v>14</v>
      </c>
      <c r="I144" t="s">
        <v>315</v>
      </c>
      <c r="J144" t="s">
        <v>149</v>
      </c>
      <c r="K144" t="s">
        <v>668</v>
      </c>
      <c r="L144">
        <v>10350.280244</v>
      </c>
      <c r="M144">
        <v>32</v>
      </c>
      <c r="N144">
        <v>36349</v>
      </c>
      <c r="O144">
        <v>16015</v>
      </c>
    </row>
    <row r="145" spans="1:15" x14ac:dyDescent="0.2">
      <c r="A145" t="s">
        <v>166</v>
      </c>
      <c r="B145" s="1" t="s">
        <v>148</v>
      </c>
      <c r="C145" t="str">
        <f>"016"</f>
        <v>016</v>
      </c>
      <c r="D145" t="s">
        <v>473</v>
      </c>
      <c r="E145" t="s">
        <v>5</v>
      </c>
      <c r="F145" t="s">
        <v>631</v>
      </c>
      <c r="G145" t="s">
        <v>288</v>
      </c>
      <c r="H145" t="s">
        <v>14</v>
      </c>
      <c r="I145" t="s">
        <v>315</v>
      </c>
      <c r="J145" t="s">
        <v>149</v>
      </c>
      <c r="K145" t="s">
        <v>668</v>
      </c>
      <c r="L145">
        <v>38685.415517000001</v>
      </c>
      <c r="M145">
        <v>37</v>
      </c>
      <c r="N145">
        <v>36349</v>
      </c>
      <c r="O145">
        <v>16015</v>
      </c>
    </row>
    <row r="146" spans="1:15" x14ac:dyDescent="0.2">
      <c r="A146" t="s">
        <v>167</v>
      </c>
      <c r="B146" s="1" t="s">
        <v>148</v>
      </c>
      <c r="C146" t="str">
        <f>"016"</f>
        <v>016</v>
      </c>
      <c r="D146" t="s">
        <v>474</v>
      </c>
      <c r="E146" t="s">
        <v>6</v>
      </c>
      <c r="F146" t="s">
        <v>632</v>
      </c>
      <c r="G146" t="s">
        <v>288</v>
      </c>
      <c r="H146" t="s">
        <v>14</v>
      </c>
      <c r="I146" t="s">
        <v>315</v>
      </c>
      <c r="J146" t="s">
        <v>149</v>
      </c>
      <c r="K146" t="s">
        <v>668</v>
      </c>
      <c r="L146">
        <v>20457.995716000001</v>
      </c>
      <c r="M146">
        <v>12</v>
      </c>
      <c r="N146">
        <v>36349</v>
      </c>
      <c r="O146">
        <v>16015</v>
      </c>
    </row>
    <row r="147" spans="1:15" x14ac:dyDescent="0.2">
      <c r="A147" t="s">
        <v>168</v>
      </c>
      <c r="B147" s="1" t="s">
        <v>148</v>
      </c>
      <c r="C147" t="str">
        <f>"017"</f>
        <v>017</v>
      </c>
      <c r="D147" t="s">
        <v>475</v>
      </c>
      <c r="E147" t="s">
        <v>3</v>
      </c>
      <c r="F147" t="s">
        <v>633</v>
      </c>
      <c r="G147" t="s">
        <v>287</v>
      </c>
      <c r="H147" t="s">
        <v>14</v>
      </c>
      <c r="I147" t="s">
        <v>314</v>
      </c>
      <c r="J147" t="s">
        <v>149</v>
      </c>
      <c r="K147" t="s">
        <v>668</v>
      </c>
      <c r="L147">
        <v>7563.175956</v>
      </c>
      <c r="M147">
        <v>144</v>
      </c>
      <c r="N147">
        <v>33473</v>
      </c>
      <c r="O147">
        <v>16071</v>
      </c>
    </row>
    <row r="148" spans="1:15" x14ac:dyDescent="0.2">
      <c r="A148" t="s">
        <v>169</v>
      </c>
      <c r="B148" s="1" t="s">
        <v>148</v>
      </c>
      <c r="C148" t="str">
        <f>"017"</f>
        <v>017</v>
      </c>
      <c r="D148" t="s">
        <v>476</v>
      </c>
      <c r="E148" t="s">
        <v>4</v>
      </c>
      <c r="F148" t="s">
        <v>634</v>
      </c>
      <c r="G148" t="s">
        <v>287</v>
      </c>
      <c r="H148" t="s">
        <v>14</v>
      </c>
      <c r="I148" t="s">
        <v>314</v>
      </c>
      <c r="J148" t="s">
        <v>149</v>
      </c>
      <c r="K148" t="s">
        <v>668</v>
      </c>
      <c r="L148">
        <v>26262.816136000001</v>
      </c>
      <c r="M148">
        <v>63</v>
      </c>
      <c r="N148">
        <v>33473</v>
      </c>
      <c r="O148">
        <v>16071</v>
      </c>
    </row>
    <row r="149" spans="1:15" x14ac:dyDescent="0.2">
      <c r="A149" t="s">
        <v>170</v>
      </c>
      <c r="B149" s="1" t="s">
        <v>148</v>
      </c>
      <c r="C149" t="str">
        <f>"017"</f>
        <v>017</v>
      </c>
      <c r="D149" t="s">
        <v>477</v>
      </c>
      <c r="E149" t="s">
        <v>5</v>
      </c>
      <c r="F149" t="s">
        <v>635</v>
      </c>
      <c r="G149" t="s">
        <v>287</v>
      </c>
      <c r="H149" t="s">
        <v>14</v>
      </c>
      <c r="I149" t="s">
        <v>314</v>
      </c>
      <c r="J149" t="s">
        <v>149</v>
      </c>
      <c r="K149" t="s">
        <v>668</v>
      </c>
      <c r="L149">
        <v>24218.068422</v>
      </c>
      <c r="M149">
        <v>36</v>
      </c>
      <c r="N149">
        <v>33473</v>
      </c>
      <c r="O149">
        <v>16071</v>
      </c>
    </row>
    <row r="150" spans="1:15" x14ac:dyDescent="0.2">
      <c r="A150" t="s">
        <v>171</v>
      </c>
      <c r="B150" s="1" t="s">
        <v>148</v>
      </c>
      <c r="C150" t="str">
        <f>"017"</f>
        <v>017</v>
      </c>
      <c r="D150" t="s">
        <v>478</v>
      </c>
      <c r="E150" t="s">
        <v>6</v>
      </c>
      <c r="F150" t="s">
        <v>636</v>
      </c>
      <c r="G150" t="s">
        <v>287</v>
      </c>
      <c r="H150" t="s">
        <v>14</v>
      </c>
      <c r="I150" t="s">
        <v>314</v>
      </c>
      <c r="J150" t="s">
        <v>149</v>
      </c>
      <c r="K150" t="s">
        <v>668</v>
      </c>
      <c r="L150">
        <v>52535.353988000003</v>
      </c>
      <c r="M150">
        <v>69</v>
      </c>
      <c r="N150">
        <v>33473</v>
      </c>
      <c r="O150">
        <v>16071</v>
      </c>
    </row>
    <row r="151" spans="1:15" x14ac:dyDescent="0.2">
      <c r="A151" t="s">
        <v>172</v>
      </c>
      <c r="B151" s="1" t="s">
        <v>148</v>
      </c>
      <c r="C151" t="str">
        <f>"018"</f>
        <v>018</v>
      </c>
      <c r="D151" t="s">
        <v>479</v>
      </c>
      <c r="E151" t="s">
        <v>3</v>
      </c>
      <c r="F151" t="s">
        <v>629</v>
      </c>
      <c r="G151" t="s">
        <v>288</v>
      </c>
      <c r="H151" t="s">
        <v>14</v>
      </c>
      <c r="I151" t="s">
        <v>315</v>
      </c>
      <c r="J151" t="s">
        <v>149</v>
      </c>
      <c r="K151" t="s">
        <v>668</v>
      </c>
      <c r="L151">
        <v>13058.176457</v>
      </c>
      <c r="M151">
        <v>187</v>
      </c>
      <c r="N151">
        <v>35952</v>
      </c>
      <c r="O151">
        <v>17869</v>
      </c>
    </row>
    <row r="152" spans="1:15" x14ac:dyDescent="0.2">
      <c r="A152" t="s">
        <v>173</v>
      </c>
      <c r="B152" s="1" t="s">
        <v>148</v>
      </c>
      <c r="C152" t="str">
        <f>"018"</f>
        <v>018</v>
      </c>
      <c r="D152" t="s">
        <v>480</v>
      </c>
      <c r="E152" t="s">
        <v>4</v>
      </c>
      <c r="F152" t="s">
        <v>630</v>
      </c>
      <c r="G152" t="s">
        <v>288</v>
      </c>
      <c r="H152" t="s">
        <v>14</v>
      </c>
      <c r="I152" t="s">
        <v>315</v>
      </c>
      <c r="J152" t="s">
        <v>149</v>
      </c>
      <c r="K152" t="s">
        <v>668</v>
      </c>
      <c r="L152">
        <v>13787.783240000001</v>
      </c>
      <c r="M152">
        <v>37</v>
      </c>
      <c r="N152">
        <v>35952</v>
      </c>
      <c r="O152">
        <v>17869</v>
      </c>
    </row>
    <row r="153" spans="1:15" x14ac:dyDescent="0.2">
      <c r="A153" t="s">
        <v>174</v>
      </c>
      <c r="B153" s="1" t="s">
        <v>148</v>
      </c>
      <c r="C153" t="str">
        <f>"018"</f>
        <v>018</v>
      </c>
      <c r="D153" t="s">
        <v>481</v>
      </c>
      <c r="E153" t="s">
        <v>5</v>
      </c>
      <c r="F153" t="s">
        <v>631</v>
      </c>
      <c r="G153" t="s">
        <v>288</v>
      </c>
      <c r="H153" t="s">
        <v>14</v>
      </c>
      <c r="I153" t="s">
        <v>315</v>
      </c>
      <c r="J153" t="s">
        <v>149</v>
      </c>
      <c r="K153" t="s">
        <v>668</v>
      </c>
      <c r="L153">
        <v>28421.833850999999</v>
      </c>
      <c r="M153">
        <v>40</v>
      </c>
      <c r="N153">
        <v>35952</v>
      </c>
      <c r="O153">
        <v>17869</v>
      </c>
    </row>
    <row r="154" spans="1:15" x14ac:dyDescent="0.2">
      <c r="A154" t="s">
        <v>175</v>
      </c>
      <c r="B154" s="1" t="s">
        <v>148</v>
      </c>
      <c r="C154" t="str">
        <f>"018"</f>
        <v>018</v>
      </c>
      <c r="D154" t="s">
        <v>482</v>
      </c>
      <c r="E154" t="s">
        <v>6</v>
      </c>
      <c r="F154" t="s">
        <v>632</v>
      </c>
      <c r="G154" t="s">
        <v>288</v>
      </c>
      <c r="H154" t="s">
        <v>14</v>
      </c>
      <c r="I154" t="s">
        <v>315</v>
      </c>
      <c r="J154" t="s">
        <v>149</v>
      </c>
      <c r="K154" t="s">
        <v>668</v>
      </c>
      <c r="L154">
        <v>56049.036983999998</v>
      </c>
      <c r="M154">
        <v>25</v>
      </c>
      <c r="N154">
        <v>35952</v>
      </c>
      <c r="O154">
        <v>17869</v>
      </c>
    </row>
    <row r="155" spans="1:15" x14ac:dyDescent="0.2">
      <c r="A155" t="s">
        <v>176</v>
      </c>
      <c r="B155" s="1" t="s">
        <v>148</v>
      </c>
      <c r="C155" t="str">
        <f>"019"</f>
        <v>019</v>
      </c>
      <c r="D155" t="s">
        <v>483</v>
      </c>
      <c r="E155" t="s">
        <v>3</v>
      </c>
      <c r="F155" t="s">
        <v>633</v>
      </c>
      <c r="G155" t="s">
        <v>287</v>
      </c>
      <c r="H155" t="s">
        <v>14</v>
      </c>
      <c r="I155" t="s">
        <v>314</v>
      </c>
      <c r="J155" t="s">
        <v>149</v>
      </c>
      <c r="K155" t="s">
        <v>668</v>
      </c>
      <c r="L155">
        <v>8443.5490169999994</v>
      </c>
      <c r="M155">
        <v>157</v>
      </c>
      <c r="N155">
        <v>33625</v>
      </c>
      <c r="O155">
        <v>18069</v>
      </c>
    </row>
    <row r="156" spans="1:15" x14ac:dyDescent="0.2">
      <c r="A156" t="s">
        <v>177</v>
      </c>
      <c r="B156" s="1" t="s">
        <v>148</v>
      </c>
      <c r="C156" t="str">
        <f>"019"</f>
        <v>019</v>
      </c>
      <c r="D156" t="s">
        <v>484</v>
      </c>
      <c r="E156" t="s">
        <v>4</v>
      </c>
      <c r="F156" t="s">
        <v>634</v>
      </c>
      <c r="G156" t="s">
        <v>287</v>
      </c>
      <c r="H156" t="s">
        <v>14</v>
      </c>
      <c r="I156" t="s">
        <v>314</v>
      </c>
      <c r="J156" t="s">
        <v>149</v>
      </c>
      <c r="K156" t="s">
        <v>668</v>
      </c>
      <c r="L156">
        <v>17277.082262</v>
      </c>
      <c r="M156">
        <v>55</v>
      </c>
      <c r="N156">
        <v>33625</v>
      </c>
      <c r="O156">
        <v>18069</v>
      </c>
    </row>
    <row r="157" spans="1:15" x14ac:dyDescent="0.2">
      <c r="A157" t="s">
        <v>178</v>
      </c>
      <c r="B157" s="1" t="s">
        <v>148</v>
      </c>
      <c r="C157" t="str">
        <f>"019"</f>
        <v>019</v>
      </c>
      <c r="D157" t="s">
        <v>485</v>
      </c>
      <c r="E157" t="s">
        <v>5</v>
      </c>
      <c r="F157" t="s">
        <v>635</v>
      </c>
      <c r="G157" t="s">
        <v>287</v>
      </c>
      <c r="H157" t="s">
        <v>14</v>
      </c>
      <c r="I157" t="s">
        <v>314</v>
      </c>
      <c r="J157" t="s">
        <v>149</v>
      </c>
      <c r="K157" t="s">
        <v>668</v>
      </c>
      <c r="L157">
        <v>16431.452380999999</v>
      </c>
      <c r="M157">
        <v>40</v>
      </c>
      <c r="N157">
        <v>33625</v>
      </c>
      <c r="O157">
        <v>18069</v>
      </c>
    </row>
    <row r="158" spans="1:15" x14ac:dyDescent="0.2">
      <c r="A158" t="s">
        <v>179</v>
      </c>
      <c r="B158" s="1" t="s">
        <v>148</v>
      </c>
      <c r="C158" t="str">
        <f>"019"</f>
        <v>019</v>
      </c>
      <c r="D158" t="s">
        <v>486</v>
      </c>
      <c r="E158" t="s">
        <v>6</v>
      </c>
      <c r="F158" t="s">
        <v>636</v>
      </c>
      <c r="G158" t="s">
        <v>287</v>
      </c>
      <c r="H158" t="s">
        <v>14</v>
      </c>
      <c r="I158" t="s">
        <v>314</v>
      </c>
      <c r="J158" t="s">
        <v>149</v>
      </c>
      <c r="K158" t="s">
        <v>668</v>
      </c>
      <c r="L158">
        <v>50172.020874000002</v>
      </c>
      <c r="M158">
        <v>53</v>
      </c>
      <c r="N158">
        <v>33625</v>
      </c>
      <c r="O158">
        <v>18069</v>
      </c>
    </row>
    <row r="159" spans="1:15" x14ac:dyDescent="0.2">
      <c r="A159" t="s">
        <v>180</v>
      </c>
      <c r="B159" s="1" t="s">
        <v>148</v>
      </c>
      <c r="C159" t="str">
        <f>"020"</f>
        <v>020</v>
      </c>
      <c r="D159" t="s">
        <v>487</v>
      </c>
      <c r="E159" t="s">
        <v>3</v>
      </c>
      <c r="F159" t="s">
        <v>629</v>
      </c>
      <c r="G159" t="s">
        <v>288</v>
      </c>
      <c r="H159" t="s">
        <v>14</v>
      </c>
      <c r="I159" t="s">
        <v>315</v>
      </c>
      <c r="J159" t="s">
        <v>149</v>
      </c>
      <c r="K159" t="s">
        <v>668</v>
      </c>
      <c r="L159">
        <v>9622.4265570000007</v>
      </c>
      <c r="M159">
        <v>145</v>
      </c>
      <c r="N159">
        <v>35636</v>
      </c>
      <c r="O159">
        <v>19585</v>
      </c>
    </row>
    <row r="160" spans="1:15" x14ac:dyDescent="0.2">
      <c r="A160" t="s">
        <v>181</v>
      </c>
      <c r="B160" s="1" t="s">
        <v>148</v>
      </c>
      <c r="C160" t="str">
        <f>"020"</f>
        <v>020</v>
      </c>
      <c r="D160" t="s">
        <v>488</v>
      </c>
      <c r="E160" t="s">
        <v>4</v>
      </c>
      <c r="F160" t="s">
        <v>630</v>
      </c>
      <c r="G160" t="s">
        <v>288</v>
      </c>
      <c r="H160" t="s">
        <v>14</v>
      </c>
      <c r="I160" t="s">
        <v>315</v>
      </c>
      <c r="J160" t="s">
        <v>149</v>
      </c>
      <c r="K160" t="s">
        <v>668</v>
      </c>
      <c r="L160">
        <v>12570.018838</v>
      </c>
      <c r="M160">
        <v>39</v>
      </c>
      <c r="N160">
        <v>35636</v>
      </c>
      <c r="O160">
        <v>19585</v>
      </c>
    </row>
    <row r="161" spans="1:15" x14ac:dyDescent="0.2">
      <c r="A161" t="s">
        <v>182</v>
      </c>
      <c r="B161" s="1" t="s">
        <v>148</v>
      </c>
      <c r="C161" t="str">
        <f>"020"</f>
        <v>020</v>
      </c>
      <c r="D161" t="s">
        <v>489</v>
      </c>
      <c r="E161" t="s">
        <v>5</v>
      </c>
      <c r="F161" t="s">
        <v>631</v>
      </c>
      <c r="G161" t="s">
        <v>288</v>
      </c>
      <c r="H161" t="s">
        <v>14</v>
      </c>
      <c r="I161" t="s">
        <v>315</v>
      </c>
      <c r="J161" t="s">
        <v>149</v>
      </c>
      <c r="K161" t="s">
        <v>668</v>
      </c>
      <c r="L161">
        <v>16036.527608</v>
      </c>
      <c r="M161">
        <v>34</v>
      </c>
      <c r="N161">
        <v>35636</v>
      </c>
      <c r="O161">
        <v>19585</v>
      </c>
    </row>
    <row r="162" spans="1:15" x14ac:dyDescent="0.2">
      <c r="A162" t="s">
        <v>183</v>
      </c>
      <c r="B162" s="1" t="s">
        <v>148</v>
      </c>
      <c r="C162" t="str">
        <f>"020"</f>
        <v>020</v>
      </c>
      <c r="D162" t="s">
        <v>490</v>
      </c>
      <c r="E162" t="s">
        <v>6</v>
      </c>
      <c r="F162" t="s">
        <v>632</v>
      </c>
      <c r="G162" t="s">
        <v>288</v>
      </c>
      <c r="H162" t="s">
        <v>14</v>
      </c>
      <c r="I162" t="s">
        <v>315</v>
      </c>
      <c r="J162" t="s">
        <v>149</v>
      </c>
      <c r="K162" t="s">
        <v>668</v>
      </c>
      <c r="L162">
        <v>62498.040588999997</v>
      </c>
      <c r="M162">
        <v>34</v>
      </c>
      <c r="N162">
        <v>35636</v>
      </c>
      <c r="O162">
        <v>19585</v>
      </c>
    </row>
    <row r="163" spans="1:15" x14ac:dyDescent="0.2">
      <c r="A163" t="s">
        <v>184</v>
      </c>
      <c r="B163" s="1" t="s">
        <v>148</v>
      </c>
      <c r="C163" t="str">
        <f>"021"</f>
        <v>021</v>
      </c>
      <c r="D163" t="s">
        <v>491</v>
      </c>
      <c r="E163" t="s">
        <v>3</v>
      </c>
      <c r="F163" t="s">
        <v>633</v>
      </c>
      <c r="G163" t="s">
        <v>287</v>
      </c>
      <c r="H163" t="s">
        <v>14</v>
      </c>
      <c r="I163" t="s">
        <v>314</v>
      </c>
      <c r="J163" t="s">
        <v>149</v>
      </c>
      <c r="K163" t="s">
        <v>668</v>
      </c>
      <c r="L163">
        <v>8462.3549579999999</v>
      </c>
      <c r="M163">
        <v>189</v>
      </c>
      <c r="N163">
        <v>33400</v>
      </c>
      <c r="O163">
        <v>19695</v>
      </c>
    </row>
    <row r="164" spans="1:15" x14ac:dyDescent="0.2">
      <c r="A164" t="s">
        <v>185</v>
      </c>
      <c r="B164" s="1" t="s">
        <v>148</v>
      </c>
      <c r="C164" t="str">
        <f>"021"</f>
        <v>021</v>
      </c>
      <c r="D164" t="s">
        <v>492</v>
      </c>
      <c r="E164" t="s">
        <v>4</v>
      </c>
      <c r="F164" t="s">
        <v>634</v>
      </c>
      <c r="G164" t="s">
        <v>287</v>
      </c>
      <c r="H164" t="s">
        <v>14</v>
      </c>
      <c r="I164" t="s">
        <v>314</v>
      </c>
      <c r="J164" t="s">
        <v>149</v>
      </c>
      <c r="K164" t="s">
        <v>668</v>
      </c>
      <c r="L164">
        <v>18031.869882999999</v>
      </c>
      <c r="M164">
        <v>57</v>
      </c>
      <c r="N164">
        <v>33400</v>
      </c>
      <c r="O164">
        <v>19695</v>
      </c>
    </row>
    <row r="165" spans="1:15" x14ac:dyDescent="0.2">
      <c r="A165" t="s">
        <v>186</v>
      </c>
      <c r="B165" s="1" t="s">
        <v>148</v>
      </c>
      <c r="C165" t="str">
        <f>"021"</f>
        <v>021</v>
      </c>
      <c r="D165" t="s">
        <v>493</v>
      </c>
      <c r="E165" t="s">
        <v>5</v>
      </c>
      <c r="F165" t="s">
        <v>635</v>
      </c>
      <c r="G165" t="s">
        <v>287</v>
      </c>
      <c r="H165" t="s">
        <v>14</v>
      </c>
      <c r="I165" t="s">
        <v>314</v>
      </c>
      <c r="J165" t="s">
        <v>149</v>
      </c>
      <c r="K165" t="s">
        <v>668</v>
      </c>
      <c r="L165">
        <v>17854.807162000001</v>
      </c>
      <c r="M165">
        <v>32</v>
      </c>
      <c r="N165">
        <v>33400</v>
      </c>
      <c r="O165">
        <v>19695</v>
      </c>
    </row>
    <row r="166" spans="1:15" x14ac:dyDescent="0.2">
      <c r="A166" t="s">
        <v>187</v>
      </c>
      <c r="B166" s="1" t="s">
        <v>148</v>
      </c>
      <c r="C166" t="str">
        <f>"021"</f>
        <v>021</v>
      </c>
      <c r="D166" t="s">
        <v>494</v>
      </c>
      <c r="E166" t="s">
        <v>6</v>
      </c>
      <c r="F166" t="s">
        <v>636</v>
      </c>
      <c r="G166" t="s">
        <v>287</v>
      </c>
      <c r="H166" t="s">
        <v>14</v>
      </c>
      <c r="I166" t="s">
        <v>314</v>
      </c>
      <c r="J166" t="s">
        <v>149</v>
      </c>
      <c r="K166" t="s">
        <v>668</v>
      </c>
      <c r="L166">
        <v>47287.858802000002</v>
      </c>
      <c r="M166">
        <v>49</v>
      </c>
      <c r="N166">
        <v>33400</v>
      </c>
      <c r="O166">
        <v>19695</v>
      </c>
    </row>
    <row r="167" spans="1:15" x14ac:dyDescent="0.2">
      <c r="A167" t="s">
        <v>188</v>
      </c>
      <c r="B167" s="1" t="s">
        <v>148</v>
      </c>
      <c r="C167" t="str">
        <f>"022"</f>
        <v>022</v>
      </c>
      <c r="D167" t="s">
        <v>495</v>
      </c>
      <c r="E167" t="s">
        <v>3</v>
      </c>
      <c r="F167" t="s">
        <v>637</v>
      </c>
      <c r="G167" t="s">
        <v>34</v>
      </c>
      <c r="H167" t="s">
        <v>35</v>
      </c>
      <c r="I167" t="s">
        <v>316</v>
      </c>
      <c r="J167" t="s">
        <v>149</v>
      </c>
      <c r="K167" t="s">
        <v>668</v>
      </c>
      <c r="L167">
        <v>11532.823349</v>
      </c>
      <c r="M167">
        <v>218</v>
      </c>
      <c r="N167">
        <v>18312</v>
      </c>
      <c r="O167">
        <v>41913</v>
      </c>
    </row>
    <row r="168" spans="1:15" x14ac:dyDescent="0.2">
      <c r="A168" t="s">
        <v>189</v>
      </c>
      <c r="B168" s="1" t="s">
        <v>148</v>
      </c>
      <c r="C168" t="str">
        <f>"022"</f>
        <v>022</v>
      </c>
      <c r="D168" t="s">
        <v>496</v>
      </c>
      <c r="E168" t="s">
        <v>4</v>
      </c>
      <c r="F168" t="s">
        <v>638</v>
      </c>
      <c r="G168" t="s">
        <v>34</v>
      </c>
      <c r="H168" t="s">
        <v>35</v>
      </c>
      <c r="I168" t="s">
        <v>316</v>
      </c>
      <c r="J168" t="s">
        <v>149</v>
      </c>
      <c r="K168" t="s">
        <v>668</v>
      </c>
      <c r="L168">
        <v>10602.566731000001</v>
      </c>
      <c r="M168">
        <v>18</v>
      </c>
      <c r="N168">
        <v>18312</v>
      </c>
      <c r="O168">
        <v>41913</v>
      </c>
    </row>
    <row r="169" spans="1:15" x14ac:dyDescent="0.2">
      <c r="A169" t="s">
        <v>190</v>
      </c>
      <c r="B169" s="1" t="s">
        <v>148</v>
      </c>
      <c r="C169" t="str">
        <f>"022"</f>
        <v>022</v>
      </c>
      <c r="D169" t="s">
        <v>497</v>
      </c>
      <c r="E169" t="s">
        <v>6</v>
      </c>
      <c r="F169" t="s">
        <v>639</v>
      </c>
      <c r="G169" t="s">
        <v>34</v>
      </c>
      <c r="H169" t="s">
        <v>35</v>
      </c>
      <c r="I169" t="s">
        <v>316</v>
      </c>
      <c r="J169" t="s">
        <v>149</v>
      </c>
      <c r="K169" t="s">
        <v>668</v>
      </c>
      <c r="L169">
        <v>104144.116922</v>
      </c>
      <c r="M169">
        <v>13</v>
      </c>
      <c r="N169">
        <v>18312</v>
      </c>
      <c r="O169">
        <v>41913</v>
      </c>
    </row>
    <row r="170" spans="1:15" x14ac:dyDescent="0.2">
      <c r="A170" t="s">
        <v>191</v>
      </c>
      <c r="B170" s="1" t="s">
        <v>148</v>
      </c>
      <c r="C170" t="str">
        <f>"023"</f>
        <v>023</v>
      </c>
      <c r="D170" t="s">
        <v>498</v>
      </c>
      <c r="E170" t="s">
        <v>281</v>
      </c>
      <c r="F170" t="s">
        <v>640</v>
      </c>
      <c r="G170" t="s">
        <v>34</v>
      </c>
      <c r="H170" t="s">
        <v>35</v>
      </c>
      <c r="I170" t="s">
        <v>316</v>
      </c>
      <c r="J170" t="s">
        <v>149</v>
      </c>
      <c r="K170" t="s">
        <v>668</v>
      </c>
      <c r="L170">
        <v>188742.326294</v>
      </c>
      <c r="M170">
        <v>261</v>
      </c>
      <c r="N170">
        <v>19893</v>
      </c>
      <c r="O170">
        <v>41564</v>
      </c>
    </row>
    <row r="171" spans="1:15" x14ac:dyDescent="0.2">
      <c r="A171" t="s">
        <v>192</v>
      </c>
      <c r="B171" s="1" t="s">
        <v>148</v>
      </c>
      <c r="C171" t="str">
        <f>"024"</f>
        <v>024</v>
      </c>
      <c r="D171" t="s">
        <v>499</v>
      </c>
      <c r="E171" t="s">
        <v>3</v>
      </c>
      <c r="F171" t="s">
        <v>637</v>
      </c>
      <c r="G171" t="s">
        <v>34</v>
      </c>
      <c r="H171" t="s">
        <v>35</v>
      </c>
      <c r="I171" t="s">
        <v>316</v>
      </c>
      <c r="J171" t="s">
        <v>149</v>
      </c>
      <c r="K171" t="s">
        <v>668</v>
      </c>
      <c r="L171">
        <v>11601.512847</v>
      </c>
      <c r="M171">
        <v>271</v>
      </c>
      <c r="N171">
        <v>21158</v>
      </c>
      <c r="O171">
        <v>41052</v>
      </c>
    </row>
    <row r="172" spans="1:15" x14ac:dyDescent="0.2">
      <c r="A172" t="s">
        <v>193</v>
      </c>
      <c r="B172" s="1" t="s">
        <v>148</v>
      </c>
      <c r="C172" t="str">
        <f>"024"</f>
        <v>024</v>
      </c>
      <c r="D172" t="s">
        <v>500</v>
      </c>
      <c r="E172" t="s">
        <v>4</v>
      </c>
      <c r="F172" t="s">
        <v>638</v>
      </c>
      <c r="G172" t="s">
        <v>34</v>
      </c>
      <c r="H172" t="s">
        <v>35</v>
      </c>
      <c r="I172" t="s">
        <v>316</v>
      </c>
      <c r="J172" t="s">
        <v>149</v>
      </c>
      <c r="K172" t="s">
        <v>668</v>
      </c>
      <c r="L172">
        <v>9823.0763910000005</v>
      </c>
      <c r="M172">
        <v>16</v>
      </c>
      <c r="N172">
        <v>21158</v>
      </c>
      <c r="O172">
        <v>41052</v>
      </c>
    </row>
    <row r="173" spans="1:15" x14ac:dyDescent="0.2">
      <c r="A173" t="s">
        <v>194</v>
      </c>
      <c r="B173" s="1" t="s">
        <v>148</v>
      </c>
      <c r="C173" t="str">
        <f>"024"</f>
        <v>024</v>
      </c>
      <c r="D173" t="s">
        <v>501</v>
      </c>
      <c r="E173" t="s">
        <v>6</v>
      </c>
      <c r="F173" t="s">
        <v>639</v>
      </c>
      <c r="G173" t="s">
        <v>34</v>
      </c>
      <c r="H173" t="s">
        <v>35</v>
      </c>
      <c r="I173" t="s">
        <v>316</v>
      </c>
      <c r="J173" t="s">
        <v>149</v>
      </c>
      <c r="K173" t="s">
        <v>668</v>
      </c>
      <c r="L173">
        <v>143221.90725399999</v>
      </c>
      <c r="M173">
        <v>17</v>
      </c>
      <c r="N173">
        <v>21158</v>
      </c>
      <c r="O173">
        <v>41052</v>
      </c>
    </row>
    <row r="174" spans="1:15" x14ac:dyDescent="0.2">
      <c r="A174" t="s">
        <v>195</v>
      </c>
      <c r="B174" s="1" t="s">
        <v>148</v>
      </c>
      <c r="C174" t="str">
        <f>"025"</f>
        <v>025</v>
      </c>
      <c r="D174" t="s">
        <v>502</v>
      </c>
      <c r="E174" t="s">
        <v>281</v>
      </c>
      <c r="F174" t="s">
        <v>640</v>
      </c>
      <c r="G174" t="s">
        <v>34</v>
      </c>
      <c r="H174" t="s">
        <v>35</v>
      </c>
      <c r="I174" t="s">
        <v>316</v>
      </c>
      <c r="J174" t="s">
        <v>149</v>
      </c>
      <c r="K174" t="s">
        <v>668</v>
      </c>
      <c r="L174">
        <v>255861.05047300001</v>
      </c>
      <c r="M174">
        <v>346</v>
      </c>
      <c r="N174">
        <v>22615</v>
      </c>
      <c r="O174">
        <v>40794</v>
      </c>
    </row>
    <row r="175" spans="1:15" x14ac:dyDescent="0.2">
      <c r="A175" t="s">
        <v>196</v>
      </c>
      <c r="B175" s="1" t="s">
        <v>148</v>
      </c>
      <c r="C175" t="str">
        <f>"026"</f>
        <v>026</v>
      </c>
      <c r="D175" t="s">
        <v>503</v>
      </c>
      <c r="E175" t="s">
        <v>3</v>
      </c>
      <c r="F175" t="s">
        <v>637</v>
      </c>
      <c r="G175" t="s">
        <v>34</v>
      </c>
      <c r="H175" t="s">
        <v>35</v>
      </c>
      <c r="I175" t="s">
        <v>316</v>
      </c>
      <c r="J175" t="s">
        <v>149</v>
      </c>
      <c r="K175" t="s">
        <v>668</v>
      </c>
      <c r="L175">
        <v>10171.305054</v>
      </c>
      <c r="M175">
        <v>188</v>
      </c>
      <c r="N175">
        <v>23894</v>
      </c>
      <c r="O175">
        <v>40231</v>
      </c>
    </row>
    <row r="176" spans="1:15" x14ac:dyDescent="0.2">
      <c r="A176" t="s">
        <v>197</v>
      </c>
      <c r="B176" s="1" t="s">
        <v>148</v>
      </c>
      <c r="C176" t="str">
        <f>"026"</f>
        <v>026</v>
      </c>
      <c r="D176" t="s">
        <v>504</v>
      </c>
      <c r="E176" t="s">
        <v>4</v>
      </c>
      <c r="F176" t="s">
        <v>638</v>
      </c>
      <c r="G176" t="s">
        <v>34</v>
      </c>
      <c r="H176" t="s">
        <v>35</v>
      </c>
      <c r="I176" t="s">
        <v>316</v>
      </c>
      <c r="J176" t="s">
        <v>149</v>
      </c>
      <c r="K176" t="s">
        <v>668</v>
      </c>
      <c r="L176">
        <v>11022.353596000001</v>
      </c>
      <c r="M176">
        <v>18</v>
      </c>
      <c r="N176">
        <v>23894</v>
      </c>
      <c r="O176">
        <v>40231</v>
      </c>
    </row>
    <row r="177" spans="1:15" x14ac:dyDescent="0.2">
      <c r="A177" t="s">
        <v>198</v>
      </c>
      <c r="B177" s="1" t="s">
        <v>148</v>
      </c>
      <c r="C177" t="str">
        <f>"026"</f>
        <v>026</v>
      </c>
      <c r="D177" t="s">
        <v>505</v>
      </c>
      <c r="E177" t="s">
        <v>6</v>
      </c>
      <c r="F177" t="s">
        <v>639</v>
      </c>
      <c r="G177" t="s">
        <v>34</v>
      </c>
      <c r="H177" t="s">
        <v>35</v>
      </c>
      <c r="I177" t="s">
        <v>316</v>
      </c>
      <c r="J177" t="s">
        <v>149</v>
      </c>
      <c r="K177" t="s">
        <v>668</v>
      </c>
      <c r="L177">
        <v>129732.947237</v>
      </c>
      <c r="M177">
        <v>22</v>
      </c>
      <c r="N177">
        <v>23894</v>
      </c>
      <c r="O177">
        <v>40231</v>
      </c>
    </row>
    <row r="178" spans="1:15" x14ac:dyDescent="0.2">
      <c r="A178" t="s">
        <v>199</v>
      </c>
      <c r="B178" s="1" t="s">
        <v>148</v>
      </c>
      <c r="C178" t="str">
        <f>"027"</f>
        <v>027</v>
      </c>
      <c r="D178" t="s">
        <v>506</v>
      </c>
      <c r="E178" t="s">
        <v>281</v>
      </c>
      <c r="F178" t="s">
        <v>640</v>
      </c>
      <c r="G178" t="s">
        <v>34</v>
      </c>
      <c r="H178" t="s">
        <v>35</v>
      </c>
      <c r="I178" t="s">
        <v>316</v>
      </c>
      <c r="J178" t="s">
        <v>149</v>
      </c>
      <c r="K178" t="s">
        <v>668</v>
      </c>
      <c r="L178">
        <v>246970.30254100001</v>
      </c>
      <c r="M178">
        <v>380</v>
      </c>
      <c r="N178">
        <v>25147</v>
      </c>
      <c r="O178">
        <v>39230</v>
      </c>
    </row>
    <row r="179" spans="1:15" x14ac:dyDescent="0.2">
      <c r="A179" t="s">
        <v>200</v>
      </c>
      <c r="B179" s="1" t="s">
        <v>148</v>
      </c>
      <c r="C179" t="str">
        <f>"028"</f>
        <v>028</v>
      </c>
      <c r="D179" t="s">
        <v>507</v>
      </c>
      <c r="E179" t="s">
        <v>281</v>
      </c>
      <c r="F179" t="s">
        <v>641</v>
      </c>
      <c r="G179" t="s">
        <v>37</v>
      </c>
      <c r="H179" t="s">
        <v>35</v>
      </c>
      <c r="I179" t="s">
        <v>317</v>
      </c>
      <c r="J179" t="s">
        <v>149</v>
      </c>
      <c r="K179" t="s">
        <v>668</v>
      </c>
      <c r="L179">
        <v>60116.060905999999</v>
      </c>
      <c r="M179">
        <v>471</v>
      </c>
      <c r="N179">
        <v>17105</v>
      </c>
      <c r="O179">
        <v>31238</v>
      </c>
    </row>
    <row r="180" spans="1:15" x14ac:dyDescent="0.2">
      <c r="A180" t="s">
        <v>201</v>
      </c>
      <c r="B180" s="1" t="s">
        <v>148</v>
      </c>
      <c r="C180" t="str">
        <f>"029"</f>
        <v>029</v>
      </c>
      <c r="D180" t="s">
        <v>508</v>
      </c>
      <c r="E180" t="s">
        <v>281</v>
      </c>
      <c r="F180" t="s">
        <v>641</v>
      </c>
      <c r="G180" t="s">
        <v>37</v>
      </c>
      <c r="H180" t="s">
        <v>35</v>
      </c>
      <c r="I180" t="s">
        <v>317</v>
      </c>
      <c r="J180" t="s">
        <v>149</v>
      </c>
      <c r="K180" t="s">
        <v>668</v>
      </c>
      <c r="L180">
        <v>61304.819534000002</v>
      </c>
      <c r="M180">
        <v>446</v>
      </c>
      <c r="N180">
        <v>12230</v>
      </c>
      <c r="O180">
        <v>31480</v>
      </c>
    </row>
    <row r="181" spans="1:15" x14ac:dyDescent="0.2">
      <c r="A181" t="s">
        <v>202</v>
      </c>
      <c r="B181" s="1" t="s">
        <v>148</v>
      </c>
      <c r="C181" t="str">
        <f>"030"</f>
        <v>030</v>
      </c>
      <c r="D181" t="s">
        <v>509</v>
      </c>
      <c r="E181" t="s">
        <v>281</v>
      </c>
      <c r="F181" t="s">
        <v>641</v>
      </c>
      <c r="G181" t="s">
        <v>37</v>
      </c>
      <c r="H181" t="s">
        <v>35</v>
      </c>
      <c r="I181" t="s">
        <v>317</v>
      </c>
      <c r="J181" t="s">
        <v>149</v>
      </c>
      <c r="K181" t="s">
        <v>668</v>
      </c>
      <c r="L181">
        <v>49240.967393999999</v>
      </c>
      <c r="M181">
        <v>394</v>
      </c>
      <c r="N181">
        <v>15788</v>
      </c>
      <c r="O181">
        <v>33303</v>
      </c>
    </row>
    <row r="182" spans="1:15" x14ac:dyDescent="0.2">
      <c r="A182" t="s">
        <v>203</v>
      </c>
      <c r="B182" s="1" t="s">
        <v>148</v>
      </c>
      <c r="C182" t="str">
        <f>"031"</f>
        <v>031</v>
      </c>
      <c r="D182" t="s">
        <v>510</v>
      </c>
      <c r="E182" t="s">
        <v>3</v>
      </c>
      <c r="F182" t="s">
        <v>642</v>
      </c>
      <c r="G182" t="s">
        <v>41</v>
      </c>
      <c r="H182" t="s">
        <v>35</v>
      </c>
      <c r="I182" t="s">
        <v>318</v>
      </c>
      <c r="J182" t="s">
        <v>149</v>
      </c>
      <c r="K182" t="s">
        <v>668</v>
      </c>
      <c r="L182">
        <v>30801.422947999999</v>
      </c>
      <c r="M182">
        <v>571</v>
      </c>
      <c r="N182">
        <v>15837.1455078125</v>
      </c>
      <c r="O182">
        <v>31143.91796875</v>
      </c>
    </row>
    <row r="183" spans="1:15" x14ac:dyDescent="0.2">
      <c r="A183" t="s">
        <v>204</v>
      </c>
      <c r="B183" s="1" t="s">
        <v>148</v>
      </c>
      <c r="C183" t="str">
        <f>"031"</f>
        <v>031</v>
      </c>
      <c r="D183" t="s">
        <v>511</v>
      </c>
      <c r="E183" t="s">
        <v>6</v>
      </c>
      <c r="F183" t="s">
        <v>643</v>
      </c>
      <c r="G183" t="s">
        <v>41</v>
      </c>
      <c r="H183" t="s">
        <v>35</v>
      </c>
      <c r="I183" t="s">
        <v>318</v>
      </c>
      <c r="J183" t="s">
        <v>149</v>
      </c>
      <c r="K183" t="s">
        <v>668</v>
      </c>
      <c r="L183">
        <v>347444.07341100002</v>
      </c>
      <c r="M183">
        <v>181</v>
      </c>
      <c r="N183">
        <v>15837.1455078125</v>
      </c>
      <c r="O183">
        <v>31143.91796875</v>
      </c>
    </row>
    <row r="184" spans="1:15" x14ac:dyDescent="0.2">
      <c r="A184" t="s">
        <v>205</v>
      </c>
      <c r="B184" s="1" t="s">
        <v>148</v>
      </c>
      <c r="C184" t="str">
        <f>"032"</f>
        <v>032</v>
      </c>
      <c r="D184" t="s">
        <v>512</v>
      </c>
      <c r="E184" t="s">
        <v>3</v>
      </c>
      <c r="F184" t="s">
        <v>642</v>
      </c>
      <c r="G184" t="s">
        <v>41</v>
      </c>
      <c r="H184" t="s">
        <v>35</v>
      </c>
      <c r="I184" t="s">
        <v>318</v>
      </c>
      <c r="J184" t="s">
        <v>149</v>
      </c>
      <c r="K184" t="s">
        <v>668</v>
      </c>
      <c r="L184">
        <v>35847.471437</v>
      </c>
      <c r="M184">
        <v>669</v>
      </c>
      <c r="N184">
        <v>15745.71875</v>
      </c>
      <c r="O184">
        <v>28930.009765625</v>
      </c>
    </row>
    <row r="185" spans="1:15" x14ac:dyDescent="0.2">
      <c r="A185" t="s">
        <v>206</v>
      </c>
      <c r="B185" s="1" t="s">
        <v>148</v>
      </c>
      <c r="C185" t="str">
        <f>"032"</f>
        <v>032</v>
      </c>
      <c r="D185" t="s">
        <v>513</v>
      </c>
      <c r="E185" t="s">
        <v>6</v>
      </c>
      <c r="F185" t="s">
        <v>643</v>
      </c>
      <c r="G185" t="s">
        <v>41</v>
      </c>
      <c r="H185" t="s">
        <v>35</v>
      </c>
      <c r="I185" t="s">
        <v>318</v>
      </c>
      <c r="J185" t="s">
        <v>149</v>
      </c>
      <c r="K185" t="s">
        <v>668</v>
      </c>
      <c r="L185">
        <v>367701.89741099998</v>
      </c>
      <c r="M185">
        <v>147</v>
      </c>
      <c r="N185">
        <v>15745.71875</v>
      </c>
      <c r="O185">
        <v>28930.009765625</v>
      </c>
    </row>
    <row r="186" spans="1:15" x14ac:dyDescent="0.2">
      <c r="A186" t="s">
        <v>207</v>
      </c>
      <c r="B186" s="1" t="s">
        <v>148</v>
      </c>
      <c r="C186" t="str">
        <f>"033"</f>
        <v>033</v>
      </c>
      <c r="D186" t="s">
        <v>514</v>
      </c>
      <c r="E186" t="s">
        <v>3</v>
      </c>
      <c r="F186" t="s">
        <v>642</v>
      </c>
      <c r="G186" t="s">
        <v>41</v>
      </c>
      <c r="H186" t="s">
        <v>35</v>
      </c>
      <c r="I186" t="s">
        <v>318</v>
      </c>
      <c r="J186" t="s">
        <v>149</v>
      </c>
      <c r="K186" t="s">
        <v>668</v>
      </c>
      <c r="L186">
        <v>44867.629746999999</v>
      </c>
      <c r="M186">
        <v>906</v>
      </c>
      <c r="N186">
        <v>14912.861328125</v>
      </c>
      <c r="O186">
        <v>26879.294921875</v>
      </c>
    </row>
    <row r="187" spans="1:15" x14ac:dyDescent="0.2">
      <c r="A187" t="s">
        <v>208</v>
      </c>
      <c r="B187" s="1" t="s">
        <v>148</v>
      </c>
      <c r="C187" t="str">
        <f>"033"</f>
        <v>033</v>
      </c>
      <c r="D187" t="s">
        <v>515</v>
      </c>
      <c r="E187" t="s">
        <v>6</v>
      </c>
      <c r="F187" t="s">
        <v>643</v>
      </c>
      <c r="G187" t="s">
        <v>41</v>
      </c>
      <c r="H187" t="s">
        <v>35</v>
      </c>
      <c r="I187" t="s">
        <v>318</v>
      </c>
      <c r="J187" t="s">
        <v>149</v>
      </c>
      <c r="K187" t="s">
        <v>668</v>
      </c>
      <c r="L187">
        <v>361221.49744599999</v>
      </c>
      <c r="M187">
        <v>164</v>
      </c>
      <c r="N187">
        <v>14912.861328125</v>
      </c>
      <c r="O187">
        <v>26879.294921875</v>
      </c>
    </row>
    <row r="188" spans="1:15" x14ac:dyDescent="0.2">
      <c r="A188" t="s">
        <v>209</v>
      </c>
      <c r="B188" s="1" t="s">
        <v>148</v>
      </c>
      <c r="C188" t="str">
        <f>"034"</f>
        <v>034</v>
      </c>
      <c r="D188" t="s">
        <v>516</v>
      </c>
      <c r="E188" t="s">
        <v>281</v>
      </c>
      <c r="F188" t="s">
        <v>644</v>
      </c>
      <c r="G188" t="s">
        <v>20</v>
      </c>
      <c r="H188" t="s">
        <v>14</v>
      </c>
      <c r="I188" t="s">
        <v>319</v>
      </c>
      <c r="J188" t="s">
        <v>149</v>
      </c>
      <c r="K188" t="s">
        <v>668</v>
      </c>
      <c r="L188">
        <v>169155.14129500001</v>
      </c>
      <c r="M188">
        <v>291</v>
      </c>
      <c r="N188">
        <v>28615</v>
      </c>
      <c r="O188">
        <v>12431</v>
      </c>
    </row>
    <row r="189" spans="1:15" x14ac:dyDescent="0.2">
      <c r="A189" t="s">
        <v>210</v>
      </c>
      <c r="B189" s="1" t="s">
        <v>148</v>
      </c>
      <c r="C189" t="str">
        <f>"035"</f>
        <v>035</v>
      </c>
      <c r="D189" t="s">
        <v>517</v>
      </c>
      <c r="E189" t="s">
        <v>281</v>
      </c>
      <c r="F189" t="s">
        <v>644</v>
      </c>
      <c r="G189" t="s">
        <v>20</v>
      </c>
      <c r="H189" t="s">
        <v>14</v>
      </c>
      <c r="I189" t="s">
        <v>319</v>
      </c>
      <c r="J189" t="s">
        <v>149</v>
      </c>
      <c r="K189" t="s">
        <v>668</v>
      </c>
      <c r="L189">
        <v>325760.18530100002</v>
      </c>
      <c r="M189">
        <v>514</v>
      </c>
      <c r="N189">
        <v>28986</v>
      </c>
      <c r="O189">
        <v>13685</v>
      </c>
    </row>
    <row r="190" spans="1:15" x14ac:dyDescent="0.2">
      <c r="A190" t="s">
        <v>211</v>
      </c>
      <c r="B190" s="1" t="s">
        <v>148</v>
      </c>
      <c r="C190" t="str">
        <f>"036"</f>
        <v>036</v>
      </c>
      <c r="D190" t="s">
        <v>518</v>
      </c>
      <c r="E190" t="s">
        <v>281</v>
      </c>
      <c r="F190" t="s">
        <v>644</v>
      </c>
      <c r="G190" t="s">
        <v>20</v>
      </c>
      <c r="H190" t="s">
        <v>14</v>
      </c>
      <c r="I190" t="s">
        <v>319</v>
      </c>
      <c r="J190" t="s">
        <v>149</v>
      </c>
      <c r="K190" t="s">
        <v>668</v>
      </c>
      <c r="L190">
        <v>268794.91646899999</v>
      </c>
      <c r="M190">
        <v>421</v>
      </c>
      <c r="N190">
        <v>29287</v>
      </c>
      <c r="O190">
        <v>15561</v>
      </c>
    </row>
    <row r="191" spans="1:15" x14ac:dyDescent="0.2">
      <c r="A191" t="s">
        <v>212</v>
      </c>
      <c r="B191" s="1" t="s">
        <v>213</v>
      </c>
      <c r="C191" t="str">
        <f>"001"</f>
        <v>001</v>
      </c>
      <c r="D191" t="s">
        <v>519</v>
      </c>
      <c r="E191" t="s">
        <v>281</v>
      </c>
      <c r="F191" t="s">
        <v>645</v>
      </c>
      <c r="G191" t="s">
        <v>289</v>
      </c>
      <c r="H191" t="s">
        <v>14</v>
      </c>
      <c r="I191" t="s">
        <v>320</v>
      </c>
      <c r="J191" t="s">
        <v>214</v>
      </c>
      <c r="K191" t="s">
        <v>668</v>
      </c>
      <c r="L191">
        <v>81534.115875999996</v>
      </c>
      <c r="M191">
        <v>125</v>
      </c>
      <c r="N191">
        <v>19059</v>
      </c>
      <c r="O191">
        <v>38112</v>
      </c>
    </row>
    <row r="192" spans="1:15" x14ac:dyDescent="0.2">
      <c r="A192" t="s">
        <v>215</v>
      </c>
      <c r="B192" s="1" t="s">
        <v>213</v>
      </c>
      <c r="C192" t="str">
        <f>"002"</f>
        <v>002</v>
      </c>
      <c r="D192" t="s">
        <v>520</v>
      </c>
      <c r="E192" t="s">
        <v>281</v>
      </c>
      <c r="F192" t="s">
        <v>646</v>
      </c>
      <c r="G192" t="s">
        <v>284</v>
      </c>
      <c r="H192" t="s">
        <v>14</v>
      </c>
      <c r="I192" t="s">
        <v>321</v>
      </c>
      <c r="J192" t="s">
        <v>214</v>
      </c>
      <c r="K192" t="s">
        <v>668</v>
      </c>
      <c r="L192">
        <v>79843.652977000005</v>
      </c>
      <c r="M192">
        <v>217</v>
      </c>
      <c r="N192">
        <v>19175</v>
      </c>
      <c r="O192">
        <v>37702</v>
      </c>
    </row>
    <row r="193" spans="1:15" x14ac:dyDescent="0.2">
      <c r="A193" t="s">
        <v>216</v>
      </c>
      <c r="B193" s="1" t="s">
        <v>213</v>
      </c>
      <c r="C193" t="str">
        <f>"003"</f>
        <v>003</v>
      </c>
      <c r="D193" t="s">
        <v>521</v>
      </c>
      <c r="E193" t="s">
        <v>281</v>
      </c>
      <c r="F193" t="s">
        <v>647</v>
      </c>
      <c r="G193" t="s">
        <v>285</v>
      </c>
      <c r="H193" t="s">
        <v>14</v>
      </c>
      <c r="I193" t="s">
        <v>322</v>
      </c>
      <c r="J193" t="s">
        <v>214</v>
      </c>
      <c r="K193" t="s">
        <v>668</v>
      </c>
      <c r="L193">
        <v>230949.71217099999</v>
      </c>
      <c r="M193">
        <v>463</v>
      </c>
      <c r="N193">
        <v>19801</v>
      </c>
      <c r="O193">
        <v>36640</v>
      </c>
    </row>
    <row r="194" spans="1:15" x14ac:dyDescent="0.2">
      <c r="A194" t="s">
        <v>217</v>
      </c>
      <c r="B194" s="1" t="s">
        <v>213</v>
      </c>
      <c r="C194" t="str">
        <f>"004"</f>
        <v>004</v>
      </c>
      <c r="D194" t="s">
        <v>522</v>
      </c>
      <c r="E194" t="s">
        <v>281</v>
      </c>
      <c r="F194" t="s">
        <v>648</v>
      </c>
      <c r="G194" t="s">
        <v>286</v>
      </c>
      <c r="H194" t="s">
        <v>14</v>
      </c>
      <c r="I194" t="s">
        <v>323</v>
      </c>
      <c r="J194" t="s">
        <v>214</v>
      </c>
      <c r="K194" t="s">
        <v>668</v>
      </c>
      <c r="L194">
        <v>133091.87964699999</v>
      </c>
      <c r="M194">
        <v>406</v>
      </c>
      <c r="N194">
        <v>20613</v>
      </c>
      <c r="O194">
        <v>35404</v>
      </c>
    </row>
    <row r="195" spans="1:15" x14ac:dyDescent="0.2">
      <c r="A195" t="s">
        <v>218</v>
      </c>
      <c r="B195" s="1" t="s">
        <v>213</v>
      </c>
      <c r="C195" t="str">
        <f>"005"</f>
        <v>005</v>
      </c>
      <c r="D195" t="s">
        <v>523</v>
      </c>
      <c r="E195" t="s">
        <v>281</v>
      </c>
      <c r="F195" t="s">
        <v>649</v>
      </c>
      <c r="G195" t="s">
        <v>287</v>
      </c>
      <c r="H195" t="s">
        <v>14</v>
      </c>
      <c r="I195" t="s">
        <v>324</v>
      </c>
      <c r="J195" t="s">
        <v>214</v>
      </c>
      <c r="K195" t="s">
        <v>668</v>
      </c>
      <c r="L195">
        <v>174730.14673400001</v>
      </c>
      <c r="M195">
        <v>408</v>
      </c>
      <c r="N195">
        <v>20965</v>
      </c>
      <c r="O195">
        <v>34710</v>
      </c>
    </row>
    <row r="196" spans="1:15" x14ac:dyDescent="0.2">
      <c r="A196" t="s">
        <v>219</v>
      </c>
      <c r="B196" s="1" t="s">
        <v>213</v>
      </c>
      <c r="C196" t="str">
        <f>"006"</f>
        <v>006</v>
      </c>
      <c r="D196" t="s">
        <v>524</v>
      </c>
      <c r="E196" t="s">
        <v>281</v>
      </c>
      <c r="F196" t="s">
        <v>650</v>
      </c>
      <c r="G196" t="s">
        <v>20</v>
      </c>
      <c r="H196" t="s">
        <v>14</v>
      </c>
      <c r="I196" t="s">
        <v>325</v>
      </c>
      <c r="J196" t="s">
        <v>214</v>
      </c>
      <c r="K196" t="s">
        <v>668</v>
      </c>
      <c r="L196">
        <v>174730.14673400001</v>
      </c>
      <c r="M196">
        <v>618</v>
      </c>
      <c r="N196">
        <v>22212</v>
      </c>
      <c r="O196">
        <v>32668</v>
      </c>
    </row>
    <row r="197" spans="1:15" x14ac:dyDescent="0.2">
      <c r="A197" t="s">
        <v>220</v>
      </c>
      <c r="B197" s="1" t="s">
        <v>213</v>
      </c>
      <c r="C197" t="str">
        <f>"007"</f>
        <v>007</v>
      </c>
      <c r="D197" t="s">
        <v>525</v>
      </c>
      <c r="E197" t="s">
        <v>3</v>
      </c>
      <c r="F197" t="s">
        <v>651</v>
      </c>
      <c r="G197" t="s">
        <v>287</v>
      </c>
      <c r="H197" t="s">
        <v>14</v>
      </c>
      <c r="I197" t="s">
        <v>324</v>
      </c>
      <c r="J197" t="s">
        <v>214</v>
      </c>
      <c r="K197" t="s">
        <v>668</v>
      </c>
      <c r="L197">
        <v>4236.7555130000001</v>
      </c>
      <c r="M197">
        <v>84</v>
      </c>
      <c r="N197">
        <v>19412</v>
      </c>
      <c r="O197">
        <v>34218</v>
      </c>
    </row>
    <row r="198" spans="1:15" x14ac:dyDescent="0.2">
      <c r="A198" t="s">
        <v>221</v>
      </c>
      <c r="B198" s="1" t="s">
        <v>213</v>
      </c>
      <c r="C198" t="str">
        <f>"007"</f>
        <v>007</v>
      </c>
      <c r="D198" t="s">
        <v>526</v>
      </c>
      <c r="E198" t="s">
        <v>4</v>
      </c>
      <c r="F198" t="s">
        <v>652</v>
      </c>
      <c r="G198" t="s">
        <v>287</v>
      </c>
      <c r="H198" t="s">
        <v>14</v>
      </c>
      <c r="I198" t="s">
        <v>324</v>
      </c>
      <c r="J198" t="s">
        <v>214</v>
      </c>
      <c r="K198" t="s">
        <v>668</v>
      </c>
      <c r="L198">
        <v>13494.697421999999</v>
      </c>
      <c r="M198">
        <v>56</v>
      </c>
      <c r="N198">
        <v>19412</v>
      </c>
      <c r="O198">
        <v>34218</v>
      </c>
    </row>
    <row r="199" spans="1:15" x14ac:dyDescent="0.2">
      <c r="A199" t="s">
        <v>222</v>
      </c>
      <c r="B199" s="1" t="s">
        <v>213</v>
      </c>
      <c r="C199" t="str">
        <f>"007"</f>
        <v>007</v>
      </c>
      <c r="D199" t="s">
        <v>527</v>
      </c>
      <c r="E199" t="s">
        <v>5</v>
      </c>
      <c r="F199" t="s">
        <v>653</v>
      </c>
      <c r="G199" t="s">
        <v>287</v>
      </c>
      <c r="H199" t="s">
        <v>14</v>
      </c>
      <c r="I199" t="s">
        <v>324</v>
      </c>
      <c r="J199" t="s">
        <v>214</v>
      </c>
      <c r="K199" t="s">
        <v>668</v>
      </c>
      <c r="L199">
        <v>17775.439713</v>
      </c>
      <c r="M199">
        <v>77</v>
      </c>
      <c r="N199">
        <v>19412</v>
      </c>
      <c r="O199">
        <v>34218</v>
      </c>
    </row>
    <row r="200" spans="1:15" x14ac:dyDescent="0.2">
      <c r="A200" t="s">
        <v>223</v>
      </c>
      <c r="B200" s="1" t="s">
        <v>213</v>
      </c>
      <c r="C200" t="str">
        <f>"007"</f>
        <v>007</v>
      </c>
      <c r="D200" t="s">
        <v>528</v>
      </c>
      <c r="E200" t="s">
        <v>6</v>
      </c>
      <c r="F200" t="s">
        <v>654</v>
      </c>
      <c r="G200" t="s">
        <v>287</v>
      </c>
      <c r="H200" t="s">
        <v>14</v>
      </c>
      <c r="I200" t="s">
        <v>324</v>
      </c>
      <c r="J200" t="s">
        <v>214</v>
      </c>
      <c r="K200" t="s">
        <v>668</v>
      </c>
      <c r="L200">
        <v>11617.928202999999</v>
      </c>
      <c r="M200">
        <v>11</v>
      </c>
      <c r="N200">
        <v>19412</v>
      </c>
      <c r="O200">
        <v>34218</v>
      </c>
    </row>
    <row r="201" spans="1:15" x14ac:dyDescent="0.2">
      <c r="A201" t="s">
        <v>224</v>
      </c>
      <c r="B201" s="1" t="s">
        <v>213</v>
      </c>
      <c r="C201" t="str">
        <f>"008"</f>
        <v>008</v>
      </c>
      <c r="D201" t="s">
        <v>529</v>
      </c>
      <c r="E201" t="s">
        <v>3</v>
      </c>
      <c r="F201" t="s">
        <v>655</v>
      </c>
      <c r="G201" t="s">
        <v>288</v>
      </c>
      <c r="H201" t="s">
        <v>14</v>
      </c>
      <c r="I201" t="s">
        <v>326</v>
      </c>
      <c r="J201" t="s">
        <v>214</v>
      </c>
      <c r="K201" t="s">
        <v>668</v>
      </c>
      <c r="L201">
        <v>9675.4975610000001</v>
      </c>
      <c r="M201">
        <v>213</v>
      </c>
      <c r="N201">
        <v>18427</v>
      </c>
      <c r="O201">
        <v>36073</v>
      </c>
    </row>
    <row r="202" spans="1:15" x14ac:dyDescent="0.2">
      <c r="A202" t="s">
        <v>225</v>
      </c>
      <c r="B202" s="1" t="s">
        <v>213</v>
      </c>
      <c r="C202" t="str">
        <f>"008"</f>
        <v>008</v>
      </c>
      <c r="D202" t="s">
        <v>530</v>
      </c>
      <c r="E202" t="s">
        <v>4</v>
      </c>
      <c r="F202" t="s">
        <v>656</v>
      </c>
      <c r="G202" t="s">
        <v>288</v>
      </c>
      <c r="H202" t="s">
        <v>14</v>
      </c>
      <c r="I202" t="s">
        <v>326</v>
      </c>
      <c r="J202" t="s">
        <v>214</v>
      </c>
      <c r="K202" t="s">
        <v>668</v>
      </c>
      <c r="L202">
        <v>16741.112926999998</v>
      </c>
      <c r="M202">
        <v>101</v>
      </c>
      <c r="N202">
        <v>18427</v>
      </c>
      <c r="O202">
        <v>36073</v>
      </c>
    </row>
    <row r="203" spans="1:15" x14ac:dyDescent="0.2">
      <c r="A203" t="s">
        <v>226</v>
      </c>
      <c r="B203" s="1" t="s">
        <v>213</v>
      </c>
      <c r="C203" t="str">
        <f>"008"</f>
        <v>008</v>
      </c>
      <c r="D203" t="s">
        <v>531</v>
      </c>
      <c r="E203" t="s">
        <v>5</v>
      </c>
      <c r="F203" t="s">
        <v>657</v>
      </c>
      <c r="G203" t="s">
        <v>288</v>
      </c>
      <c r="H203" t="s">
        <v>14</v>
      </c>
      <c r="I203" t="s">
        <v>326</v>
      </c>
      <c r="J203" t="s">
        <v>214</v>
      </c>
      <c r="K203" t="s">
        <v>668</v>
      </c>
      <c r="L203">
        <v>8837.8363000000008</v>
      </c>
      <c r="M203">
        <v>55</v>
      </c>
      <c r="N203">
        <v>18427</v>
      </c>
      <c r="O203">
        <v>36073</v>
      </c>
    </row>
    <row r="204" spans="1:15" x14ac:dyDescent="0.2">
      <c r="A204" t="s">
        <v>227</v>
      </c>
      <c r="B204" s="1" t="s">
        <v>213</v>
      </c>
      <c r="C204" t="str">
        <f>"008"</f>
        <v>008</v>
      </c>
      <c r="D204" t="s">
        <v>532</v>
      </c>
      <c r="E204" t="s">
        <v>6</v>
      </c>
      <c r="F204" t="s">
        <v>658</v>
      </c>
      <c r="G204" t="s">
        <v>288</v>
      </c>
      <c r="H204" t="s">
        <v>14</v>
      </c>
      <c r="I204" t="s">
        <v>326</v>
      </c>
      <c r="J204" t="s">
        <v>214</v>
      </c>
      <c r="K204" t="s">
        <v>668</v>
      </c>
      <c r="L204">
        <v>73413.295941000004</v>
      </c>
      <c r="M204">
        <v>36</v>
      </c>
      <c r="N204">
        <v>18427</v>
      </c>
      <c r="O204">
        <v>36073</v>
      </c>
    </row>
    <row r="205" spans="1:15" x14ac:dyDescent="0.2">
      <c r="A205" t="s">
        <v>228</v>
      </c>
      <c r="B205" s="1" t="s">
        <v>213</v>
      </c>
      <c r="C205" t="str">
        <f>"009"</f>
        <v>009</v>
      </c>
      <c r="D205" t="s">
        <v>533</v>
      </c>
      <c r="E205" t="s">
        <v>3</v>
      </c>
      <c r="F205" t="s">
        <v>655</v>
      </c>
      <c r="G205" t="s">
        <v>288</v>
      </c>
      <c r="H205" t="s">
        <v>14</v>
      </c>
      <c r="I205" t="s">
        <v>326</v>
      </c>
      <c r="J205" t="s">
        <v>214</v>
      </c>
      <c r="K205" t="s">
        <v>668</v>
      </c>
      <c r="L205">
        <v>9322.6470979999995</v>
      </c>
      <c r="M205">
        <v>225</v>
      </c>
      <c r="N205">
        <v>15578</v>
      </c>
      <c r="O205">
        <v>36112</v>
      </c>
    </row>
    <row r="206" spans="1:15" x14ac:dyDescent="0.2">
      <c r="A206" t="s">
        <v>229</v>
      </c>
      <c r="B206" s="1" t="s">
        <v>213</v>
      </c>
      <c r="C206" t="str">
        <f>"009"</f>
        <v>009</v>
      </c>
      <c r="D206" t="s">
        <v>534</v>
      </c>
      <c r="E206" t="s">
        <v>4</v>
      </c>
      <c r="F206" t="s">
        <v>656</v>
      </c>
      <c r="G206" t="s">
        <v>288</v>
      </c>
      <c r="H206" t="s">
        <v>14</v>
      </c>
      <c r="I206" t="s">
        <v>326</v>
      </c>
      <c r="J206" t="s">
        <v>214</v>
      </c>
      <c r="K206" t="s">
        <v>668</v>
      </c>
      <c r="L206">
        <v>23861.711767000001</v>
      </c>
      <c r="M206">
        <v>141</v>
      </c>
      <c r="N206">
        <v>15578</v>
      </c>
      <c r="O206">
        <v>36112</v>
      </c>
    </row>
    <row r="207" spans="1:15" x14ac:dyDescent="0.2">
      <c r="A207" t="s">
        <v>230</v>
      </c>
      <c r="B207" s="1" t="s">
        <v>213</v>
      </c>
      <c r="C207" t="str">
        <f>"009"</f>
        <v>009</v>
      </c>
      <c r="D207" t="s">
        <v>535</v>
      </c>
      <c r="E207" t="s">
        <v>5</v>
      </c>
      <c r="F207" t="s">
        <v>657</v>
      </c>
      <c r="G207" t="s">
        <v>288</v>
      </c>
      <c r="H207" t="s">
        <v>14</v>
      </c>
      <c r="I207" t="s">
        <v>326</v>
      </c>
      <c r="J207" t="s">
        <v>214</v>
      </c>
      <c r="K207" t="s">
        <v>668</v>
      </c>
      <c r="L207">
        <v>9029.8800250000004</v>
      </c>
      <c r="M207">
        <v>56</v>
      </c>
      <c r="N207">
        <v>15578</v>
      </c>
      <c r="O207">
        <v>36112</v>
      </c>
    </row>
    <row r="208" spans="1:15" x14ac:dyDescent="0.2">
      <c r="A208" t="s">
        <v>231</v>
      </c>
      <c r="B208" s="1" t="s">
        <v>213</v>
      </c>
      <c r="C208" t="str">
        <f>"009"</f>
        <v>009</v>
      </c>
      <c r="D208" t="s">
        <v>536</v>
      </c>
      <c r="E208" t="s">
        <v>6</v>
      </c>
      <c r="F208" t="s">
        <v>658</v>
      </c>
      <c r="G208" t="s">
        <v>288</v>
      </c>
      <c r="H208" t="s">
        <v>14</v>
      </c>
      <c r="I208" t="s">
        <v>326</v>
      </c>
      <c r="J208" t="s">
        <v>214</v>
      </c>
      <c r="K208" t="s">
        <v>668</v>
      </c>
      <c r="L208">
        <v>79278.518494999997</v>
      </c>
      <c r="M208">
        <v>58</v>
      </c>
      <c r="N208">
        <v>15578</v>
      </c>
      <c r="O208">
        <v>36112</v>
      </c>
    </row>
    <row r="209" spans="1:15" x14ac:dyDescent="0.2">
      <c r="A209" t="s">
        <v>232</v>
      </c>
      <c r="B209" s="1" t="s">
        <v>213</v>
      </c>
      <c r="C209" t="str">
        <f>"010"</f>
        <v>010</v>
      </c>
      <c r="D209" t="s">
        <v>537</v>
      </c>
      <c r="E209" t="s">
        <v>3</v>
      </c>
      <c r="F209" t="s">
        <v>651</v>
      </c>
      <c r="G209" t="s">
        <v>287</v>
      </c>
      <c r="H209" t="s">
        <v>14</v>
      </c>
      <c r="I209" t="s">
        <v>324</v>
      </c>
      <c r="J209" t="s">
        <v>214</v>
      </c>
      <c r="K209" t="s">
        <v>668</v>
      </c>
      <c r="L209">
        <v>10066.756769</v>
      </c>
      <c r="M209">
        <v>222</v>
      </c>
      <c r="N209">
        <v>15144</v>
      </c>
      <c r="O209">
        <v>33700</v>
      </c>
    </row>
    <row r="210" spans="1:15" x14ac:dyDescent="0.2">
      <c r="A210" t="s">
        <v>233</v>
      </c>
      <c r="B210" s="1" t="s">
        <v>213</v>
      </c>
      <c r="C210" t="str">
        <f>"010"</f>
        <v>010</v>
      </c>
      <c r="D210" t="s">
        <v>538</v>
      </c>
      <c r="E210" t="s">
        <v>4</v>
      </c>
      <c r="F210" t="s">
        <v>652</v>
      </c>
      <c r="G210" t="s">
        <v>287</v>
      </c>
      <c r="H210" t="s">
        <v>14</v>
      </c>
      <c r="I210" t="s">
        <v>324</v>
      </c>
      <c r="J210" t="s">
        <v>214</v>
      </c>
      <c r="K210" t="s">
        <v>668</v>
      </c>
      <c r="L210">
        <v>15006.344504000001</v>
      </c>
      <c r="M210">
        <v>76</v>
      </c>
      <c r="N210">
        <v>15144</v>
      </c>
      <c r="O210">
        <v>33700</v>
      </c>
    </row>
    <row r="211" spans="1:15" x14ac:dyDescent="0.2">
      <c r="A211" t="s">
        <v>234</v>
      </c>
      <c r="B211" s="1" t="s">
        <v>213</v>
      </c>
      <c r="C211" t="str">
        <f>"010"</f>
        <v>010</v>
      </c>
      <c r="D211" t="s">
        <v>539</v>
      </c>
      <c r="E211" t="s">
        <v>5</v>
      </c>
      <c r="F211" t="s">
        <v>653</v>
      </c>
      <c r="G211" t="s">
        <v>287</v>
      </c>
      <c r="H211" t="s">
        <v>14</v>
      </c>
      <c r="I211" t="s">
        <v>324</v>
      </c>
      <c r="J211" t="s">
        <v>214</v>
      </c>
      <c r="K211" t="s">
        <v>668</v>
      </c>
      <c r="L211">
        <v>16427.946188999998</v>
      </c>
      <c r="M211">
        <v>68</v>
      </c>
      <c r="N211">
        <v>15144</v>
      </c>
      <c r="O211">
        <v>33700</v>
      </c>
    </row>
    <row r="212" spans="1:15" x14ac:dyDescent="0.2">
      <c r="A212" t="s">
        <v>235</v>
      </c>
      <c r="B212" s="1" t="s">
        <v>213</v>
      </c>
      <c r="C212" t="str">
        <f>"010"</f>
        <v>010</v>
      </c>
      <c r="D212" t="s">
        <v>540</v>
      </c>
      <c r="E212" t="s">
        <v>6</v>
      </c>
      <c r="F212" t="s">
        <v>654</v>
      </c>
      <c r="G212" t="s">
        <v>287</v>
      </c>
      <c r="H212" t="s">
        <v>14</v>
      </c>
      <c r="I212" t="s">
        <v>324</v>
      </c>
      <c r="J212" t="s">
        <v>214</v>
      </c>
      <c r="K212" t="s">
        <v>668</v>
      </c>
      <c r="L212">
        <v>34655.047244000001</v>
      </c>
      <c r="M212">
        <v>17</v>
      </c>
      <c r="N212">
        <v>15144</v>
      </c>
      <c r="O212">
        <v>33700</v>
      </c>
    </row>
    <row r="213" spans="1:15" x14ac:dyDescent="0.2">
      <c r="A213" t="s">
        <v>236</v>
      </c>
      <c r="B213" s="1" t="s">
        <v>213</v>
      </c>
      <c r="C213" t="str">
        <f>"011"</f>
        <v>011</v>
      </c>
      <c r="D213" t="s">
        <v>541</v>
      </c>
      <c r="E213" t="s">
        <v>281</v>
      </c>
      <c r="F213" t="s">
        <v>645</v>
      </c>
      <c r="G213" t="s">
        <v>289</v>
      </c>
      <c r="H213" t="s">
        <v>14</v>
      </c>
      <c r="I213" t="s">
        <v>320</v>
      </c>
      <c r="J213" t="s">
        <v>214</v>
      </c>
      <c r="K213" t="s">
        <v>668</v>
      </c>
      <c r="L213">
        <v>77782.171161999999</v>
      </c>
      <c r="M213">
        <v>106</v>
      </c>
      <c r="N213">
        <v>39092</v>
      </c>
      <c r="O213">
        <v>37355</v>
      </c>
    </row>
    <row r="214" spans="1:15" x14ac:dyDescent="0.2">
      <c r="A214" t="s">
        <v>237</v>
      </c>
      <c r="B214" s="1" t="s">
        <v>213</v>
      </c>
      <c r="C214" t="str">
        <f>"012"</f>
        <v>012</v>
      </c>
      <c r="D214" t="s">
        <v>542</v>
      </c>
      <c r="E214" t="s">
        <v>281</v>
      </c>
      <c r="F214" t="s">
        <v>646</v>
      </c>
      <c r="G214" t="s">
        <v>284</v>
      </c>
      <c r="H214" t="s">
        <v>14</v>
      </c>
      <c r="I214" t="s">
        <v>321</v>
      </c>
      <c r="J214" t="s">
        <v>214</v>
      </c>
      <c r="K214" t="s">
        <v>668</v>
      </c>
      <c r="L214">
        <v>117065.71124400001</v>
      </c>
      <c r="M214">
        <v>316</v>
      </c>
      <c r="N214">
        <v>39008</v>
      </c>
      <c r="O214">
        <v>36894</v>
      </c>
    </row>
    <row r="215" spans="1:15" x14ac:dyDescent="0.2">
      <c r="A215" t="s">
        <v>238</v>
      </c>
      <c r="B215" s="1" t="s">
        <v>213</v>
      </c>
      <c r="C215" t="str">
        <f>"013"</f>
        <v>013</v>
      </c>
      <c r="D215" t="s">
        <v>543</v>
      </c>
      <c r="E215" t="s">
        <v>281</v>
      </c>
      <c r="F215" t="s">
        <v>647</v>
      </c>
      <c r="G215" t="s">
        <v>285</v>
      </c>
      <c r="H215" t="s">
        <v>14</v>
      </c>
      <c r="I215" t="s">
        <v>322</v>
      </c>
      <c r="J215" t="s">
        <v>214</v>
      </c>
      <c r="K215" t="s">
        <v>668</v>
      </c>
      <c r="L215">
        <v>287615.20154500002</v>
      </c>
      <c r="M215">
        <v>760</v>
      </c>
      <c r="N215">
        <v>38803</v>
      </c>
      <c r="O215">
        <v>35704</v>
      </c>
    </row>
    <row r="216" spans="1:15" x14ac:dyDescent="0.2">
      <c r="A216" t="s">
        <v>239</v>
      </c>
      <c r="B216" s="1" t="s">
        <v>213</v>
      </c>
      <c r="C216" t="str">
        <f>"014"</f>
        <v>014</v>
      </c>
      <c r="D216" t="s">
        <v>544</v>
      </c>
      <c r="E216" t="s">
        <v>281</v>
      </c>
      <c r="F216" t="s">
        <v>648</v>
      </c>
      <c r="G216" t="s">
        <v>286</v>
      </c>
      <c r="H216" t="s">
        <v>14</v>
      </c>
      <c r="I216" t="s">
        <v>323</v>
      </c>
      <c r="J216" t="s">
        <v>214</v>
      </c>
      <c r="K216" t="s">
        <v>668</v>
      </c>
      <c r="L216">
        <v>158733.780967</v>
      </c>
      <c r="M216">
        <v>518</v>
      </c>
      <c r="N216">
        <v>38645</v>
      </c>
      <c r="O216">
        <v>34532</v>
      </c>
    </row>
    <row r="217" spans="1:15" x14ac:dyDescent="0.2">
      <c r="A217" t="s">
        <v>240</v>
      </c>
      <c r="B217" s="1" t="s">
        <v>213</v>
      </c>
      <c r="C217" t="str">
        <f>"015"</f>
        <v>015</v>
      </c>
      <c r="D217" t="s">
        <v>545</v>
      </c>
      <c r="E217" t="s">
        <v>281</v>
      </c>
      <c r="F217" t="s">
        <v>649</v>
      </c>
      <c r="G217" t="s">
        <v>287</v>
      </c>
      <c r="H217" t="s">
        <v>14</v>
      </c>
      <c r="I217" t="s">
        <v>324</v>
      </c>
      <c r="J217" t="s">
        <v>214</v>
      </c>
      <c r="K217" t="s">
        <v>668</v>
      </c>
      <c r="L217">
        <v>198942.79649499999</v>
      </c>
      <c r="M217">
        <v>510</v>
      </c>
      <c r="N217">
        <v>38355</v>
      </c>
      <c r="O217">
        <v>33098</v>
      </c>
    </row>
    <row r="218" spans="1:15" x14ac:dyDescent="0.2">
      <c r="A218" t="s">
        <v>241</v>
      </c>
      <c r="B218" s="1" t="s">
        <v>213</v>
      </c>
      <c r="C218" t="str">
        <f>"016"</f>
        <v>016</v>
      </c>
      <c r="D218" t="s">
        <v>546</v>
      </c>
      <c r="E218" t="s">
        <v>281</v>
      </c>
      <c r="F218" t="s">
        <v>650</v>
      </c>
      <c r="G218" t="s">
        <v>20</v>
      </c>
      <c r="H218" t="s">
        <v>14</v>
      </c>
      <c r="I218" t="s">
        <v>325</v>
      </c>
      <c r="J218" t="s">
        <v>214</v>
      </c>
      <c r="K218" t="s">
        <v>668</v>
      </c>
      <c r="L218">
        <v>278355.18779499998</v>
      </c>
      <c r="M218">
        <v>844</v>
      </c>
      <c r="N218">
        <v>37861</v>
      </c>
      <c r="O218">
        <v>30605</v>
      </c>
    </row>
    <row r="219" spans="1:15" x14ac:dyDescent="0.2">
      <c r="A219" t="s">
        <v>242</v>
      </c>
      <c r="B219" s="1" t="s">
        <v>213</v>
      </c>
      <c r="C219" t="str">
        <f>"017"</f>
        <v>017</v>
      </c>
      <c r="D219" t="s">
        <v>547</v>
      </c>
      <c r="E219" t="s">
        <v>3</v>
      </c>
      <c r="F219" t="s">
        <v>655</v>
      </c>
      <c r="G219" t="s">
        <v>288</v>
      </c>
      <c r="H219" t="s">
        <v>14</v>
      </c>
      <c r="I219" t="s">
        <v>326</v>
      </c>
      <c r="J219" t="s">
        <v>214</v>
      </c>
      <c r="K219" t="s">
        <v>668</v>
      </c>
      <c r="L219">
        <v>9491.9005720000005</v>
      </c>
      <c r="M219">
        <v>239</v>
      </c>
      <c r="N219">
        <v>37045</v>
      </c>
      <c r="O219">
        <v>36193</v>
      </c>
    </row>
    <row r="220" spans="1:15" x14ac:dyDescent="0.2">
      <c r="A220" t="s">
        <v>243</v>
      </c>
      <c r="B220" s="1" t="s">
        <v>213</v>
      </c>
      <c r="C220" t="str">
        <f>"017"</f>
        <v>017</v>
      </c>
      <c r="D220" t="s">
        <v>548</v>
      </c>
      <c r="E220" t="s">
        <v>4</v>
      </c>
      <c r="F220" t="s">
        <v>656</v>
      </c>
      <c r="G220" t="s">
        <v>288</v>
      </c>
      <c r="H220" t="s">
        <v>14</v>
      </c>
      <c r="I220" t="s">
        <v>326</v>
      </c>
      <c r="J220" t="s">
        <v>214</v>
      </c>
      <c r="K220" t="s">
        <v>668</v>
      </c>
      <c r="L220">
        <v>21879.916144999999</v>
      </c>
      <c r="M220">
        <v>126</v>
      </c>
      <c r="N220">
        <v>37045</v>
      </c>
      <c r="O220">
        <v>36193</v>
      </c>
    </row>
    <row r="221" spans="1:15" x14ac:dyDescent="0.2">
      <c r="A221" t="s">
        <v>244</v>
      </c>
      <c r="B221" s="1" t="s">
        <v>213</v>
      </c>
      <c r="C221" t="str">
        <f>"017"</f>
        <v>017</v>
      </c>
      <c r="D221" t="s">
        <v>549</v>
      </c>
      <c r="E221" t="s">
        <v>5</v>
      </c>
      <c r="F221" t="s">
        <v>657</v>
      </c>
      <c r="G221" t="s">
        <v>288</v>
      </c>
      <c r="H221" t="s">
        <v>14</v>
      </c>
      <c r="I221" t="s">
        <v>326</v>
      </c>
      <c r="J221" t="s">
        <v>214</v>
      </c>
      <c r="K221" t="s">
        <v>668</v>
      </c>
      <c r="L221">
        <v>11179.335397000001</v>
      </c>
      <c r="M221">
        <v>62</v>
      </c>
      <c r="N221">
        <v>37045</v>
      </c>
      <c r="O221">
        <v>36193</v>
      </c>
    </row>
    <row r="222" spans="1:15" x14ac:dyDescent="0.2">
      <c r="A222" t="s">
        <v>245</v>
      </c>
      <c r="B222" s="1" t="s">
        <v>213</v>
      </c>
      <c r="C222" t="str">
        <f>"017"</f>
        <v>017</v>
      </c>
      <c r="D222" t="s">
        <v>550</v>
      </c>
      <c r="E222" t="s">
        <v>6</v>
      </c>
      <c r="F222" t="s">
        <v>658</v>
      </c>
      <c r="G222" t="s">
        <v>288</v>
      </c>
      <c r="H222" t="s">
        <v>14</v>
      </c>
      <c r="I222" t="s">
        <v>326</v>
      </c>
      <c r="J222" t="s">
        <v>214</v>
      </c>
      <c r="K222" t="s">
        <v>668</v>
      </c>
      <c r="L222">
        <v>89141.916100000002</v>
      </c>
      <c r="M222">
        <v>75</v>
      </c>
      <c r="N222">
        <v>37045</v>
      </c>
      <c r="O222">
        <v>36193</v>
      </c>
    </row>
    <row r="223" spans="1:15" x14ac:dyDescent="0.2">
      <c r="A223" t="s">
        <v>246</v>
      </c>
      <c r="B223" s="1" t="s">
        <v>213</v>
      </c>
      <c r="C223" t="str">
        <f>"018"</f>
        <v>018</v>
      </c>
      <c r="D223" t="s">
        <v>551</v>
      </c>
      <c r="E223" t="s">
        <v>3</v>
      </c>
      <c r="F223" t="s">
        <v>651</v>
      </c>
      <c r="G223" t="s">
        <v>287</v>
      </c>
      <c r="H223" t="s">
        <v>14</v>
      </c>
      <c r="I223" t="s">
        <v>324</v>
      </c>
      <c r="J223" t="s">
        <v>214</v>
      </c>
      <c r="K223" t="s">
        <v>668</v>
      </c>
      <c r="L223">
        <v>7878.5739080000003</v>
      </c>
      <c r="M223">
        <v>201</v>
      </c>
      <c r="N223">
        <v>36612</v>
      </c>
      <c r="O223">
        <v>33673</v>
      </c>
    </row>
    <row r="224" spans="1:15" x14ac:dyDescent="0.2">
      <c r="A224" t="s">
        <v>247</v>
      </c>
      <c r="B224" s="1" t="s">
        <v>213</v>
      </c>
      <c r="C224" t="str">
        <f>"018"</f>
        <v>018</v>
      </c>
      <c r="D224" t="s">
        <v>552</v>
      </c>
      <c r="E224" t="s">
        <v>4</v>
      </c>
      <c r="F224" t="s">
        <v>652</v>
      </c>
      <c r="G224" t="s">
        <v>287</v>
      </c>
      <c r="H224" t="s">
        <v>14</v>
      </c>
      <c r="I224" t="s">
        <v>324</v>
      </c>
      <c r="J224" t="s">
        <v>214</v>
      </c>
      <c r="K224" t="s">
        <v>668</v>
      </c>
      <c r="L224">
        <v>14183.823619999999</v>
      </c>
      <c r="M224">
        <v>86</v>
      </c>
      <c r="N224">
        <v>36612</v>
      </c>
      <c r="O224">
        <v>33673</v>
      </c>
    </row>
    <row r="225" spans="1:15" x14ac:dyDescent="0.2">
      <c r="A225" t="s">
        <v>248</v>
      </c>
      <c r="B225" s="1" t="s">
        <v>213</v>
      </c>
      <c r="C225" t="str">
        <f>"018"</f>
        <v>018</v>
      </c>
      <c r="D225" t="s">
        <v>553</v>
      </c>
      <c r="E225" t="s">
        <v>5</v>
      </c>
      <c r="F225" t="s">
        <v>653</v>
      </c>
      <c r="G225" t="s">
        <v>287</v>
      </c>
      <c r="H225" t="s">
        <v>14</v>
      </c>
      <c r="I225" t="s">
        <v>324</v>
      </c>
      <c r="J225" t="s">
        <v>214</v>
      </c>
      <c r="K225" t="s">
        <v>668</v>
      </c>
      <c r="L225">
        <v>46531.477458000001</v>
      </c>
      <c r="M225">
        <v>110</v>
      </c>
      <c r="N225">
        <v>36612</v>
      </c>
      <c r="O225">
        <v>33673</v>
      </c>
    </row>
    <row r="226" spans="1:15" x14ac:dyDescent="0.2">
      <c r="A226" t="s">
        <v>249</v>
      </c>
      <c r="B226" s="1" t="s">
        <v>213</v>
      </c>
      <c r="C226" t="str">
        <f>"018"</f>
        <v>018</v>
      </c>
      <c r="D226" t="s">
        <v>554</v>
      </c>
      <c r="E226" t="s">
        <v>6</v>
      </c>
      <c r="F226" t="s">
        <v>654</v>
      </c>
      <c r="G226" t="s">
        <v>287</v>
      </c>
      <c r="H226" t="s">
        <v>14</v>
      </c>
      <c r="I226" t="s">
        <v>324</v>
      </c>
      <c r="J226" t="s">
        <v>214</v>
      </c>
      <c r="K226" t="s">
        <v>668</v>
      </c>
      <c r="L226">
        <v>10767.198406</v>
      </c>
      <c r="M226">
        <v>10</v>
      </c>
      <c r="N226">
        <v>36612</v>
      </c>
      <c r="O226">
        <v>33673</v>
      </c>
    </row>
    <row r="227" spans="1:15" x14ac:dyDescent="0.2">
      <c r="A227" t="s">
        <v>250</v>
      </c>
      <c r="B227" s="1" t="s">
        <v>213</v>
      </c>
      <c r="C227" t="str">
        <f>"019"</f>
        <v>019</v>
      </c>
      <c r="D227" t="s">
        <v>555</v>
      </c>
      <c r="E227" t="s">
        <v>281</v>
      </c>
      <c r="F227" t="s">
        <v>645</v>
      </c>
      <c r="G227" t="s">
        <v>289</v>
      </c>
      <c r="H227" t="s">
        <v>14</v>
      </c>
      <c r="I227" t="s">
        <v>320</v>
      </c>
      <c r="J227" t="s">
        <v>214</v>
      </c>
      <c r="K227" t="s">
        <v>668</v>
      </c>
      <c r="L227">
        <v>106973.13614800001</v>
      </c>
      <c r="M227">
        <v>160</v>
      </c>
      <c r="N227">
        <v>36554</v>
      </c>
      <c r="O227">
        <v>38575</v>
      </c>
    </row>
    <row r="228" spans="1:15" x14ac:dyDescent="0.2">
      <c r="A228" t="s">
        <v>251</v>
      </c>
      <c r="B228" s="1" t="s">
        <v>213</v>
      </c>
      <c r="C228" t="str">
        <f>"020"</f>
        <v>020</v>
      </c>
      <c r="D228" t="s">
        <v>556</v>
      </c>
      <c r="E228" t="s">
        <v>281</v>
      </c>
      <c r="F228" t="s">
        <v>646</v>
      </c>
      <c r="G228" t="s">
        <v>284</v>
      </c>
      <c r="H228" t="s">
        <v>14</v>
      </c>
      <c r="I228" t="s">
        <v>321</v>
      </c>
      <c r="J228" t="s">
        <v>214</v>
      </c>
      <c r="K228" t="s">
        <v>668</v>
      </c>
      <c r="L228">
        <v>126048.89516</v>
      </c>
      <c r="M228">
        <v>348</v>
      </c>
      <c r="N228">
        <v>36273</v>
      </c>
      <c r="O228">
        <v>38049</v>
      </c>
    </row>
    <row r="229" spans="1:15" x14ac:dyDescent="0.2">
      <c r="A229" t="s">
        <v>252</v>
      </c>
      <c r="B229" s="1" t="s">
        <v>213</v>
      </c>
      <c r="C229" t="str">
        <f>"021"</f>
        <v>021</v>
      </c>
      <c r="D229" t="s">
        <v>557</v>
      </c>
      <c r="E229" t="s">
        <v>281</v>
      </c>
      <c r="F229" t="s">
        <v>647</v>
      </c>
      <c r="G229" t="s">
        <v>285</v>
      </c>
      <c r="H229" t="s">
        <v>14</v>
      </c>
      <c r="I229" t="s">
        <v>322</v>
      </c>
      <c r="J229" t="s">
        <v>214</v>
      </c>
      <c r="K229" t="s">
        <v>668</v>
      </c>
      <c r="L229">
        <v>249769.83787600001</v>
      </c>
      <c r="M229">
        <v>604</v>
      </c>
      <c r="N229">
        <v>35594</v>
      </c>
      <c r="O229">
        <v>36784</v>
      </c>
    </row>
    <row r="230" spans="1:15" x14ac:dyDescent="0.2">
      <c r="A230" t="s">
        <v>253</v>
      </c>
      <c r="B230" s="1" t="s">
        <v>213</v>
      </c>
      <c r="C230" t="str">
        <f>"022"</f>
        <v>022</v>
      </c>
      <c r="D230" t="s">
        <v>558</v>
      </c>
      <c r="E230" t="s">
        <v>281</v>
      </c>
      <c r="F230" t="s">
        <v>648</v>
      </c>
      <c r="G230" t="s">
        <v>286</v>
      </c>
      <c r="H230" t="s">
        <v>14</v>
      </c>
      <c r="I230" t="s">
        <v>323</v>
      </c>
      <c r="J230" t="s">
        <v>214</v>
      </c>
      <c r="K230" t="s">
        <v>668</v>
      </c>
      <c r="L230">
        <v>146032.59865500001</v>
      </c>
      <c r="M230">
        <v>442</v>
      </c>
      <c r="N230">
        <v>35251</v>
      </c>
      <c r="O230">
        <v>35774</v>
      </c>
    </row>
    <row r="231" spans="1:15" x14ac:dyDescent="0.2">
      <c r="A231" t="s">
        <v>254</v>
      </c>
      <c r="B231" s="1" t="s">
        <v>213</v>
      </c>
      <c r="C231" t="str">
        <f>"023"</f>
        <v>023</v>
      </c>
      <c r="D231" t="s">
        <v>559</v>
      </c>
      <c r="E231" t="s">
        <v>281</v>
      </c>
      <c r="F231" t="s">
        <v>649</v>
      </c>
      <c r="G231" t="s">
        <v>287</v>
      </c>
      <c r="H231" t="s">
        <v>14</v>
      </c>
      <c r="I231" t="s">
        <v>324</v>
      </c>
      <c r="J231" t="s">
        <v>214</v>
      </c>
      <c r="K231" t="s">
        <v>668</v>
      </c>
      <c r="L231">
        <v>253799.40928600001</v>
      </c>
      <c r="M231">
        <v>588</v>
      </c>
      <c r="N231">
        <v>34748</v>
      </c>
      <c r="O231">
        <v>34453</v>
      </c>
    </row>
    <row r="232" spans="1:15" x14ac:dyDescent="0.2">
      <c r="A232" t="s">
        <v>255</v>
      </c>
      <c r="B232" s="1" t="s">
        <v>213</v>
      </c>
      <c r="C232" t="str">
        <f>"024"</f>
        <v>024</v>
      </c>
      <c r="D232" t="s">
        <v>560</v>
      </c>
      <c r="E232" t="s">
        <v>281</v>
      </c>
      <c r="F232" t="s">
        <v>650</v>
      </c>
      <c r="G232" t="s">
        <v>20</v>
      </c>
      <c r="H232" t="s">
        <v>14</v>
      </c>
      <c r="I232" t="s">
        <v>325</v>
      </c>
      <c r="J232" t="s">
        <v>214</v>
      </c>
      <c r="K232" t="s">
        <v>668</v>
      </c>
      <c r="L232">
        <v>253799.40928600001</v>
      </c>
      <c r="M232">
        <v>866</v>
      </c>
      <c r="N232">
        <v>33700</v>
      </c>
      <c r="O232">
        <v>32128</v>
      </c>
    </row>
    <row r="233" spans="1:15" x14ac:dyDescent="0.2">
      <c r="A233" t="s">
        <v>256</v>
      </c>
      <c r="B233" s="1" t="s">
        <v>257</v>
      </c>
      <c r="C233" t="str">
        <f>"001"</f>
        <v>001</v>
      </c>
      <c r="D233" t="s">
        <v>561</v>
      </c>
      <c r="E233" t="s">
        <v>3</v>
      </c>
      <c r="F233" t="s">
        <v>659</v>
      </c>
      <c r="G233" t="s">
        <v>34</v>
      </c>
      <c r="H233" t="s">
        <v>35</v>
      </c>
      <c r="I233" t="s">
        <v>327</v>
      </c>
      <c r="J233" t="s">
        <v>214</v>
      </c>
      <c r="K233" t="s">
        <v>668</v>
      </c>
      <c r="L233">
        <v>15671.405472</v>
      </c>
      <c r="M233">
        <v>298</v>
      </c>
      <c r="N233">
        <v>14056</v>
      </c>
      <c r="O233">
        <v>6657</v>
      </c>
    </row>
    <row r="234" spans="1:15" x14ac:dyDescent="0.2">
      <c r="A234" t="s">
        <v>258</v>
      </c>
      <c r="B234" s="1" t="s">
        <v>257</v>
      </c>
      <c r="C234" t="str">
        <f>"001"</f>
        <v>001</v>
      </c>
      <c r="D234" t="s">
        <v>562</v>
      </c>
      <c r="E234" t="s">
        <v>4</v>
      </c>
      <c r="F234" t="s">
        <v>660</v>
      </c>
      <c r="G234" t="s">
        <v>34</v>
      </c>
      <c r="H234" t="s">
        <v>35</v>
      </c>
      <c r="I234" t="s">
        <v>327</v>
      </c>
      <c r="J234" t="s">
        <v>214</v>
      </c>
      <c r="K234" t="s">
        <v>668</v>
      </c>
      <c r="L234">
        <v>14745.133164000001</v>
      </c>
      <c r="M234">
        <v>71</v>
      </c>
      <c r="N234">
        <v>14056</v>
      </c>
      <c r="O234">
        <v>6657</v>
      </c>
    </row>
    <row r="235" spans="1:15" x14ac:dyDescent="0.2">
      <c r="A235" t="s">
        <v>259</v>
      </c>
      <c r="B235" s="1" t="s">
        <v>257</v>
      </c>
      <c r="C235" t="str">
        <f>"001"</f>
        <v>001</v>
      </c>
      <c r="D235" t="s">
        <v>563</v>
      </c>
      <c r="E235" t="s">
        <v>6</v>
      </c>
      <c r="F235" t="s">
        <v>661</v>
      </c>
      <c r="G235" t="s">
        <v>34</v>
      </c>
      <c r="H235" t="s">
        <v>35</v>
      </c>
      <c r="I235" t="s">
        <v>327</v>
      </c>
      <c r="J235" t="s">
        <v>214</v>
      </c>
      <c r="K235" t="s">
        <v>668</v>
      </c>
      <c r="L235">
        <v>114295.819173</v>
      </c>
      <c r="M235">
        <v>76</v>
      </c>
      <c r="N235">
        <v>14056</v>
      </c>
      <c r="O235">
        <v>6657</v>
      </c>
    </row>
    <row r="236" spans="1:15" x14ac:dyDescent="0.2">
      <c r="A236" t="s">
        <v>260</v>
      </c>
      <c r="B236" s="1" t="s">
        <v>257</v>
      </c>
      <c r="C236" t="str">
        <f>"002"</f>
        <v>002</v>
      </c>
      <c r="D236" t="s">
        <v>564</v>
      </c>
      <c r="E236" t="s">
        <v>281</v>
      </c>
      <c r="F236" t="s">
        <v>662</v>
      </c>
      <c r="G236" t="s">
        <v>34</v>
      </c>
      <c r="H236" t="s">
        <v>35</v>
      </c>
      <c r="I236" t="s">
        <v>327</v>
      </c>
      <c r="J236" t="s">
        <v>214</v>
      </c>
      <c r="K236" t="s">
        <v>668</v>
      </c>
      <c r="L236">
        <v>308421.42592499999</v>
      </c>
      <c r="M236">
        <v>648</v>
      </c>
      <c r="N236">
        <v>13184.1142578125</v>
      </c>
      <c r="O236">
        <v>8077.39208984375</v>
      </c>
    </row>
    <row r="237" spans="1:15" x14ac:dyDescent="0.2">
      <c r="A237" t="s">
        <v>261</v>
      </c>
      <c r="B237" s="1" t="s">
        <v>257</v>
      </c>
      <c r="C237" t="str">
        <f>"003"</f>
        <v>003</v>
      </c>
      <c r="D237" t="s">
        <v>565</v>
      </c>
      <c r="E237" t="s">
        <v>3</v>
      </c>
      <c r="F237" t="s">
        <v>659</v>
      </c>
      <c r="G237" t="s">
        <v>34</v>
      </c>
      <c r="H237" t="s">
        <v>35</v>
      </c>
      <c r="I237" t="s">
        <v>327</v>
      </c>
      <c r="J237" t="s">
        <v>214</v>
      </c>
      <c r="K237" t="s">
        <v>668</v>
      </c>
      <c r="L237">
        <v>20980.737142999998</v>
      </c>
      <c r="M237">
        <v>402</v>
      </c>
      <c r="N237">
        <v>13722.5390625</v>
      </c>
      <c r="O237">
        <v>9381.966796875</v>
      </c>
    </row>
    <row r="238" spans="1:15" x14ac:dyDescent="0.2">
      <c r="A238" t="s">
        <v>262</v>
      </c>
      <c r="B238" s="1" t="s">
        <v>257</v>
      </c>
      <c r="C238" t="str">
        <f>"003"</f>
        <v>003</v>
      </c>
      <c r="D238" t="s">
        <v>566</v>
      </c>
      <c r="E238" t="s">
        <v>4</v>
      </c>
      <c r="F238" t="s">
        <v>660</v>
      </c>
      <c r="G238" t="s">
        <v>34</v>
      </c>
      <c r="H238" t="s">
        <v>35</v>
      </c>
      <c r="I238" t="s">
        <v>327</v>
      </c>
      <c r="J238" t="s">
        <v>214</v>
      </c>
      <c r="K238" t="s">
        <v>668</v>
      </c>
      <c r="L238">
        <v>17778.945906000001</v>
      </c>
      <c r="M238">
        <v>71</v>
      </c>
      <c r="N238">
        <v>13722.5390625</v>
      </c>
      <c r="O238">
        <v>9381.966796875</v>
      </c>
    </row>
    <row r="239" spans="1:15" x14ac:dyDescent="0.2">
      <c r="A239" t="s">
        <v>263</v>
      </c>
      <c r="B239" s="1" t="s">
        <v>257</v>
      </c>
      <c r="C239" t="str">
        <f>"003"</f>
        <v>003</v>
      </c>
      <c r="D239" t="s">
        <v>567</v>
      </c>
      <c r="E239" t="s">
        <v>6</v>
      </c>
      <c r="F239" t="s">
        <v>661</v>
      </c>
      <c r="G239" t="s">
        <v>34</v>
      </c>
      <c r="H239" t="s">
        <v>35</v>
      </c>
      <c r="I239" t="s">
        <v>327</v>
      </c>
      <c r="J239" t="s">
        <v>214</v>
      </c>
      <c r="K239" t="s">
        <v>668</v>
      </c>
      <c r="L239">
        <v>137759.73746400001</v>
      </c>
      <c r="M239">
        <v>78</v>
      </c>
      <c r="N239">
        <v>13722.5390625</v>
      </c>
      <c r="O239">
        <v>9381.966796875</v>
      </c>
    </row>
    <row r="240" spans="1:15" x14ac:dyDescent="0.2">
      <c r="A240" t="s">
        <v>264</v>
      </c>
      <c r="B240" s="1" t="s">
        <v>257</v>
      </c>
      <c r="C240" t="str">
        <f>"004"</f>
        <v>004</v>
      </c>
      <c r="D240" t="s">
        <v>568</v>
      </c>
      <c r="E240" t="s">
        <v>281</v>
      </c>
      <c r="F240" t="s">
        <v>662</v>
      </c>
      <c r="G240" t="s">
        <v>34</v>
      </c>
      <c r="H240" t="s">
        <v>35</v>
      </c>
      <c r="I240" t="s">
        <v>327</v>
      </c>
      <c r="J240" t="s">
        <v>214</v>
      </c>
      <c r="K240" t="s">
        <v>668</v>
      </c>
      <c r="L240">
        <v>314502.916807</v>
      </c>
      <c r="M240">
        <v>429</v>
      </c>
      <c r="N240">
        <v>15597</v>
      </c>
      <c r="O240">
        <v>4858</v>
      </c>
    </row>
    <row r="241" spans="1:15" x14ac:dyDescent="0.2">
      <c r="A241" t="s">
        <v>265</v>
      </c>
      <c r="B241" s="1" t="s">
        <v>257</v>
      </c>
      <c r="C241" t="str">
        <f>"005"</f>
        <v>005</v>
      </c>
      <c r="D241" t="s">
        <v>569</v>
      </c>
      <c r="E241" t="s">
        <v>3</v>
      </c>
      <c r="F241" t="s">
        <v>659</v>
      </c>
      <c r="G241" t="s">
        <v>34</v>
      </c>
      <c r="H241" t="s">
        <v>35</v>
      </c>
      <c r="I241" t="s">
        <v>327</v>
      </c>
      <c r="J241" t="s">
        <v>214</v>
      </c>
      <c r="K241" t="s">
        <v>668</v>
      </c>
      <c r="L241">
        <v>10149.789782</v>
      </c>
      <c r="M241">
        <v>151</v>
      </c>
      <c r="N241">
        <v>17364</v>
      </c>
      <c r="O241">
        <v>4135</v>
      </c>
    </row>
    <row r="242" spans="1:15" x14ac:dyDescent="0.2">
      <c r="A242" t="s">
        <v>266</v>
      </c>
      <c r="B242" s="1" t="s">
        <v>257</v>
      </c>
      <c r="C242" t="str">
        <f>"005"</f>
        <v>005</v>
      </c>
      <c r="D242" t="s">
        <v>570</v>
      </c>
      <c r="E242" t="s">
        <v>4</v>
      </c>
      <c r="F242" t="s">
        <v>660</v>
      </c>
      <c r="G242" t="s">
        <v>34</v>
      </c>
      <c r="H242" t="s">
        <v>35</v>
      </c>
      <c r="I242" t="s">
        <v>327</v>
      </c>
      <c r="J242" t="s">
        <v>214</v>
      </c>
      <c r="K242" t="s">
        <v>668</v>
      </c>
      <c r="L242">
        <v>12949.962605999999</v>
      </c>
      <c r="M242">
        <v>55</v>
      </c>
      <c r="N242">
        <v>17364</v>
      </c>
      <c r="O242">
        <v>4135</v>
      </c>
    </row>
    <row r="243" spans="1:15" x14ac:dyDescent="0.2">
      <c r="A243" t="s">
        <v>267</v>
      </c>
      <c r="B243" s="1" t="s">
        <v>257</v>
      </c>
      <c r="C243" t="str">
        <f>"005"</f>
        <v>005</v>
      </c>
      <c r="D243" t="s">
        <v>571</v>
      </c>
      <c r="E243" t="s">
        <v>6</v>
      </c>
      <c r="F243" t="s">
        <v>661</v>
      </c>
      <c r="G243" t="s">
        <v>34</v>
      </c>
      <c r="H243" t="s">
        <v>35</v>
      </c>
      <c r="I243" t="s">
        <v>327</v>
      </c>
      <c r="J243" t="s">
        <v>214</v>
      </c>
      <c r="K243" t="s">
        <v>668</v>
      </c>
      <c r="L243">
        <v>118023.22053999999</v>
      </c>
      <c r="M243">
        <v>50</v>
      </c>
      <c r="N243">
        <v>17364</v>
      </c>
      <c r="O243">
        <v>4135</v>
      </c>
    </row>
    <row r="244" spans="1:15" x14ac:dyDescent="0.2">
      <c r="A244" t="s">
        <v>268</v>
      </c>
      <c r="B244" s="1" t="s">
        <v>257</v>
      </c>
      <c r="C244" t="str">
        <f>"006"</f>
        <v>006</v>
      </c>
      <c r="D244" t="s">
        <v>572</v>
      </c>
      <c r="E244" t="s">
        <v>281</v>
      </c>
      <c r="F244" t="s">
        <v>663</v>
      </c>
      <c r="G244" t="s">
        <v>37</v>
      </c>
      <c r="H244" t="s">
        <v>35</v>
      </c>
      <c r="I244" t="s">
        <v>328</v>
      </c>
      <c r="J244" t="s">
        <v>214</v>
      </c>
      <c r="K244" t="s">
        <v>668</v>
      </c>
      <c r="L244">
        <v>28215.446610999999</v>
      </c>
      <c r="M244">
        <v>379</v>
      </c>
      <c r="N244">
        <v>18676</v>
      </c>
      <c r="O244">
        <v>10564</v>
      </c>
    </row>
    <row r="245" spans="1:15" x14ac:dyDescent="0.2">
      <c r="A245" t="s">
        <v>269</v>
      </c>
      <c r="B245" s="1" t="s">
        <v>257</v>
      </c>
      <c r="C245" t="str">
        <f>"007"</f>
        <v>007</v>
      </c>
      <c r="D245" t="s">
        <v>573</v>
      </c>
      <c r="E245" t="s">
        <v>281</v>
      </c>
      <c r="F245" t="s">
        <v>663</v>
      </c>
      <c r="G245" t="s">
        <v>37</v>
      </c>
      <c r="H245" t="s">
        <v>35</v>
      </c>
      <c r="I245" t="s">
        <v>328</v>
      </c>
      <c r="J245" t="s">
        <v>214</v>
      </c>
      <c r="K245" t="s">
        <v>668</v>
      </c>
      <c r="L245">
        <v>40123.591929000002</v>
      </c>
      <c r="M245">
        <v>529</v>
      </c>
      <c r="N245">
        <v>18830</v>
      </c>
      <c r="O245">
        <v>8982</v>
      </c>
    </row>
    <row r="246" spans="1:15" x14ac:dyDescent="0.2">
      <c r="A246" t="s">
        <v>270</v>
      </c>
      <c r="B246" s="1" t="s">
        <v>257</v>
      </c>
      <c r="C246" t="str">
        <f>"008"</f>
        <v>008</v>
      </c>
      <c r="D246" t="s">
        <v>574</v>
      </c>
      <c r="E246" t="s">
        <v>281</v>
      </c>
      <c r="F246" t="s">
        <v>663</v>
      </c>
      <c r="G246" t="s">
        <v>37</v>
      </c>
      <c r="H246" t="s">
        <v>35</v>
      </c>
      <c r="I246" t="s">
        <v>328</v>
      </c>
      <c r="J246" t="s">
        <v>214</v>
      </c>
      <c r="K246" t="s">
        <v>668</v>
      </c>
      <c r="L246">
        <v>29860.169634999998</v>
      </c>
      <c r="M246">
        <v>501</v>
      </c>
      <c r="N246">
        <v>21421</v>
      </c>
      <c r="O246">
        <v>8734</v>
      </c>
    </row>
    <row r="247" spans="1:15" x14ac:dyDescent="0.2">
      <c r="A247" t="s">
        <v>271</v>
      </c>
      <c r="B247" s="1" t="s">
        <v>257</v>
      </c>
      <c r="C247" t="str">
        <f>"009"</f>
        <v>009</v>
      </c>
      <c r="D247" t="s">
        <v>575</v>
      </c>
      <c r="E247" t="s">
        <v>3</v>
      </c>
      <c r="F247" t="s">
        <v>664</v>
      </c>
      <c r="G247" t="s">
        <v>41</v>
      </c>
      <c r="H247" t="s">
        <v>35</v>
      </c>
      <c r="I247" t="s">
        <v>329</v>
      </c>
      <c r="J247" t="s">
        <v>214</v>
      </c>
      <c r="K247" t="s">
        <v>668</v>
      </c>
      <c r="L247">
        <v>31976.794296</v>
      </c>
      <c r="M247">
        <v>519</v>
      </c>
      <c r="N247">
        <v>20745.9765625</v>
      </c>
      <c r="O247">
        <v>10036.8798828125</v>
      </c>
    </row>
    <row r="248" spans="1:15" x14ac:dyDescent="0.2">
      <c r="A248" t="s">
        <v>272</v>
      </c>
      <c r="B248" s="1" t="s">
        <v>257</v>
      </c>
      <c r="C248" t="str">
        <f>"009"</f>
        <v>009</v>
      </c>
      <c r="D248" t="s">
        <v>576</v>
      </c>
      <c r="E248" t="s">
        <v>6</v>
      </c>
      <c r="F248" t="s">
        <v>665</v>
      </c>
      <c r="G248" t="s">
        <v>41</v>
      </c>
      <c r="H248" t="s">
        <v>35</v>
      </c>
      <c r="I248" t="s">
        <v>329</v>
      </c>
      <c r="J248" t="s">
        <v>214</v>
      </c>
      <c r="K248" t="s">
        <v>668</v>
      </c>
      <c r="L248">
        <v>373251.24389500002</v>
      </c>
      <c r="M248">
        <v>643</v>
      </c>
      <c r="N248">
        <v>20745.9765625</v>
      </c>
      <c r="O248">
        <v>10036.8798828125</v>
      </c>
    </row>
    <row r="249" spans="1:15" x14ac:dyDescent="0.2">
      <c r="A249" t="s">
        <v>273</v>
      </c>
      <c r="B249" s="1" t="s">
        <v>257</v>
      </c>
      <c r="C249" t="str">
        <f>"010"</f>
        <v>010</v>
      </c>
      <c r="D249" t="s">
        <v>577</v>
      </c>
      <c r="E249" t="s">
        <v>3</v>
      </c>
      <c r="F249" t="s">
        <v>664</v>
      </c>
      <c r="G249" t="s">
        <v>41</v>
      </c>
      <c r="H249" t="s">
        <v>35</v>
      </c>
      <c r="I249" t="s">
        <v>329</v>
      </c>
      <c r="J249" t="s">
        <v>214</v>
      </c>
      <c r="K249" t="s">
        <v>668</v>
      </c>
      <c r="L249">
        <v>43027.675549</v>
      </c>
      <c r="M249">
        <v>714</v>
      </c>
      <c r="N249">
        <v>20027.400390625</v>
      </c>
      <c r="O249">
        <v>12215.787109375</v>
      </c>
    </row>
    <row r="250" spans="1:15" x14ac:dyDescent="0.2">
      <c r="A250" t="s">
        <v>274</v>
      </c>
      <c r="B250" s="1" t="s">
        <v>257</v>
      </c>
      <c r="C250" t="str">
        <f>"010"</f>
        <v>010</v>
      </c>
      <c r="D250" t="s">
        <v>578</v>
      </c>
      <c r="E250" t="s">
        <v>6</v>
      </c>
      <c r="F250" t="s">
        <v>665</v>
      </c>
      <c r="G250" t="s">
        <v>41</v>
      </c>
      <c r="H250" t="s">
        <v>35</v>
      </c>
      <c r="I250" t="s">
        <v>329</v>
      </c>
      <c r="J250" t="s">
        <v>214</v>
      </c>
      <c r="K250" t="s">
        <v>668</v>
      </c>
      <c r="L250">
        <v>352200.22353000002</v>
      </c>
      <c r="M250">
        <v>574</v>
      </c>
      <c r="N250">
        <v>20027.400390625</v>
      </c>
      <c r="O250">
        <v>12215.787109375</v>
      </c>
    </row>
    <row r="251" spans="1:15" x14ac:dyDescent="0.2">
      <c r="A251" t="s">
        <v>275</v>
      </c>
      <c r="B251" s="1" t="s">
        <v>257</v>
      </c>
      <c r="C251" t="str">
        <f>"011"</f>
        <v>011</v>
      </c>
      <c r="D251" t="s">
        <v>579</v>
      </c>
      <c r="E251" t="s">
        <v>3</v>
      </c>
      <c r="F251" t="s">
        <v>664</v>
      </c>
      <c r="G251" t="s">
        <v>41</v>
      </c>
      <c r="H251" t="s">
        <v>35</v>
      </c>
      <c r="I251" t="s">
        <v>329</v>
      </c>
      <c r="J251" t="s">
        <v>214</v>
      </c>
      <c r="K251" t="s">
        <v>668</v>
      </c>
      <c r="L251">
        <v>31539.954584999999</v>
      </c>
      <c r="M251">
        <v>430</v>
      </c>
      <c r="N251">
        <v>20977.775390625</v>
      </c>
      <c r="O251">
        <v>14429.4638671875</v>
      </c>
    </row>
    <row r="252" spans="1:15" x14ac:dyDescent="0.2">
      <c r="A252" t="s">
        <v>276</v>
      </c>
      <c r="B252" s="1" t="s">
        <v>257</v>
      </c>
      <c r="C252" t="str">
        <f>"011"</f>
        <v>011</v>
      </c>
      <c r="D252" t="s">
        <v>580</v>
      </c>
      <c r="E252" t="s">
        <v>6</v>
      </c>
      <c r="F252" t="s">
        <v>665</v>
      </c>
      <c r="G252" t="s">
        <v>41</v>
      </c>
      <c r="H252" t="s">
        <v>35</v>
      </c>
      <c r="I252" t="s">
        <v>329</v>
      </c>
      <c r="J252" t="s">
        <v>214</v>
      </c>
      <c r="K252" t="s">
        <v>668</v>
      </c>
      <c r="L252">
        <v>381950.42621900002</v>
      </c>
      <c r="M252">
        <v>635</v>
      </c>
      <c r="N252">
        <v>20977.775390625</v>
      </c>
      <c r="O252">
        <v>14429.4638671875</v>
      </c>
    </row>
    <row r="253" spans="1:15" x14ac:dyDescent="0.2">
      <c r="A253" t="s">
        <v>277</v>
      </c>
      <c r="B253" s="1" t="s">
        <v>257</v>
      </c>
      <c r="C253" t="str">
        <f>"012"</f>
        <v>012</v>
      </c>
      <c r="D253" t="s">
        <v>581</v>
      </c>
      <c r="E253" t="s">
        <v>281</v>
      </c>
      <c r="F253" t="s">
        <v>662</v>
      </c>
      <c r="G253" t="s">
        <v>34</v>
      </c>
      <c r="H253" t="s">
        <v>35</v>
      </c>
      <c r="I253" t="s">
        <v>327</v>
      </c>
      <c r="J253" t="s">
        <v>214</v>
      </c>
      <c r="K253" t="s">
        <v>668</v>
      </c>
      <c r="L253">
        <v>308421.42592499999</v>
      </c>
      <c r="M253">
        <v>526</v>
      </c>
      <c r="N253">
        <v>14271.1513671875</v>
      </c>
      <c r="O253">
        <v>10705.708984375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Heewon Seo</dc:creator>
  <cp:lastModifiedBy>Heewon Seo</cp:lastModifiedBy>
  <dcterms:created xsi:type="dcterms:W3CDTF">2023-10-23T14:50:52Z</dcterms:created>
  <dcterms:modified xsi:type="dcterms:W3CDTF">2023-10-23T15:03:51Z</dcterms:modified>
</cp:coreProperties>
</file>