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80" yWindow="0" windowWidth="19020" windowHeight="16460" tabRatio="500"/>
  </bookViews>
  <sheets>
    <sheet name="interesting" sheetId="1" r:id="rId1"/>
    <sheet name="global" sheetId="2" r:id="rId2"/>
    <sheet name="in-clas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3" l="1"/>
  <c r="M23" i="3"/>
  <c r="G23" i="3"/>
  <c r="L23" i="3"/>
  <c r="K23" i="3"/>
  <c r="J23" i="3"/>
  <c r="F22" i="3"/>
  <c r="M22" i="3"/>
  <c r="G22" i="3"/>
  <c r="L22" i="3"/>
  <c r="K22" i="3"/>
  <c r="J22" i="3"/>
  <c r="F21" i="3"/>
  <c r="M21" i="3"/>
  <c r="G21" i="3"/>
  <c r="L21" i="3"/>
  <c r="K21" i="3"/>
  <c r="J21" i="3"/>
  <c r="F20" i="3"/>
  <c r="M20" i="3"/>
  <c r="G20" i="3"/>
  <c r="L20" i="3"/>
  <c r="K20" i="3"/>
  <c r="J20" i="3"/>
  <c r="F17" i="3"/>
  <c r="M17" i="3"/>
  <c r="G17" i="3"/>
  <c r="L17" i="3"/>
  <c r="K17" i="3"/>
  <c r="J17" i="3"/>
  <c r="F16" i="3"/>
  <c r="M16" i="3"/>
  <c r="G16" i="3"/>
  <c r="L16" i="3"/>
  <c r="K16" i="3"/>
  <c r="J16" i="3"/>
  <c r="F15" i="3"/>
  <c r="M15" i="3"/>
  <c r="G15" i="3"/>
  <c r="L15" i="3"/>
  <c r="K15" i="3"/>
  <c r="J15" i="3"/>
  <c r="F14" i="3"/>
  <c r="M14" i="3"/>
  <c r="G14" i="3"/>
  <c r="L14" i="3"/>
  <c r="K14" i="3"/>
  <c r="J14" i="3"/>
  <c r="G8" i="3"/>
  <c r="G9" i="3"/>
  <c r="G10" i="3"/>
  <c r="F8" i="3"/>
  <c r="F9" i="3"/>
  <c r="F10" i="3"/>
  <c r="G7" i="3"/>
  <c r="F7" i="3"/>
  <c r="M8" i="3"/>
  <c r="M9" i="3"/>
  <c r="M10" i="3"/>
  <c r="L8" i="3"/>
  <c r="L9" i="3"/>
  <c r="L10" i="3"/>
  <c r="K8" i="3"/>
  <c r="K9" i="3"/>
  <c r="K10" i="3"/>
  <c r="J8" i="3"/>
  <c r="J9" i="3"/>
  <c r="J10" i="3"/>
  <c r="M7" i="3"/>
  <c r="L7" i="3"/>
  <c r="K7" i="3"/>
  <c r="J7" i="3"/>
  <c r="H18" i="2"/>
  <c r="G15" i="2"/>
  <c r="G16" i="2"/>
  <c r="G17" i="2"/>
  <c r="G18" i="2"/>
  <c r="F16" i="2"/>
  <c r="F17" i="2"/>
  <c r="F15" i="2"/>
  <c r="F18" i="2"/>
  <c r="H14" i="2"/>
  <c r="G11" i="2"/>
  <c r="G12" i="2"/>
  <c r="G13" i="2"/>
  <c r="G14" i="2"/>
  <c r="F11" i="2"/>
  <c r="F12" i="2"/>
  <c r="F13" i="2"/>
  <c r="F14" i="2"/>
  <c r="H10" i="2"/>
  <c r="G7" i="2"/>
  <c r="G8" i="2"/>
  <c r="G9" i="2"/>
  <c r="G10" i="2"/>
  <c r="F7" i="2"/>
  <c r="F8" i="2"/>
  <c r="F9" i="2"/>
  <c r="F10" i="2"/>
  <c r="H6" i="2"/>
  <c r="G3" i="2"/>
  <c r="G4" i="2"/>
  <c r="G5" i="2"/>
  <c r="G6" i="2"/>
  <c r="F3" i="2"/>
  <c r="F4" i="2"/>
  <c r="F5" i="2"/>
  <c r="F6" i="2"/>
  <c r="E18" i="2"/>
  <c r="J18" i="2"/>
  <c r="E14" i="2"/>
  <c r="J14" i="2"/>
  <c r="E10" i="2"/>
  <c r="J10" i="2"/>
  <c r="E6" i="2"/>
  <c r="J6" i="2"/>
  <c r="E54" i="2"/>
  <c r="F54" i="2"/>
  <c r="L54" i="2"/>
  <c r="E50" i="2"/>
  <c r="F50" i="2"/>
  <c r="L50" i="2"/>
  <c r="E46" i="2"/>
  <c r="F46" i="2"/>
  <c r="L46" i="2"/>
  <c r="E42" i="2"/>
  <c r="F42" i="2"/>
  <c r="L42" i="2"/>
  <c r="E36" i="2"/>
  <c r="F36" i="2"/>
  <c r="L36" i="2"/>
  <c r="E32" i="2"/>
  <c r="F32" i="2"/>
  <c r="L32" i="2"/>
  <c r="E28" i="2"/>
  <c r="F28" i="2"/>
  <c r="L28" i="2"/>
  <c r="E24" i="2"/>
  <c r="F24" i="2"/>
  <c r="L24" i="2"/>
  <c r="L18" i="2"/>
  <c r="L14" i="2"/>
  <c r="L10" i="2"/>
  <c r="L6" i="2"/>
  <c r="G54" i="2"/>
  <c r="K54" i="2"/>
  <c r="G50" i="2"/>
  <c r="K50" i="2"/>
  <c r="G46" i="2"/>
  <c r="K46" i="2"/>
  <c r="G42" i="2"/>
  <c r="K42" i="2"/>
  <c r="G36" i="2"/>
  <c r="K36" i="2"/>
  <c r="G32" i="2"/>
  <c r="K32" i="2"/>
  <c r="G28" i="2"/>
  <c r="K28" i="2"/>
  <c r="G24" i="2"/>
  <c r="K24" i="2"/>
  <c r="K18" i="2"/>
  <c r="K14" i="2"/>
  <c r="K10" i="2"/>
  <c r="K6" i="2"/>
  <c r="I54" i="2"/>
  <c r="I50" i="2"/>
  <c r="I46" i="2"/>
  <c r="I42" i="2"/>
  <c r="I36" i="2"/>
  <c r="I32" i="2"/>
  <c r="I28" i="2"/>
  <c r="I24" i="2"/>
  <c r="I18" i="2"/>
  <c r="I14" i="2"/>
  <c r="I10" i="2"/>
  <c r="I6" i="2"/>
  <c r="H54" i="2"/>
  <c r="J54" i="2"/>
  <c r="H50" i="2"/>
  <c r="J50" i="2"/>
  <c r="H46" i="2"/>
  <c r="J46" i="2"/>
  <c r="H42" i="2"/>
  <c r="J42" i="2"/>
  <c r="H36" i="2"/>
  <c r="J36" i="2"/>
  <c r="H32" i="2"/>
  <c r="J32" i="2"/>
  <c r="H28" i="2"/>
  <c r="J28" i="2"/>
  <c r="H24" i="2"/>
  <c r="J24" i="2"/>
  <c r="I23" i="1"/>
  <c r="J23" i="1"/>
  <c r="K23" i="1"/>
  <c r="L23" i="1"/>
  <c r="M23" i="1"/>
  <c r="O23" i="1"/>
  <c r="P23" i="1"/>
  <c r="Q23" i="1"/>
  <c r="R23" i="1"/>
  <c r="S23" i="1"/>
  <c r="U23" i="1"/>
  <c r="V23" i="1"/>
  <c r="W23" i="1"/>
  <c r="X23" i="1"/>
  <c r="Y23" i="1"/>
  <c r="D23" i="1"/>
  <c r="E23" i="1"/>
  <c r="F23" i="1"/>
  <c r="G23" i="1"/>
  <c r="C23" i="1"/>
  <c r="S22" i="1"/>
  <c r="U22" i="1"/>
  <c r="V22" i="1"/>
  <c r="W22" i="1"/>
  <c r="X22" i="1"/>
  <c r="Y22" i="1"/>
  <c r="I22" i="1"/>
  <c r="J22" i="1"/>
  <c r="K22" i="1"/>
  <c r="L22" i="1"/>
  <c r="M22" i="1"/>
  <c r="O22" i="1"/>
  <c r="P22" i="1"/>
  <c r="Q22" i="1"/>
  <c r="R22" i="1"/>
  <c r="D22" i="1"/>
  <c r="E22" i="1"/>
  <c r="F22" i="1"/>
  <c r="G22" i="1"/>
  <c r="C22" i="1"/>
</calcChain>
</file>

<file path=xl/sharedStrings.xml><?xml version="1.0" encoding="utf-8"?>
<sst xmlns="http://schemas.openxmlformats.org/spreadsheetml/2006/main" count="139" uniqueCount="47">
  <si>
    <t>GMM</t>
  </si>
  <si>
    <t>One class SVM</t>
  </si>
  <si>
    <t>LSA</t>
  </si>
  <si>
    <t>K means</t>
  </si>
  <si>
    <t>Kmeans</t>
  </si>
  <si>
    <t>Threshold</t>
  </si>
  <si>
    <t>right vs left</t>
  </si>
  <si>
    <t>forward vs left</t>
  </si>
  <si>
    <t>1,9840,031880,0402</t>
  </si>
  <si>
    <t>left vs right</t>
  </si>
  <si>
    <t>forward vs right</t>
  </si>
  <si>
    <t>left vs forward</t>
  </si>
  <si>
    <t>right vs forward</t>
  </si>
  <si>
    <t>AVERAGE</t>
  </si>
  <si>
    <t>ERROR</t>
  </si>
  <si>
    <t>ERRORS</t>
  </si>
  <si>
    <t>Train</t>
  </si>
  <si>
    <t>right</t>
  </si>
  <si>
    <t>test</t>
  </si>
  <si>
    <t>algoritmo</t>
  </si>
  <si>
    <t>One</t>
  </si>
  <si>
    <t>TP</t>
  </si>
  <si>
    <t>FP</t>
  </si>
  <si>
    <t>FN</t>
  </si>
  <si>
    <t>left</t>
  </si>
  <si>
    <t>AVG</t>
  </si>
  <si>
    <t>F1</t>
  </si>
  <si>
    <t>5, 10</t>
  </si>
  <si>
    <t>ACC</t>
  </si>
  <si>
    <t>TN</t>
  </si>
  <si>
    <t>forward</t>
  </si>
  <si>
    <t>precision</t>
  </si>
  <si>
    <t>recall</t>
  </si>
  <si>
    <t>Algoritmo</t>
  </si>
  <si>
    <t>ONE</t>
  </si>
  <si>
    <t>KM</t>
  </si>
  <si>
    <t>LEFT</t>
  </si>
  <si>
    <t>FORWARD</t>
  </si>
  <si>
    <t>RIGHT</t>
  </si>
  <si>
    <t>4.3 0.789514618822</t>
  </si>
  <si>
    <t>4.3 0.919540948276</t>
  </si>
  <si>
    <t>8.6 0.791622805803</t>
  </si>
  <si>
    <t>8.0 0.788810637747</t>
  </si>
  <si>
    <t>9.8 0.2</t>
  </si>
  <si>
    <t>5.5 0.40138648596</t>
  </si>
  <si>
    <t>7.4 0.884433277428</t>
  </si>
  <si>
    <t>8.9 0.348010216964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</si>
</sst>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interesting!$C$25</c:f>
              <c:strCache>
                <c:ptCount val="1"/>
                <c:pt idx="0">
                  <c:v>Threshold</c:v>
                </c:pt>
              </c:strCache>
            </c:strRef>
          </c:tx>
          <c:spPr>
            <a:ln w="76200" cmpd="dbl">
              <a:solidFill>
                <a:schemeClr val="accent2"/>
              </a:solidFill>
              <a:prstDash val="sysDash"/>
            </a:ln>
          </c:spPr>
          <c:marker>
            <c:symbol val="none"/>
          </c:marker>
          <c:val>
            <c:numRef>
              <c:f>interesting!$D$25:$H$25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interesting!$C$26</c:f>
              <c:strCache>
                <c:ptCount val="1"/>
                <c:pt idx="0">
                  <c:v>GMM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interesting!$D$32:$H$32</c:f>
                <c:numCache>
                  <c:formatCode>General</c:formatCode>
                  <c:ptCount val="5"/>
                  <c:pt idx="0">
                    <c:v>0.711405901297834</c:v>
                  </c:pt>
                  <c:pt idx="1">
                    <c:v>0.300677221239902</c:v>
                  </c:pt>
                  <c:pt idx="2">
                    <c:v>0.0729778409181101</c:v>
                  </c:pt>
                  <c:pt idx="3">
                    <c:v>0.024724408106346</c:v>
                  </c:pt>
                  <c:pt idx="4">
                    <c:v>0.0140781972302885</c:v>
                  </c:pt>
                </c:numCache>
              </c:numRef>
            </c:plus>
            <c:minus>
              <c:numRef>
                <c:f>interesting!$D$32:$H$32</c:f>
                <c:numCache>
                  <c:formatCode>General</c:formatCode>
                  <c:ptCount val="5"/>
                  <c:pt idx="0">
                    <c:v>0.711405901297834</c:v>
                  </c:pt>
                  <c:pt idx="1">
                    <c:v>0.300677221239902</c:v>
                  </c:pt>
                  <c:pt idx="2">
                    <c:v>0.0729778409181101</c:v>
                  </c:pt>
                  <c:pt idx="3">
                    <c:v>0.024724408106346</c:v>
                  </c:pt>
                  <c:pt idx="4">
                    <c:v>0.0140781972302885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val>
            <c:numRef>
              <c:f>interesting!$D$26:$H$26</c:f>
              <c:numCache>
                <c:formatCode>General</c:formatCode>
                <c:ptCount val="5"/>
                <c:pt idx="0">
                  <c:v>4.362941176470589</c:v>
                </c:pt>
                <c:pt idx="1">
                  <c:v>1.4216</c:v>
                </c:pt>
                <c:pt idx="2">
                  <c:v>0.358877777777778</c:v>
                </c:pt>
                <c:pt idx="3">
                  <c:v>0.148483333333333</c:v>
                </c:pt>
                <c:pt idx="4">
                  <c:v>0.06415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interesting!$C$27</c:f>
              <c:strCache>
                <c:ptCount val="1"/>
                <c:pt idx="0">
                  <c:v>K means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interesting!$D$33:$H$33</c:f>
                <c:numCache>
                  <c:formatCode>General</c:formatCode>
                  <c:ptCount val="5"/>
                  <c:pt idx="0">
                    <c:v>1.207093207586314</c:v>
                  </c:pt>
                  <c:pt idx="1">
                    <c:v>0.258641335319541</c:v>
                  </c:pt>
                  <c:pt idx="2">
                    <c:v>0.100013535757845</c:v>
                  </c:pt>
                  <c:pt idx="3">
                    <c:v>0.0650650740121699</c:v>
                  </c:pt>
                  <c:pt idx="4">
                    <c:v>0.0626960289211658</c:v>
                  </c:pt>
                </c:numCache>
              </c:numRef>
            </c:plus>
            <c:minus>
              <c:numRef>
                <c:f>interesting!$D$33:$H$33</c:f>
                <c:numCache>
                  <c:formatCode>General</c:formatCode>
                  <c:ptCount val="5"/>
                  <c:pt idx="0">
                    <c:v>1.207093207586314</c:v>
                  </c:pt>
                  <c:pt idx="1">
                    <c:v>0.258641335319541</c:v>
                  </c:pt>
                  <c:pt idx="2">
                    <c:v>0.100013535757845</c:v>
                  </c:pt>
                  <c:pt idx="3">
                    <c:v>0.0650650740121699</c:v>
                  </c:pt>
                  <c:pt idx="4">
                    <c:v>0.0626960289211658</c:v>
                  </c:pt>
                </c:numCache>
              </c:numRef>
            </c:minus>
            <c:spPr>
              <a:ln w="19050">
                <a:solidFill>
                  <a:schemeClr val="accent3"/>
                </a:solidFill>
              </a:ln>
            </c:spPr>
          </c:errBars>
          <c:val>
            <c:numRef>
              <c:f>interesting!$D$27:$H$27</c:f>
              <c:numCache>
                <c:formatCode>General</c:formatCode>
                <c:ptCount val="5"/>
                <c:pt idx="0">
                  <c:v>5.160722222222223</c:v>
                </c:pt>
                <c:pt idx="1">
                  <c:v>1.427438888888889</c:v>
                </c:pt>
                <c:pt idx="2">
                  <c:v>0.570555555555555</c:v>
                </c:pt>
                <c:pt idx="3">
                  <c:v>0.377366666666667</c:v>
                </c:pt>
                <c:pt idx="4">
                  <c:v>0.323883333333333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interesting!$C$28</c:f>
              <c:strCache>
                <c:ptCount val="1"/>
                <c:pt idx="0">
                  <c:v>One class SVM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interesting!$D$34:$H$34</c:f>
                <c:numCache>
                  <c:formatCode>General</c:formatCode>
                  <c:ptCount val="5"/>
                  <c:pt idx="0">
                    <c:v>0.0762215933966706</c:v>
                  </c:pt>
                  <c:pt idx="1">
                    <c:v>0.100831690330337</c:v>
                  </c:pt>
                  <c:pt idx="2">
                    <c:v>0.108632484565978</c:v>
                  </c:pt>
                  <c:pt idx="3">
                    <c:v>0.114332390095006</c:v>
                  </c:pt>
                  <c:pt idx="4">
                    <c:v>0.118235637353762</c:v>
                  </c:pt>
                </c:numCache>
              </c:numRef>
            </c:plus>
            <c:minus>
              <c:numRef>
                <c:f>interesting!$D$34:$H$34</c:f>
                <c:numCache>
                  <c:formatCode>General</c:formatCode>
                  <c:ptCount val="5"/>
                  <c:pt idx="0">
                    <c:v>0.0762215933966706</c:v>
                  </c:pt>
                  <c:pt idx="1">
                    <c:v>0.100831690330337</c:v>
                  </c:pt>
                  <c:pt idx="2">
                    <c:v>0.108632484565978</c:v>
                  </c:pt>
                  <c:pt idx="3">
                    <c:v>0.114332390095006</c:v>
                  </c:pt>
                  <c:pt idx="4">
                    <c:v>0.118235637353762</c:v>
                  </c:pt>
                </c:numCache>
              </c:numRef>
            </c:minus>
          </c:errBars>
          <c:val>
            <c:numRef>
              <c:f>interesting!$D$28:$H$28</c:f>
              <c:numCache>
                <c:formatCode>General</c:formatCode>
                <c:ptCount val="5"/>
                <c:pt idx="0">
                  <c:v>0.888888888888889</c:v>
                </c:pt>
                <c:pt idx="1">
                  <c:v>0.777777777777778</c:v>
                </c:pt>
                <c:pt idx="2">
                  <c:v>0.277777777777778</c:v>
                </c:pt>
                <c:pt idx="3">
                  <c:v>0.333333333333333</c:v>
                </c:pt>
                <c:pt idx="4">
                  <c:v>0.388888888888889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interesting!$C$29</c:f>
              <c:strCache>
                <c:ptCount val="1"/>
                <c:pt idx="0">
                  <c:v>LSA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interesting!$D$35:$H$35</c:f>
                <c:numCache>
                  <c:formatCode>General</c:formatCode>
                  <c:ptCount val="5"/>
                  <c:pt idx="0">
                    <c:v>0.118235637353762</c:v>
                  </c:pt>
                  <c:pt idx="1">
                    <c:v>0.0762215933966706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interesting!$D$35:$H$35</c:f>
                <c:numCache>
                  <c:formatCode>General</c:formatCode>
                  <c:ptCount val="5"/>
                  <c:pt idx="0">
                    <c:v>0.118235637353762</c:v>
                  </c:pt>
                  <c:pt idx="1">
                    <c:v>0.0762215933966706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  <c:spPr>
              <a:ln>
                <a:solidFill>
                  <a:schemeClr val="accent5"/>
                </a:solidFill>
              </a:ln>
            </c:spPr>
          </c:errBars>
          <c:val>
            <c:numRef>
              <c:f>interesting!$D$29:$H$29</c:f>
              <c:numCache>
                <c:formatCode>General</c:formatCode>
                <c:ptCount val="5"/>
                <c:pt idx="0">
                  <c:v>0.388888888888889</c:v>
                </c:pt>
                <c:pt idx="1">
                  <c:v>0.111111111111111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39400"/>
        <c:axId val="2083597544"/>
      </c:lineChart>
      <c:catAx>
        <c:axId val="208173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Users showed</a:t>
                </a:r>
                <a:r>
                  <a:rPr lang="en-US" baseline="0"/>
                  <a:t> with the same pose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83597544"/>
        <c:crosses val="autoZero"/>
        <c:auto val="1"/>
        <c:lblAlgn val="ctr"/>
        <c:lblOffset val="100"/>
        <c:noMultiLvlLbl val="0"/>
      </c:catAx>
      <c:valAx>
        <c:axId val="208359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Noise score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3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10</xdr:row>
      <xdr:rowOff>139700</xdr:rowOff>
    </xdr:from>
    <xdr:to>
      <xdr:col>18</xdr:col>
      <xdr:colOff>546100</xdr:colOff>
      <xdr:row>37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5"/>
  <sheetViews>
    <sheetView tabSelected="1" workbookViewId="0">
      <selection activeCell="C4" sqref="C4"/>
    </sheetView>
  </sheetViews>
  <sheetFormatPr baseColWidth="10" defaultRowHeight="15" x14ac:dyDescent="0"/>
  <cols>
    <col min="2" max="2" width="7.33203125" customWidth="1"/>
    <col min="3" max="3" width="8.83203125" customWidth="1"/>
    <col min="4" max="4" width="8.5" customWidth="1"/>
    <col min="5" max="5" width="9" customWidth="1"/>
    <col min="6" max="6" width="8.6640625" customWidth="1"/>
    <col min="8" max="8" width="9" customWidth="1"/>
    <col min="9" max="9" width="10.33203125" customWidth="1"/>
    <col min="10" max="10" width="7.33203125" customWidth="1"/>
    <col min="11" max="11" width="9.5" customWidth="1"/>
    <col min="12" max="12" width="7.1640625" customWidth="1"/>
    <col min="13" max="13" width="9.83203125" customWidth="1"/>
    <col min="14" max="14" width="5.1640625" customWidth="1"/>
    <col min="15" max="16" width="7.33203125" customWidth="1"/>
    <col min="17" max="17" width="7.1640625" customWidth="1"/>
    <col min="18" max="18" width="8" customWidth="1"/>
  </cols>
  <sheetData>
    <row r="3" spans="1:25">
      <c r="C3">
        <v>1</v>
      </c>
      <c r="D3">
        <v>1</v>
      </c>
      <c r="E3">
        <v>1</v>
      </c>
      <c r="F3">
        <v>1</v>
      </c>
      <c r="G3">
        <v>1</v>
      </c>
    </row>
    <row r="4" spans="1:25">
      <c r="A4" t="s">
        <v>6</v>
      </c>
      <c r="B4" t="s">
        <v>0</v>
      </c>
      <c r="C4">
        <v>7.21</v>
      </c>
      <c r="D4">
        <v>3.8</v>
      </c>
      <c r="E4">
        <v>0.65400000000000003</v>
      </c>
      <c r="F4">
        <v>0.252</v>
      </c>
      <c r="G4">
        <v>7.5300000000000006E-2</v>
      </c>
      <c r="H4" t="s">
        <v>3</v>
      </c>
      <c r="I4">
        <v>5.14</v>
      </c>
      <c r="J4">
        <v>3.74</v>
      </c>
      <c r="K4">
        <v>1.17</v>
      </c>
      <c r="L4">
        <v>0.63700000000000001</v>
      </c>
      <c r="M4">
        <v>0.13700000000000001</v>
      </c>
      <c r="N4" t="s">
        <v>1</v>
      </c>
      <c r="O4">
        <v>1</v>
      </c>
      <c r="P4">
        <v>1</v>
      </c>
      <c r="Q4">
        <v>0</v>
      </c>
      <c r="R4">
        <v>1</v>
      </c>
      <c r="S4">
        <v>0</v>
      </c>
      <c r="T4" t="s">
        <v>2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C5">
        <v>2.02</v>
      </c>
      <c r="D5">
        <v>0.69199999999999995</v>
      </c>
      <c r="E5">
        <v>3.78E-2</v>
      </c>
      <c r="F5">
        <v>2.18E-2</v>
      </c>
      <c r="G5">
        <v>1.67E-2</v>
      </c>
      <c r="I5">
        <v>4.49</v>
      </c>
      <c r="J5">
        <v>2.86</v>
      </c>
      <c r="K5">
        <v>1.0680000000000001</v>
      </c>
      <c r="L5">
        <v>0.48499999999999999</v>
      </c>
      <c r="M5">
        <v>3.09E-2</v>
      </c>
      <c r="O5">
        <v>1</v>
      </c>
      <c r="P5">
        <v>1</v>
      </c>
      <c r="Q5">
        <v>0</v>
      </c>
      <c r="R5">
        <v>0</v>
      </c>
      <c r="S5">
        <v>0</v>
      </c>
      <c r="U5">
        <v>1</v>
      </c>
      <c r="V5">
        <v>0</v>
      </c>
      <c r="W5">
        <v>0</v>
      </c>
      <c r="X5">
        <v>0</v>
      </c>
      <c r="Y5">
        <v>0</v>
      </c>
    </row>
    <row r="6" spans="1:25">
      <c r="C6">
        <v>4.25</v>
      </c>
      <c r="D6">
        <v>0.52</v>
      </c>
      <c r="E6">
        <v>0.19700000000000001</v>
      </c>
      <c r="F6">
        <v>0.2</v>
      </c>
      <c r="G6">
        <v>2.5000000000000001E-2</v>
      </c>
      <c r="I6">
        <v>10.048999999999999</v>
      </c>
      <c r="J6">
        <v>2.1389</v>
      </c>
      <c r="K6">
        <v>1.238</v>
      </c>
      <c r="L6">
        <v>0.58760000000000001</v>
      </c>
      <c r="M6">
        <v>6.5000000000000002E-2</v>
      </c>
      <c r="O6">
        <v>1</v>
      </c>
      <c r="P6">
        <v>1</v>
      </c>
      <c r="Q6">
        <v>0</v>
      </c>
      <c r="R6">
        <v>0</v>
      </c>
      <c r="S6">
        <v>0</v>
      </c>
      <c r="U6">
        <v>1</v>
      </c>
      <c r="V6">
        <v>0</v>
      </c>
      <c r="W6">
        <v>0</v>
      </c>
      <c r="X6">
        <v>0</v>
      </c>
      <c r="Y6">
        <v>0</v>
      </c>
    </row>
    <row r="7" spans="1:25">
      <c r="A7" t="s">
        <v>7</v>
      </c>
      <c r="B7" t="s">
        <v>0</v>
      </c>
      <c r="C7">
        <v>2.14</v>
      </c>
      <c r="D7">
        <v>0.307</v>
      </c>
      <c r="E7">
        <v>7.5999999999999998E-2</v>
      </c>
      <c r="F7">
        <v>9.3100000000000002E-2</v>
      </c>
      <c r="G7">
        <v>1.0999999999999999E-2</v>
      </c>
      <c r="H7" t="s">
        <v>3</v>
      </c>
      <c r="I7">
        <v>0.90400000000000003</v>
      </c>
      <c r="J7">
        <v>0.82699999999999996</v>
      </c>
      <c r="K7">
        <v>0.254</v>
      </c>
      <c r="L7">
        <v>0.14599999999999999</v>
      </c>
      <c r="M7">
        <v>0.56599999999999995</v>
      </c>
      <c r="N7" t="s">
        <v>1</v>
      </c>
      <c r="O7">
        <v>1</v>
      </c>
      <c r="P7">
        <v>1</v>
      </c>
      <c r="Q7">
        <v>0</v>
      </c>
      <c r="R7">
        <v>1</v>
      </c>
      <c r="S7">
        <v>0</v>
      </c>
      <c r="T7" t="s">
        <v>2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C8" t="s">
        <v>8</v>
      </c>
      <c r="D8">
        <v>2.5999999999999999E-2</v>
      </c>
      <c r="E8">
        <v>2.3E-2</v>
      </c>
      <c r="F8">
        <v>2.18E-2</v>
      </c>
      <c r="G8">
        <v>1.67E-2</v>
      </c>
      <c r="I8">
        <v>2.27</v>
      </c>
      <c r="J8">
        <v>1.32</v>
      </c>
      <c r="K8">
        <v>0.42</v>
      </c>
      <c r="L8">
        <v>0.21</v>
      </c>
      <c r="M8">
        <v>0.18</v>
      </c>
      <c r="O8">
        <v>1</v>
      </c>
      <c r="P8">
        <v>1</v>
      </c>
      <c r="Q8">
        <v>0</v>
      </c>
      <c r="R8">
        <v>0</v>
      </c>
      <c r="S8">
        <v>1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C9">
        <v>2.93</v>
      </c>
      <c r="D9">
        <v>7.6799999999999993E-2</v>
      </c>
      <c r="E9">
        <v>0.16500000000000001</v>
      </c>
      <c r="F9">
        <v>0.11</v>
      </c>
      <c r="G9">
        <v>0.02</v>
      </c>
      <c r="I9">
        <v>3.14</v>
      </c>
      <c r="J9">
        <v>0.37</v>
      </c>
      <c r="K9">
        <v>1.1000000000000001</v>
      </c>
      <c r="L9">
        <v>0.71099999999999997</v>
      </c>
      <c r="M9">
        <v>0.73</v>
      </c>
      <c r="O9">
        <v>1</v>
      </c>
      <c r="P9">
        <v>0</v>
      </c>
      <c r="Q9">
        <v>1</v>
      </c>
      <c r="R9">
        <v>0</v>
      </c>
      <c r="S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9</v>
      </c>
      <c r="B10" t="s">
        <v>0</v>
      </c>
      <c r="C10">
        <v>1.41</v>
      </c>
      <c r="D10">
        <v>0.31</v>
      </c>
      <c r="E10">
        <v>0.1</v>
      </c>
      <c r="F10">
        <v>0.03</v>
      </c>
      <c r="G10">
        <v>0.06</v>
      </c>
      <c r="H10" t="s">
        <v>3</v>
      </c>
      <c r="I10">
        <v>20.63</v>
      </c>
      <c r="J10">
        <v>2.19</v>
      </c>
      <c r="K10">
        <v>0.14499999999999999</v>
      </c>
      <c r="L10">
        <v>6.0000000000000001E-3</v>
      </c>
      <c r="M10">
        <v>0.04</v>
      </c>
      <c r="N10" t="s">
        <v>1</v>
      </c>
      <c r="O10">
        <v>1</v>
      </c>
      <c r="P10">
        <v>0</v>
      </c>
      <c r="Q10">
        <v>1</v>
      </c>
      <c r="R10">
        <v>1</v>
      </c>
      <c r="S10">
        <v>1</v>
      </c>
      <c r="T10" t="s">
        <v>2</v>
      </c>
      <c r="U10">
        <v>1</v>
      </c>
      <c r="V10">
        <v>1</v>
      </c>
      <c r="W10">
        <v>0</v>
      </c>
      <c r="X10">
        <v>0</v>
      </c>
      <c r="Y10">
        <v>0</v>
      </c>
    </row>
    <row r="11" spans="1:25">
      <c r="C11">
        <v>3.53</v>
      </c>
      <c r="D11">
        <v>1.03</v>
      </c>
      <c r="E11">
        <v>0.28299999999999997</v>
      </c>
      <c r="F11">
        <v>0.10199999999999999</v>
      </c>
      <c r="G11">
        <v>1.2999999999999999E-2</v>
      </c>
      <c r="I11">
        <v>0.45</v>
      </c>
      <c r="J11">
        <v>0.17</v>
      </c>
      <c r="K11">
        <v>5.0000000000000001E-3</v>
      </c>
      <c r="L11">
        <v>0.1</v>
      </c>
      <c r="M11">
        <v>0.4</v>
      </c>
      <c r="O11">
        <v>1</v>
      </c>
      <c r="P11">
        <v>0</v>
      </c>
      <c r="Q11">
        <v>0</v>
      </c>
      <c r="R11">
        <v>0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C12">
        <v>8.8699999999999992</v>
      </c>
      <c r="D12">
        <v>3.2770000000000001</v>
      </c>
      <c r="E12">
        <v>1.21</v>
      </c>
      <c r="F12">
        <v>0.28999999999999998</v>
      </c>
      <c r="G12">
        <v>0.14000000000000001</v>
      </c>
      <c r="I12">
        <v>10.72</v>
      </c>
      <c r="J12">
        <v>1.64</v>
      </c>
      <c r="K12">
        <v>0.32</v>
      </c>
      <c r="L12">
        <v>0.08</v>
      </c>
      <c r="M12">
        <v>0.71</v>
      </c>
      <c r="O12">
        <v>1</v>
      </c>
      <c r="P12">
        <v>1</v>
      </c>
      <c r="Q12">
        <v>0</v>
      </c>
      <c r="R12">
        <v>0</v>
      </c>
      <c r="S12">
        <v>0</v>
      </c>
      <c r="U12">
        <v>1</v>
      </c>
      <c r="V12">
        <v>0</v>
      </c>
      <c r="W12">
        <v>0</v>
      </c>
      <c r="X12">
        <v>0</v>
      </c>
      <c r="Y12">
        <v>0</v>
      </c>
    </row>
    <row r="13" spans="1:25">
      <c r="A13" t="s">
        <v>10</v>
      </c>
      <c r="B13" t="s">
        <v>0</v>
      </c>
      <c r="C13">
        <v>5.28</v>
      </c>
      <c r="D13">
        <v>2.12</v>
      </c>
      <c r="E13">
        <v>0.58399999999999996</v>
      </c>
      <c r="F13">
        <v>0.26600000000000001</v>
      </c>
      <c r="G13">
        <v>0.23499999999999999</v>
      </c>
      <c r="H13" t="s">
        <v>3</v>
      </c>
      <c r="I13">
        <v>2.0499999999999998</v>
      </c>
      <c r="J13">
        <v>0.15</v>
      </c>
      <c r="K13">
        <v>0.13</v>
      </c>
      <c r="L13">
        <v>0.28999999999999998</v>
      </c>
      <c r="M13">
        <v>0.1</v>
      </c>
      <c r="N13" t="s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2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C14">
        <v>1.64</v>
      </c>
      <c r="D14">
        <v>0.69</v>
      </c>
      <c r="E14">
        <v>0.223</v>
      </c>
      <c r="F14">
        <v>0.06</v>
      </c>
      <c r="G14">
        <v>0.1</v>
      </c>
      <c r="I14">
        <v>1.56</v>
      </c>
      <c r="J14">
        <v>1.7999999999999999E-2</v>
      </c>
      <c r="K14">
        <v>0.49</v>
      </c>
      <c r="L14">
        <v>0.88</v>
      </c>
      <c r="M14">
        <v>0.53700000000000003</v>
      </c>
      <c r="O14">
        <v>0</v>
      </c>
      <c r="P14">
        <v>0</v>
      </c>
      <c r="Q14">
        <v>1</v>
      </c>
      <c r="R14">
        <v>1</v>
      </c>
      <c r="S14">
        <v>1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C15">
        <v>2.79</v>
      </c>
      <c r="D15">
        <v>1.03</v>
      </c>
      <c r="E15">
        <v>0.219</v>
      </c>
      <c r="F15">
        <v>0.126</v>
      </c>
      <c r="G15">
        <v>1.4999999999999999E-2</v>
      </c>
      <c r="I15">
        <v>9.07</v>
      </c>
      <c r="J15">
        <v>1.98</v>
      </c>
      <c r="K15">
        <v>0.33</v>
      </c>
      <c r="L15">
        <v>0.61</v>
      </c>
      <c r="M15">
        <v>0.8</v>
      </c>
      <c r="O15">
        <v>1</v>
      </c>
      <c r="P15">
        <v>1</v>
      </c>
      <c r="Q15">
        <v>0</v>
      </c>
      <c r="R15">
        <v>0</v>
      </c>
      <c r="S15">
        <v>1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t="s">
        <v>11</v>
      </c>
      <c r="B16" t="s">
        <v>0</v>
      </c>
      <c r="C16">
        <v>1.9</v>
      </c>
      <c r="D16">
        <v>4</v>
      </c>
      <c r="E16">
        <v>0.64</v>
      </c>
      <c r="F16">
        <v>0.37</v>
      </c>
      <c r="G16">
        <v>0.06</v>
      </c>
      <c r="H16" t="s">
        <v>3</v>
      </c>
      <c r="I16">
        <v>1.98</v>
      </c>
      <c r="J16">
        <v>0.85</v>
      </c>
      <c r="K16">
        <v>0.77</v>
      </c>
      <c r="L16">
        <v>0.72</v>
      </c>
      <c r="M16">
        <v>0.11</v>
      </c>
      <c r="N16" t="s">
        <v>1</v>
      </c>
      <c r="O16">
        <v>1</v>
      </c>
      <c r="P16">
        <v>1</v>
      </c>
      <c r="Q16">
        <v>1</v>
      </c>
      <c r="R16">
        <v>0</v>
      </c>
      <c r="S16">
        <v>0</v>
      </c>
      <c r="T16" t="s">
        <v>2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C17">
        <v>9.5299999999999994</v>
      </c>
      <c r="D17">
        <v>2.96</v>
      </c>
      <c r="E17">
        <v>0.21</v>
      </c>
      <c r="F17">
        <v>0.08</v>
      </c>
      <c r="G17">
        <v>0.04</v>
      </c>
      <c r="I17">
        <v>8.1300000000000008</v>
      </c>
      <c r="J17">
        <v>2.79</v>
      </c>
      <c r="K17">
        <v>1.32</v>
      </c>
      <c r="L17">
        <v>0.6</v>
      </c>
      <c r="M17">
        <v>0.61</v>
      </c>
      <c r="O17">
        <v>1</v>
      </c>
      <c r="P17">
        <v>1</v>
      </c>
      <c r="Q17">
        <v>0</v>
      </c>
      <c r="R17">
        <v>0</v>
      </c>
      <c r="S17">
        <v>1</v>
      </c>
      <c r="U17">
        <v>1</v>
      </c>
      <c r="V17">
        <v>1</v>
      </c>
      <c r="W17">
        <v>0</v>
      </c>
      <c r="X17">
        <v>0</v>
      </c>
      <c r="Y17">
        <v>0</v>
      </c>
    </row>
    <row r="18" spans="1:25">
      <c r="C18">
        <v>10.72</v>
      </c>
      <c r="D18">
        <v>1.51</v>
      </c>
      <c r="E18">
        <v>0.78800000000000003</v>
      </c>
      <c r="F18">
        <v>0.14000000000000001</v>
      </c>
      <c r="G18">
        <v>0.11</v>
      </c>
      <c r="I18">
        <v>1.42</v>
      </c>
      <c r="J18">
        <v>2.14</v>
      </c>
      <c r="K18">
        <v>0.51</v>
      </c>
      <c r="L18">
        <v>0.16</v>
      </c>
      <c r="M18">
        <v>0.18</v>
      </c>
      <c r="O18">
        <v>1</v>
      </c>
      <c r="P18">
        <v>1</v>
      </c>
      <c r="Q18">
        <v>0</v>
      </c>
      <c r="R18">
        <v>0</v>
      </c>
      <c r="S18">
        <v>1</v>
      </c>
      <c r="U18">
        <v>1</v>
      </c>
      <c r="V18">
        <v>0</v>
      </c>
      <c r="W18">
        <v>0</v>
      </c>
      <c r="X18">
        <v>0</v>
      </c>
      <c r="Y18">
        <v>0</v>
      </c>
    </row>
    <row r="19" spans="1:25">
      <c r="A19" t="s">
        <v>12</v>
      </c>
      <c r="B19" t="s">
        <v>0</v>
      </c>
      <c r="C19">
        <v>3.18</v>
      </c>
      <c r="D19">
        <v>0.81</v>
      </c>
      <c r="E19">
        <v>0.27</v>
      </c>
      <c r="F19">
        <v>4.4999999999999998E-2</v>
      </c>
      <c r="G19">
        <v>0.06</v>
      </c>
      <c r="H19" t="s">
        <v>3</v>
      </c>
      <c r="I19">
        <v>0.37</v>
      </c>
      <c r="J19">
        <v>0.39</v>
      </c>
      <c r="K19">
        <v>0.41</v>
      </c>
      <c r="L19">
        <v>0.33</v>
      </c>
      <c r="M19">
        <v>0.31</v>
      </c>
      <c r="N19" t="s">
        <v>1</v>
      </c>
      <c r="O19">
        <v>0</v>
      </c>
      <c r="P19">
        <v>1</v>
      </c>
      <c r="Q19">
        <v>0</v>
      </c>
      <c r="R19">
        <v>1</v>
      </c>
      <c r="S19">
        <v>0</v>
      </c>
      <c r="T19" t="s">
        <v>2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C20">
        <v>3.15</v>
      </c>
      <c r="D20">
        <v>0.92</v>
      </c>
      <c r="E20">
        <v>0.36</v>
      </c>
      <c r="F20">
        <v>0.23499999999999999</v>
      </c>
      <c r="G20">
        <v>2.7E-2</v>
      </c>
      <c r="I20">
        <v>3.72</v>
      </c>
      <c r="J20">
        <v>0.39</v>
      </c>
      <c r="K20">
        <v>0.31</v>
      </c>
      <c r="L20">
        <v>0.2</v>
      </c>
      <c r="M20">
        <v>0.24</v>
      </c>
      <c r="O20">
        <v>1</v>
      </c>
      <c r="P20">
        <v>1</v>
      </c>
      <c r="Q20">
        <v>1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C21">
        <v>3.62</v>
      </c>
      <c r="D21">
        <v>1.51</v>
      </c>
      <c r="E21">
        <v>0.42</v>
      </c>
      <c r="F21">
        <v>0.23</v>
      </c>
      <c r="G21">
        <v>0.13</v>
      </c>
      <c r="I21">
        <v>6.8</v>
      </c>
      <c r="J21">
        <v>1.73</v>
      </c>
      <c r="K21">
        <v>0.28000000000000003</v>
      </c>
      <c r="L21">
        <v>0.04</v>
      </c>
      <c r="M21">
        <v>8.4000000000000005E-2</v>
      </c>
      <c r="O21">
        <v>1</v>
      </c>
      <c r="P21">
        <v>1</v>
      </c>
      <c r="Q21">
        <v>0</v>
      </c>
      <c r="R21">
        <v>1</v>
      </c>
      <c r="S21">
        <v>0</v>
      </c>
      <c r="U21">
        <v>1</v>
      </c>
      <c r="V21">
        <v>0</v>
      </c>
      <c r="W21">
        <v>0</v>
      </c>
      <c r="X21">
        <v>0</v>
      </c>
      <c r="Y21">
        <v>0</v>
      </c>
    </row>
    <row r="22" spans="1:25">
      <c r="B22" t="s">
        <v>13</v>
      </c>
      <c r="C22">
        <f>AVERAGE(C4:C21)</f>
        <v>4.3629411764705894</v>
      </c>
      <c r="D22">
        <f t="shared" ref="D22:G22" si="0">AVERAGE(D4:D21)</f>
        <v>1.4216000000000004</v>
      </c>
      <c r="E22">
        <f t="shared" si="0"/>
        <v>0.3588777777777778</v>
      </c>
      <c r="F22">
        <f t="shared" si="0"/>
        <v>0.14848333333333336</v>
      </c>
      <c r="G22">
        <f t="shared" si="0"/>
        <v>6.4149999999999999E-2</v>
      </c>
      <c r="I22">
        <f t="shared" ref="I22" si="1">AVERAGE(I4:I21)</f>
        <v>5.1607222222222227</v>
      </c>
      <c r="J22">
        <f t="shared" ref="J22" si="2">AVERAGE(J4:J21)</f>
        <v>1.4274388888888891</v>
      </c>
      <c r="K22">
        <f t="shared" ref="K22" si="3">AVERAGE(K4:K21)</f>
        <v>0.57055555555555548</v>
      </c>
      <c r="L22">
        <f t="shared" ref="L22:M22" si="4">AVERAGE(L4:L21)</f>
        <v>0.37736666666666668</v>
      </c>
      <c r="M22">
        <f t="shared" si="4"/>
        <v>0.3238833333333333</v>
      </c>
      <c r="O22">
        <f t="shared" ref="O22" si="5">AVERAGE(O4:O21)</f>
        <v>0.88888888888888884</v>
      </c>
      <c r="P22">
        <f t="shared" ref="P22" si="6">AVERAGE(P4:P21)</f>
        <v>0.77777777777777779</v>
      </c>
      <c r="Q22">
        <f t="shared" ref="Q22:R22" si="7">AVERAGE(Q4:Q21)</f>
        <v>0.27777777777777779</v>
      </c>
      <c r="R22">
        <f t="shared" si="7"/>
        <v>0.33333333333333331</v>
      </c>
      <c r="S22">
        <f>AVERAGE(S4:S21)</f>
        <v>0.3888888888888889</v>
      </c>
      <c r="U22">
        <f t="shared" ref="U22" si="8">AVERAGE(U4:U21)</f>
        <v>0.3888888888888889</v>
      </c>
      <c r="V22">
        <f t="shared" ref="V22" si="9">AVERAGE(V4:V21)</f>
        <v>0.1111111111111111</v>
      </c>
      <c r="W22">
        <f t="shared" ref="W22" si="10">AVERAGE(W4:W21)</f>
        <v>0</v>
      </c>
      <c r="X22">
        <f t="shared" ref="X22" si="11">AVERAGE(X4:X21)</f>
        <v>0</v>
      </c>
      <c r="Y22">
        <f t="shared" ref="Y22" si="12">AVERAGE(Y4:Y21)</f>
        <v>0</v>
      </c>
    </row>
    <row r="23" spans="1:25">
      <c r="B23" t="s">
        <v>14</v>
      </c>
      <c r="C23">
        <f>STDEV(C4:C21)/SQRT(COUNT(C4:C21))</f>
        <v>0.7114059012978341</v>
      </c>
      <c r="D23">
        <f t="shared" ref="D23:Y23" si="13">STDEV(D4:D21)/SQRT(COUNT(D4:D21))</f>
        <v>0.30067722123990204</v>
      </c>
      <c r="E23">
        <f t="shared" si="13"/>
        <v>7.2977840918110146E-2</v>
      </c>
      <c r="F23">
        <f t="shared" si="13"/>
        <v>2.4724408106346046E-2</v>
      </c>
      <c r="G23">
        <f t="shared" si="13"/>
        <v>1.4078197230288475E-2</v>
      </c>
      <c r="I23">
        <f t="shared" si="13"/>
        <v>1.2070932075863141</v>
      </c>
      <c r="J23">
        <f t="shared" si="13"/>
        <v>0.25864133531954064</v>
      </c>
      <c r="K23">
        <f t="shared" si="13"/>
        <v>0.10001353575784518</v>
      </c>
      <c r="L23">
        <f t="shared" si="13"/>
        <v>6.5065074012169904E-2</v>
      </c>
      <c r="M23">
        <f t="shared" si="13"/>
        <v>6.2696028921165839E-2</v>
      </c>
      <c r="O23">
        <f t="shared" si="13"/>
        <v>7.6221593396670617E-2</v>
      </c>
      <c r="P23">
        <f t="shared" si="13"/>
        <v>0.10083169033033669</v>
      </c>
      <c r="Q23">
        <f t="shared" si="13"/>
        <v>0.1086324845659782</v>
      </c>
      <c r="R23">
        <f t="shared" si="13"/>
        <v>0.1143323900950059</v>
      </c>
      <c r="S23">
        <f t="shared" si="13"/>
        <v>0.11823563735376173</v>
      </c>
      <c r="U23">
        <f t="shared" si="13"/>
        <v>0.11823563735376173</v>
      </c>
      <c r="V23">
        <f t="shared" si="13"/>
        <v>7.6221593396670589E-2</v>
      </c>
      <c r="W23">
        <f t="shared" si="13"/>
        <v>0</v>
      </c>
      <c r="X23">
        <f t="shared" si="13"/>
        <v>0</v>
      </c>
      <c r="Y23">
        <f t="shared" si="13"/>
        <v>0</v>
      </c>
    </row>
    <row r="25" spans="1:25">
      <c r="C25" t="s">
        <v>5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25">
      <c r="C26" t="s">
        <v>0</v>
      </c>
      <c r="D26">
        <v>4.3629411764705894</v>
      </c>
      <c r="E26">
        <v>1.4216000000000004</v>
      </c>
      <c r="F26">
        <v>0.3588777777777778</v>
      </c>
      <c r="G26">
        <v>0.14848333333333336</v>
      </c>
      <c r="H26">
        <v>6.4149999999999999E-2</v>
      </c>
    </row>
    <row r="27" spans="1:25">
      <c r="C27" t="s">
        <v>3</v>
      </c>
      <c r="D27">
        <v>5.1607222222222227</v>
      </c>
      <c r="E27">
        <v>1.4274388888888891</v>
      </c>
      <c r="F27">
        <v>0.57055555555555548</v>
      </c>
      <c r="G27">
        <v>0.37736666666666668</v>
      </c>
      <c r="H27">
        <v>0.3238833333333333</v>
      </c>
    </row>
    <row r="28" spans="1:25">
      <c r="C28" t="s">
        <v>1</v>
      </c>
      <c r="D28">
        <v>0.88888888888888884</v>
      </c>
      <c r="E28">
        <v>0.77777777777777779</v>
      </c>
      <c r="F28">
        <v>0.27777777777777779</v>
      </c>
      <c r="G28">
        <v>0.33333333333333331</v>
      </c>
      <c r="H28">
        <v>0.3888888888888889</v>
      </c>
    </row>
    <row r="29" spans="1:25">
      <c r="C29" t="s">
        <v>2</v>
      </c>
      <c r="D29">
        <v>0.3888888888888889</v>
      </c>
      <c r="E29">
        <v>0.1111111111111111</v>
      </c>
      <c r="F29">
        <v>0</v>
      </c>
      <c r="G29">
        <v>0</v>
      </c>
      <c r="H29">
        <v>0</v>
      </c>
    </row>
    <row r="31" spans="1:25">
      <c r="C31" t="s">
        <v>15</v>
      </c>
    </row>
    <row r="32" spans="1:25">
      <c r="C32" t="s">
        <v>0</v>
      </c>
      <c r="D32">
        <v>0.7114059012978341</v>
      </c>
      <c r="E32">
        <v>0.30067722123990204</v>
      </c>
      <c r="F32">
        <v>7.2977840918110146E-2</v>
      </c>
      <c r="G32">
        <v>2.4724408106346046E-2</v>
      </c>
      <c r="H32">
        <v>1.4078197230288475E-2</v>
      </c>
    </row>
    <row r="33" spans="3:8">
      <c r="C33" t="s">
        <v>3</v>
      </c>
      <c r="D33">
        <v>1.2070932075863141</v>
      </c>
      <c r="E33">
        <v>0.25864133531954064</v>
      </c>
      <c r="F33">
        <v>0.10001353575784518</v>
      </c>
      <c r="G33">
        <v>6.5065074012169904E-2</v>
      </c>
      <c r="H33">
        <v>6.2696028921165839E-2</v>
      </c>
    </row>
    <row r="34" spans="3:8">
      <c r="C34" t="s">
        <v>1</v>
      </c>
      <c r="D34">
        <v>7.6221593396670617E-2</v>
      </c>
      <c r="E34">
        <v>0.10083169033033669</v>
      </c>
      <c r="F34">
        <v>0.1086324845659782</v>
      </c>
      <c r="G34">
        <v>0.1143323900950059</v>
      </c>
      <c r="H34">
        <v>0.11823563735376173</v>
      </c>
    </row>
    <row r="35" spans="3:8">
      <c r="C35" t="s">
        <v>2</v>
      </c>
      <c r="D35">
        <v>0.11823563735376173</v>
      </c>
      <c r="E35">
        <v>7.6221593396670589E-2</v>
      </c>
      <c r="F35">
        <v>0</v>
      </c>
      <c r="G35">
        <v>0</v>
      </c>
      <c r="H35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B1" workbookViewId="0">
      <selection activeCell="L6" sqref="L6"/>
    </sheetView>
  </sheetViews>
  <sheetFormatPr baseColWidth="10" defaultRowHeight="15" x14ac:dyDescent="0"/>
  <sheetData>
    <row r="2" spans="1:12">
      <c r="B2" t="s">
        <v>16</v>
      </c>
      <c r="C2" t="s">
        <v>18</v>
      </c>
      <c r="D2" t="s">
        <v>19</v>
      </c>
      <c r="E2" t="s">
        <v>21</v>
      </c>
      <c r="F2" t="s">
        <v>23</v>
      </c>
      <c r="G2" t="s">
        <v>22</v>
      </c>
      <c r="H2" t="s">
        <v>29</v>
      </c>
      <c r="I2" t="s">
        <v>26</v>
      </c>
      <c r="J2" t="s">
        <v>28</v>
      </c>
      <c r="K2" t="s">
        <v>31</v>
      </c>
      <c r="L2" t="s">
        <v>32</v>
      </c>
    </row>
    <row r="3" spans="1:12">
      <c r="A3" t="s">
        <v>17</v>
      </c>
      <c r="B3">
        <v>9</v>
      </c>
      <c r="C3" t="s">
        <v>27</v>
      </c>
      <c r="D3" t="s">
        <v>0</v>
      </c>
      <c r="E3">
        <v>9</v>
      </c>
      <c r="F3">
        <f>10-E3</f>
        <v>1</v>
      </c>
      <c r="G3">
        <f>10-H3</f>
        <v>0</v>
      </c>
      <c r="H3">
        <v>10</v>
      </c>
    </row>
    <row r="4" spans="1:12">
      <c r="E4">
        <v>9</v>
      </c>
      <c r="F4">
        <f t="shared" ref="F4:F17" si="0">10-E4</f>
        <v>1</v>
      </c>
      <c r="G4">
        <f t="shared" ref="G4:G17" si="1">10-H4</f>
        <v>0</v>
      </c>
      <c r="H4">
        <v>10</v>
      </c>
    </row>
    <row r="5" spans="1:12">
      <c r="E5">
        <v>9</v>
      </c>
      <c r="F5">
        <f t="shared" si="0"/>
        <v>1</v>
      </c>
      <c r="G5">
        <f t="shared" si="1"/>
        <v>0</v>
      </c>
      <c r="H5">
        <v>10</v>
      </c>
    </row>
    <row r="6" spans="1:12">
      <c r="D6" t="s">
        <v>25</v>
      </c>
      <c r="E6">
        <f>AVERAGE(E3:E5)</f>
        <v>9</v>
      </c>
      <c r="F6">
        <f>AVERAGE(F3:F5)</f>
        <v>1</v>
      </c>
      <c r="G6">
        <f>AVERAGE(G3:G5)</f>
        <v>0</v>
      </c>
      <c r="H6">
        <f>AVERAGE(H3:H5)</f>
        <v>10</v>
      </c>
      <c r="I6">
        <f>(2*E6)/(2*E6+G6+F6)</f>
        <v>0.94736842105263153</v>
      </c>
      <c r="J6">
        <f>(E6+H6)/20</f>
        <v>0.95</v>
      </c>
      <c r="K6">
        <f>E6/(E6+G6)</f>
        <v>1</v>
      </c>
      <c r="L6">
        <f>E6/(E6+F6)</f>
        <v>0.9</v>
      </c>
    </row>
    <row r="7" spans="1:12">
      <c r="D7" t="s">
        <v>20</v>
      </c>
      <c r="E7">
        <v>8</v>
      </c>
      <c r="F7">
        <f t="shared" si="0"/>
        <v>2</v>
      </c>
      <c r="G7">
        <f t="shared" si="1"/>
        <v>1</v>
      </c>
      <c r="H7">
        <v>9</v>
      </c>
    </row>
    <row r="8" spans="1:12">
      <c r="E8">
        <v>7</v>
      </c>
      <c r="F8">
        <f t="shared" si="0"/>
        <v>3</v>
      </c>
      <c r="G8">
        <f t="shared" si="1"/>
        <v>0</v>
      </c>
      <c r="H8">
        <v>10</v>
      </c>
    </row>
    <row r="9" spans="1:12">
      <c r="E9">
        <v>8</v>
      </c>
      <c r="F9">
        <f t="shared" si="0"/>
        <v>2</v>
      </c>
      <c r="G9">
        <f t="shared" si="1"/>
        <v>0</v>
      </c>
      <c r="H9">
        <v>10</v>
      </c>
    </row>
    <row r="10" spans="1:12">
      <c r="D10" t="s">
        <v>25</v>
      </c>
      <c r="E10">
        <f>AVERAGE(E7:E9)</f>
        <v>7.666666666666667</v>
      </c>
      <c r="F10">
        <f>AVERAGE(F7:F9)</f>
        <v>2.3333333333333335</v>
      </c>
      <c r="G10">
        <f>AVERAGE(G7:G9)</f>
        <v>0.33333333333333331</v>
      </c>
      <c r="H10">
        <f>AVERAGE(H7:H9)</f>
        <v>9.6666666666666661</v>
      </c>
      <c r="I10">
        <f>(2*E10)/(2*E10+G10+F10)</f>
        <v>0.85185185185185186</v>
      </c>
      <c r="J10">
        <f>(E10+H10)/20</f>
        <v>0.86666666666666659</v>
      </c>
      <c r="K10">
        <f>E10/(E10+G10)</f>
        <v>0.95833333333333337</v>
      </c>
      <c r="L10">
        <f>E10/(E10+F10)</f>
        <v>0.76666666666666672</v>
      </c>
    </row>
    <row r="11" spans="1:12">
      <c r="D11" t="s">
        <v>2</v>
      </c>
      <c r="E11">
        <v>8</v>
      </c>
      <c r="F11">
        <f t="shared" si="0"/>
        <v>2</v>
      </c>
      <c r="G11">
        <f t="shared" si="1"/>
        <v>3</v>
      </c>
      <c r="H11">
        <v>7</v>
      </c>
    </row>
    <row r="12" spans="1:12">
      <c r="E12">
        <v>8</v>
      </c>
      <c r="F12">
        <f t="shared" si="0"/>
        <v>2</v>
      </c>
      <c r="G12">
        <f t="shared" si="1"/>
        <v>0</v>
      </c>
      <c r="H12">
        <v>10</v>
      </c>
    </row>
    <row r="13" spans="1:12">
      <c r="E13">
        <v>9</v>
      </c>
      <c r="F13">
        <f t="shared" si="0"/>
        <v>1</v>
      </c>
      <c r="G13">
        <f t="shared" si="1"/>
        <v>0</v>
      </c>
      <c r="H13">
        <v>10</v>
      </c>
    </row>
    <row r="14" spans="1:12">
      <c r="D14" t="s">
        <v>25</v>
      </c>
      <c r="E14">
        <f>AVERAGE(E11:E13)</f>
        <v>8.3333333333333339</v>
      </c>
      <c r="F14">
        <f>AVERAGE(F11:F13)</f>
        <v>1.6666666666666667</v>
      </c>
      <c r="G14">
        <f>AVERAGE(G11:G13)</f>
        <v>1</v>
      </c>
      <c r="H14">
        <f>AVERAGE(H11:H13)</f>
        <v>9</v>
      </c>
      <c r="I14">
        <f>(2*E14)/(2*E14+G14+F14)</f>
        <v>0.86206896551724133</v>
      </c>
      <c r="J14">
        <f>(E14+H14)/20</f>
        <v>0.86666666666666681</v>
      </c>
      <c r="K14">
        <f>E14/(E14+G14)</f>
        <v>0.8928571428571429</v>
      </c>
      <c r="L14">
        <f>E14/(E14+F14)</f>
        <v>0.83333333333333337</v>
      </c>
    </row>
    <row r="15" spans="1:12">
      <c r="D15" t="s">
        <v>4</v>
      </c>
      <c r="E15">
        <v>8</v>
      </c>
      <c r="F15">
        <f t="shared" si="0"/>
        <v>2</v>
      </c>
      <c r="G15">
        <f t="shared" si="1"/>
        <v>6</v>
      </c>
      <c r="H15">
        <v>4</v>
      </c>
    </row>
    <row r="16" spans="1:12">
      <c r="E16">
        <v>7</v>
      </c>
      <c r="F16">
        <f t="shared" si="0"/>
        <v>3</v>
      </c>
      <c r="G16">
        <f t="shared" si="1"/>
        <v>3</v>
      </c>
      <c r="H16">
        <v>7</v>
      </c>
    </row>
    <row r="17" spans="1:12">
      <c r="E17">
        <v>9</v>
      </c>
      <c r="F17">
        <f t="shared" si="0"/>
        <v>1</v>
      </c>
      <c r="G17">
        <f t="shared" si="1"/>
        <v>0</v>
      </c>
      <c r="H17">
        <v>10</v>
      </c>
    </row>
    <row r="18" spans="1:12">
      <c r="D18" t="s">
        <v>25</v>
      </c>
      <c r="E18">
        <f>AVERAGE(E15:E17)</f>
        <v>8</v>
      </c>
      <c r="F18">
        <f>AVERAGE(F15:F17)</f>
        <v>2</v>
      </c>
      <c r="G18">
        <f>AVERAGE(G15:G17)</f>
        <v>3</v>
      </c>
      <c r="H18">
        <f>AVERAGE(H15:H17)</f>
        <v>7</v>
      </c>
      <c r="I18">
        <f>(2*E18)/(2*E18+G18+F18)</f>
        <v>0.76190476190476186</v>
      </c>
      <c r="J18">
        <f>(E18+H18)/20</f>
        <v>0.75</v>
      </c>
      <c r="K18">
        <f>E18/(E18+G18)</f>
        <v>0.72727272727272729</v>
      </c>
      <c r="L18">
        <f>E18/(E18+F18)</f>
        <v>0.8</v>
      </c>
    </row>
    <row r="20" spans="1:12">
      <c r="A20" t="s">
        <v>24</v>
      </c>
      <c r="B20">
        <v>9</v>
      </c>
      <c r="C20" t="s">
        <v>27</v>
      </c>
      <c r="D20" t="s">
        <v>19</v>
      </c>
      <c r="E20" t="s">
        <v>21</v>
      </c>
      <c r="F20" t="s">
        <v>23</v>
      </c>
      <c r="G20" t="s">
        <v>22</v>
      </c>
      <c r="H20" t="s">
        <v>29</v>
      </c>
      <c r="I20" t="s">
        <v>26</v>
      </c>
      <c r="J20" t="s">
        <v>28</v>
      </c>
    </row>
    <row r="21" spans="1:12">
      <c r="D21" t="s">
        <v>0</v>
      </c>
      <c r="E21">
        <v>2</v>
      </c>
      <c r="F21">
        <v>3</v>
      </c>
      <c r="G21">
        <v>0</v>
      </c>
      <c r="H21">
        <v>10</v>
      </c>
    </row>
    <row r="22" spans="1:12">
      <c r="E22">
        <v>1</v>
      </c>
      <c r="F22">
        <v>4</v>
      </c>
      <c r="G22">
        <v>0</v>
      </c>
      <c r="H22">
        <v>10</v>
      </c>
    </row>
    <row r="23" spans="1:12">
      <c r="E23">
        <v>4</v>
      </c>
      <c r="F23">
        <v>1</v>
      </c>
      <c r="G23">
        <v>0</v>
      </c>
      <c r="H23">
        <v>10</v>
      </c>
    </row>
    <row r="24" spans="1:12">
      <c r="D24" t="s">
        <v>25</v>
      </c>
      <c r="E24">
        <f>AVERAGE(E21:E23)</f>
        <v>2.3333333333333335</v>
      </c>
      <c r="F24">
        <f t="shared" ref="F24" si="2">AVERAGE(F21:F23)</f>
        <v>2.6666666666666665</v>
      </c>
      <c r="G24">
        <f t="shared" ref="G24" si="3">AVERAGE(G21:G23)</f>
        <v>0</v>
      </c>
      <c r="H24">
        <f>AVERAGE(H21:H23)</f>
        <v>10</v>
      </c>
      <c r="I24">
        <f>(2*E24)/(2*E24+G24+F24)</f>
        <v>0.63636363636363635</v>
      </c>
      <c r="J24">
        <f>(E24+H24)/15</f>
        <v>0.8222222222222223</v>
      </c>
      <c r="K24">
        <f>E24/(E24+G24)</f>
        <v>1</v>
      </c>
      <c r="L24">
        <f>E24/(E24+F24)</f>
        <v>0.46666666666666667</v>
      </c>
    </row>
    <row r="25" spans="1:12">
      <c r="D25" t="s">
        <v>20</v>
      </c>
      <c r="E25">
        <v>2</v>
      </c>
      <c r="F25">
        <v>3</v>
      </c>
      <c r="G25">
        <v>2</v>
      </c>
      <c r="H25">
        <v>8</v>
      </c>
    </row>
    <row r="26" spans="1:12">
      <c r="E26">
        <v>0</v>
      </c>
      <c r="F26">
        <v>5</v>
      </c>
      <c r="G26">
        <v>1</v>
      </c>
      <c r="H26">
        <v>9</v>
      </c>
    </row>
    <row r="27" spans="1:12">
      <c r="E27">
        <v>4</v>
      </c>
      <c r="F27">
        <v>1</v>
      </c>
      <c r="G27">
        <v>1</v>
      </c>
      <c r="H27">
        <v>9</v>
      </c>
    </row>
    <row r="28" spans="1:12">
      <c r="D28" t="s">
        <v>25</v>
      </c>
      <c r="E28">
        <f>AVERAGE(E25:E27)</f>
        <v>2</v>
      </c>
      <c r="F28">
        <f t="shared" ref="F28" si="4">AVERAGE(F25:F27)</f>
        <v>3</v>
      </c>
      <c r="G28">
        <f t="shared" ref="G28" si="5">AVERAGE(G25:G27)</f>
        <v>1.3333333333333333</v>
      </c>
      <c r="H28">
        <f>AVERAGE(H25:H27)</f>
        <v>8.6666666666666661</v>
      </c>
      <c r="I28">
        <f>(2*E28)/(2*E28+G28+F28)</f>
        <v>0.48000000000000009</v>
      </c>
      <c r="J28">
        <f>(E28+H28)/15</f>
        <v>0.71111111111111103</v>
      </c>
      <c r="K28">
        <f>E28/(E28+G28)</f>
        <v>0.60000000000000009</v>
      </c>
      <c r="L28">
        <f>E28/(E28+F28)</f>
        <v>0.4</v>
      </c>
    </row>
    <row r="29" spans="1:12">
      <c r="D29" t="s">
        <v>2</v>
      </c>
      <c r="E29">
        <v>5</v>
      </c>
      <c r="F29">
        <v>0</v>
      </c>
      <c r="G29">
        <v>5</v>
      </c>
      <c r="H29">
        <v>5</v>
      </c>
    </row>
    <row r="30" spans="1:12">
      <c r="E30">
        <v>5</v>
      </c>
      <c r="F30">
        <v>0</v>
      </c>
      <c r="G30">
        <v>9</v>
      </c>
      <c r="H30">
        <v>1</v>
      </c>
    </row>
    <row r="31" spans="1:12">
      <c r="E31">
        <v>5</v>
      </c>
      <c r="F31">
        <v>0</v>
      </c>
      <c r="G31">
        <v>6</v>
      </c>
      <c r="H31">
        <v>4</v>
      </c>
    </row>
    <row r="32" spans="1:12">
      <c r="D32" t="s">
        <v>25</v>
      </c>
      <c r="E32">
        <f>AVERAGE(E29:E31)</f>
        <v>5</v>
      </c>
      <c r="F32">
        <f t="shared" ref="F32" si="6">AVERAGE(F29:F31)</f>
        <v>0</v>
      </c>
      <c r="G32">
        <f t="shared" ref="G32" si="7">AVERAGE(G29:G31)</f>
        <v>6.666666666666667</v>
      </c>
      <c r="H32">
        <f>AVERAGE(H29:H31)</f>
        <v>3.3333333333333335</v>
      </c>
      <c r="I32">
        <f>(2*E32)/(2*E32+G32+F32)</f>
        <v>0.6</v>
      </c>
      <c r="J32">
        <f>(E32+H32)/15</f>
        <v>0.55555555555555558</v>
      </c>
      <c r="K32">
        <f>E32/(E32+G32)</f>
        <v>0.42857142857142855</v>
      </c>
      <c r="L32">
        <f>E32/(E32+F32)</f>
        <v>1</v>
      </c>
    </row>
    <row r="33" spans="1:12">
      <c r="D33" t="s">
        <v>4</v>
      </c>
      <c r="E33">
        <v>5</v>
      </c>
      <c r="F33">
        <v>0</v>
      </c>
      <c r="G33">
        <v>3</v>
      </c>
      <c r="H33">
        <v>7</v>
      </c>
    </row>
    <row r="34" spans="1:12">
      <c r="E34">
        <v>5</v>
      </c>
      <c r="F34">
        <v>0</v>
      </c>
      <c r="G34">
        <v>3</v>
      </c>
      <c r="H34">
        <v>7</v>
      </c>
    </row>
    <row r="35" spans="1:12">
      <c r="E35">
        <v>3</v>
      </c>
      <c r="F35">
        <v>2</v>
      </c>
      <c r="G35">
        <v>5</v>
      </c>
      <c r="H35">
        <v>5</v>
      </c>
    </row>
    <row r="36" spans="1:12">
      <c r="D36" t="s">
        <v>25</v>
      </c>
      <c r="E36">
        <f>AVERAGE(E33:E35)</f>
        <v>4.333333333333333</v>
      </c>
      <c r="F36">
        <f t="shared" ref="F36" si="8">AVERAGE(F33:F35)</f>
        <v>0.66666666666666663</v>
      </c>
      <c r="G36">
        <f t="shared" ref="G36" si="9">AVERAGE(G33:G35)</f>
        <v>3.6666666666666665</v>
      </c>
      <c r="H36">
        <f>AVERAGE(H33:H35)</f>
        <v>6.333333333333333</v>
      </c>
      <c r="I36">
        <f>(2*E36)/(2*E36+G36+F36)</f>
        <v>0.66666666666666674</v>
      </c>
      <c r="J36">
        <f>(E36+H36)/15</f>
        <v>0.71111111111111103</v>
      </c>
      <c r="K36">
        <f>E36/(E36+G36)</f>
        <v>0.54166666666666663</v>
      </c>
      <c r="L36">
        <f>E36/(E36+F36)</f>
        <v>0.86666666666666659</v>
      </c>
    </row>
    <row r="38" spans="1:12">
      <c r="A38" t="s">
        <v>30</v>
      </c>
      <c r="B38">
        <v>9</v>
      </c>
      <c r="C38" t="s">
        <v>27</v>
      </c>
      <c r="D38" t="s">
        <v>19</v>
      </c>
      <c r="E38" t="s">
        <v>21</v>
      </c>
      <c r="F38" t="s">
        <v>23</v>
      </c>
      <c r="G38" t="s">
        <v>22</v>
      </c>
      <c r="H38" t="s">
        <v>29</v>
      </c>
      <c r="I38" t="s">
        <v>26</v>
      </c>
      <c r="J38" t="s">
        <v>28</v>
      </c>
    </row>
    <row r="39" spans="1:12">
      <c r="D39" t="s">
        <v>0</v>
      </c>
      <c r="E39">
        <v>3</v>
      </c>
      <c r="F39">
        <v>2</v>
      </c>
      <c r="G39">
        <v>0</v>
      </c>
      <c r="H39">
        <v>10</v>
      </c>
    </row>
    <row r="40" spans="1:12">
      <c r="E40">
        <v>4</v>
      </c>
      <c r="F40">
        <v>1</v>
      </c>
      <c r="G40">
        <v>0</v>
      </c>
      <c r="H40">
        <v>10</v>
      </c>
    </row>
    <row r="41" spans="1:12">
      <c r="E41">
        <v>4</v>
      </c>
      <c r="F41">
        <v>1</v>
      </c>
      <c r="G41">
        <v>0</v>
      </c>
      <c r="H41">
        <v>10</v>
      </c>
    </row>
    <row r="42" spans="1:12">
      <c r="D42" t="s">
        <v>25</v>
      </c>
      <c r="E42">
        <f>AVERAGE(E39:E41)</f>
        <v>3.6666666666666665</v>
      </c>
      <c r="F42">
        <f t="shared" ref="F42" si="10">AVERAGE(F39:F41)</f>
        <v>1.3333333333333333</v>
      </c>
      <c r="G42">
        <f t="shared" ref="G42" si="11">AVERAGE(G39:G41)</f>
        <v>0</v>
      </c>
      <c r="H42">
        <f>AVERAGE(H39:H41)</f>
        <v>10</v>
      </c>
      <c r="I42">
        <f>(2*E42)/(2*E42+G42+F42)</f>
        <v>0.84615384615384615</v>
      </c>
      <c r="J42">
        <f>(E42+H42)/15</f>
        <v>0.91111111111111109</v>
      </c>
      <c r="K42">
        <f>E42/(E42+G42)</f>
        <v>1</v>
      </c>
      <c r="L42">
        <f>E42/(E42+F42)</f>
        <v>0.73333333333333328</v>
      </c>
    </row>
    <row r="43" spans="1:12">
      <c r="D43" t="s">
        <v>20</v>
      </c>
      <c r="E43">
        <v>3</v>
      </c>
      <c r="F43">
        <v>2</v>
      </c>
      <c r="G43">
        <v>6</v>
      </c>
      <c r="H43">
        <v>4</v>
      </c>
    </row>
    <row r="44" spans="1:12">
      <c r="E44">
        <v>5</v>
      </c>
      <c r="F44">
        <v>0</v>
      </c>
      <c r="G44">
        <v>2</v>
      </c>
      <c r="H44">
        <v>8</v>
      </c>
    </row>
    <row r="45" spans="1:12">
      <c r="E45">
        <v>5</v>
      </c>
      <c r="F45">
        <v>0</v>
      </c>
      <c r="G45">
        <v>0</v>
      </c>
      <c r="H45">
        <v>10</v>
      </c>
    </row>
    <row r="46" spans="1:12">
      <c r="D46" t="s">
        <v>25</v>
      </c>
      <c r="E46">
        <f>AVERAGE(E43:E45)</f>
        <v>4.333333333333333</v>
      </c>
      <c r="F46">
        <f t="shared" ref="F46" si="12">AVERAGE(F43:F45)</f>
        <v>0.66666666666666663</v>
      </c>
      <c r="G46">
        <f t="shared" ref="G46" si="13">AVERAGE(G43:G45)</f>
        <v>2.6666666666666665</v>
      </c>
      <c r="H46">
        <f>AVERAGE(H43:H45)</f>
        <v>7.333333333333333</v>
      </c>
      <c r="I46">
        <f>(2*E46)/(2*E46+G46+F46)</f>
        <v>0.72222222222222232</v>
      </c>
      <c r="J46">
        <f>(E46+H46)/15</f>
        <v>0.77777777777777779</v>
      </c>
      <c r="K46">
        <f>E46/(E46+G46)</f>
        <v>0.61904761904761896</v>
      </c>
      <c r="L46">
        <f>E46/(E46+F46)</f>
        <v>0.86666666666666659</v>
      </c>
    </row>
    <row r="47" spans="1:12">
      <c r="D47" t="s">
        <v>2</v>
      </c>
      <c r="E47">
        <v>5</v>
      </c>
      <c r="F47">
        <v>0</v>
      </c>
      <c r="G47">
        <v>2</v>
      </c>
      <c r="H47">
        <v>8</v>
      </c>
    </row>
    <row r="48" spans="1:12">
      <c r="E48">
        <v>5</v>
      </c>
      <c r="F48">
        <v>0</v>
      </c>
      <c r="G48">
        <v>7</v>
      </c>
      <c r="H48">
        <v>3</v>
      </c>
    </row>
    <row r="49" spans="4:12">
      <c r="E49">
        <v>5</v>
      </c>
      <c r="F49">
        <v>0</v>
      </c>
      <c r="G49">
        <v>8</v>
      </c>
      <c r="H49">
        <v>2</v>
      </c>
    </row>
    <row r="50" spans="4:12">
      <c r="D50" t="s">
        <v>25</v>
      </c>
      <c r="E50">
        <f>AVERAGE(E47:E49)</f>
        <v>5</v>
      </c>
      <c r="F50">
        <f t="shared" ref="F50" si="14">AVERAGE(F47:F49)</f>
        <v>0</v>
      </c>
      <c r="G50">
        <f t="shared" ref="G50" si="15">AVERAGE(G47:G49)</f>
        <v>5.666666666666667</v>
      </c>
      <c r="H50">
        <f>AVERAGE(H47:H49)</f>
        <v>4.333333333333333</v>
      </c>
      <c r="I50">
        <f>(2*E50)/(2*E50+G50+F50)</f>
        <v>0.63829787234042545</v>
      </c>
      <c r="J50">
        <f>(E50+H50)/15</f>
        <v>0.62222222222222212</v>
      </c>
      <c r="K50">
        <f>E50/(E50+G50)</f>
        <v>0.46874999999999994</v>
      </c>
      <c r="L50">
        <f>E50/(E50+F50)</f>
        <v>1</v>
      </c>
    </row>
    <row r="51" spans="4:12">
      <c r="D51" t="s">
        <v>4</v>
      </c>
      <c r="E51">
        <v>4</v>
      </c>
      <c r="F51">
        <v>1</v>
      </c>
      <c r="G51">
        <v>2</v>
      </c>
      <c r="H51">
        <v>8</v>
      </c>
    </row>
    <row r="52" spans="4:12">
      <c r="E52">
        <v>1</v>
      </c>
      <c r="F52">
        <v>4</v>
      </c>
      <c r="G52">
        <v>2</v>
      </c>
      <c r="H52">
        <v>8</v>
      </c>
    </row>
    <row r="53" spans="4:12">
      <c r="E53">
        <v>4</v>
      </c>
      <c r="F53">
        <v>1</v>
      </c>
      <c r="G53">
        <v>7</v>
      </c>
      <c r="H53">
        <v>3</v>
      </c>
    </row>
    <row r="54" spans="4:12">
      <c r="D54" t="s">
        <v>25</v>
      </c>
      <c r="E54">
        <f>AVERAGE(E51:E53)</f>
        <v>3</v>
      </c>
      <c r="F54">
        <f t="shared" ref="F54" si="16">AVERAGE(F51:F53)</f>
        <v>2</v>
      </c>
      <c r="G54">
        <f t="shared" ref="G54" si="17">AVERAGE(G51:G53)</f>
        <v>3.6666666666666665</v>
      </c>
      <c r="H54">
        <f>AVERAGE(H51:H53)</f>
        <v>6.333333333333333</v>
      </c>
      <c r="I54">
        <f>(2*E54)/(2*E54+G54+F54)</f>
        <v>0.51428571428571435</v>
      </c>
      <c r="J54">
        <f>(E54+H54)/15</f>
        <v>0.62222222222222212</v>
      </c>
      <c r="K54">
        <f>E54/(E54+G54)</f>
        <v>0.45000000000000007</v>
      </c>
      <c r="L54">
        <f>E54/(E54+F54)</f>
        <v>0.6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31"/>
  <sheetViews>
    <sheetView topLeftCell="C3" workbookViewId="0">
      <selection activeCell="J7" sqref="J7"/>
    </sheetView>
  </sheetViews>
  <sheetFormatPr baseColWidth="10" defaultRowHeight="15" x14ac:dyDescent="0"/>
  <cols>
    <col min="9" max="9" width="3.33203125" customWidth="1"/>
    <col min="11" max="11" width="8.5" customWidth="1"/>
    <col min="12" max="12" width="6.5" customWidth="1"/>
  </cols>
  <sheetData>
    <row r="6" spans="2:13">
      <c r="B6" t="s">
        <v>38</v>
      </c>
      <c r="C6" t="s">
        <v>33</v>
      </c>
      <c r="D6" t="s">
        <v>21</v>
      </c>
      <c r="F6" t="s">
        <v>23</v>
      </c>
      <c r="G6" t="s">
        <v>22</v>
      </c>
      <c r="H6" t="s">
        <v>29</v>
      </c>
      <c r="J6" t="s">
        <v>26</v>
      </c>
    </row>
    <row r="7" spans="2:13">
      <c r="C7" t="s">
        <v>0</v>
      </c>
      <c r="D7">
        <v>9.8000000000000007</v>
      </c>
      <c r="E7">
        <v>0.2</v>
      </c>
      <c r="F7">
        <f>10-D7</f>
        <v>0.19999999999999929</v>
      </c>
      <c r="G7">
        <f>10-H7</f>
        <v>1</v>
      </c>
      <c r="H7">
        <v>9</v>
      </c>
      <c r="I7">
        <v>0.25</v>
      </c>
      <c r="J7">
        <f>(D7*2)/(2*D7+F7+G7)</f>
        <v>0.94230769230769229</v>
      </c>
      <c r="K7">
        <f>(D7+H7)/20</f>
        <v>0.94000000000000006</v>
      </c>
      <c r="L7">
        <f>D7/(D7+G7)</f>
        <v>0.90740740740740744</v>
      </c>
      <c r="M7">
        <f>D7/(D7+F7)</f>
        <v>0.98000000000000009</v>
      </c>
    </row>
    <row r="8" spans="2:13">
      <c r="C8" t="s">
        <v>34</v>
      </c>
      <c r="D8">
        <v>5.5</v>
      </c>
      <c r="E8">
        <v>0.4</v>
      </c>
      <c r="F8">
        <f>10-D8</f>
        <v>4.5</v>
      </c>
      <c r="G8">
        <f t="shared" ref="G8:G10" si="0">10-H8</f>
        <v>0</v>
      </c>
      <c r="H8">
        <v>10</v>
      </c>
      <c r="I8">
        <v>0</v>
      </c>
      <c r="J8">
        <f>(D8*2)/(2*D8+F8+G8)</f>
        <v>0.70967741935483875</v>
      </c>
      <c r="K8">
        <f>(D8+H8)/20</f>
        <v>0.77500000000000002</v>
      </c>
      <c r="L8">
        <f>D8/(D8+G8)</f>
        <v>1</v>
      </c>
      <c r="M8">
        <f>D8/(D8+F8)</f>
        <v>0.55000000000000004</v>
      </c>
    </row>
    <row r="9" spans="2:13">
      <c r="C9" t="s">
        <v>2</v>
      </c>
      <c r="D9">
        <v>7.4</v>
      </c>
      <c r="E9">
        <v>7.4</v>
      </c>
      <c r="F9">
        <f>10-D9</f>
        <v>2.5999999999999996</v>
      </c>
      <c r="G9">
        <f t="shared" si="0"/>
        <v>0.19999999999999929</v>
      </c>
      <c r="H9">
        <v>9.8000000000000007</v>
      </c>
      <c r="I9">
        <v>0.2</v>
      </c>
      <c r="J9">
        <f>(D9*2)/(2*D9+F9+G9)</f>
        <v>0.84090909090909105</v>
      </c>
      <c r="K9">
        <f>(D9+H9)/20</f>
        <v>0.8600000000000001</v>
      </c>
      <c r="L9">
        <f>D9/(D9+G9)</f>
        <v>0.97368421052631593</v>
      </c>
      <c r="M9">
        <f>D9/(D9+F9)</f>
        <v>0.74</v>
      </c>
    </row>
    <row r="10" spans="2:13">
      <c r="C10" t="s">
        <v>35</v>
      </c>
      <c r="D10">
        <v>8.9</v>
      </c>
      <c r="E10">
        <v>0.34</v>
      </c>
      <c r="F10">
        <f>10-D10</f>
        <v>1.0999999999999996</v>
      </c>
      <c r="G10">
        <f t="shared" si="0"/>
        <v>0.5</v>
      </c>
      <c r="H10">
        <v>9.5</v>
      </c>
      <c r="I10">
        <v>0.22</v>
      </c>
      <c r="J10">
        <f>(D10*2)/(2*D10+F10+G10)</f>
        <v>0.91752577319587636</v>
      </c>
      <c r="K10">
        <f>(D10+H10)/20</f>
        <v>0.91999999999999993</v>
      </c>
      <c r="L10">
        <f>D10/(D10+G10)</f>
        <v>0.94680851063829785</v>
      </c>
      <c r="M10">
        <f>D10/(D10+F10)</f>
        <v>0.89</v>
      </c>
    </row>
    <row r="13" spans="2:13">
      <c r="B13" t="s">
        <v>37</v>
      </c>
      <c r="C13" t="s">
        <v>33</v>
      </c>
      <c r="D13" t="s">
        <v>21</v>
      </c>
      <c r="F13" t="s">
        <v>23</v>
      </c>
      <c r="G13" t="s">
        <v>22</v>
      </c>
      <c r="H13" t="s">
        <v>29</v>
      </c>
      <c r="J13" t="s">
        <v>26</v>
      </c>
    </row>
    <row r="14" spans="2:13">
      <c r="C14" t="s">
        <v>0</v>
      </c>
      <c r="D14">
        <v>6.1</v>
      </c>
      <c r="E14">
        <v>0.8</v>
      </c>
      <c r="F14">
        <f>10-D14</f>
        <v>3.9000000000000004</v>
      </c>
      <c r="G14">
        <f>10-H14</f>
        <v>0.19999999999999929</v>
      </c>
      <c r="H14">
        <v>9.8000000000000007</v>
      </c>
      <c r="J14">
        <f>(D14*2)/(2*D14+F14+G14)</f>
        <v>0.74846625766871155</v>
      </c>
      <c r="K14">
        <f>(D14+H14)/20</f>
        <v>0.79500000000000004</v>
      </c>
      <c r="L14">
        <f>D14/(D14+G14)</f>
        <v>0.96825396825396837</v>
      </c>
      <c r="M14">
        <f>D14/(D14+F14)</f>
        <v>0.61</v>
      </c>
    </row>
    <row r="15" spans="2:13">
      <c r="C15" t="s">
        <v>34</v>
      </c>
      <c r="D15">
        <v>5.9</v>
      </c>
      <c r="E15">
        <v>0.94</v>
      </c>
      <c r="F15">
        <f>10-D15</f>
        <v>4.0999999999999996</v>
      </c>
      <c r="G15">
        <f t="shared" ref="G15:G17" si="1">10-H15</f>
        <v>1.6999999999999993</v>
      </c>
      <c r="H15">
        <v>8.3000000000000007</v>
      </c>
      <c r="J15">
        <f>(D15*2)/(2*D15+F15+G15)</f>
        <v>0.67045454545454541</v>
      </c>
      <c r="K15">
        <f>(D15+H15)/20</f>
        <v>0.71000000000000008</v>
      </c>
      <c r="L15">
        <f>D15/(D15+G15)</f>
        <v>0.77631578947368429</v>
      </c>
      <c r="M15">
        <f>D15/(D15+F15)</f>
        <v>0.59000000000000008</v>
      </c>
    </row>
    <row r="16" spans="2:13">
      <c r="C16" t="s">
        <v>2</v>
      </c>
      <c r="D16">
        <v>9.4</v>
      </c>
      <c r="E16">
        <v>0.26</v>
      </c>
      <c r="F16">
        <f>10-D16</f>
        <v>0.59999999999999964</v>
      </c>
      <c r="G16">
        <f t="shared" si="1"/>
        <v>4.8</v>
      </c>
      <c r="H16">
        <v>5.2</v>
      </c>
      <c r="J16">
        <f>(D16*2)/(2*D16+F16+G16)</f>
        <v>0.77685950413223148</v>
      </c>
      <c r="K16">
        <f>(D16+H16)/20</f>
        <v>0.73000000000000009</v>
      </c>
      <c r="L16">
        <f>D16/(D16+G16)</f>
        <v>0.6619718309859155</v>
      </c>
      <c r="M16">
        <f>D16/(D16+F16)</f>
        <v>0.94000000000000006</v>
      </c>
    </row>
    <row r="17" spans="2:13">
      <c r="C17" t="s">
        <v>35</v>
      </c>
      <c r="D17">
        <v>7.8</v>
      </c>
      <c r="E17">
        <v>0.64</v>
      </c>
      <c r="F17">
        <f>10-D17</f>
        <v>2.2000000000000002</v>
      </c>
      <c r="G17">
        <f t="shared" si="1"/>
        <v>3.3</v>
      </c>
      <c r="H17">
        <v>6.7</v>
      </c>
      <c r="J17">
        <f>(D17*2)/(2*D17+F17+G17)</f>
        <v>0.73933649289099523</v>
      </c>
      <c r="K17">
        <f>(D17+H17)/20</f>
        <v>0.72499999999999998</v>
      </c>
      <c r="L17">
        <f>D17/(D17+G17)</f>
        <v>0.70270270270270274</v>
      </c>
      <c r="M17">
        <f>D17/(D17+F17)</f>
        <v>0.78</v>
      </c>
    </row>
    <row r="19" spans="2:13">
      <c r="B19" t="s">
        <v>36</v>
      </c>
      <c r="C19" t="s">
        <v>33</v>
      </c>
      <c r="D19" t="s">
        <v>21</v>
      </c>
      <c r="F19" t="s">
        <v>23</v>
      </c>
      <c r="G19" t="s">
        <v>22</v>
      </c>
      <c r="H19" t="s">
        <v>29</v>
      </c>
      <c r="J19" t="s">
        <v>26</v>
      </c>
    </row>
    <row r="20" spans="2:13">
      <c r="C20" t="s">
        <v>0</v>
      </c>
      <c r="D20">
        <v>3.6</v>
      </c>
      <c r="E20">
        <v>0.8</v>
      </c>
      <c r="F20">
        <f>10-D20</f>
        <v>6.4</v>
      </c>
      <c r="G20">
        <f>10-H20</f>
        <v>9.9999999999999645E-2</v>
      </c>
      <c r="H20">
        <v>9.9</v>
      </c>
      <c r="J20">
        <f>(D20*2)/(2*D20+F20+G20)</f>
        <v>0.52554744525547448</v>
      </c>
      <c r="K20">
        <f>(D20+H20)/20</f>
        <v>0.67500000000000004</v>
      </c>
      <c r="L20">
        <f>D20/(D20+G20)</f>
        <v>0.97297297297297303</v>
      </c>
      <c r="M20">
        <f>D20/(D20+F20)</f>
        <v>0.36</v>
      </c>
    </row>
    <row r="21" spans="2:13">
      <c r="C21" t="s">
        <v>34</v>
      </c>
      <c r="D21">
        <v>3.8</v>
      </c>
      <c r="E21">
        <v>0.94</v>
      </c>
      <c r="F21">
        <f>10-D21</f>
        <v>6.2</v>
      </c>
      <c r="G21">
        <f t="shared" ref="G21:G23" si="2">10-H21</f>
        <v>3</v>
      </c>
      <c r="H21">
        <v>7</v>
      </c>
      <c r="J21">
        <f>(D21*2)/(2*D21+F21+G21)</f>
        <v>0.45238095238095233</v>
      </c>
      <c r="K21">
        <f>(D21+H21)/20</f>
        <v>0.54</v>
      </c>
      <c r="L21">
        <f>D21/(D21+G21)</f>
        <v>0.55882352941176472</v>
      </c>
      <c r="M21">
        <f>D21/(D21+F21)</f>
        <v>0.38</v>
      </c>
    </row>
    <row r="22" spans="2:13">
      <c r="C22" t="s">
        <v>2</v>
      </c>
      <c r="D22">
        <v>9.1999999999999993</v>
      </c>
      <c r="E22">
        <v>0.26</v>
      </c>
      <c r="F22">
        <f>10-D22</f>
        <v>0.80000000000000071</v>
      </c>
      <c r="G22">
        <f t="shared" si="2"/>
        <v>8.5</v>
      </c>
      <c r="H22">
        <v>1.5</v>
      </c>
      <c r="J22">
        <f>(D22*2)/(2*D22+F22+G22)</f>
        <v>0.66425992779783394</v>
      </c>
      <c r="K22">
        <f>(D22+H22)/20</f>
        <v>0.53499999999999992</v>
      </c>
      <c r="L22">
        <f>D22/(D22+G22)</f>
        <v>0.51977401129943501</v>
      </c>
      <c r="M22">
        <f>D22/(D22+F22)</f>
        <v>0.91999999999999993</v>
      </c>
    </row>
    <row r="23" spans="2:13">
      <c r="C23" t="s">
        <v>35</v>
      </c>
      <c r="D23">
        <v>7.2</v>
      </c>
      <c r="E23">
        <v>0.64</v>
      </c>
      <c r="F23">
        <f>10-D23</f>
        <v>2.8</v>
      </c>
      <c r="G23">
        <f t="shared" si="2"/>
        <v>7.8</v>
      </c>
      <c r="H23">
        <v>2.2000000000000002</v>
      </c>
      <c r="J23">
        <f>(D23*2)/(2*D23+F23+G23)</f>
        <v>0.57600000000000007</v>
      </c>
      <c r="K23">
        <f>(D23+H23)/20</f>
        <v>0.47000000000000003</v>
      </c>
      <c r="L23">
        <f>D23/(D23+G23)</f>
        <v>0.48000000000000004</v>
      </c>
      <c r="M23">
        <f>D23/(D23+F23)</f>
        <v>0.72</v>
      </c>
    </row>
    <row r="28" spans="2:13">
      <c r="C28" t="s">
        <v>39</v>
      </c>
      <c r="F28" t="s">
        <v>43</v>
      </c>
    </row>
    <row r="29" spans="2:13">
      <c r="C29" t="s">
        <v>40</v>
      </c>
      <c r="F29" t="s">
        <v>44</v>
      </c>
    </row>
    <row r="30" spans="2:13">
      <c r="C30" t="s">
        <v>41</v>
      </c>
      <c r="F30" t="s">
        <v>45</v>
      </c>
    </row>
    <row r="31" spans="2:13">
      <c r="C31" t="s">
        <v>42</v>
      </c>
      <c r="F31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interesting</vt:lpstr>
      <vt:lpstr>global</vt:lpstr>
      <vt:lpstr>in-class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Almudena Sanz</dc:creator>
  <cp:lastModifiedBy>Almudena Sanz</cp:lastModifiedBy>
  <dcterms:created xsi:type="dcterms:W3CDTF">2014-06-05T11:31:48Z</dcterms:created>
  <dcterms:modified xsi:type="dcterms:W3CDTF">2014-06-09T16:52:47Z</dcterms:modified>
</cp:coreProperties>
</file>