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ndersonucb/Documents/GitHub/cloning-tutorials/examples/lycopene/Experiments/lycopene33/"/>
    </mc:Choice>
  </mc:AlternateContent>
  <xr:revisionPtr revIDLastSave="0" documentId="13_ncr:1_{381B3BA8-FEC1-8A47-BB77-B514DC9BF1F6}" xr6:coauthVersionLast="47" xr6:coauthVersionMax="47" xr10:uidLastSave="{00000000-0000-0000-0000-000000000000}"/>
  <bookViews>
    <workbookView xWindow="240" yWindow="740" windowWidth="20100" windowHeight="18380" tabRatio="711" activeTab="1" xr2:uid="{00000000-000D-0000-FFFF-FFFF00000000}"/>
  </bookViews>
  <sheets>
    <sheet name="PCR" sheetId="4" r:id="rId1"/>
    <sheet name="Gel &amp; Zymo" sheetId="8" r:id="rId2"/>
    <sheet name="Assemble" sheetId="9" r:id="rId3"/>
    <sheet name="Transform" sheetId="10" r:id="rId4"/>
    <sheet name="Pick" sheetId="11" r:id="rId5"/>
    <sheet name="Miniprep" sheetId="12" r:id="rId6"/>
    <sheet name="Sequence" sheetId="13" r:id="rId7"/>
    <sheet name="Assay" sheetId="15" r:id="rId8"/>
  </sheets>
  <definedNames>
    <definedName name="_xlnm.Print_Area" localSheetId="0">PCR!$A$1:$F$49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1" l="1"/>
  <c r="C12" i="11"/>
  <c r="E14" i="11"/>
  <c r="B6" i="13"/>
  <c r="A6" i="13" s="1"/>
  <c r="D6" i="13"/>
  <c r="A6" i="10"/>
  <c r="A10" i="10" s="1"/>
  <c r="A19" i="11" s="1"/>
  <c r="B10" i="10"/>
  <c r="B19" i="11"/>
  <c r="A28" i="9"/>
  <c r="B12" i="10" s="1"/>
  <c r="A29" i="9"/>
  <c r="B13" i="10"/>
  <c r="A30" i="9"/>
  <c r="B14" i="10"/>
  <c r="D31" i="9"/>
  <c r="A31" i="9"/>
  <c r="B15" i="10"/>
  <c r="A32" i="9"/>
  <c r="B16" i="10" s="1"/>
  <c r="D27" i="9"/>
  <c r="A27" i="9"/>
  <c r="B11" i="10" s="1"/>
  <c r="D6" i="10"/>
  <c r="C6" i="10"/>
  <c r="B6" i="10"/>
  <c r="C9" i="9"/>
  <c r="B27" i="9"/>
  <c r="A8" i="8"/>
  <c r="B8" i="8" s="1"/>
  <c r="B31" i="9"/>
  <c r="B30" i="9"/>
  <c r="B29" i="9"/>
  <c r="B28" i="9"/>
  <c r="A11" i="10" l="1"/>
  <c r="A20" i="11" s="1"/>
  <c r="A15" i="10"/>
  <c r="A24" i="11" s="1"/>
  <c r="B20" i="11"/>
  <c r="D30" i="9"/>
  <c r="C8" i="8"/>
  <c r="B9" i="9" s="1"/>
  <c r="A9" i="9"/>
  <c r="B32" i="9"/>
  <c r="B24" i="11"/>
  <c r="A14" i="10" l="1"/>
  <c r="A23" i="11" s="1"/>
  <c r="B23" i="11"/>
  <c r="D29" i="9"/>
  <c r="D32" i="9"/>
  <c r="A15" i="9"/>
  <c r="C15" i="9"/>
  <c r="E15" i="9" s="1"/>
  <c r="C32" i="9"/>
  <c r="D28" i="9"/>
  <c r="C29" i="9" l="1"/>
  <c r="A12" i="9"/>
  <c r="C12" i="9"/>
  <c r="E12" i="9" s="1"/>
  <c r="C27" i="9"/>
  <c r="A10" i="9"/>
  <c r="C10" i="9"/>
  <c r="E10" i="9" s="1"/>
  <c r="B21" i="11"/>
  <c r="A12" i="10"/>
  <c r="A21" i="11" s="1"/>
  <c r="A13" i="9"/>
  <c r="C13" i="9"/>
  <c r="E13" i="9" s="1"/>
  <c r="C30" i="9"/>
  <c r="A13" i="10"/>
  <c r="A22" i="11" s="1"/>
  <c r="B22" i="11"/>
  <c r="A11" i="9"/>
  <c r="C11" i="9"/>
  <c r="E11" i="9" s="1"/>
  <c r="C28" i="9"/>
  <c r="A14" i="9"/>
  <c r="C31" i="9"/>
  <c r="C14" i="9"/>
  <c r="E14" i="9" s="1"/>
  <c r="B25" i="11"/>
  <c r="A16" i="10"/>
  <c r="A25" i="11" s="1"/>
</calcChain>
</file>

<file path=xl/sharedStrings.xml><?xml version="1.0" encoding="utf-8"?>
<sst xmlns="http://schemas.openxmlformats.org/spreadsheetml/2006/main" count="331" uniqueCount="151">
  <si>
    <t>location</t>
  </si>
  <si>
    <t>label</t>
  </si>
  <si>
    <t>primer1</t>
  </si>
  <si>
    <t>primer2</t>
  </si>
  <si>
    <t>product</t>
  </si>
  <si>
    <t>source:</t>
  </si>
  <si>
    <t>side-label</t>
  </si>
  <si>
    <t>construct</t>
  </si>
  <si>
    <t>concentration</t>
  </si>
  <si>
    <t>samples:</t>
  </si>
  <si>
    <t>template</t>
  </si>
  <si>
    <t>Notes:</t>
  </si>
  <si>
    <t>W_____</t>
  </si>
  <si>
    <t>P_____</t>
  </si>
  <si>
    <t>B_____</t>
  </si>
  <si>
    <t>D_____</t>
  </si>
  <si>
    <t xml:space="preserve">are actively using it, and only take the tubes out of it when actively dispensing. </t>
  </si>
  <si>
    <t>Hold the enzyme tube by the top of the tube while dispensing and do not place</t>
  </si>
  <si>
    <t>it in a rack.</t>
  </si>
  <si>
    <r>
      <t>source:</t>
    </r>
    <r>
      <rPr>
        <sz val="12"/>
        <color theme="1"/>
        <rFont val="Calibri"/>
        <family val="2"/>
      </rPr>
      <t xml:space="preserve"> Enzyme freezer pcr rack</t>
    </r>
  </si>
  <si>
    <r>
      <t>samples</t>
    </r>
    <r>
      <rPr>
        <sz val="12"/>
        <color theme="1"/>
        <rFont val="Calibri"/>
        <family val="2"/>
      </rPr>
      <t>:</t>
    </r>
  </si>
  <si>
    <t>reaction</t>
  </si>
  <si>
    <t>side_label</t>
  </si>
  <si>
    <t>elution_volume</t>
  </si>
  <si>
    <t>destination</t>
  </si>
  <si>
    <t>25 uL</t>
  </si>
  <si>
    <t>Procedure:</t>
  </si>
  <si>
    <r>
      <t>thermocycler</t>
    </r>
    <r>
      <rPr>
        <sz val="12"/>
        <color theme="1"/>
        <rFont val="Calibri"/>
        <family val="2"/>
      </rPr>
      <t>: ____</t>
    </r>
  </si>
  <si>
    <r>
      <t>Reaction</t>
    </r>
    <r>
      <rPr>
        <i/>
        <sz val="12"/>
        <color theme="1"/>
        <rFont val="Calibri"/>
        <family val="2"/>
      </rPr>
      <t>:</t>
    </r>
  </si>
  <si>
    <t>6 uL ddH2O</t>
  </si>
  <si>
    <t>W____</t>
  </si>
  <si>
    <t>1 uL T4 DNA Ligase Buffer</t>
  </si>
  <si>
    <t>L____</t>
  </si>
  <si>
    <t>0.5 uL T4 DNA Ligase</t>
  </si>
  <si>
    <t>G____</t>
  </si>
  <si>
    <t>0.5 uL BsaI</t>
  </si>
  <si>
    <t>S____</t>
  </si>
  <si>
    <t>frag1</t>
  </si>
  <si>
    <r>
      <t>*</t>
    </r>
    <r>
      <rPr>
        <sz val="12"/>
        <color theme="1"/>
        <rFont val="Calibri"/>
        <family val="2"/>
      </rPr>
      <t>Do a regular Zymo cleanup</t>
    </r>
  </si>
  <si>
    <t>*Save your sample in the destination box and record the position in the field</t>
  </si>
  <si>
    <t>zymos1/___</t>
  </si>
  <si>
    <t>1 uL frag1</t>
  </si>
  <si>
    <t>1 uL frag2</t>
  </si>
  <si>
    <t>*Write the L# and W# numbers for the aliquots of ligase buffer and ddH2O in the fields</t>
  </si>
  <si>
    <r>
      <t>program:</t>
    </r>
    <r>
      <rPr>
        <sz val="12"/>
        <color theme="1"/>
        <rFont val="Calibri"/>
        <family val="2"/>
      </rPr>
      <t xml:space="preserve"> GG1</t>
    </r>
  </si>
  <si>
    <t>frag2</t>
  </si>
  <si>
    <r>
      <t>*</t>
    </r>
    <r>
      <rPr>
        <sz val="12"/>
        <color theme="1"/>
        <rFont val="Calibri"/>
        <family val="2"/>
      </rPr>
      <t>Combine all the GG1 reactions in your session on one block of a thermocycler</t>
    </r>
  </si>
  <si>
    <t xml:space="preserve">32 uL ddH2O </t>
  </si>
  <si>
    <t>10 uL 5X PrimeSTAR GXL Buffer</t>
  </si>
  <si>
    <t>1 uL 10uM primer 1</t>
  </si>
  <si>
    <t>1 uL 10uM primer 2</t>
  </si>
  <si>
    <t>1 uL dil20x plasmid template</t>
  </si>
  <si>
    <t>1 uL PrimeSTAR GXL DNA Polymerase</t>
  </si>
  <si>
    <r>
      <t>*</t>
    </r>
    <r>
      <rPr>
        <sz val="12"/>
        <color theme="1"/>
        <rFont val="Calibri"/>
        <family val="2"/>
      </rPr>
      <t>If time permits, set up the Golden Gate Reaction now, or do it later</t>
    </r>
  </si>
  <si>
    <t>zymo</t>
  </si>
  <si>
    <t>(see your zymo sheet)</t>
  </si>
  <si>
    <r>
      <t>*</t>
    </r>
    <r>
      <rPr>
        <sz val="12"/>
        <color theme="1"/>
        <rFont val="Calibri"/>
        <family val="2"/>
      </rPr>
      <t xml:space="preserve">Never let enzymes warm up!  Only take the enzyme cooler out of the freezer when you </t>
    </r>
  </si>
  <si>
    <r>
      <t>*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Fetch the PCR reaction with your id number from the freezer</t>
    </r>
  </si>
  <si>
    <r>
      <t xml:space="preserve">source:   </t>
    </r>
    <r>
      <rPr>
        <sz val="12"/>
        <color theme="1"/>
        <rFont val="Calibri"/>
        <family val="2"/>
      </rPr>
      <t>PCR rack in enzyme freezer</t>
    </r>
  </si>
  <si>
    <t>dna</t>
  </si>
  <si>
    <t>strain</t>
  </si>
  <si>
    <t>antibiotic</t>
  </si>
  <si>
    <t>incubate</t>
  </si>
  <si>
    <t>Mach1</t>
  </si>
  <si>
    <t>Carb</t>
  </si>
  <si>
    <t>28°C</t>
  </si>
  <si>
    <t>rescue_required: no</t>
  </si>
  <si>
    <t>Protocol</t>
  </si>
  <si>
    <r>
      <t>*</t>
    </r>
    <r>
      <rPr>
        <sz val="12"/>
        <color theme="1"/>
        <rFont val="Calibri"/>
        <family val="2"/>
      </rPr>
      <t>Miniprep up to 2 of each construct</t>
    </r>
  </si>
  <si>
    <r>
      <t>*</t>
    </r>
    <r>
      <rPr>
        <sz val="12"/>
        <color theme="1"/>
        <rFont val="Calibri"/>
        <family val="2"/>
      </rPr>
      <t>Label and side-label the elution tube with the ‘label’ in the table</t>
    </r>
  </si>
  <si>
    <r>
      <t>*</t>
    </r>
    <r>
      <rPr>
        <sz val="12"/>
        <color theme="1"/>
        <rFont val="Calibri"/>
        <family val="2"/>
      </rPr>
      <t>Put the miniprep into box minis1 and note the well location (ie, ‘E3’)</t>
    </r>
  </si>
  <si>
    <t>protocol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</si>
  <si>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</rPr>
      <t>239 Stanley Hall (second floor cold room)</t>
    </r>
  </si>
  <si>
    <t>samples</t>
  </si>
  <si>
    <t>2.66 uM</t>
  </si>
  <si>
    <t>*Clearly label the tops of 1.5 mL eppendorf  tubes with the “label”</t>
  </si>
  <si>
    <r>
      <t>*</t>
    </r>
    <r>
      <rPr>
        <sz val="12"/>
        <color theme="1"/>
        <rFont val="Calibri"/>
        <family val="2"/>
      </rPr>
      <t>Add 10uL of appropriate miniprep DNA to each tube</t>
    </r>
  </si>
  <si>
    <r>
      <t>*</t>
    </r>
    <r>
      <rPr>
        <sz val="12"/>
        <color theme="1"/>
        <rFont val="Calibri"/>
        <family val="2"/>
      </rPr>
      <t>Take the sequencing reactions and order form to:</t>
    </r>
  </si>
  <si>
    <r>
      <t>*</t>
    </r>
    <r>
      <rPr>
        <sz val="12"/>
        <color theme="1"/>
        <rFont val="Calibri"/>
        <family val="2"/>
      </rPr>
      <t>Add 3uL of 2.66 uM oligo to each tube</t>
    </r>
  </si>
  <si>
    <r>
      <t>*</t>
    </r>
    <r>
      <rPr>
        <sz val="12"/>
        <color theme="1"/>
        <rFont val="Calibri"/>
        <family val="2"/>
      </rPr>
      <t>Fill out an order form with the "labels" as written on the tubes</t>
    </r>
  </si>
  <si>
    <t>*Sequence at most 1 of each construct</t>
  </si>
  <si>
    <t>clone</t>
  </si>
  <si>
    <t xml:space="preserve"> first into the ABm6 and then 2YT</t>
  </si>
  <si>
    <t>Take a picture of the plates under white light transillumination</t>
  </si>
  <si>
    <t>Upload the picture of the plates to github</t>
  </si>
  <si>
    <t>Fill 7 rows of a 24-well block with 4 mL of 2YT + carb + 1% sucrose medium</t>
  </si>
  <si>
    <t>Similarly, fill 7 rows of a 24-well block with 4 mL of ABm6 + carb medium</t>
  </si>
  <si>
    <t>Replica pick up to 6 of the reddest colonies from each plate</t>
  </si>
  <si>
    <t>Cover with an airpore sheet labeled with the clone_ids and:</t>
  </si>
  <si>
    <t>Grow at 28°C for 48 hrs in multitron</t>
  </si>
  <si>
    <t>*</t>
  </si>
  <si>
    <t>Name the clone_id's with your id, the promoter strength, and a number:</t>
  </si>
  <si>
    <t>etc, for 2 clones of SLOW</t>
  </si>
  <si>
    <t>(No Example Provided, is freeform and experiment-specific)</t>
  </si>
  <si>
    <t>destination:</t>
  </si>
  <si>
    <t>-</t>
  </si>
  <si>
    <t>GB5F</t>
  </si>
  <si>
    <t>lyophilized</t>
  </si>
  <si>
    <t>GB5R</t>
  </si>
  <si>
    <t>oAfDXSf</t>
  </si>
  <si>
    <t>oAfDXSr</t>
  </si>
  <si>
    <t>pTpDXS</t>
  </si>
  <si>
    <t xml:space="preserve">pLYC72I </t>
  </si>
  <si>
    <t>pLYC72I-A</t>
  </si>
  <si>
    <t>pLYC72I</t>
  </si>
  <si>
    <t>A</t>
  </si>
  <si>
    <t>miniprep</t>
  </si>
  <si>
    <t>Box33/B2</t>
  </si>
  <si>
    <t>Af gen.</t>
  </si>
  <si>
    <t>Allovibrio fischeri</t>
  </si>
  <si>
    <t>CP160629</t>
  </si>
  <si>
    <t>Box33/B1</t>
  </si>
  <si>
    <t>recipe:</t>
  </si>
  <si>
    <t>100 uM</t>
  </si>
  <si>
    <t>10uM GB5F</t>
  </si>
  <si>
    <t>10 uM</t>
  </si>
  <si>
    <t>10uM GB5R</t>
  </si>
  <si>
    <t>10uM oAfDXSf</t>
  </si>
  <si>
    <t>10uM oAfDXSr</t>
  </si>
  <si>
    <t>dilutions:</t>
  </si>
  <si>
    <t>reactions:</t>
  </si>
  <si>
    <t>b72</t>
  </si>
  <si>
    <t>back72</t>
  </si>
  <si>
    <t>Af</t>
  </si>
  <si>
    <t>pcrAF</t>
  </si>
  <si>
    <t>Box33/A1</t>
  </si>
  <si>
    <t>Box33/A2</t>
  </si>
  <si>
    <t>Box33/A3</t>
  </si>
  <si>
    <t>Box33/A4</t>
  </si>
  <si>
    <t>Box33/B3</t>
  </si>
  <si>
    <t>program</t>
  </si>
  <si>
    <t>B72</t>
  </si>
  <si>
    <t>PGXL4</t>
  </si>
  <si>
    <t>PG2K55</t>
  </si>
  <si>
    <t>program:</t>
  </si>
  <si>
    <t>protocol:</t>
  </si>
  <si>
    <t>PrimeStar</t>
  </si>
  <si>
    <t>4 uL PrimeSTAR dNTP Mixture</t>
  </si>
  <si>
    <r>
      <t>thermocycler</t>
    </r>
    <r>
      <rPr>
        <sz val="12"/>
        <color theme="1"/>
        <rFont val="Calibri"/>
        <family val="2"/>
      </rPr>
      <t xml:space="preserve">: </t>
    </r>
  </si>
  <si>
    <t>___</t>
  </si>
  <si>
    <t>date: _________</t>
  </si>
  <si>
    <t>sign: ________________________________________________</t>
  </si>
  <si>
    <t>lycopene33:  PCR</t>
  </si>
  <si>
    <t>lycopene33:  Gel and Zymo</t>
  </si>
  <si>
    <t>lycopene33:  Assemble</t>
  </si>
  <si>
    <t>lycopene33:  Transform</t>
  </si>
  <si>
    <t>lycopene33:  Pick</t>
  </si>
  <si>
    <t>lycopene33:  Miniprep</t>
  </si>
  <si>
    <t>lycopene33:  Sequence</t>
  </si>
  <si>
    <t>lycopene33:  Assay</t>
  </si>
  <si>
    <t>date: 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</si>
</sst>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mbria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Symbol"/>
      <charset val="2"/>
    </font>
    <font>
      <sz val="8"/>
      <name val="Calibri"/>
      <family val="2"/>
      <scheme val="minor"/>
    </font>
    <font>
      <i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theme="1"/>
      <name val="Calibri"/>
      <family val="2"/>
    </font>
    <font>
      <i/>
      <sz val="12"/>
      <color rgb="FF000000"/>
      <name val="Calibri"/>
      <family val="2"/>
    </font>
    <font>
      <sz val="20"/>
      <color rgb="FF000000"/>
      <name val="Calibri"/>
      <family val="2"/>
    </font>
    <font>
      <sz val="12"/>
      <color theme="1"/>
      <name val="Courier New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5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left" vertical="center" indent="3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 indent="3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Alignment="1">
      <alignment horizontal="left" vertical="center" indent="6"/>
    </xf>
    <xf numFmtId="0" fontId="17" fillId="0" borderId="0" xfId="0" applyFont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1" fillId="0" borderId="0" xfId="0" applyFont="1" applyAlignment="1">
      <alignment horizontal="right" vertical="center"/>
    </xf>
    <xf numFmtId="0" fontId="20" fillId="0" borderId="0" xfId="0" applyFont="1"/>
  </cellXfs>
  <cellStyles count="4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4"/>
  <sheetViews>
    <sheetView workbookViewId="0">
      <selection activeCell="D3" sqref="D3"/>
    </sheetView>
  </sheetViews>
  <sheetFormatPr baseColWidth="10" defaultRowHeight="16" x14ac:dyDescent="0.2"/>
  <cols>
    <col min="1" max="1" width="22.83203125" customWidth="1"/>
    <col min="2" max="6" width="13.6640625" customWidth="1"/>
  </cols>
  <sheetData>
    <row r="1" spans="1:6" x14ac:dyDescent="0.2">
      <c r="A1" s="6" t="s">
        <v>141</v>
      </c>
      <c r="E1" t="s">
        <v>150</v>
      </c>
    </row>
    <row r="2" spans="1:6" ht="24" x14ac:dyDescent="0.2">
      <c r="A2" s="1" t="s">
        <v>142</v>
      </c>
    </row>
    <row r="3" spans="1:6" x14ac:dyDescent="0.2">
      <c r="A3" s="3"/>
    </row>
    <row r="4" spans="1:6" x14ac:dyDescent="0.2">
      <c r="A4" s="4" t="s">
        <v>135</v>
      </c>
      <c r="B4" t="s">
        <v>136</v>
      </c>
    </row>
    <row r="5" spans="1:6" x14ac:dyDescent="0.2">
      <c r="A5" s="4" t="s">
        <v>138</v>
      </c>
      <c r="B5" t="s">
        <v>139</v>
      </c>
    </row>
    <row r="6" spans="1:6" x14ac:dyDescent="0.2">
      <c r="A6" s="4"/>
    </row>
    <row r="7" spans="1:6" x14ac:dyDescent="0.2">
      <c r="A7" s="4" t="s">
        <v>5</v>
      </c>
    </row>
    <row r="8" spans="1:6" x14ac:dyDescent="0.2">
      <c r="A8" s="5" t="s">
        <v>1</v>
      </c>
      <c r="B8" s="5" t="s">
        <v>6</v>
      </c>
      <c r="C8" s="5" t="s">
        <v>7</v>
      </c>
      <c r="D8" s="5" t="s">
        <v>81</v>
      </c>
      <c r="E8" s="5" t="s">
        <v>8</v>
      </c>
      <c r="F8" s="5" t="s">
        <v>0</v>
      </c>
    </row>
    <row r="9" spans="1:6" x14ac:dyDescent="0.2">
      <c r="A9" t="s">
        <v>95</v>
      </c>
      <c r="B9" t="s">
        <v>96</v>
      </c>
      <c r="C9" t="s">
        <v>96</v>
      </c>
      <c r="F9" t="s">
        <v>97</v>
      </c>
    </row>
    <row r="10" spans="1:6" x14ac:dyDescent="0.2">
      <c r="A10" t="s">
        <v>95</v>
      </c>
      <c r="B10" t="s">
        <v>98</v>
      </c>
      <c r="C10" t="s">
        <v>98</v>
      </c>
      <c r="F10" t="s">
        <v>97</v>
      </c>
    </row>
    <row r="11" spans="1:6" x14ac:dyDescent="0.2">
      <c r="A11" t="s">
        <v>95</v>
      </c>
      <c r="B11" t="s">
        <v>99</v>
      </c>
      <c r="C11" t="s">
        <v>99</v>
      </c>
      <c r="F11" t="s">
        <v>97</v>
      </c>
    </row>
    <row r="12" spans="1:6" x14ac:dyDescent="0.2">
      <c r="A12" t="s">
        <v>95</v>
      </c>
      <c r="B12" t="s">
        <v>100</v>
      </c>
      <c r="C12" t="s">
        <v>100</v>
      </c>
      <c r="F12" t="s">
        <v>97</v>
      </c>
    </row>
    <row r="13" spans="1:6" x14ac:dyDescent="0.2">
      <c r="A13" t="s">
        <v>95</v>
      </c>
      <c r="B13" t="s">
        <v>101</v>
      </c>
      <c r="C13" t="s">
        <v>101</v>
      </c>
      <c r="F13" t="s">
        <v>97</v>
      </c>
    </row>
    <row r="14" spans="1:6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</row>
    <row r="15" spans="1:6" x14ac:dyDescent="0.2">
      <c r="A15" t="s">
        <v>108</v>
      </c>
      <c r="B15" t="s">
        <v>109</v>
      </c>
      <c r="C15" t="s">
        <v>110</v>
      </c>
      <c r="E15" t="s">
        <v>106</v>
      </c>
      <c r="F15" t="s">
        <v>111</v>
      </c>
    </row>
    <row r="17" spans="1:5" x14ac:dyDescent="0.2">
      <c r="A17" s="4" t="s">
        <v>119</v>
      </c>
    </row>
    <row r="18" spans="1:5" x14ac:dyDescent="0.2">
      <c r="A18" s="5" t="s">
        <v>1</v>
      </c>
      <c r="B18" s="5" t="s">
        <v>6</v>
      </c>
      <c r="C18" s="5" t="s">
        <v>7</v>
      </c>
      <c r="D18" s="5" t="s">
        <v>8</v>
      </c>
    </row>
    <row r="19" spans="1:5" x14ac:dyDescent="0.2">
      <c r="A19" t="s">
        <v>96</v>
      </c>
      <c r="B19" t="s">
        <v>96</v>
      </c>
      <c r="C19" t="s">
        <v>96</v>
      </c>
      <c r="D19" t="s">
        <v>113</v>
      </c>
    </row>
    <row r="20" spans="1:5" x14ac:dyDescent="0.2">
      <c r="A20" t="s">
        <v>98</v>
      </c>
      <c r="B20" t="s">
        <v>98</v>
      </c>
      <c r="C20" t="s">
        <v>98</v>
      </c>
      <c r="D20" t="s">
        <v>113</v>
      </c>
    </row>
    <row r="21" spans="1:5" x14ac:dyDescent="0.2">
      <c r="A21" t="s">
        <v>99</v>
      </c>
      <c r="B21" t="s">
        <v>99</v>
      </c>
      <c r="C21" t="s">
        <v>99</v>
      </c>
      <c r="D21" t="s">
        <v>113</v>
      </c>
    </row>
    <row r="22" spans="1:5" x14ac:dyDescent="0.2">
      <c r="A22" t="s">
        <v>100</v>
      </c>
      <c r="B22" t="s">
        <v>100</v>
      </c>
      <c r="C22" t="s">
        <v>100</v>
      </c>
      <c r="D22" t="s">
        <v>113</v>
      </c>
    </row>
    <row r="23" spans="1:5" x14ac:dyDescent="0.2">
      <c r="A23" t="s">
        <v>114</v>
      </c>
      <c r="B23" t="s">
        <v>114</v>
      </c>
      <c r="C23" t="s">
        <v>96</v>
      </c>
      <c r="D23" t="s">
        <v>115</v>
      </c>
    </row>
    <row r="24" spans="1:5" x14ac:dyDescent="0.2">
      <c r="A24" t="s">
        <v>116</v>
      </c>
      <c r="B24" t="s">
        <v>116</v>
      </c>
      <c r="C24" t="s">
        <v>98</v>
      </c>
      <c r="D24" t="s">
        <v>115</v>
      </c>
    </row>
    <row r="25" spans="1:5" x14ac:dyDescent="0.2">
      <c r="A25" t="s">
        <v>117</v>
      </c>
      <c r="B25" t="s">
        <v>117</v>
      </c>
      <c r="C25" t="s">
        <v>99</v>
      </c>
      <c r="D25" t="s">
        <v>115</v>
      </c>
    </row>
    <row r="26" spans="1:5" x14ac:dyDescent="0.2">
      <c r="A26" t="s">
        <v>118</v>
      </c>
      <c r="B26" t="s">
        <v>118</v>
      </c>
      <c r="C26" t="s">
        <v>100</v>
      </c>
      <c r="D26" t="s">
        <v>115</v>
      </c>
    </row>
    <row r="27" spans="1:5" x14ac:dyDescent="0.2">
      <c r="A27" t="s">
        <v>101</v>
      </c>
      <c r="B27" t="s">
        <v>101</v>
      </c>
      <c r="C27" t="s">
        <v>101</v>
      </c>
      <c r="D27" t="s">
        <v>106</v>
      </c>
    </row>
    <row r="29" spans="1:5" x14ac:dyDescent="0.2">
      <c r="A29" s="4" t="s">
        <v>120</v>
      </c>
    </row>
    <row r="30" spans="1:5" x14ac:dyDescent="0.2">
      <c r="A30" s="5" t="s">
        <v>1</v>
      </c>
      <c r="B30" s="27" t="s">
        <v>2</v>
      </c>
      <c r="C30" s="27" t="s">
        <v>3</v>
      </c>
      <c r="D30" s="27" t="s">
        <v>10</v>
      </c>
      <c r="E30" s="27" t="s">
        <v>4</v>
      </c>
    </row>
    <row r="31" spans="1:5" x14ac:dyDescent="0.2">
      <c r="A31" s="6" t="s">
        <v>121</v>
      </c>
      <c r="B31" t="s">
        <v>114</v>
      </c>
      <c r="C31" t="s">
        <v>116</v>
      </c>
      <c r="D31" t="s">
        <v>102</v>
      </c>
      <c r="E31" t="s">
        <v>122</v>
      </c>
    </row>
    <row r="32" spans="1:5" x14ac:dyDescent="0.2">
      <c r="A32" s="6" t="s">
        <v>123</v>
      </c>
      <c r="B32" t="s">
        <v>117</v>
      </c>
      <c r="C32" t="s">
        <v>118</v>
      </c>
      <c r="D32" t="s">
        <v>108</v>
      </c>
      <c r="E32" t="s">
        <v>124</v>
      </c>
    </row>
    <row r="33" spans="1:5" x14ac:dyDescent="0.2">
      <c r="A33" s="6"/>
    </row>
    <row r="34" spans="1:5" x14ac:dyDescent="0.2">
      <c r="A34" s="4" t="s">
        <v>112</v>
      </c>
    </row>
    <row r="35" spans="1:5" x14ac:dyDescent="0.2">
      <c r="A35" s="6" t="s">
        <v>47</v>
      </c>
      <c r="E35" s="12" t="s">
        <v>12</v>
      </c>
    </row>
    <row r="36" spans="1:5" x14ac:dyDescent="0.2">
      <c r="A36" s="6" t="s">
        <v>48</v>
      </c>
      <c r="E36" s="12" t="s">
        <v>14</v>
      </c>
    </row>
    <row r="37" spans="1:5" x14ac:dyDescent="0.2">
      <c r="A37" s="6" t="s">
        <v>137</v>
      </c>
      <c r="E37" s="12" t="s">
        <v>15</v>
      </c>
    </row>
    <row r="38" spans="1:5" x14ac:dyDescent="0.2">
      <c r="A38" s="6" t="s">
        <v>49</v>
      </c>
      <c r="E38" s="12"/>
    </row>
    <row r="39" spans="1:5" x14ac:dyDescent="0.2">
      <c r="A39" s="6" t="s">
        <v>50</v>
      </c>
      <c r="E39" s="12"/>
    </row>
    <row r="40" spans="1:5" x14ac:dyDescent="0.2">
      <c r="A40" s="6" t="s">
        <v>51</v>
      </c>
      <c r="E40" s="12"/>
    </row>
    <row r="41" spans="1:5" x14ac:dyDescent="0.2">
      <c r="A41" s="6" t="s">
        <v>52</v>
      </c>
      <c r="E41" s="12" t="s">
        <v>13</v>
      </c>
    </row>
    <row r="42" spans="1:5" x14ac:dyDescent="0.2">
      <c r="A42" s="6"/>
      <c r="E42" s="12"/>
    </row>
    <row r="43" spans="1:5" x14ac:dyDescent="0.2">
      <c r="A43" s="4" t="s">
        <v>134</v>
      </c>
      <c r="E43" s="12"/>
    </row>
    <row r="44" spans="1:5" x14ac:dyDescent="0.2">
      <c r="A44" s="5" t="s">
        <v>1</v>
      </c>
      <c r="B44" s="5" t="s">
        <v>130</v>
      </c>
      <c r="E44" s="12"/>
    </row>
    <row r="45" spans="1:5" x14ac:dyDescent="0.2">
      <c r="A45" t="s">
        <v>123</v>
      </c>
      <c r="B45" t="s">
        <v>133</v>
      </c>
      <c r="E45" s="12"/>
    </row>
    <row r="46" spans="1:5" x14ac:dyDescent="0.2">
      <c r="A46" t="s">
        <v>131</v>
      </c>
      <c r="B46" t="s">
        <v>132</v>
      </c>
      <c r="E46" s="12"/>
    </row>
    <row r="47" spans="1:5" x14ac:dyDescent="0.2">
      <c r="A47" s="6"/>
      <c r="E47" s="12"/>
    </row>
    <row r="48" spans="1:5" x14ac:dyDescent="0.2">
      <c r="A48" s="4" t="s">
        <v>94</v>
      </c>
    </row>
    <row r="49" spans="1:5" x14ac:dyDescent="0.2">
      <c r="A49" s="5" t="s">
        <v>1</v>
      </c>
      <c r="B49" s="5" t="s">
        <v>6</v>
      </c>
      <c r="C49" s="5" t="s">
        <v>7</v>
      </c>
      <c r="D49" s="5" t="s">
        <v>8</v>
      </c>
      <c r="E49" s="5" t="s">
        <v>0</v>
      </c>
    </row>
    <row r="50" spans="1:5" x14ac:dyDescent="0.2">
      <c r="A50" t="s">
        <v>96</v>
      </c>
      <c r="B50" t="s">
        <v>96</v>
      </c>
      <c r="C50" t="s">
        <v>96</v>
      </c>
      <c r="D50" t="s">
        <v>113</v>
      </c>
      <c r="E50" t="s">
        <v>125</v>
      </c>
    </row>
    <row r="51" spans="1:5" x14ac:dyDescent="0.2">
      <c r="A51" t="s">
        <v>98</v>
      </c>
      <c r="B51" t="s">
        <v>98</v>
      </c>
      <c r="C51" t="s">
        <v>98</v>
      </c>
      <c r="D51" t="s">
        <v>113</v>
      </c>
      <c r="E51" t="s">
        <v>126</v>
      </c>
    </row>
    <row r="52" spans="1:5" x14ac:dyDescent="0.2">
      <c r="A52" t="s">
        <v>99</v>
      </c>
      <c r="B52" t="s">
        <v>99</v>
      </c>
      <c r="C52" t="s">
        <v>99</v>
      </c>
      <c r="D52" t="s">
        <v>113</v>
      </c>
      <c r="E52" t="s">
        <v>127</v>
      </c>
    </row>
    <row r="53" spans="1:5" x14ac:dyDescent="0.2">
      <c r="A53" t="s">
        <v>100</v>
      </c>
      <c r="B53" t="s">
        <v>100</v>
      </c>
      <c r="C53" t="s">
        <v>100</v>
      </c>
      <c r="D53" t="s">
        <v>113</v>
      </c>
      <c r="E53" t="s">
        <v>128</v>
      </c>
    </row>
    <row r="54" spans="1:5" x14ac:dyDescent="0.2">
      <c r="A54" t="s">
        <v>101</v>
      </c>
      <c r="B54" t="s">
        <v>101</v>
      </c>
      <c r="C54" t="s">
        <v>101</v>
      </c>
      <c r="D54" t="s">
        <v>106</v>
      </c>
      <c r="E54" t="s">
        <v>129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tabSelected="1" workbookViewId="0">
      <selection activeCell="C24" sqref="C24"/>
    </sheetView>
  </sheetViews>
  <sheetFormatPr baseColWidth="10" defaultRowHeight="16" x14ac:dyDescent="0.2"/>
  <cols>
    <col min="3" max="3" width="12.5" customWidth="1"/>
    <col min="4" max="4" width="13.6640625" customWidth="1"/>
    <col min="5" max="5" width="16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143</v>
      </c>
    </row>
    <row r="3" spans="1:5" x14ac:dyDescent="0.2">
      <c r="A3" s="2"/>
    </row>
    <row r="4" spans="1:5" x14ac:dyDescent="0.2">
      <c r="A4" s="4" t="s">
        <v>19</v>
      </c>
    </row>
    <row r="5" spans="1:5" x14ac:dyDescent="0.2">
      <c r="A5" s="6"/>
    </row>
    <row r="6" spans="1:5" x14ac:dyDescent="0.2">
      <c r="A6" s="4" t="s">
        <v>20</v>
      </c>
    </row>
    <row r="7" spans="1:5" x14ac:dyDescent="0.2">
      <c r="A7" s="5" t="s">
        <v>21</v>
      </c>
      <c r="B7" s="5" t="s">
        <v>1</v>
      </c>
      <c r="C7" s="5" t="s">
        <v>22</v>
      </c>
      <c r="D7" s="5" t="s">
        <v>23</v>
      </c>
      <c r="E7" s="5" t="s">
        <v>24</v>
      </c>
    </row>
    <row r="8" spans="1:5" x14ac:dyDescent="0.2">
      <c r="A8" s="6" t="e">
        <f>PCR!#REF!</f>
        <v>#REF!</v>
      </c>
      <c r="B8" s="6" t="e">
        <f>A8</f>
        <v>#REF!</v>
      </c>
      <c r="C8" s="6" t="e">
        <f>CONCATENATE(B8," ",#REF!)</f>
        <v>#REF!</v>
      </c>
      <c r="D8" s="6" t="s">
        <v>25</v>
      </c>
      <c r="E8" s="6" t="s">
        <v>40</v>
      </c>
    </row>
    <row r="9" spans="1:5" x14ac:dyDescent="0.2">
      <c r="A9" s="9"/>
    </row>
    <row r="10" spans="1:5" x14ac:dyDescent="0.2">
      <c r="A10" s="4" t="s">
        <v>26</v>
      </c>
    </row>
    <row r="11" spans="1:5" x14ac:dyDescent="0.2">
      <c r="A11" s="7" t="s">
        <v>57</v>
      </c>
    </row>
    <row r="12" spans="1:5" x14ac:dyDescent="0.2">
      <c r="A12" s="7" t="s">
        <v>38</v>
      </c>
    </row>
    <row r="13" spans="1:5" x14ac:dyDescent="0.2">
      <c r="A13" s="7" t="s">
        <v>53</v>
      </c>
    </row>
    <row r="14" spans="1:5" x14ac:dyDescent="0.2">
      <c r="A14" s="10" t="s">
        <v>39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workbookViewId="0">
      <selection activeCell="A3" sqref="A3"/>
    </sheetView>
  </sheetViews>
  <sheetFormatPr baseColWidth="10" defaultRowHeight="16" x14ac:dyDescent="0.2"/>
  <cols>
    <col min="3" max="3" width="12.5" customWidth="1"/>
    <col min="4" max="4" width="13.6640625" customWidth="1"/>
    <col min="5" max="5" width="16" customWidth="1"/>
    <col min="6" max="6" width="15.5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144</v>
      </c>
    </row>
    <row r="3" spans="1:5" x14ac:dyDescent="0.2">
      <c r="A3" s="4"/>
    </row>
    <row r="4" spans="1:5" x14ac:dyDescent="0.2">
      <c r="A4" s="4" t="s">
        <v>44</v>
      </c>
    </row>
    <row r="5" spans="1:5" x14ac:dyDescent="0.2">
      <c r="A5" s="4" t="s">
        <v>27</v>
      </c>
    </row>
    <row r="6" spans="1:5" x14ac:dyDescent="0.2">
      <c r="A6" s="6"/>
    </row>
    <row r="7" spans="1:5" x14ac:dyDescent="0.2">
      <c r="A7" s="4" t="s">
        <v>5</v>
      </c>
    </row>
    <row r="8" spans="1:5" x14ac:dyDescent="0.2">
      <c r="A8" s="5" t="s">
        <v>1</v>
      </c>
      <c r="B8" s="5" t="s">
        <v>6</v>
      </c>
      <c r="C8" s="5" t="s">
        <v>7</v>
      </c>
      <c r="D8" s="5" t="s">
        <v>8</v>
      </c>
      <c r="E8" s="5" t="s">
        <v>0</v>
      </c>
    </row>
    <row r="9" spans="1:5" x14ac:dyDescent="0.2">
      <c r="A9" s="6" t="e">
        <f>'Gel &amp; Zymo'!B8</f>
        <v>#REF!</v>
      </c>
      <c r="B9" s="6" t="e">
        <f>'Gel &amp; Zymo'!C8</f>
        <v>#REF!</v>
      </c>
      <c r="C9" s="6" t="e">
        <f>#REF!</f>
        <v>#REF!</v>
      </c>
      <c r="D9" s="6" t="s">
        <v>54</v>
      </c>
      <c r="E9" s="5" t="s">
        <v>55</v>
      </c>
    </row>
    <row r="10" spans="1:5" x14ac:dyDescent="0.2">
      <c r="A10" s="4" t="e">
        <f>#REF!</f>
        <v>#REF!</v>
      </c>
      <c r="C10" t="e">
        <f>#REF!</f>
        <v>#REF!</v>
      </c>
      <c r="D10" s="6" t="s">
        <v>54</v>
      </c>
      <c r="E10" t="e">
        <f>VLOOKUP(C10,#REF!,3,FALSE)</f>
        <v>#REF!</v>
      </c>
    </row>
    <row r="11" spans="1:5" x14ac:dyDescent="0.2">
      <c r="A11" s="4" t="e">
        <f>#REF!</f>
        <v>#REF!</v>
      </c>
      <c r="C11" t="e">
        <f>#REF!</f>
        <v>#REF!</v>
      </c>
      <c r="D11" s="6" t="s">
        <v>54</v>
      </c>
      <c r="E11" t="e">
        <f>VLOOKUP(C11,#REF!,3,FALSE)</f>
        <v>#REF!</v>
      </c>
    </row>
    <row r="12" spans="1:5" x14ac:dyDescent="0.2">
      <c r="A12" s="4" t="e">
        <f>#REF!</f>
        <v>#REF!</v>
      </c>
      <c r="C12" t="e">
        <f>#REF!</f>
        <v>#REF!</v>
      </c>
      <c r="D12" s="6" t="s">
        <v>54</v>
      </c>
      <c r="E12" t="e">
        <f>VLOOKUP(C12,#REF!,3,FALSE)</f>
        <v>#REF!</v>
      </c>
    </row>
    <row r="13" spans="1:5" x14ac:dyDescent="0.2">
      <c r="A13" s="4" t="e">
        <f>#REF!</f>
        <v>#REF!</v>
      </c>
      <c r="C13" t="e">
        <f>#REF!</f>
        <v>#REF!</v>
      </c>
      <c r="D13" s="6" t="s">
        <v>54</v>
      </c>
      <c r="E13" t="e">
        <f>VLOOKUP(C13,#REF!,3,FALSE)</f>
        <v>#REF!</v>
      </c>
    </row>
    <row r="14" spans="1:5" x14ac:dyDescent="0.2">
      <c r="A14" s="4" t="e">
        <f>#REF!</f>
        <v>#REF!</v>
      </c>
      <c r="C14" t="e">
        <f>#REF!</f>
        <v>#REF!</v>
      </c>
      <c r="D14" s="6" t="s">
        <v>54</v>
      </c>
      <c r="E14" t="e">
        <f>VLOOKUP(C14,#REF!,3,FALSE)</f>
        <v>#REF!</v>
      </c>
    </row>
    <row r="15" spans="1:5" x14ac:dyDescent="0.2">
      <c r="A15" s="4" t="e">
        <f>#REF!</f>
        <v>#REF!</v>
      </c>
      <c r="C15" t="e">
        <f>#REF!</f>
        <v>#REF!</v>
      </c>
      <c r="D15" s="6" t="s">
        <v>54</v>
      </c>
      <c r="E15" t="e">
        <f>VLOOKUP(C15,#REF!,3,FALSE)</f>
        <v>#REF!</v>
      </c>
    </row>
    <row r="16" spans="1:5" x14ac:dyDescent="0.2">
      <c r="A16" s="4"/>
      <c r="D16" s="6"/>
    </row>
    <row r="17" spans="1:4" x14ac:dyDescent="0.2">
      <c r="A17" s="4" t="s">
        <v>28</v>
      </c>
    </row>
    <row r="18" spans="1:4" x14ac:dyDescent="0.2">
      <c r="A18" s="6" t="s">
        <v>29</v>
      </c>
      <c r="D18" s="11" t="s">
        <v>30</v>
      </c>
    </row>
    <row r="19" spans="1:4" x14ac:dyDescent="0.2">
      <c r="A19" s="6" t="s">
        <v>31</v>
      </c>
      <c r="D19" s="11" t="s">
        <v>32</v>
      </c>
    </row>
    <row r="20" spans="1:4" x14ac:dyDescent="0.2">
      <c r="A20" s="6" t="s">
        <v>41</v>
      </c>
      <c r="D20" s="12"/>
    </row>
    <row r="21" spans="1:4" x14ac:dyDescent="0.2">
      <c r="A21" s="6" t="s">
        <v>42</v>
      </c>
      <c r="D21" s="12"/>
    </row>
    <row r="22" spans="1:4" x14ac:dyDescent="0.2">
      <c r="A22" s="6" t="s">
        <v>33</v>
      </c>
      <c r="D22" s="11" t="s">
        <v>34</v>
      </c>
    </row>
    <row r="23" spans="1:4" x14ac:dyDescent="0.2">
      <c r="A23" s="6" t="s">
        <v>35</v>
      </c>
      <c r="D23" s="11" t="s">
        <v>36</v>
      </c>
    </row>
    <row r="24" spans="1:4" x14ac:dyDescent="0.2">
      <c r="A24" s="6"/>
    </row>
    <row r="25" spans="1:4" x14ac:dyDescent="0.2">
      <c r="A25" s="4" t="s">
        <v>20</v>
      </c>
    </row>
    <row r="26" spans="1:4" x14ac:dyDescent="0.2">
      <c r="A26" s="5" t="s">
        <v>1</v>
      </c>
      <c r="B26" s="5" t="s">
        <v>37</v>
      </c>
      <c r="C26" s="5" t="s">
        <v>45</v>
      </c>
      <c r="D26" s="5" t="s">
        <v>4</v>
      </c>
    </row>
    <row r="27" spans="1:4" x14ac:dyDescent="0.2">
      <c r="A27" s="6" t="e">
        <f>CONCATENATE(#REF!,"U")</f>
        <v>#REF!</v>
      </c>
      <c r="B27" s="6" t="e">
        <f>#REF!</f>
        <v>#REF!</v>
      </c>
      <c r="C27" t="e">
        <f>#REF!</f>
        <v>#REF!</v>
      </c>
      <c r="D27" s="6" t="e">
        <f>#REF!</f>
        <v>#REF!</v>
      </c>
    </row>
    <row r="28" spans="1:4" x14ac:dyDescent="0.2">
      <c r="A28" s="6" t="e">
        <f>CONCATENATE(#REF!,"H")</f>
        <v>#REF!</v>
      </c>
      <c r="B28" s="6" t="e">
        <f>#REF!</f>
        <v>#REF!</v>
      </c>
      <c r="C28" t="e">
        <f>#REF!</f>
        <v>#REF!</v>
      </c>
      <c r="D28" s="6" t="e">
        <f>#REF!</f>
        <v>#REF!</v>
      </c>
    </row>
    <row r="29" spans="1:4" x14ac:dyDescent="0.2">
      <c r="A29" s="6" t="e">
        <f>CONCATENATE(#REF!,"L")</f>
        <v>#REF!</v>
      </c>
      <c r="B29" s="6" t="e">
        <f>#REF!</f>
        <v>#REF!</v>
      </c>
      <c r="C29" t="e">
        <f>#REF!</f>
        <v>#REF!</v>
      </c>
      <c r="D29" s="6" t="e">
        <f>#REF!</f>
        <v>#REF!</v>
      </c>
    </row>
    <row r="30" spans="1:4" x14ac:dyDescent="0.2">
      <c r="A30" s="6" t="e">
        <f>CONCATENATE(#REF!,"S")</f>
        <v>#REF!</v>
      </c>
      <c r="B30" s="6" t="e">
        <f>#REF!</f>
        <v>#REF!</v>
      </c>
      <c r="C30" t="e">
        <f>#REF!</f>
        <v>#REF!</v>
      </c>
      <c r="D30" s="6" t="e">
        <f>#REF!</f>
        <v>#REF!</v>
      </c>
    </row>
    <row r="31" spans="1:4" x14ac:dyDescent="0.2">
      <c r="A31" s="6" t="e">
        <f>CONCATENATE(#REF!,"O")</f>
        <v>#REF!</v>
      </c>
      <c r="B31" s="6" t="e">
        <f>#REF!</f>
        <v>#REF!</v>
      </c>
      <c r="C31" t="e">
        <f>#REF!</f>
        <v>#REF!</v>
      </c>
      <c r="D31" s="6" t="e">
        <f>#REF!</f>
        <v>#REF!</v>
      </c>
    </row>
    <row r="32" spans="1:4" x14ac:dyDescent="0.2">
      <c r="A32" s="6" t="e">
        <f>CONCATENATE(#REF!,"M")</f>
        <v>#REF!</v>
      </c>
      <c r="B32" s="6" t="e">
        <f>#REF!</f>
        <v>#REF!</v>
      </c>
      <c r="C32" t="e">
        <f>#REF!</f>
        <v>#REF!</v>
      </c>
      <c r="D32" s="6" t="e">
        <f>#REF!</f>
        <v>#REF!</v>
      </c>
    </row>
    <row r="33" spans="1:2" x14ac:dyDescent="0.2">
      <c r="A33" s="6"/>
    </row>
    <row r="34" spans="1:2" x14ac:dyDescent="0.2">
      <c r="A34" s="4" t="s">
        <v>11</v>
      </c>
    </row>
    <row r="35" spans="1:2" x14ac:dyDescent="0.2">
      <c r="A35" s="10" t="s">
        <v>43</v>
      </c>
    </row>
    <row r="36" spans="1:2" x14ac:dyDescent="0.2">
      <c r="A36" s="7" t="s">
        <v>46</v>
      </c>
    </row>
    <row r="37" spans="1:2" x14ac:dyDescent="0.2">
      <c r="A37" s="7" t="s">
        <v>56</v>
      </c>
    </row>
    <row r="38" spans="1:2" x14ac:dyDescent="0.2">
      <c r="B38" t="s">
        <v>16</v>
      </c>
    </row>
    <row r="39" spans="1:2" x14ac:dyDescent="0.2">
      <c r="B39" t="s">
        <v>17</v>
      </c>
    </row>
    <row r="40" spans="1:2" x14ac:dyDescent="0.2">
      <c r="B40" t="s">
        <v>18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>
      <selection activeCell="A3" sqref="A3"/>
    </sheetView>
  </sheetViews>
  <sheetFormatPr baseColWidth="10" defaultRowHeight="16" x14ac:dyDescent="0.2"/>
  <cols>
    <col min="1" max="1" width="19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145</v>
      </c>
    </row>
    <row r="3" spans="1:5" x14ac:dyDescent="0.2">
      <c r="A3" s="4"/>
    </row>
    <row r="4" spans="1:5" x14ac:dyDescent="0.2">
      <c r="A4" s="4" t="s">
        <v>58</v>
      </c>
    </row>
    <row r="5" spans="1:5" x14ac:dyDescent="0.2">
      <c r="A5" s="5" t="s">
        <v>1</v>
      </c>
      <c r="B5" s="5" t="s">
        <v>6</v>
      </c>
      <c r="C5" s="5" t="s">
        <v>7</v>
      </c>
      <c r="D5" s="5" t="s">
        <v>0</v>
      </c>
    </row>
    <row r="6" spans="1:5" x14ac:dyDescent="0.2">
      <c r="A6" s="6" t="e">
        <f>#REF!</f>
        <v>#REF!</v>
      </c>
      <c r="B6" t="e">
        <f>#REF!</f>
        <v>#REF!</v>
      </c>
      <c r="C6" s="6" t="e">
        <f>#REF!</f>
        <v>#REF!</v>
      </c>
      <c r="D6" s="6" t="e">
        <f>#REF!</f>
        <v>#REF!</v>
      </c>
    </row>
    <row r="7" spans="1:5" x14ac:dyDescent="0.2">
      <c r="A7" s="4"/>
    </row>
    <row r="8" spans="1:5" x14ac:dyDescent="0.2">
      <c r="A8" s="4" t="s">
        <v>9</v>
      </c>
    </row>
    <row r="9" spans="1:5" x14ac:dyDescent="0.2">
      <c r="A9" s="13" t="s">
        <v>1</v>
      </c>
      <c r="B9" s="13" t="s">
        <v>59</v>
      </c>
      <c r="C9" s="13" t="s">
        <v>60</v>
      </c>
      <c r="D9" s="13" t="s">
        <v>61</v>
      </c>
      <c r="E9" s="13" t="s">
        <v>62</v>
      </c>
    </row>
    <row r="10" spans="1:5" x14ac:dyDescent="0.2">
      <c r="A10" s="14" t="e">
        <f>A6</f>
        <v>#REF!</v>
      </c>
      <c r="B10" s="14" t="e">
        <f>A6</f>
        <v>#REF!</v>
      </c>
      <c r="C10" s="14" t="s">
        <v>63</v>
      </c>
      <c r="D10" s="14" t="s">
        <v>64</v>
      </c>
      <c r="E10" s="14" t="s">
        <v>65</v>
      </c>
    </row>
    <row r="11" spans="1:5" x14ac:dyDescent="0.2">
      <c r="A11" s="14" t="e">
        <f>CONCATENATE(Assemble!D27," - ",B11)</f>
        <v>#REF!</v>
      </c>
      <c r="B11" s="14" t="e">
        <f>Assemble!A27</f>
        <v>#REF!</v>
      </c>
      <c r="C11" s="14" t="s">
        <v>63</v>
      </c>
      <c r="D11" s="14" t="s">
        <v>64</v>
      </c>
      <c r="E11" s="14" t="s">
        <v>65</v>
      </c>
    </row>
    <row r="12" spans="1:5" x14ac:dyDescent="0.2">
      <c r="A12" s="14" t="e">
        <f>CONCATENATE(Assemble!D28," - ",B12)</f>
        <v>#REF!</v>
      </c>
      <c r="B12" s="14" t="e">
        <f>Assemble!A28</f>
        <v>#REF!</v>
      </c>
      <c r="C12" s="14" t="s">
        <v>63</v>
      </c>
      <c r="D12" s="14" t="s">
        <v>64</v>
      </c>
      <c r="E12" s="14" t="s">
        <v>65</v>
      </c>
    </row>
    <row r="13" spans="1:5" x14ac:dyDescent="0.2">
      <c r="A13" s="14" t="e">
        <f>CONCATENATE(Assemble!D29," - ",B13)</f>
        <v>#REF!</v>
      </c>
      <c r="B13" s="14" t="e">
        <f>Assemble!A29</f>
        <v>#REF!</v>
      </c>
      <c r="C13" s="14" t="s">
        <v>63</v>
      </c>
      <c r="D13" s="14" t="s">
        <v>64</v>
      </c>
      <c r="E13" s="14" t="s">
        <v>65</v>
      </c>
    </row>
    <row r="14" spans="1:5" x14ac:dyDescent="0.2">
      <c r="A14" s="14" t="e">
        <f>CONCATENATE(Assemble!D30," - ",B14)</f>
        <v>#REF!</v>
      </c>
      <c r="B14" s="14" t="e">
        <f>Assemble!A30</f>
        <v>#REF!</v>
      </c>
      <c r="C14" s="14" t="s">
        <v>63</v>
      </c>
      <c r="D14" s="14" t="s">
        <v>64</v>
      </c>
      <c r="E14" s="14" t="s">
        <v>65</v>
      </c>
    </row>
    <row r="15" spans="1:5" x14ac:dyDescent="0.2">
      <c r="A15" s="14" t="e">
        <f>CONCATENATE(Assemble!D31," - ",B15)</f>
        <v>#REF!</v>
      </c>
      <c r="B15" s="14" t="e">
        <f>Assemble!A31</f>
        <v>#REF!</v>
      </c>
      <c r="C15" s="14" t="s">
        <v>63</v>
      </c>
      <c r="D15" s="14" t="s">
        <v>64</v>
      </c>
      <c r="E15" s="14" t="s">
        <v>65</v>
      </c>
    </row>
    <row r="16" spans="1:5" x14ac:dyDescent="0.2">
      <c r="A16" s="14" t="e">
        <f>CONCATENATE(Assemble!D32," - ",B16)</f>
        <v>#REF!</v>
      </c>
      <c r="B16" s="14" t="e">
        <f>Assemble!A32</f>
        <v>#REF!</v>
      </c>
      <c r="C16" s="14" t="s">
        <v>63</v>
      </c>
      <c r="D16" s="14" t="s">
        <v>64</v>
      </c>
      <c r="E16" s="14" t="s">
        <v>65</v>
      </c>
    </row>
    <row r="17" spans="1:1" x14ac:dyDescent="0.2">
      <c r="A17" s="6"/>
    </row>
    <row r="18" spans="1:1" x14ac:dyDescent="0.2">
      <c r="A18" s="6" t="s">
        <v>66</v>
      </c>
    </row>
    <row r="19" spans="1:1" x14ac:dyDescent="0.2">
      <c r="A19" s="6"/>
    </row>
    <row r="20" spans="1:1" ht="24" x14ac:dyDescent="0.2">
      <c r="A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>
      <selection activeCell="A3" sqref="A3"/>
    </sheetView>
  </sheetViews>
  <sheetFormatPr baseColWidth="10" defaultRowHeight="16" x14ac:dyDescent="0.2"/>
  <cols>
    <col min="1" max="1" width="13.6640625" customWidth="1"/>
    <col min="6" max="6" width="12" bestFit="1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146</v>
      </c>
    </row>
    <row r="3" spans="1:5" x14ac:dyDescent="0.2">
      <c r="A3" s="2"/>
    </row>
    <row r="4" spans="1:5" x14ac:dyDescent="0.2">
      <c r="A4" s="4" t="s">
        <v>67</v>
      </c>
    </row>
    <row r="5" spans="1:5" x14ac:dyDescent="0.2">
      <c r="A5" s="26" t="s">
        <v>90</v>
      </c>
      <c r="B5" t="s">
        <v>83</v>
      </c>
    </row>
    <row r="6" spans="1:5" x14ac:dyDescent="0.2">
      <c r="A6" s="26" t="s">
        <v>90</v>
      </c>
      <c r="B6" t="s">
        <v>84</v>
      </c>
    </row>
    <row r="7" spans="1:5" x14ac:dyDescent="0.2">
      <c r="A7" s="26" t="s">
        <v>90</v>
      </c>
      <c r="B7" t="s">
        <v>85</v>
      </c>
    </row>
    <row r="8" spans="1:5" x14ac:dyDescent="0.2">
      <c r="A8" s="26" t="s">
        <v>90</v>
      </c>
      <c r="B8" t="s">
        <v>86</v>
      </c>
    </row>
    <row r="9" spans="1:5" x14ac:dyDescent="0.2">
      <c r="A9" s="26" t="s">
        <v>90</v>
      </c>
      <c r="B9" t="s">
        <v>87</v>
      </c>
    </row>
    <row r="10" spans="1:5" x14ac:dyDescent="0.2">
      <c r="C10" t="s">
        <v>82</v>
      </c>
    </row>
    <row r="11" spans="1:5" x14ac:dyDescent="0.2">
      <c r="A11" s="26" t="s">
        <v>90</v>
      </c>
      <c r="B11" t="s">
        <v>91</v>
      </c>
    </row>
    <row r="12" spans="1:5" x14ac:dyDescent="0.2">
      <c r="A12" s="26"/>
      <c r="C12" t="e">
        <f>CONCATENATE(#REF!,"S1")</f>
        <v>#REF!</v>
      </c>
      <c r="D12" t="e">
        <f>CONCATENATE(#REF!,"S2")</f>
        <v>#REF!</v>
      </c>
      <c r="E12" t="s">
        <v>92</v>
      </c>
    </row>
    <row r="13" spans="1:5" x14ac:dyDescent="0.2">
      <c r="A13" s="26" t="s">
        <v>90</v>
      </c>
      <c r="B13" t="s">
        <v>88</v>
      </c>
    </row>
    <row r="14" spans="1:5" x14ac:dyDescent="0.2">
      <c r="A14" s="26"/>
      <c r="E14" t="e">
        <f>#REF!</f>
        <v>#REF!</v>
      </c>
    </row>
    <row r="15" spans="1:5" x14ac:dyDescent="0.2">
      <c r="A15" s="26" t="s">
        <v>90</v>
      </c>
      <c r="B15" t="s">
        <v>89</v>
      </c>
    </row>
    <row r="16" spans="1:5" x14ac:dyDescent="0.2">
      <c r="A16" s="10"/>
    </row>
    <row r="17" spans="1:5" x14ac:dyDescent="0.2">
      <c r="A17" s="15" t="s">
        <v>9</v>
      </c>
      <c r="B17" s="8"/>
      <c r="C17" s="8"/>
      <c r="D17" s="8"/>
      <c r="E17" s="8"/>
    </row>
    <row r="18" spans="1:5" x14ac:dyDescent="0.2">
      <c r="A18" s="16" t="s">
        <v>1</v>
      </c>
      <c r="B18" s="16" t="s">
        <v>4</v>
      </c>
      <c r="C18" s="16" t="s">
        <v>60</v>
      </c>
      <c r="D18" s="16" t="s">
        <v>61</v>
      </c>
      <c r="E18" s="16" t="s">
        <v>62</v>
      </c>
    </row>
    <row r="19" spans="1:5" x14ac:dyDescent="0.2">
      <c r="A19" s="6" t="e">
        <f>Transform!A10</f>
        <v>#REF!</v>
      </c>
      <c r="B19" s="6" t="e">
        <f>Transform!B10</f>
        <v>#REF!</v>
      </c>
      <c r="C19" s="6" t="s">
        <v>63</v>
      </c>
      <c r="D19" s="6" t="s">
        <v>64</v>
      </c>
      <c r="E19" s="6" t="s">
        <v>65</v>
      </c>
    </row>
    <row r="20" spans="1:5" x14ac:dyDescent="0.2">
      <c r="A20" s="6" t="e">
        <f>Transform!A11</f>
        <v>#REF!</v>
      </c>
      <c r="B20" s="6" t="e">
        <f>Assemble!D27</f>
        <v>#REF!</v>
      </c>
      <c r="C20" s="6" t="s">
        <v>63</v>
      </c>
      <c r="D20" s="6" t="s">
        <v>64</v>
      </c>
      <c r="E20" s="6" t="s">
        <v>65</v>
      </c>
    </row>
    <row r="21" spans="1:5" x14ac:dyDescent="0.2">
      <c r="A21" s="6" t="e">
        <f>Transform!A12</f>
        <v>#REF!</v>
      </c>
      <c r="B21" s="6" t="e">
        <f>Assemble!D28</f>
        <v>#REF!</v>
      </c>
      <c r="C21" s="6" t="s">
        <v>63</v>
      </c>
      <c r="D21" s="6" t="s">
        <v>64</v>
      </c>
      <c r="E21" s="6" t="s">
        <v>65</v>
      </c>
    </row>
    <row r="22" spans="1:5" x14ac:dyDescent="0.2">
      <c r="A22" s="6" t="e">
        <f>Transform!A13</f>
        <v>#REF!</v>
      </c>
      <c r="B22" s="6" t="e">
        <f>Assemble!D29</f>
        <v>#REF!</v>
      </c>
      <c r="C22" s="6" t="s">
        <v>63</v>
      </c>
      <c r="D22" s="6" t="s">
        <v>64</v>
      </c>
      <c r="E22" s="6" t="s">
        <v>65</v>
      </c>
    </row>
    <row r="23" spans="1:5" x14ac:dyDescent="0.2">
      <c r="A23" s="6" t="e">
        <f>Transform!A14</f>
        <v>#REF!</v>
      </c>
      <c r="B23" s="6" t="e">
        <f>Assemble!D30</f>
        <v>#REF!</v>
      </c>
      <c r="C23" s="6" t="s">
        <v>63</v>
      </c>
      <c r="D23" s="6" t="s">
        <v>64</v>
      </c>
      <c r="E23" s="6" t="s">
        <v>65</v>
      </c>
    </row>
    <row r="24" spans="1:5" x14ac:dyDescent="0.2">
      <c r="A24" s="6" t="e">
        <f>Transform!A15</f>
        <v>#REF!</v>
      </c>
      <c r="B24" s="6" t="e">
        <f>Assemble!D31</f>
        <v>#REF!</v>
      </c>
      <c r="C24" s="6" t="s">
        <v>63</v>
      </c>
      <c r="D24" s="6" t="s">
        <v>64</v>
      </c>
      <c r="E24" s="6" t="s">
        <v>65</v>
      </c>
    </row>
    <row r="25" spans="1:5" x14ac:dyDescent="0.2">
      <c r="A25" s="6" t="e">
        <f>Transform!A16</f>
        <v>#REF!</v>
      </c>
      <c r="B25" s="6" t="e">
        <f>Assemble!D32</f>
        <v>#REF!</v>
      </c>
      <c r="C25" s="6" t="s">
        <v>63</v>
      </c>
      <c r="D25" s="6" t="s">
        <v>64</v>
      </c>
      <c r="E25" s="6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A3" sqref="A3"/>
    </sheetView>
  </sheetViews>
  <sheetFormatPr baseColWidth="10" defaultRowHeight="16" x14ac:dyDescent="0.2"/>
  <cols>
    <col min="1" max="1" width="41.5" customWidth="1"/>
    <col min="2" max="2" width="16.1640625" customWidth="1"/>
    <col min="3" max="3" width="10.83203125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147</v>
      </c>
    </row>
    <row r="3" spans="1:5" x14ac:dyDescent="0.2">
      <c r="A3" s="5"/>
    </row>
    <row r="4" spans="1:5" x14ac:dyDescent="0.2">
      <c r="A4" s="7" t="s">
        <v>68</v>
      </c>
    </row>
    <row r="5" spans="1:5" x14ac:dyDescent="0.2">
      <c r="A5" s="7" t="s">
        <v>69</v>
      </c>
    </row>
    <row r="6" spans="1:5" x14ac:dyDescent="0.2">
      <c r="A6" s="7" t="s">
        <v>70</v>
      </c>
    </row>
    <row r="7" spans="1:5" ht="17" thickBot="1" x14ac:dyDescent="0.25">
      <c r="A7" s="5"/>
    </row>
    <row r="8" spans="1:5" ht="17" thickBot="1" x14ac:dyDescent="0.25">
      <c r="A8" s="17" t="s">
        <v>1</v>
      </c>
      <c r="B8" s="18" t="s">
        <v>7</v>
      </c>
      <c r="C8" s="18" t="s">
        <v>0</v>
      </c>
    </row>
    <row r="9" spans="1:5" ht="27" thickBot="1" x14ac:dyDescent="0.25">
      <c r="A9" s="19"/>
      <c r="B9" s="20"/>
      <c r="C9" s="20"/>
    </row>
    <row r="10" spans="1:5" ht="27" thickBot="1" x14ac:dyDescent="0.25">
      <c r="A10" s="19"/>
      <c r="B10" s="20"/>
      <c r="C10" s="20"/>
    </row>
    <row r="11" spans="1:5" ht="27" thickBot="1" x14ac:dyDescent="0.25">
      <c r="A11" s="19"/>
      <c r="B11" s="20"/>
      <c r="C11" s="20"/>
    </row>
    <row r="12" spans="1:5" ht="27" thickBot="1" x14ac:dyDescent="0.25">
      <c r="A12" s="19"/>
      <c r="B12" s="20"/>
      <c r="C12" s="20"/>
    </row>
    <row r="13" spans="1:5" ht="27" thickBot="1" x14ac:dyDescent="0.25">
      <c r="A13" s="19"/>
      <c r="B13" s="20"/>
      <c r="C13" s="20"/>
    </row>
    <row r="14" spans="1:5" ht="27" thickBot="1" x14ac:dyDescent="0.25">
      <c r="A14" s="19"/>
      <c r="B14" s="20"/>
      <c r="C14" s="20"/>
    </row>
    <row r="15" spans="1:5" ht="27" thickBot="1" x14ac:dyDescent="0.25">
      <c r="A15" s="19"/>
      <c r="B15" s="20"/>
      <c r="C15" s="20"/>
    </row>
    <row r="16" spans="1:5" ht="27" thickBot="1" x14ac:dyDescent="0.25">
      <c r="A16" s="19"/>
      <c r="B16" s="20"/>
      <c r="C16" s="20"/>
    </row>
    <row r="17" spans="1:3" ht="27" thickBot="1" x14ac:dyDescent="0.25">
      <c r="A17" s="19"/>
      <c r="B17" s="20"/>
      <c r="C17" s="20"/>
    </row>
    <row r="18" spans="1:3" ht="27" thickBot="1" x14ac:dyDescent="0.25">
      <c r="A18" s="19"/>
      <c r="B18" s="20"/>
      <c r="C18" s="20"/>
    </row>
    <row r="19" spans="1:3" ht="27" thickBot="1" x14ac:dyDescent="0.25">
      <c r="A19" s="19"/>
      <c r="B19" s="20"/>
      <c r="C19" s="20"/>
    </row>
    <row r="20" spans="1:3" ht="27" thickBot="1" x14ac:dyDescent="0.25">
      <c r="A20" s="19"/>
      <c r="B20" s="20"/>
      <c r="C20" s="20"/>
    </row>
    <row r="21" spans="1:3" ht="27" thickBot="1" x14ac:dyDescent="0.25">
      <c r="A21" s="19"/>
      <c r="B21" s="20"/>
      <c r="C21" s="20"/>
    </row>
    <row r="22" spans="1:3" ht="27" thickBot="1" x14ac:dyDescent="0.25">
      <c r="A22" s="19"/>
      <c r="B22" s="20"/>
      <c r="C22" s="20"/>
    </row>
    <row r="23" spans="1:3" ht="27" thickBot="1" x14ac:dyDescent="0.25">
      <c r="A23" s="19"/>
      <c r="B23" s="20"/>
      <c r="C23" s="20"/>
    </row>
    <row r="24" spans="1:3" ht="27" thickBot="1" x14ac:dyDescent="0.25">
      <c r="A24" s="19"/>
      <c r="B24" s="20"/>
      <c r="C24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4"/>
  <sheetViews>
    <sheetView workbookViewId="0">
      <selection activeCell="A3" sqref="A3"/>
    </sheetView>
  </sheetViews>
  <sheetFormatPr baseColWidth="10" defaultRowHeight="16" x14ac:dyDescent="0.2"/>
  <cols>
    <col min="1" max="1" width="16.33203125" customWidth="1"/>
    <col min="2" max="2" width="10" customWidth="1"/>
    <col min="3" max="3" width="23" customWidth="1"/>
    <col min="4" max="4" width="17" customWidth="1"/>
    <col min="5" max="5" width="13.1640625" customWidth="1"/>
  </cols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148</v>
      </c>
    </row>
    <row r="3" spans="1:5" x14ac:dyDescent="0.2">
      <c r="A3" s="4"/>
    </row>
    <row r="4" spans="1:5" x14ac:dyDescent="0.2">
      <c r="A4" s="4" t="s">
        <v>5</v>
      </c>
    </row>
    <row r="5" spans="1:5" x14ac:dyDescent="0.2">
      <c r="A5" s="5" t="s">
        <v>1</v>
      </c>
      <c r="B5" s="5" t="s">
        <v>7</v>
      </c>
      <c r="C5" s="5" t="s">
        <v>8</v>
      </c>
      <c r="D5" s="5" t="s">
        <v>0</v>
      </c>
    </row>
    <row r="6" spans="1:5" x14ac:dyDescent="0.2">
      <c r="A6" t="e">
        <f>CONCATENATE("2.66 uM ",B6)</f>
        <v>#REF!</v>
      </c>
      <c r="B6" s="6" t="e">
        <f>#REF!</f>
        <v>#REF!</v>
      </c>
      <c r="C6" t="s">
        <v>74</v>
      </c>
      <c r="D6" s="6" t="e">
        <f>#REF!</f>
        <v>#REF!</v>
      </c>
    </row>
    <row r="7" spans="1:5" x14ac:dyDescent="0.2">
      <c r="A7" s="4"/>
    </row>
    <row r="8" spans="1:5" x14ac:dyDescent="0.2">
      <c r="A8" s="4" t="s">
        <v>71</v>
      </c>
    </row>
    <row r="9" spans="1:5" x14ac:dyDescent="0.2">
      <c r="A9" s="10" t="s">
        <v>80</v>
      </c>
    </row>
    <row r="10" spans="1:5" x14ac:dyDescent="0.2">
      <c r="A10" s="10" t="s">
        <v>75</v>
      </c>
    </row>
    <row r="11" spans="1:5" x14ac:dyDescent="0.2">
      <c r="A11" s="7" t="s">
        <v>78</v>
      </c>
    </row>
    <row r="12" spans="1:5" x14ac:dyDescent="0.2">
      <c r="A12" s="7" t="s">
        <v>76</v>
      </c>
    </row>
    <row r="13" spans="1:5" x14ac:dyDescent="0.2">
      <c r="A13" s="7" t="s">
        <v>79</v>
      </c>
    </row>
    <row r="14" spans="1:5" x14ac:dyDescent="0.2">
      <c r="A14" s="7" t="s">
        <v>77</v>
      </c>
    </row>
    <row r="15" spans="1:5" ht="17" x14ac:dyDescent="0.2">
      <c r="A15" s="21" t="s">
        <v>72</v>
      </c>
    </row>
    <row r="16" spans="1:5" x14ac:dyDescent="0.2">
      <c r="A16" s="4"/>
    </row>
    <row r="17" spans="1:5" x14ac:dyDescent="0.2">
      <c r="A17" s="4" t="s">
        <v>73</v>
      </c>
    </row>
    <row r="18" spans="1:5" x14ac:dyDescent="0.2">
      <c r="A18" s="22" t="s">
        <v>1</v>
      </c>
      <c r="C18" s="22" t="s">
        <v>7</v>
      </c>
      <c r="D18" s="22" t="s">
        <v>81</v>
      </c>
      <c r="E18" s="22" t="s">
        <v>0</v>
      </c>
    </row>
    <row r="19" spans="1:5" ht="28" customHeight="1" x14ac:dyDescent="0.2">
      <c r="A19" s="23"/>
      <c r="B19" s="24"/>
      <c r="C19" s="25"/>
      <c r="D19" s="25"/>
      <c r="E19" s="25"/>
    </row>
    <row r="20" spans="1:5" ht="28" customHeight="1" x14ac:dyDescent="0.2">
      <c r="A20" s="23"/>
      <c r="B20" s="24"/>
      <c r="C20" s="25"/>
      <c r="D20" s="25"/>
      <c r="E20" s="25"/>
    </row>
    <row r="21" spans="1:5" ht="28" customHeight="1" x14ac:dyDescent="0.2">
      <c r="A21" s="23"/>
      <c r="B21" s="24"/>
      <c r="C21" s="25"/>
      <c r="D21" s="25"/>
      <c r="E21" s="25"/>
    </row>
    <row r="22" spans="1:5" ht="28" customHeight="1" x14ac:dyDescent="0.2">
      <c r="A22" s="23"/>
      <c r="B22" s="24"/>
      <c r="C22" s="25"/>
      <c r="D22" s="25"/>
      <c r="E22" s="25"/>
    </row>
    <row r="23" spans="1:5" ht="28" customHeight="1" x14ac:dyDescent="0.2">
      <c r="A23" s="23"/>
      <c r="B23" s="24"/>
      <c r="C23" s="25"/>
      <c r="D23" s="25"/>
      <c r="E23" s="25"/>
    </row>
    <row r="24" spans="1:5" ht="28" customHeight="1" x14ac:dyDescent="0.2">
      <c r="A24" s="23"/>
      <c r="B24" s="24"/>
      <c r="C24" s="25"/>
      <c r="D24" s="25"/>
      <c r="E2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049A-8258-8344-9682-35145190A8BB}">
  <dimension ref="A1:E6"/>
  <sheetViews>
    <sheetView workbookViewId="0">
      <selection activeCell="D22" sqref="D22"/>
    </sheetView>
  </sheetViews>
  <sheetFormatPr baseColWidth="10" defaultRowHeight="16" x14ac:dyDescent="0.2"/>
  <sheetData>
    <row r="1" spans="1:5" x14ac:dyDescent="0.2">
      <c r="A1" s="6" t="s">
        <v>141</v>
      </c>
      <c r="E1" t="s">
        <v>140</v>
      </c>
    </row>
    <row r="2" spans="1:5" ht="24" x14ac:dyDescent="0.2">
      <c r="A2" s="1" t="s">
        <v>149</v>
      </c>
    </row>
    <row r="6" spans="1:5" x14ac:dyDescent="0.2">
      <c r="A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PCR</vt:lpstr>
      <vt:lpstr>Gel &amp; Zymo</vt:lpstr>
      <vt:lpstr>Assemble</vt:lpstr>
      <vt:lpstr>Transform</vt:lpstr>
      <vt:lpstr>Pick</vt:lpstr>
      <vt:lpstr>Miniprep</vt:lpstr>
      <vt:lpstr>Sequence</vt:lpstr>
      <vt:lpstr>Assay</vt:lpstr>
      <vt:lpstr>PCR!Print_Area</vt:lpstr>
    </vt:vector>
  </TitlesOfParts>
  <Company>20n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Chris Anderson</cp:lastModifiedBy>
  <cp:lastPrinted>2022-04-15T02:09:42Z</cp:lastPrinted>
  <dcterms:created xsi:type="dcterms:W3CDTF">2022-04-14T00:32:22Z</dcterms:created>
  <dcterms:modified xsi:type="dcterms:W3CDTF">2025-03-30T17:32:17Z</dcterms:modified>
</cp:coreProperties>
</file>