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426"/>
  <workbookPr showInkAnnotation="0" autoCompressPictures="0"/>
  <bookViews>
    <workbookView xWindow="480" yWindow="480" windowWidth="25120" windowHeight="14980" tabRatio="500" activeTab="5"/>
  </bookViews>
  <sheets>
    <sheet name="lit" sheetId="1" r:id="rId1"/>
    <sheet name="design" sheetId="2" r:id="rId2"/>
    <sheet name="construction" sheetId="3" r:id="rId3"/>
    <sheet name="secondary screen" sheetId="4" r:id="rId4"/>
    <sheet name="Attempt 2" sheetId="6" r:id="rId5"/>
    <sheet name="recombining A and B libs" sheetId="5" r:id="rId6"/>
  </sheets>
  <externalReferences>
    <externalReference r:id="rId7"/>
  </externalReferenc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9" i="5" l="1"/>
  <c r="E8" i="5"/>
  <c r="E4" i="5"/>
  <c r="E3" i="5"/>
  <c r="G40" i="4"/>
  <c r="F40" i="4"/>
  <c r="G39" i="4"/>
  <c r="F39" i="4"/>
  <c r="C17" i="2"/>
  <c r="F37" i="4"/>
  <c r="G37" i="4"/>
  <c r="F30" i="4"/>
  <c r="G30" i="4"/>
  <c r="F32" i="4"/>
  <c r="G32" i="4"/>
  <c r="F33" i="4"/>
  <c r="G33" i="4"/>
  <c r="F34" i="4"/>
  <c r="G34" i="4"/>
  <c r="G31" i="4"/>
  <c r="F31" i="4"/>
  <c r="C23" i="4"/>
  <c r="D23" i="4"/>
  <c r="E23" i="4"/>
  <c r="F23" i="4"/>
  <c r="G23" i="4"/>
  <c r="C24" i="4"/>
  <c r="D24" i="4"/>
  <c r="E24" i="4"/>
  <c r="F24" i="4"/>
  <c r="G24" i="4"/>
  <c r="C25" i="4"/>
  <c r="D25" i="4"/>
  <c r="E25" i="4"/>
  <c r="F25" i="4"/>
  <c r="G25" i="4"/>
  <c r="C26" i="4"/>
  <c r="D26" i="4"/>
  <c r="E26" i="4"/>
  <c r="F26" i="4"/>
  <c r="G26" i="4"/>
  <c r="B24" i="4"/>
  <c r="B25" i="4"/>
  <c r="B26" i="4"/>
  <c r="B23" i="4"/>
  <c r="C23" i="2"/>
  <c r="C24" i="2"/>
  <c r="C25" i="2"/>
  <c r="C22" i="2"/>
  <c r="C18" i="2"/>
  <c r="C19" i="2"/>
  <c r="C16" i="2"/>
  <c r="C11" i="2"/>
  <c r="C12" i="2"/>
  <c r="C13" i="2"/>
  <c r="C10" i="2"/>
  <c r="G5" i="2"/>
  <c r="G6" i="2"/>
  <c r="G7" i="2"/>
  <c r="C5" i="2"/>
  <c r="C6" i="2"/>
  <c r="C7" i="2"/>
  <c r="G4" i="2"/>
  <c r="C4" i="2"/>
  <c r="F4" i="2"/>
  <c r="D4" i="2"/>
  <c r="F5" i="2"/>
  <c r="F6" i="2"/>
  <c r="F7" i="2"/>
  <c r="D5" i="2"/>
  <c r="D6" i="2"/>
  <c r="D7" i="2"/>
  <c r="E4" i="2"/>
  <c r="E5" i="2"/>
  <c r="E6" i="2"/>
  <c r="E7" i="2"/>
</calcChain>
</file>

<file path=xl/sharedStrings.xml><?xml version="1.0" encoding="utf-8"?>
<sst xmlns="http://schemas.openxmlformats.org/spreadsheetml/2006/main" count="263" uniqueCount="157">
  <si>
    <t>http://www.ncbi.nlm.nih.gov/pmc/articles/PMC1204461/pdf/ge1282225.pdf</t>
  </si>
  <si>
    <t>from:</t>
  </si>
  <si>
    <t>title:</t>
  </si>
  <si>
    <t>Selection for TnlO Tet Repressor Binding to tet Operator in Escherichia coli: Isolation of Temperature-Sensitive Mutants and Combinatorial Mutagenesis in the DNA Binding Motif</t>
  </si>
  <si>
    <t>PMID:</t>
  </si>
  <si>
    <t>Sites:</t>
  </si>
  <si>
    <t>G21E</t>
  </si>
  <si>
    <t>A89D</t>
  </si>
  <si>
    <t>I193N</t>
  </si>
  <si>
    <t>K48Q</t>
  </si>
  <si>
    <t>K48T</t>
  </si>
  <si>
    <t>tetR1</t>
  </si>
  <si>
    <t>G</t>
  </si>
  <si>
    <t>A</t>
  </si>
  <si>
    <t>I</t>
  </si>
  <si>
    <t>K</t>
  </si>
  <si>
    <t>pos</t>
  </si>
  <si>
    <t>from</t>
  </si>
  <si>
    <t>previous</t>
  </si>
  <si>
    <t>site</t>
  </si>
  <si>
    <t>next</t>
  </si>
  <si>
    <t>20 anneal</t>
  </si>
  <si>
    <t>25 anneal and closure</t>
  </si>
  <si>
    <t>ATGAGTAGATTAGATAAAAGTAAAGTGATTAACAGCGCATTAGAGCTGCTTAATGAGGTCGGAATCGAAGGTTTAAAAACCCGTAAACTCGCCCAGAAACTTGGTGTAGAGCAGCCTACATTGTATTGGCATGTAAAAAATAAGCGGGCTTTGCTCGACGCCTTAGCCATTGAGATGTTAGATAGGCACCATACTCACTTTTGCCCTTTAGAAGGGGAAAGCTGGCAAGATTTTTTACGTAATAACGCTAAAAGTTTTAGATGTGCTTTACTAAGTCATCGCGATGGAGCAAAAGTACATTTAGGTACACGGCCTACAGAAAAACAGTATGAAACTCTCGAAAATCAATTAGCCTTTTTATGCCAACAAGGTTTTTCACTAGAGAATGCATTATATGCACTCAGCGCTGTGGGGCATTTTACTTTAGGTTGCGTATTGGAAGATCAAGAGCATCAAGTCGCTAAAGAAGAAAGGGAAACACCTACTACTGATAGTATGCCGGCATTATTACGACAAGCTATCGAATTATTTGAACACCAAGGTGCAGAGCCAGCCTTCTTATTCGGCCTTGAATTGATCATATGCGGATTAGAAAAACAACTTAAATGTGAAAGTGGGTCTTAAcaattc</t>
  </si>
  <si>
    <t>closure</t>
  </si>
  <si>
    <t>Forward Mutagenic oligos</t>
  </si>
  <si>
    <t>Reverse Constant oligos</t>
  </si>
  <si>
    <t>tetRlib21</t>
  </si>
  <si>
    <t>tetRlib89</t>
  </si>
  <si>
    <t>tetRlib193</t>
  </si>
  <si>
    <t>tetRlib48</t>
  </si>
  <si>
    <t>ca4118</t>
  </si>
  <si>
    <t>ca4119</t>
  </si>
  <si>
    <t>ca4120</t>
  </si>
  <si>
    <t>ca4121</t>
  </si>
  <si>
    <t>ca4122</t>
  </si>
  <si>
    <t>ca4123</t>
  </si>
  <si>
    <t>ca4124</t>
  </si>
  <si>
    <t>ca4125</t>
  </si>
  <si>
    <t>oligo1</t>
  </si>
  <si>
    <t>oligo2</t>
  </si>
  <si>
    <t>template</t>
  </si>
  <si>
    <t>attaccgcctttgagtgagctgataccgctcgccgcagccgaacgaccgagcgcagcgagtcagtgagcgaggaagcctgcaaCTCGAGccagACTAGActgtaacagagcattagcgcaaggtgatttttgtcttcttgcgctaattttttTCCCTATCAGTGATAGAGATTGACATCCCTATCAGTGATAGAGATACTGAGCACATCAGCAGGACGCACTGACCggatccaaataggagaaatactagATGTCTTATTCAAAGCATGGCATCGTACAAGAAATGAAGACGAAATACCATATGGAAGGCAGTGTCAATGGCCATGAATTTACGATCGAAGGTGTAGGAACTGGGTACCCTTACGAAGGGAAACAGATGTCCGAATTAGTGATCATCAAGCCTGCGGGAAAACCCCTTCCATTCTCCTTTGACATACTGTCATCAGTCTTTCAATATGGAAACCGTTGCTTCACAAAGTACCCGGCAGACATGCCTGACTATTTCAAGCAAGCATTCCCAGATGGAATGTCATATGAAAGGTCATTTCTATTTGAGGATGGAGCAGTTGCTACAGCCAGCTGGAACATTCGACTCGAAGGAAATTGCTTCATCCACAAATCCATCTTTCATGGCGTAAACTTTCCCGCTGATGGACCCGTAATGAAAAAGAAGACCATTGACTGGGATAAGTCCTTCGAAAAAATGACTGTGTCTAAAGAGGTGCTAAGAGGTGACGTGACTATGTTTCTTATGCTCGAAGGAGGTGGTTCTCACAGATGCCAATTTCACTCCACTTACAAAACAGAGAAGCCGGTCACACTGCCCCCGAATCATGTCGTAGAACATCAAATTGTGAGGACCGACCTTGGCCAAAGTGCAAAAGGCTTTACAGTCAAGCTGGAAGCACATGCCGCGGCTCATGTTAACCCTTTGAAGGTTAAATAAtaaGAATTCccctACTAGACGAATAACATTAGTCTCCTTCGGGAGACTtTTTTTCATTTTACCAGCCACGTATCGCCAGATGtttacatttaatgataatgtatttattataacagaAGGATCTaaaataactctatcaatgatagagtgtcaacaaaaattaggaattaATGATGAGTAGATTAGATAAAAGTAAAGTGATTAACAGCGCATTAGAGCTGCTTAATGAGNNKNNKNNKGAAGGTTTAAAAACCCGTAAACTCGCCCAGAAACTTGGTGTAGAGCAGCCTACATTGTATTGGCATGTAAAAAATAAGCGGGCTTTGCTCGACGCCTTAGCCATTGAGATGTTAGATAGGCACCATACTCACTTTTGCCCTTTAGAAGGGGAAAGCTGGCAAGATTTTTTACGTAATAACGCTAAAAGTTTTAGATGTGCTTTACTAAGTCATCGCGATGGAGCAAAAGTACATTTAGGTACACGGCCTACAGAAAAACAGTATGAAACTCTCGAAAATCAATTAGCCTTTTTATGCCAACAAGGTTTTTCACTAGAGAATGCATTATATGCACTCAGCGCTGTGGGGCATTTTACTTTAGGTTGCGTATTGGAAGATCAAGAGCATCAAGTCGCTAAAGAAGAAAGGGAAACACCTACTACTGATAGTATGCCGGCATTATTACGACAAGCTATCGAATTATTTGAACACCAAGGTGCAGAGCCAGCCTTCTTATTCGGCCTTGAATTGATCATATGCGGATTAGAAAAACAACTTAAATGTGAAAGTGGGTCTTAAcAATTCagcaagaaatcatccttagcgaaagctaaggattttttttatctgaaattctgcctcgtgatacgcctatttttataggttaatgtcatgataataatggtttcttagacgtcaggtggcacttttcggggaaatgtgcgcggaacccctatttgtttatttttctaaatacattcaaatatgtatccgctcatgagacaataaccctgataaatgcttcaataatattgaaaaaggaagagtatgagtattcaacatttccgtgtcgcccttattcccttttttgcggcattttgccttcctgtttttgctcacccagaaacgctggtgaaagtaaaagatgctgaagatcagttgggtgcacgagtgggttacatcgaactggatctcaacagcggtaagatccttgagagttttcgccccgaagaacgttttccaatgatgagcacttttaaagttctgctatgtggcgcggtattatcccgtattgacgccgggcaagagcaactcggtcgccgcatacactattctcagaatgacttggttgagtactcaccagtcacagaaaagcatcttacggatggcatgacagtaagagaattatgcagtgctgccataaccatgagtgataacactgcggccaacttacttctgacaacgatcggaggaccgaaggagctaaccgcttttttgcacaacatgggggatcatgtaactcgccttgatcgttgggaaccggagctgaatgaagccataccaaacgacgagcgtgacaccacgatgcctgtagcaatggcaacaacgttgcgcaaactattaactggcgaactacttactctagcttcccggcaacaattaatagactggatggaggcggataaagttgcaggaccacttctgcgctcggcccttccggctggctggtttattgctgataaatctggagccggtgagcgtggCtctcgcggtatcattgcagcactggggccagatggtaagccctcccgtatcgtagttatctacacgacggggagtcaggcaactatggatgaacgaaatagacagatcgctgagataggtgcctcactgattaagcattggtaactgtcagaccaagtttactcatatatactttagattgatttaaaacttcatttttaatttaaaaggatctaggtgaagatcctttttgataatctcatgaccaaaatcccttaacgtgagttttcgttccactgagcgtcagaccccgtagaaaagatcaaaggatcttcttgagatcctttttttctgcgcgtaatctgctgcttgcaaacaaaaaaaccaccgctaccagcggtggtttgtttgccggatcaagagctaccaactctttttccgaaggtaactggcttcagcagagcgcagataccaaatactgtccttctagtgtagccgtagttaggccaccacttcaagaactctgtagcaccgcctacatacctcgctctgctaatcctgttaccagtggctgctgccagtggcgataagtcgtgtcttaccgggttggactcaagacgatagttaccggataaggcgcagcggtcgggctgaacggggggttcgtgcacacagcccagcttggagcgaacgacctacaccgaactgagatacctacagcgtgagctatgagaaagcgccacgcttcccgaagggagaaaggcggacaggtatccggtaagcggcagggtcggaacaggagagcgcacgagggagcttccagggggaaacgcctggtatctttatagtcctgtcgggtttcgccacctctgacttgagcgtcgatttttgtgatgctcgtcaggggggcggagcctatggaaaaacgccagcaacgcggcctttttacggttcctggccttttgctggccttttgctcacatgttctttcctgcgttatcccctgattctgtggataaccgt</t>
  </si>
  <si>
    <t>Library plasmid sequence</t>
  </si>
  <si>
    <t>attaccgcctttgagtgagctgataccgctcgccgcagccgaacgaccgagcgcagcgagtcagtgagcgaggaagcctgcaaCTCGAGccagACTAGActgtaacagagcattagcgcaaggtgatttttgtcttcttgcgctaattttttTCCCTATCAGTGATAGAGATTGACATCCCTATCAGTGATAGAGATACTGAGCACATCAGCAGGACGCACTGACCggatccaaataggagaaatactagATGTCTTATTCAAAGCATGGCATCGTACAAGAAATGAAGACGAAATACCATATGGAAGGCAGTGTCAATGGCCATGAATTTACGATCGAAGGTGTAGGAACTGGGTACCCTTACGAAGGGAAACAGATGTCCGAATTAGTGATCATCAAGCCTGCGGGAAAACCCCTTCCATTCTCCTTTGACATACTGTCATCAGTCTTTCAATATGGAAACCGTTGCTTCACAAAGTACCCGGCAGACATGCCTGACTATTTCAAGCAAGCATTCCCAGATGGAATGTCATATGAAAGGTCATTTCTATTTGAGGATGGAGCAGTTGCTACAGCCAGCTGGAACATTCGACTCGAAGGAAATTGCTTCATCCACAAATCCATCTTTCATGGCGTAAACTTTCCCGCTGATGGACCCGTAATGAAAAAGAAGACCATTGACTGGGATAAGTCCTTCGAAAAAATGACTGTGTCTAAAGAGGTGCTAAGAGGTGACGTGACTATGTTTCTTATGCTCGAAGGAGGTGGTTCTCACAGATGCCAATTTCACTCCACTTACAAAACAGAGAAGCCGGTCACACTGCCCCCGAATCATGTCGTAGAACATCAAATTGTGAGGACCGACCTTGGCCAAAGTGCAAAAGGCTTTACAGTCAAGCTGGAAGCACATGCCGCGGCTCATGTTAACCCTTTGAAGGTTAAATAAtaaGAATTCccctACTAGACGAATAACATTAGTCTCCTTCGGGAGACTtTTTTTCATTTTACCAGCCACGTATCGCCAGATGtttacatttaatgataatgtatttattataacagaAGGATCTaaaataactctatcaatgatagagtgtcaacaaaaattaggaattaATGATGAGTAGATTAGATAAAAGTAAAGTGATTAACAGCGCATTAGAGCTGCTTAATGAGGTCGGAATCGAAGGTTTAAAAACCCGTAAACTCGCCCAGAAACTTGGTGTAGAGCAGCCTACATTGTATTGGCATGTAAAAAATAAGCGGGCTTTGCTCGACGCCTTAGCCATTGAGATGTTAGATAGGCACCATACTCACTTTTGCCCTTTAGAAGGGGAAAGCTGGCAAGATTTTTTACGTAATAACGCTAAAAGTTTTAGANNKNNKNNKCTAAGTCATCGCGATGGAGCAAAAGTACATTTAGGTACACGGCCTACAGAAAAACAGTATGAAACTCTCGAAAATCAATTAGCCTTTTTATGCCAACAAGGTTTTTCACTAGAGAATGCATTATATGCACTCAGCGCTGTGGGGCATTTTACTTTAGGTTGCGTATTGGAAGATCAAGAGCATCAAGTCGCTAAAGAAGAAAGGGAAACACCTACTACTGATAGTATGCCGGCATTATTACGACAAGCTATCGAATTATTTGAACACCAAGGTGCAGAGCCAGCCTTCTTATTCGGCCTTGAATTGATCATATGCGGATTAGAAAAACAACTTAAATGTGAAAGTGGGTCTTAAcAATTCagcaagaaatcatccttagcgaaagctaaggattttttttatctgaaattctgcctcgtgatacgcctatttttataggttaatgtcatgataataatggtttcttagacgtcaggtggcacttttcggggaaatgtgcgcggaacccctatttgtttatttttctaaatacattcaaatatgtatccgctcatgagacaataaccctgataaatgcttcaataatattgaaaaaggaagagtatgagtattcaacatttccgtgtcgcccttattcccttttttgcggcattttgccttcctgtttttgctcacccagaaacgctggtgaaagtaaaagatgctgaagatcagttgggtgcacgagtgggttacatcgaactggatctcaacagcggtaagatccttgagagttttcgccccgaagaacgttttccaatgatgagcacttttaaagttctgctatgtggcgcggtattatcccgtattgacgccgggcaagagcaactcggtcgccgcatacactattctcagaatgacttggttgagtactcaccagtcacagaaaagcatcttacggatggcatgacagtaagagaattatgcagtgctgccataaccatgagtgataacactgcggccaacttacttctgacaacgatcggaggaccgaaggagctaaccgcttttttgcacaacatgggggatcatgtaactcgccttgatcgttgggaaccggagctgaatgaagccataccaaacgacgagcgtgacaccacgatgcctgtagcaatggcaacaacgttgcgcaaactattaactggcgaactacttactctagcttcccggcaacaattaatagactggatggaggcggataaagttgcaggaccacttctgcgctcggcccttccggctggctggtttattgctgataaatctggagccggtgagcgtggCtctcgcggtatcattgcagcactggggccagatggtaagccctcccgtatcgtagttatctacacgacggggagtcaggcaactatggatgaacgaaatagacagatcgctgagataggtgcctcactgattaagcattggtaactgtcagaccaagtttactcatatatactttagattgatttaaaacttcatttttaatttaaaaggatctaggtgaagatcctttttgataatctcatgaccaaaatcccttaacgtgagttttcgttccactgagcgtcagaccccgtagaaaagatcaaaggatcttcttgagatcctttttttctgcgcgtaatctgctgcttgcaaacaaaaaaaccaccgctaccagcggtggtttgtttgccggatcaagagctaccaactctttttccgaaggtaactggcttcagcagagcgcagataccaaatactgtccttctagtgtagccgtagttaggccaccacttcaagaactctgtagcaccgcctacatacctcgctctgctaatcctgttaccagtggctgctgccagtggcgataagtcgtgtcttaccgggttggactcaagacgatagttaccggataaggcgcagcggtcgggctgaacggggggttcgtgcacacagcccagcttggagcgaacgacctacaccgaactgagatacctacagcgtgagctatgagaaagcgccacgcttcccgaagggagaaaggcggacaggtatccggtaagcggcagggtcggaacaggagagcgcacgagggagcttccagggggaaacgcctggtatctttatagtcctgtcgggtttcgccacctctgacttgagcgtcgatttttgtgatgctcgtcaggggggcggagcctatggaaaaacgccagcaacgcggcctttttacggttcctggccttttgctggccttttgctcacatgttctttcctgcgttatcccctgattctgtggataaccgt</t>
  </si>
  <si>
    <t>attaccgcctttgagtgagctgataccgctcgccgcagccgaacgaccgagcgcagcgagtcagtgagcgaggaagcctgcaaCTCGAGccagACTAGActgtaacagagcattagcgcaaggtgatttttgtcttcttgcgctaattttttTCCCTATCAGTGATAGAGATTGACATCCCTATCAGTGATAGAGATACTGAGCACATCAGCAGGACGCACTGACCggatccaaataggagaaatactagATGTCTTATTCAAAGCATGGCATCGTACAAGAAATGAAGACGAAATACCATATGGAAGGCAGTGTCAATGGCCATGAATTTACGATCGAAGGTGTAGGAACTGGGTACCCTTACGAAGGGAAACAGATGTCCGAATTAGTGATCATCAAGCCTGCGGGAAAACCCCTTCCATTCTCCTTTGACATACTGTCATCAGTCTTTCAATATGGAAACCGTTGCTTCACAAAGTACCCGGCAGACATGCCTGACTATTTCAAGCAAGCATTCCCAGATGGAATGTCATATGAAAGGTCATTTCTATTTGAGGATGGAGCAGTTGCTACAGCCAGCTGGAACATTCGACTCGAAGGAAATTGCTTCATCCACAAATCCATCTTTCATGGCGTAAACTTTCCCGCTGATGGACCCGTAATGAAAAAGAAGACCATTGACTGGGATAAGTCCTTCGAAAAAATGACTGTGTCTAAAGAGGTGCTAAGAGGTGACGTGACTATGTTTCTTATGCTCGAAGGAGGTGGTTCTCACAGATGCCAATTTCACTCCACTTACAAAACAGAGAAGCCGGTCACACTGCCCCCGAATCATGTCGTAGAACATCAAATTGTGAGGACCGACCTTGGCCAAAGTGCAAAAGGCTTTACAGTCAAGCTGGAAGCACATGCCGCGGCTCATGTTAACCCTTTGAAGGTTAAATAAtaaGAATTCccctACTAGACGAATAACATTAGTCTCCTTCGGGAGACTtTTTTTCATTTTACCAGCCACGTATCGCCAGATGtttacatttaatgataatgtatttattataacagaAGGATCTaaaataactctatcaatgatagagtgtcaacaaaaattaggaattaATGATGAGTAGATTAGATAAAAGTAAAGTGATTAACAGCGCATTAGAGCTGCTTAATGAGGTCGGAATCGAAGGTTTAAAAACCCGTAAACTCGCCCAGAAACTTGGTGTAGAGCAGCCTACATTGTATTGGCATGTAAAAAATAAGCGGGCTTTGCTCGACGCCTTAGCCATTGAGATGTTAGATAGGCACCATACTCACTTTTGCCCTTTAGAAGGGGAAAGCTGGCAAGATTTTTTACGTAATAACGCTAAAAGTTTTAGATGTGCTTTACTAAGTCATCGCGATGGAGCAAAAGTACATTTAGGTACACGGCCTACAGAAAAACAGTATGAAACTCTCGAAAATCAATTAGCCTTTTTATGCCAACAAGGTTTTTCACTAGAGAATGCATTATATGCACTCAGCGCTGTGGGGCATTTTACTTTAGGTTGCGTATTGGAAGATCAAGAGCATCAAGTCGCTAAAGAAGAAAGGGAAACACCTACTACTGATAGTATGCCGGCATTATTACGACAAGCTATCGAATTATTTGAACACCAAGGTGCAGAGCCAGCCTTCTTATTCGGCCTTGAANNKNNKNNKTGCGGATTAGAAAAACAACTTAAATGTGAAAGTGGGTCTTAAcAATTCagcaagaaatcatccttagcgaaagctaaggattttttttatctgaaattctgcctcgtgatacgcctatttttataggttaatgtcatgataataatggtttcttagacgtcaggtggcacttttcggggaaatgtgcgcggaacccctatttgtttatttttctaaatacattcaaatatgtatccgctcatgagacaataaccctgataaatgcttcaataatattgaaaaaggaagagtatgagtattcaacatttccgtgtcgcccttattcccttttttgcggcattttgccttcctgtttttgctcacccagaaacgctggtgaaagtaaaagatgctgaagatcagttgggtgcacgagtgggttacatcgaactggatctcaacagcggtaagatccttgagagttttcgccccgaagaacgttttccaatgatgagcacttttaaagttctgctatgtggcgcggtattatcccgtattgacgccgggcaagagcaactcggtcgccgcatacactattctcagaatgacttggttgagtactcaccagtcacagaaaagcatcttacggatggcatgacagtaagagaattatgcagtgctgccataaccatgagtgataacactgcggccaacttacttctgacaacgatcggaggaccgaaggagctaaccgcttttttgcacaacatgggggatcatgtaactcgccttgatcgttgggaaccggagctgaatgaagccataccaaacgacgagcgtgacaccacgatgcctgtagcaatggcaacaacgttgcgcaaactattaactggcgaactacttactctagcttcccggcaacaattaatagactggatggaggcggataaagttgcaggaccacttctgcgctcggcccttccggctggctggtttattgctgataaatctggagccggtgagcgtggCtctcgcggtatcattgcagcactggggccagatggtaagccctcccgtatcgtagttatctacacgacggggagtcaggcaactatggatgaacgaaatagacagatcgctgagataggtgcctcactgattaagcattggtaactgtcagaccaagtttactcatatatactttagattgatttaaaacttcatttttaatttaaaaggatctaggtgaagatcctttttgataatctcatgaccaaaatcccttaacgtgagttttcgttccactgagcgtcagaccccgtagaaaagatcaaaggatcttcttgagatcctttttttctgcgcgtaatctgctgcttgcaaacaaaaaaaccaccgctaccagcggtggtttgtttgccggatcaagagctaccaactctttttccgaaggtaactggcttcagcagagcgcagataccaaatactgtccttctagtgtagccgtagttaggccaccacttcaagaactctgtagcaccgcctacatacctcgctctgctaatcctgttaccagtggctgctgccagtggcgataagtcgtgtcttaccgggttggactcaagacgatagttaccggataaggcgcagcggtcgggctgaacggggggttcgtgcacacagcccagcttggagcgaacgacctacaccgaactgagatacctacagcgtgagctatgagaaagcgccacgcttcccgaagggagaaaggcggacaggtatccggtaagcggcagggtcggaacaggagagcgcacgagggagcttccagggggaaacgcctggtatctttatagtcctgtcgggtttcgccacctctgacttgagcgtcgatttttgtgatgctcgtcaggggggcggagcctatggaaaaacgccagcaacgcggcctttttacggttcctggccttttgctggccttttgctcacatgttctttcctgcgttatcccctgattctgtggataaccgt</t>
  </si>
  <si>
    <t>attaccgcctttgagtgagctgataccgctcgccgcagccgaacgaccgagcgcagcgagtcagtgagcgaggaagcctgcaaCTCGAGccagACTAGActgtaacagagcattagcgcaaggtgatttttgtcttcttgcgctaattttttTCCCTATCAGTGATAGAGATTGACATCCCTATCAGTGATAGAGATACTGAGCACATCAGCAGGACGCACTGACCggatccaaataggagaaatactagATGTCTTATTCAAAGCATGGCATCGTACAAGAAATGAAGACGAAATACCATATGGAAGGCAGTGTCAATGGCCATGAATTTACGATCGAAGGTGTAGGAACTGGGTACCCTTACGAAGGGAAACAGATGTCCGAATTAGTGATCATCAAGCCTGCGGGAAAACCCCTTCCATTCTCCTTTGACATACTGTCATCAGTCTTTCAATATGGAAACCGTTGCTTCACAAAGTACCCGGCAGACATGCCTGACTATTTCAAGCAAGCATTCCCAGATGGAATGTCATATGAAAGGTCATTTCTATTTGAGGATGGAGCAGTTGCTACAGCCAGCTGGAACATTCGACTCGAAGGAAATTGCTTCATCCACAAATCCATCTTTCATGGCGTAAACTTTCCCGCTGATGGACCCGTAATGAAAAAGAAGACCATTGACTGGGATAAGTCCTTCGAAAAAATGACTGTGTCTAAAGAGGTGCTAAGAGGTGACGTGACTATGTTTCTTATGCTCGAAGGAGGTGGTTCTCACAGATGCCAATTTCACTCCACTTACAAAACAGAGAAGCCGGTCACACTGCCCCCGAATCATGTCGTAGAACATCAAATTGTGAGGACCGACCTTGGCCAAAGTGCAAAAGGCTTTACAGTCAAGCTGGAAGCACATGCCGCGGCTCATGTTAACCCTTTGAAGGTTAAATAAtaaGAATTCccctACTAGACGAATAACATTAGTCTCCTTCGGGAGACTtTTTTTCATTTTACCAGCCACGTATCGCCAGATGtttacatttaatgataatgtatttattataacagaAGGATCTaaaataactctatcaatgatagagtgtcaacaaaaattaggaattaATGATGAGTAGATTAGATAAAAGTAAAGTGATTAACAGCGCATTAGAGCTGCTTAATGAGGTCGGAATCGAAGGTTTAAAAACCCGTAAACTCGCCCAGAAACTTGGTGTAGAGCAGCCTACATTGTATTGGCATGTAAAANNKNNKNNKGCTTTGCTCGACGCCTTAGCCATTGAGATGTTAGATAGGCACCATACTCACTTTTGCCCTTTAGAAGGGGAAAGCTGGCAAGATTTTTTACGTAATAACGCTAAAAGTTTTAGATGTGCTTTACTAAGTCATCGCGATGGAGCAAAAGTACATTTAGGTACACGGCCTACAGAAAAACAGTATGAAACTCTCGAAAATCAATTAGCCTTTTTATGCCAACAAGGTTTTTCACTAGAGAATGCATTATATGCACTCAGCGCTGTGGGGCATTTTACTTTAGGTTGCGTATTGGAAGATCAAGAGCATCAAGTCGCTAAAGAAGAAAGGGAAACACCTACTACTGATAGTATGCCGGCATTATTACGACAAGCTATCGAATTATTTGAACACCAAGGTGCAGAGCCAGCCTTCTTATTCGGCCTTGAATTGATCATATGCGGATTAGAAAAACAACTTAAATGTGAAAGTGGGTCTTAAcAATTCagcaagaaatcatccttagcgaaagctaaggattttttttatctgaaattctgcctcgtgatacgcctatttttataggttaatgtcatgataataatggtttcttagacgtcaggtggcacttttcggggaaatgtgcgcggaacccctatttgtttatttttctaaatacattcaaatatgtatccgctcatgagacaataaccctgataaatgcttcaataatattgaaaaaggaagagtatgagtattcaacatttccgtgtcgcccttattcccttttttgcggcattttgccttcctgtttttgctcacccagaaacgctggtgaaagtaaaagatgctgaagatcagttgggtgcacgagtgggttacatcgaactggatctcaacagcggtaagatccttgagagttttcgccccgaagaacgttttccaatgatgagcacttttaaagttctgctatgtggcgcggtattatcccgtattgacgccgggcaagagcaactcggtcgccgcatacactattctcagaatgacttggttgagtactcaccagtcacagaaaagcatcttacggatggcatgacagtaagagaattatgcagtgctgccataaccatgagtgataacactgcggccaacttacttctgacaacgatcggaggaccgaaggagctaaccgcttttttgcacaacatgggggatcatgtaactcgccttgatcgttgggaaccggagctgaatgaagccataccaaacgacgagcgtgacaccacgatgcctgtagcaatggcaacaacgttgcgcaaactattaactggcgaactacttactctagcttcccggcaacaattaatagactggatggaggcggataaagttgcaggaccacttctgcgctcggcccttccggctggctggtttattgctgataaatctggagccggtgagcgtggCtctcgcggtatcattgcagcactggggccagatggtaagccctcccgtatcgtagttatctacacgacggggagtcaggcaactatggatgaacgaaatagacagatcgctgagataggtgcctcactgattaagcattggtaactgtcagaccaagtttactcatatatactttagattgatttaaaacttcatttttaatttaaaaggatctaggtgaagatcctttttgataatctcatgaccaaaatcccttaacgtgagttttcgttccactgagcgtcagaccccgtagaaaagatcaaaggatcttcttgagatcctttttttctgcgcgtaatctgctgcttgcaaacaaaaaaaccaccgctaccagcggtggtttgtttgccggatcaagagctaccaactctttttccgaaggtaactggcttcagcagagcgcagataccaaatactgtccttctagtgtagccgtagttaggccaccacttcaagaactctgtagcaccgcctacatacctcgctctgctaatcctgttaccagtggctgctgccagtggcgataagtcgtgtcttaccgggttggactcaagacgatagttaccggataaggcgcagcggtcgggctgaacggggggttcgtgcacacagcccagcttggagcgaacgacctacaccgaactgagatacctacagcgtgagctatgagaaagcgccacgcttcccgaagggagaaaggcggacaggtatccggtaagcggcagggtcggaacaggagagcgcacgagggagcttccagggggaaacgcctggtatctttatagtcctgtcgggtttcgccacctctgacttgagcgtcgatttttgtgatgctcgtcaggggggcggagcctatggaaaaacgccagcaacgcggcctttttacggttcctggccttttgctggccttttgctcacatgttctttcctgcgttatcccctgattctgtggataaccgt</t>
  </si>
  <si>
    <t>p20N168</t>
  </si>
  <si>
    <t>diversity</t>
  </si>
  <si>
    <t>B</t>
  </si>
  <si>
    <t>C</t>
  </si>
  <si>
    <t>D</t>
  </si>
  <si>
    <t>&gt;&gt;lib</t>
  </si>
  <si>
    <t>N162 white</t>
  </si>
  <si>
    <t>N168 white</t>
  </si>
  <si>
    <t>A green</t>
  </si>
  <si>
    <t>B green</t>
  </si>
  <si>
    <t>485/20,528/20</t>
  </si>
  <si>
    <t>At 37</t>
  </si>
  <si>
    <t>at 30</t>
  </si>
  <si>
    <t>ratio</t>
  </si>
  <si>
    <t>D2</t>
  </si>
  <si>
    <t>well</t>
  </si>
  <si>
    <t>lib</t>
  </si>
  <si>
    <t>high_percent</t>
  </si>
  <si>
    <t>x-fold</t>
  </si>
  <si>
    <t>D1</t>
  </si>
  <si>
    <t>D4</t>
  </si>
  <si>
    <t>B5</t>
  </si>
  <si>
    <t>C6</t>
  </si>
  <si>
    <t>C5</t>
  </si>
  <si>
    <t>Best ratio, but low growth at 30</t>
  </si>
  <si>
    <t>sequence context</t>
  </si>
  <si>
    <t>NNKNNKNNK</t>
  </si>
  <si>
    <t>CGGTATCTG</t>
  </si>
  <si>
    <t>GCGCCTCGT</t>
  </si>
  <si>
    <t>ATGAGNNKNNKNNKGAAGGTTTAAAAACCCGTAA</t>
  </si>
  <si>
    <t>GGTACTTGG</t>
  </si>
  <si>
    <t xml:space="preserve"> </t>
  </si>
  <si>
    <t>(X)3</t>
  </si>
  <si>
    <t>TTGAANNKNNKNNKTGCGGATTAGAAAAACAACT</t>
  </si>
  <si>
    <t>TTAGANNKNNKNNKCTAAGTCATCGCGATGGAGC</t>
  </si>
  <si>
    <t>GGGGGGTGG</t>
  </si>
  <si>
    <t>TGGGGGTGT</t>
  </si>
  <si>
    <t>RYL</t>
  </si>
  <si>
    <t>GGW</t>
  </si>
  <si>
    <t>GTW</t>
  </si>
  <si>
    <t>WGC</t>
  </si>
  <si>
    <t>APR</t>
  </si>
  <si>
    <t>wt:</t>
  </si>
  <si>
    <t>peptide</t>
  </si>
  <si>
    <t>VGI</t>
  </si>
  <si>
    <t>CAL</t>
  </si>
  <si>
    <t>LII</t>
  </si>
  <si>
    <t>NKR</t>
  </si>
  <si>
    <t>known mut:</t>
  </si>
  <si>
    <t>VEI</t>
  </si>
  <si>
    <t>CDL</t>
  </si>
  <si>
    <t>LNI</t>
  </si>
  <si>
    <t>libA</t>
  </si>
  <si>
    <t>libB</t>
  </si>
  <si>
    <t>libC</t>
  </si>
  <si>
    <t>libD</t>
  </si>
  <si>
    <t>name</t>
  </si>
  <si>
    <t>wt</t>
  </si>
  <si>
    <t>true white</t>
  </si>
  <si>
    <t>p20N162</t>
  </si>
  <si>
    <t>p20N173</t>
  </si>
  <si>
    <t>ggactataaagataccaggcg</t>
  </si>
  <si>
    <t>gtcctgtcgggtttcgccacc</t>
  </si>
  <si>
    <t>Priming site on ori:</t>
  </si>
  <si>
    <t>Forward ori-centered BsmBI</t>
  </si>
  <si>
    <t>Reverse ori-centered BsmBI</t>
  </si>
  <si>
    <t>BsmBI ends:</t>
  </si>
  <si>
    <t>Final:</t>
  </si>
  <si>
    <t>cactgCGTCTCa</t>
  </si>
  <si>
    <t>ggataCGTCTCt</t>
  </si>
  <si>
    <t>Check</t>
  </si>
  <si>
    <t>Reverse tetR-centered BsmBI</t>
  </si>
  <si>
    <t>Forward tetR-centered BsmBI</t>
  </si>
  <si>
    <t>These bind in between sites of A and B libraries:</t>
  </si>
  <si>
    <t>CTCACTTTTGCCCTTTAGAAGG</t>
  </si>
  <si>
    <t>TGAGTATGGTGCCTATCTAAC</t>
  </si>
  <si>
    <t>ok</t>
  </si>
  <si>
    <t>ca4138</t>
  </si>
  <si>
    <t>cactgCGTCTCaggactataaagataccaggcg</t>
  </si>
  <si>
    <t>ca4139</t>
  </si>
  <si>
    <t>ggataCGTCTCtgtcctgtcgggtttcgccacc</t>
  </si>
  <si>
    <t>ca4140</t>
  </si>
  <si>
    <t>cactgCGTCTCaCTCACTTTTGCCCTTTAGAAGG</t>
  </si>
  <si>
    <t>ca4141</t>
  </si>
  <si>
    <t>ggataCGTCTCtTGAGTATGGTGCCTATCTAAC</t>
  </si>
  <si>
    <t>pcr</t>
  </si>
  <si>
    <t>lib A</t>
  </si>
  <si>
    <t>lib B</t>
  </si>
  <si>
    <t>rev over ori</t>
  </si>
  <si>
    <t>for over ori</t>
  </si>
  <si>
    <t>for over tetR</t>
  </si>
  <si>
    <t>rev over tetR</t>
  </si>
  <si>
    <t>1516 bp</t>
  </si>
  <si>
    <t>sublib A pcr</t>
  </si>
  <si>
    <t>Generally, these assemble as:</t>
  </si>
  <si>
    <t>Specifically, the pools and clones give 4 pcrs:</t>
  </si>
  <si>
    <t>2251 bp</t>
  </si>
  <si>
    <t>sublib B pcr</t>
  </si>
  <si>
    <t>pool A</t>
  </si>
  <si>
    <t>pool B</t>
  </si>
  <si>
    <t>A-A1</t>
  </si>
  <si>
    <t>B-A3</t>
  </si>
  <si>
    <t>Then GG recombine as</t>
  </si>
  <si>
    <t>xlib</t>
  </si>
  <si>
    <t>Apool</t>
  </si>
  <si>
    <t>Aclone</t>
  </si>
  <si>
    <t>Bpool</t>
  </si>
  <si>
    <t>Bclone</t>
  </si>
  <si>
    <t>Aconst</t>
  </si>
  <si>
    <t>Bconst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</si>
</sst>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8" x14ac:knownFonts="1">
    <font>
      <sz val="12"/>
      <color theme="1"/>
      <name val="Calibri"/>
      <family val="2"/>
      <scheme val="minor"/>
    </font>
    <font>
      <sz val="11"/>
      <color rgb="FF575757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ourier New"/>
    </font>
    <font>
      <sz val="12"/>
      <color theme="1"/>
      <name val="Calibri (Body)"/>
    </font>
    <font>
      <sz val="6"/>
      <color theme="1"/>
      <name val="Calibri"/>
      <scheme val="minor"/>
    </font>
    <font>
      <sz val="10"/>
      <color rgb="FF27413E"/>
      <name val="Arial"/>
      <family val="2"/>
    </font>
    <font>
      <sz val="10"/>
      <color rgb="FF000000"/>
      <name val="Arial"/>
      <family val="2"/>
    </font>
    <font>
      <sz val="7"/>
      <color rgb="FF000000"/>
      <name val="Arial"/>
      <family val="2"/>
    </font>
    <font>
      <sz val="12"/>
      <name val="Calibri"/>
      <family val="2"/>
      <scheme val="minor"/>
    </font>
    <font>
      <b/>
      <sz val="11"/>
      <color theme="5"/>
      <name val="Courier New"/>
    </font>
    <font>
      <b/>
      <sz val="10"/>
      <color theme="5"/>
      <name val="Courier"/>
    </font>
    <font>
      <b/>
      <sz val="12"/>
      <color theme="1"/>
      <name val="Calibri"/>
      <family val="2"/>
      <scheme val="minor"/>
    </font>
    <font>
      <b/>
      <sz val="10"/>
      <name val="Arial"/>
      <family val="2"/>
    </font>
    <font>
      <b/>
      <sz val="12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theme="1"/>
      <name val="Courier New"/>
    </font>
  </fonts>
  <fills count="16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rgb="FFC9E0F4"/>
        <bgColor indexed="64"/>
      </patternFill>
    </fill>
    <fill>
      <patternFill patternType="solid">
        <fgColor rgb="FFD8E9F9"/>
        <bgColor indexed="64"/>
      </patternFill>
    </fill>
    <fill>
      <patternFill patternType="solid">
        <fgColor rgb="FFE8F3FF"/>
        <bgColor indexed="64"/>
      </patternFill>
    </fill>
    <fill>
      <patternFill patternType="solid">
        <fgColor rgb="FF6FA9D6"/>
        <bgColor indexed="64"/>
      </patternFill>
    </fill>
    <fill>
      <patternFill patternType="solid">
        <fgColor rgb="FF9CC5E5"/>
        <bgColor indexed="64"/>
      </patternFill>
    </fill>
    <fill>
      <patternFill patternType="solid">
        <fgColor rgb="FFBAD7EF"/>
        <bgColor indexed="64"/>
      </patternFill>
    </fill>
    <fill>
      <patternFill patternType="solid">
        <fgColor rgb="FFABCEEA"/>
        <bgColor indexed="64"/>
      </patternFill>
    </fill>
    <fill>
      <patternFill patternType="solid">
        <fgColor rgb="FF60A0D1"/>
        <bgColor indexed="64"/>
      </patternFill>
    </fill>
    <fill>
      <patternFill patternType="solid">
        <fgColor rgb="FF8DBCE0"/>
        <bgColor indexed="64"/>
      </patternFill>
    </fill>
    <fill>
      <patternFill patternType="solid">
        <fgColor rgb="FF3385C2"/>
        <bgColor indexed="64"/>
      </patternFill>
    </fill>
    <fill>
      <patternFill patternType="solid">
        <fgColor rgb="FF247CBD"/>
        <bgColor indexed="64"/>
      </patternFill>
    </fill>
    <fill>
      <patternFill patternType="solid">
        <fgColor rgb="FF5197CC"/>
        <bgColor indexed="64"/>
      </patternFill>
    </fill>
    <fill>
      <patternFill patternType="solid">
        <fgColor rgb="FF7EB2DB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1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5">
    <xf numFmtId="0" fontId="0" fillId="0" borderId="0" xfId="0"/>
    <xf numFmtId="0" fontId="1" fillId="0" borderId="0" xfId="0" applyFont="1"/>
    <xf numFmtId="0" fontId="4" fillId="0" borderId="0" xfId="0" applyFont="1"/>
    <xf numFmtId="0" fontId="4" fillId="0" borderId="0" xfId="0" applyNumberFormat="1" applyFont="1"/>
    <xf numFmtId="0" fontId="5" fillId="0" borderId="0" xfId="0" applyFont="1"/>
    <xf numFmtId="0" fontId="5" fillId="0" borderId="0" xfId="0" applyNumberFormat="1" applyFont="1"/>
    <xf numFmtId="0" fontId="6" fillId="0" borderId="0" xfId="0" applyFont="1"/>
    <xf numFmtId="0" fontId="0" fillId="2" borderId="1" xfId="0" applyFill="1" applyBorder="1" applyAlignment="1">
      <alignment horizontal="left" vertical="center" wrapText="1" indent="1"/>
    </xf>
    <xf numFmtId="0" fontId="7" fillId="2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8" fillId="6" borderId="1" xfId="0" applyFont="1" applyFill="1" applyBorder="1" applyAlignment="1">
      <alignment horizontal="center" vertical="center" wrapText="1"/>
    </xf>
    <xf numFmtId="0" fontId="8" fillId="7" borderId="1" xfId="0" applyFont="1" applyFill="1" applyBorder="1" applyAlignment="1">
      <alignment horizontal="center" vertical="center" wrapText="1"/>
    </xf>
    <xf numFmtId="0" fontId="8" fillId="8" borderId="1" xfId="0" applyFont="1" applyFill="1" applyBorder="1" applyAlignment="1">
      <alignment horizontal="center" vertical="center" wrapText="1"/>
    </xf>
    <xf numFmtId="0" fontId="8" fillId="9" borderId="1" xfId="0" applyFont="1" applyFill="1" applyBorder="1" applyAlignment="1">
      <alignment horizontal="center" vertical="center" wrapText="1"/>
    </xf>
    <xf numFmtId="0" fontId="8" fillId="10" borderId="1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left" vertical="center" wrapText="1" indent="1"/>
    </xf>
    <xf numFmtId="0" fontId="8" fillId="11" borderId="1" xfId="0" applyFont="1" applyFill="1" applyBorder="1" applyAlignment="1">
      <alignment horizontal="center" vertical="center" wrapText="1"/>
    </xf>
    <xf numFmtId="0" fontId="8" fillId="12" borderId="1" xfId="0" applyFont="1" applyFill="1" applyBorder="1" applyAlignment="1">
      <alignment horizontal="center" vertical="center" wrapText="1"/>
    </xf>
    <xf numFmtId="0" fontId="8" fillId="13" borderId="1" xfId="0" applyFont="1" applyFill="1" applyBorder="1" applyAlignment="1">
      <alignment horizontal="center" vertical="center" wrapText="1"/>
    </xf>
    <xf numFmtId="0" fontId="8" fillId="14" borderId="1" xfId="0" applyFont="1" applyFill="1" applyBorder="1" applyAlignment="1">
      <alignment horizontal="center" vertical="center" wrapText="1"/>
    </xf>
    <xf numFmtId="0" fontId="8" fillId="15" borderId="1" xfId="0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horizontal="center" vertical="center" wrapText="1"/>
    </xf>
    <xf numFmtId="164" fontId="0" fillId="0" borderId="0" xfId="0" applyNumberFormat="1"/>
    <xf numFmtId="0" fontId="10" fillId="0" borderId="0" xfId="0" applyFont="1" applyFill="1" applyBorder="1"/>
    <xf numFmtId="164" fontId="10" fillId="0" borderId="0" xfId="0" applyNumberFormat="1" applyFont="1" applyFill="1" applyBorder="1"/>
    <xf numFmtId="0" fontId="11" fillId="0" borderId="0" xfId="0" applyFont="1"/>
    <xf numFmtId="0" fontId="12" fillId="0" borderId="0" xfId="0" applyFont="1"/>
    <xf numFmtId="0" fontId="0" fillId="0" borderId="0" xfId="0" applyAlignment="1">
      <alignment horizontal="right"/>
    </xf>
    <xf numFmtId="0" fontId="15" fillId="0" borderId="0" xfId="0" applyFont="1" applyFill="1" applyBorder="1"/>
    <xf numFmtId="0" fontId="13" fillId="0" borderId="0" xfId="0" applyFont="1"/>
    <xf numFmtId="0" fontId="16" fillId="0" borderId="0" xfId="0" applyFont="1"/>
    <xf numFmtId="0" fontId="14" fillId="0" borderId="0" xfId="0" applyFont="1" applyFill="1" applyBorder="1" applyAlignment="1">
      <alignment horizontal="left" vertical="center" wrapText="1"/>
    </xf>
    <xf numFmtId="0" fontId="17" fillId="0" borderId="0" xfId="0" applyFont="1"/>
  </cellXfs>
  <cellStyles count="4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externalLink" Target="externalLinks/externalLink1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ca20n/Excel-Reverse-Complement/revcom.xla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definedNames>
      <definedName name="revcom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C31" sqref="C31"/>
    </sheetView>
  </sheetViews>
  <sheetFormatPr baseColWidth="10" defaultRowHeight="15" x14ac:dyDescent="0"/>
  <sheetData>
    <row r="1" spans="1:2">
      <c r="A1" t="s">
        <v>1</v>
      </c>
      <c r="B1" t="s">
        <v>0</v>
      </c>
    </row>
    <row r="2" spans="1:2">
      <c r="A2" t="s">
        <v>2</v>
      </c>
      <c r="B2" t="s">
        <v>3</v>
      </c>
    </row>
    <row r="3" spans="1:2">
      <c r="A3" s="1" t="s">
        <v>4</v>
      </c>
      <c r="B3" s="1">
        <v>1649065</v>
      </c>
    </row>
    <row r="4" spans="1:2">
      <c r="A4" s="1"/>
    </row>
    <row r="7" spans="1:2">
      <c r="A7" t="s">
        <v>5</v>
      </c>
    </row>
    <row r="8" spans="1:2">
      <c r="B8" t="s">
        <v>6</v>
      </c>
    </row>
    <row r="9" spans="1:2">
      <c r="B9" t="s">
        <v>7</v>
      </c>
    </row>
    <row r="10" spans="1:2">
      <c r="B10" t="s">
        <v>8</v>
      </c>
    </row>
    <row r="11" spans="1:2">
      <c r="B11" t="s">
        <v>9</v>
      </c>
    </row>
    <row r="12" spans="1:2">
      <c r="B12" t="s">
        <v>10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topLeftCell="A17" zoomScale="200" zoomScaleNormal="200" zoomScalePageLayoutView="200" workbookViewId="0">
      <selection activeCell="C17" sqref="C17"/>
    </sheetView>
  </sheetViews>
  <sheetFormatPr baseColWidth="10" defaultRowHeight="15" x14ac:dyDescent="0"/>
  <cols>
    <col min="1" max="1" width="6" customWidth="1"/>
    <col min="2" max="2" width="4.6640625" customWidth="1"/>
    <col min="3" max="3" width="29.5" customWidth="1"/>
    <col min="4" max="6" width="7.83203125" customWidth="1"/>
    <col min="7" max="7" width="28.6640625" customWidth="1"/>
  </cols>
  <sheetData>
    <row r="1" spans="1:8">
      <c r="A1" t="s">
        <v>11</v>
      </c>
      <c r="B1" t="s">
        <v>23</v>
      </c>
    </row>
    <row r="3" spans="1:8">
      <c r="A3" t="s">
        <v>17</v>
      </c>
      <c r="B3" t="s">
        <v>16</v>
      </c>
      <c r="C3" t="s">
        <v>22</v>
      </c>
      <c r="D3" t="s">
        <v>18</v>
      </c>
      <c r="E3" t="s">
        <v>19</v>
      </c>
      <c r="F3" t="s">
        <v>20</v>
      </c>
      <c r="G3" t="s">
        <v>21</v>
      </c>
      <c r="H3" t="s">
        <v>90</v>
      </c>
    </row>
    <row r="4" spans="1:8" s="2" customFormat="1" ht="13">
      <c r="A4" s="2" t="s">
        <v>12</v>
      </c>
      <c r="B4" s="3">
        <v>21</v>
      </c>
      <c r="C4" s="2" t="str">
        <f>MID($B$1,B4*3-5-25,25)</f>
        <v>CAGCGCATTAGAGCTGCTTAATGAG</v>
      </c>
      <c r="D4" s="2" t="str">
        <f>MID($B$1,B4*3-5,3)</f>
        <v>GTC</v>
      </c>
      <c r="E4" s="2" t="str">
        <f>MID($B$1,B4*3-2,3)</f>
        <v>GGA</v>
      </c>
      <c r="F4" s="2" t="str">
        <f>MID($B$1,B4*3+1,3)</f>
        <v>ATC</v>
      </c>
      <c r="G4" s="2" t="str">
        <f>MID($B$1,B4*3+1+3,20)</f>
        <v>GAAGGTTTAAAAACCCGTAA</v>
      </c>
      <c r="H4" s="27" t="s">
        <v>91</v>
      </c>
    </row>
    <row r="5" spans="1:8" s="2" customFormat="1" ht="13">
      <c r="A5" s="2" t="s">
        <v>13</v>
      </c>
      <c r="B5" s="3">
        <v>89</v>
      </c>
      <c r="C5" s="2" t="str">
        <f t="shared" ref="C5:C7" si="0">MID($B$1,B5*3-5-25,25)</f>
        <v>ACGTAATAACGCTAAAAGTTTTAGA</v>
      </c>
      <c r="D5" s="2" t="str">
        <f>MID($B$1,B5*3-5,3)</f>
        <v>TGT</v>
      </c>
      <c r="E5" s="2" t="str">
        <f>MID($B$1,B5*3-2,3)</f>
        <v>GCT</v>
      </c>
      <c r="F5" s="2" t="str">
        <f>MID($B$1,B5*3+1,3)</f>
        <v>TTA</v>
      </c>
      <c r="G5" s="2" t="str">
        <f t="shared" ref="G5:G7" si="1">MID($B$1,B5*3+1+3,20)</f>
        <v>CTAAGTCATCGCGATGGAGC</v>
      </c>
      <c r="H5" s="27" t="s">
        <v>92</v>
      </c>
    </row>
    <row r="6" spans="1:8" s="2" customFormat="1" ht="13">
      <c r="A6" s="2" t="s">
        <v>14</v>
      </c>
      <c r="B6" s="3">
        <v>193</v>
      </c>
      <c r="C6" s="2" t="str">
        <f t="shared" si="0"/>
        <v>GCCAGCCTTCTTATTCGGCCTTGAA</v>
      </c>
      <c r="D6" s="2" t="str">
        <f>MID($B$1,B6*3-5,3)</f>
        <v>TTG</v>
      </c>
      <c r="E6" s="2" t="str">
        <f>MID($B$1,B6*3-2,3)</f>
        <v>ATC</v>
      </c>
      <c r="F6" s="2" t="str">
        <f>MID($B$1,B6*3+1,3)</f>
        <v>ATA</v>
      </c>
      <c r="G6" s="2" t="str">
        <f t="shared" si="1"/>
        <v>TGCGGATTAGAAAAACAACT</v>
      </c>
      <c r="H6" s="27" t="s">
        <v>93</v>
      </c>
    </row>
    <row r="7" spans="1:8" s="2" customFormat="1" ht="13">
      <c r="A7" s="2" t="s">
        <v>15</v>
      </c>
      <c r="B7" s="3">
        <v>48</v>
      </c>
      <c r="C7" s="2" t="str">
        <f t="shared" si="0"/>
        <v>GCCTACATTGTATTGGCATGTAAAA</v>
      </c>
      <c r="D7" s="2" t="str">
        <f>MID($B$1,B7*3-5,3)</f>
        <v>AAT</v>
      </c>
      <c r="E7" s="2" t="str">
        <f>MID($B$1,B7*3-2,3)</f>
        <v>AAG</v>
      </c>
      <c r="F7" s="2" t="str">
        <f>MID($B$1,B7*3+1,3)</f>
        <v>CGG</v>
      </c>
      <c r="G7" s="2" t="str">
        <f t="shared" si="1"/>
        <v>GCTTTGCTCGACGCCTTAGC</v>
      </c>
      <c r="H7" s="27" t="s">
        <v>94</v>
      </c>
    </row>
    <row r="9" spans="1:8">
      <c r="B9" t="s">
        <v>24</v>
      </c>
    </row>
    <row r="10" spans="1:8">
      <c r="A10" t="s">
        <v>99</v>
      </c>
      <c r="C10" s="2" t="str">
        <f>MID(C4,21,5)</f>
        <v>ATGAG</v>
      </c>
    </row>
    <row r="11" spans="1:8">
      <c r="A11" t="s">
        <v>100</v>
      </c>
      <c r="C11" s="2" t="str">
        <f t="shared" ref="C11:C13" si="2">MID(C5,21,5)</f>
        <v>TTAGA</v>
      </c>
    </row>
    <row r="12" spans="1:8">
      <c r="A12" t="s">
        <v>101</v>
      </c>
      <c r="C12" s="2" t="str">
        <f t="shared" si="2"/>
        <v>TTGAA</v>
      </c>
    </row>
    <row r="13" spans="1:8">
      <c r="A13" t="s">
        <v>102</v>
      </c>
      <c r="C13" s="2" t="str">
        <f t="shared" si="2"/>
        <v>TAAAA</v>
      </c>
    </row>
    <row r="14" spans="1:8">
      <c r="C14" s="2"/>
    </row>
    <row r="15" spans="1:8">
      <c r="B15" t="s">
        <v>25</v>
      </c>
    </row>
    <row r="16" spans="1:8">
      <c r="A16" t="s">
        <v>99</v>
      </c>
      <c r="C16" s="2" t="str">
        <f>CONCATENATE("cgataCGTCTCa",C10,"NNKNNKNNK",G4)</f>
        <v>cgataCGTCTCaATGAGNNKNNKNNKGAAGGTTTAAAAACCCGTAA</v>
      </c>
    </row>
    <row r="17" spans="1:3">
      <c r="A17" t="s">
        <v>100</v>
      </c>
      <c r="C17" s="2" t="str">
        <f t="shared" ref="C17:C19" si="3">CONCATENATE("cgataCGTCTCa",C11,"NNKNNKNNK",G5)</f>
        <v>cgataCGTCTCaTTAGANNKNNKNNKCTAAGTCATCGCGATGGAGC</v>
      </c>
    </row>
    <row r="18" spans="1:3">
      <c r="A18" t="s">
        <v>101</v>
      </c>
      <c r="C18" s="2" t="str">
        <f t="shared" si="3"/>
        <v>cgataCGTCTCaTTGAANNKNNKNNKTGCGGATTAGAAAAACAACT</v>
      </c>
    </row>
    <row r="19" spans="1:3">
      <c r="A19" t="s">
        <v>102</v>
      </c>
      <c r="C19" s="2" t="str">
        <f t="shared" si="3"/>
        <v>cgataCGTCTCaTAAAANNKNNKNNKGCTTTGCTCGACGCCTTAGC</v>
      </c>
    </row>
    <row r="20" spans="1:3">
      <c r="C20" s="2"/>
    </row>
    <row r="21" spans="1:3">
      <c r="B21" t="s">
        <v>26</v>
      </c>
      <c r="C21" s="2"/>
    </row>
    <row r="22" spans="1:3">
      <c r="A22" t="s">
        <v>99</v>
      </c>
      <c r="C22" s="2" t="str">
        <f>CONCATENATE("cacgaCGTCTCa",[1]!revcom(MID(C4,1,24)))</f>
        <v>cacgaCGTCTCaTCATTAAGCAGCTCTAATGCGCTG</v>
      </c>
    </row>
    <row r="23" spans="1:3">
      <c r="A23" t="s">
        <v>100</v>
      </c>
      <c r="C23" s="2" t="str">
        <f>CONCATENATE("cacgaCGTCTCa",[1]!revcom(MID(C5,1,24)))</f>
        <v>cacgaCGTCTCaCTAAAACTTTTAGCGTTATTACGT</v>
      </c>
    </row>
    <row r="24" spans="1:3">
      <c r="A24" t="s">
        <v>101</v>
      </c>
      <c r="C24" s="2" t="str">
        <f>CONCATENATE("cacgaCGTCTCa",[1]!revcom(MID(C6,1,24)))</f>
        <v>cacgaCGTCTCaTCAAGGCCGAATAAGAAGGCTGGC</v>
      </c>
    </row>
    <row r="25" spans="1:3">
      <c r="A25" t="s">
        <v>102</v>
      </c>
      <c r="C25" s="2" t="str">
        <f>CONCATENATE("cacgaCGTCTCa",[1]!revcom(MID(C7,1,24)))</f>
        <v>cacgaCGTCTCaTTTACATGCCAATACAATGTAGGC</v>
      </c>
    </row>
    <row r="26" spans="1:3">
      <c r="C26" s="2"/>
    </row>
    <row r="27" spans="1:3">
      <c r="B27" t="s">
        <v>43</v>
      </c>
    </row>
    <row r="28" spans="1:3">
      <c r="A28" t="s">
        <v>99</v>
      </c>
      <c r="B28" s="6" t="s">
        <v>27</v>
      </c>
      <c r="C28" s="2" t="s">
        <v>42</v>
      </c>
    </row>
    <row r="29" spans="1:3">
      <c r="A29" t="s">
        <v>100</v>
      </c>
      <c r="B29" s="6" t="s">
        <v>28</v>
      </c>
      <c r="C29" s="2" t="s">
        <v>44</v>
      </c>
    </row>
    <row r="30" spans="1:3">
      <c r="A30" t="s">
        <v>101</v>
      </c>
      <c r="B30" s="6" t="s">
        <v>29</v>
      </c>
      <c r="C30" s="2" t="s">
        <v>45</v>
      </c>
    </row>
    <row r="31" spans="1:3">
      <c r="A31" t="s">
        <v>102</v>
      </c>
      <c r="B31" s="6" t="s">
        <v>30</v>
      </c>
      <c r="C31" s="2" t="s">
        <v>46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I10" sqref="I10"/>
    </sheetView>
  </sheetViews>
  <sheetFormatPr baseColWidth="10" defaultRowHeight="16" x14ac:dyDescent="0"/>
  <cols>
    <col min="1" max="1" width="12.5" style="4" customWidth="1"/>
    <col min="2" max="16384" width="10.83203125" style="4"/>
  </cols>
  <sheetData>
    <row r="1" spans="1:5">
      <c r="B1" s="4" t="s">
        <v>39</v>
      </c>
      <c r="C1" s="4" t="s">
        <v>40</v>
      </c>
      <c r="D1" s="4" t="s">
        <v>41</v>
      </c>
      <c r="E1" s="4" t="s">
        <v>48</v>
      </c>
    </row>
    <row r="2" spans="1:5">
      <c r="A2" s="5" t="s">
        <v>27</v>
      </c>
      <c r="B2" t="s">
        <v>31</v>
      </c>
      <c r="C2" t="s">
        <v>35</v>
      </c>
      <c r="D2" t="s">
        <v>47</v>
      </c>
    </row>
    <row r="3" spans="1:5">
      <c r="A3" s="5" t="s">
        <v>28</v>
      </c>
      <c r="B3" t="s">
        <v>32</v>
      </c>
      <c r="C3" t="s">
        <v>36</v>
      </c>
      <c r="D3" t="s">
        <v>47</v>
      </c>
    </row>
    <row r="4" spans="1:5">
      <c r="A4" s="5" t="s">
        <v>29</v>
      </c>
      <c r="B4" t="s">
        <v>33</v>
      </c>
      <c r="C4" t="s">
        <v>37</v>
      </c>
      <c r="D4" t="s">
        <v>47</v>
      </c>
    </row>
    <row r="5" spans="1:5">
      <c r="A5" s="5" t="s">
        <v>30</v>
      </c>
      <c r="B5" t="s">
        <v>34</v>
      </c>
      <c r="C5" t="s">
        <v>38</v>
      </c>
      <c r="D5" t="s">
        <v>47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40"/>
  <sheetViews>
    <sheetView topLeftCell="A17" workbookViewId="0">
      <selection activeCell="A31" sqref="A31"/>
    </sheetView>
  </sheetViews>
  <sheetFormatPr baseColWidth="10" defaultRowHeight="15" x14ac:dyDescent="0"/>
  <cols>
    <col min="8" max="8" width="24.5" bestFit="1" customWidth="1"/>
    <col min="9" max="9" width="12.1640625" bestFit="1" customWidth="1"/>
  </cols>
  <sheetData>
    <row r="2" spans="1:7">
      <c r="A2" t="s">
        <v>52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</row>
    <row r="3" spans="1:7">
      <c r="A3" t="s">
        <v>13</v>
      </c>
      <c r="B3" t="s">
        <v>13</v>
      </c>
      <c r="C3" t="s">
        <v>49</v>
      </c>
      <c r="D3" t="s">
        <v>49</v>
      </c>
      <c r="E3" t="s">
        <v>49</v>
      </c>
      <c r="F3" t="s">
        <v>50</v>
      </c>
      <c r="G3" t="s">
        <v>54</v>
      </c>
    </row>
    <row r="4" spans="1:7">
      <c r="A4" t="s">
        <v>49</v>
      </c>
      <c r="B4" t="s">
        <v>13</v>
      </c>
      <c r="C4" t="s">
        <v>49</v>
      </c>
      <c r="D4" t="s">
        <v>49</v>
      </c>
      <c r="E4" t="s">
        <v>49</v>
      </c>
      <c r="F4" t="s">
        <v>50</v>
      </c>
      <c r="G4" t="s">
        <v>55</v>
      </c>
    </row>
    <row r="5" spans="1:7">
      <c r="A5" t="s">
        <v>50</v>
      </c>
      <c r="B5" t="s">
        <v>13</v>
      </c>
      <c r="C5" t="s">
        <v>49</v>
      </c>
      <c r="D5" t="s">
        <v>49</v>
      </c>
      <c r="E5" t="s">
        <v>49</v>
      </c>
      <c r="F5" t="s">
        <v>51</v>
      </c>
      <c r="G5" t="s">
        <v>55</v>
      </c>
    </row>
    <row r="6" spans="1:7">
      <c r="A6" t="s">
        <v>51</v>
      </c>
      <c r="B6" t="s">
        <v>13</v>
      </c>
      <c r="C6" t="s">
        <v>49</v>
      </c>
      <c r="D6" t="s">
        <v>49</v>
      </c>
      <c r="E6" t="s">
        <v>49</v>
      </c>
      <c r="F6" t="s">
        <v>53</v>
      </c>
      <c r="G6" t="s">
        <v>56</v>
      </c>
    </row>
    <row r="10" spans="1:7">
      <c r="A10" s="23" t="s">
        <v>59</v>
      </c>
      <c r="B10" s="8">
        <v>1</v>
      </c>
      <c r="C10" s="8">
        <v>2</v>
      </c>
      <c r="D10" s="8">
        <v>3</v>
      </c>
      <c r="E10" s="8">
        <v>4</v>
      </c>
      <c r="F10" s="8">
        <v>5</v>
      </c>
      <c r="G10" s="8">
        <v>6</v>
      </c>
    </row>
    <row r="11" spans="1:7">
      <c r="A11" s="8" t="s">
        <v>13</v>
      </c>
      <c r="B11" s="9">
        <v>104</v>
      </c>
      <c r="C11" s="10">
        <v>59</v>
      </c>
      <c r="D11" s="10">
        <v>47</v>
      </c>
      <c r="E11" s="10">
        <v>49</v>
      </c>
      <c r="F11" s="9">
        <v>97</v>
      </c>
      <c r="G11" s="11">
        <v>21</v>
      </c>
    </row>
    <row r="12" spans="1:7">
      <c r="A12" s="8" t="s">
        <v>49</v>
      </c>
      <c r="B12" s="10">
        <v>71</v>
      </c>
      <c r="C12" s="10">
        <v>74</v>
      </c>
      <c r="D12" s="10">
        <v>75</v>
      </c>
      <c r="E12" s="10">
        <v>67</v>
      </c>
      <c r="F12" s="9">
        <v>94</v>
      </c>
      <c r="G12" s="13">
        <v>224</v>
      </c>
    </row>
    <row r="13" spans="1:7">
      <c r="A13" s="8" t="s">
        <v>50</v>
      </c>
      <c r="B13" s="14">
        <v>125</v>
      </c>
      <c r="C13" s="10">
        <v>52</v>
      </c>
      <c r="D13" s="10">
        <v>58</v>
      </c>
      <c r="E13" s="10">
        <v>69</v>
      </c>
      <c r="F13" s="11">
        <v>27</v>
      </c>
      <c r="G13" s="18">
        <v>232</v>
      </c>
    </row>
    <row r="14" spans="1:7">
      <c r="A14" s="8" t="s">
        <v>51</v>
      </c>
      <c r="B14" s="10">
        <v>45</v>
      </c>
      <c r="C14" s="14">
        <v>125</v>
      </c>
      <c r="D14" s="10">
        <v>58</v>
      </c>
      <c r="E14" s="10">
        <v>63</v>
      </c>
      <c r="F14" s="11">
        <v>26</v>
      </c>
      <c r="G14" s="13">
        <v>220</v>
      </c>
    </row>
    <row r="16" spans="1:7">
      <c r="A16" s="23" t="s">
        <v>58</v>
      </c>
      <c r="B16" s="8">
        <v>1</v>
      </c>
      <c r="C16" s="8">
        <v>2</v>
      </c>
      <c r="D16" s="8">
        <v>3</v>
      </c>
      <c r="E16" s="8">
        <v>4</v>
      </c>
      <c r="F16" s="8">
        <v>5</v>
      </c>
      <c r="G16" s="8">
        <v>6</v>
      </c>
    </row>
    <row r="17" spans="1:15">
      <c r="A17" s="8" t="s">
        <v>13</v>
      </c>
      <c r="B17" s="12">
        <v>333</v>
      </c>
      <c r="C17" s="13">
        <v>226</v>
      </c>
      <c r="D17" s="14">
        <v>141</v>
      </c>
      <c r="E17" s="15">
        <v>156</v>
      </c>
      <c r="F17" s="16">
        <v>363</v>
      </c>
      <c r="G17" s="11">
        <v>16</v>
      </c>
      <c r="H17" s="17" t="s">
        <v>57</v>
      </c>
    </row>
    <row r="18" spans="1:15">
      <c r="A18" s="8" t="s">
        <v>49</v>
      </c>
      <c r="B18" s="14">
        <v>136</v>
      </c>
      <c r="C18" s="18">
        <v>231</v>
      </c>
      <c r="D18" s="12">
        <v>325</v>
      </c>
      <c r="E18" s="13">
        <v>192</v>
      </c>
      <c r="F18" s="19">
        <v>467</v>
      </c>
      <c r="G18" s="20">
        <v>509</v>
      </c>
      <c r="H18" s="17" t="s">
        <v>57</v>
      </c>
    </row>
    <row r="19" spans="1:15">
      <c r="A19" s="8" t="s">
        <v>50</v>
      </c>
      <c r="B19" s="21">
        <v>384</v>
      </c>
      <c r="C19" s="15">
        <v>169</v>
      </c>
      <c r="D19" s="15">
        <v>159</v>
      </c>
      <c r="E19" s="12">
        <v>329</v>
      </c>
      <c r="F19" s="13">
        <v>226</v>
      </c>
      <c r="G19" s="20">
        <v>531</v>
      </c>
      <c r="H19" s="17" t="s">
        <v>57</v>
      </c>
    </row>
    <row r="20" spans="1:15">
      <c r="A20" s="8" t="s">
        <v>51</v>
      </c>
      <c r="B20" s="16">
        <v>378</v>
      </c>
      <c r="C20" s="20">
        <v>500</v>
      </c>
      <c r="D20" s="22">
        <v>286</v>
      </c>
      <c r="E20" s="12">
        <v>327</v>
      </c>
      <c r="F20" s="11">
        <v>26</v>
      </c>
      <c r="G20" s="19">
        <v>482</v>
      </c>
      <c r="H20" s="17" t="s">
        <v>57</v>
      </c>
    </row>
    <row r="22" spans="1:15">
      <c r="A22" s="7" t="s">
        <v>60</v>
      </c>
      <c r="B22" s="8">
        <v>1</v>
      </c>
      <c r="C22" s="8">
        <v>2</v>
      </c>
      <c r="D22" s="8">
        <v>3</v>
      </c>
      <c r="E22" s="8">
        <v>4</v>
      </c>
      <c r="F22" s="8">
        <v>5</v>
      </c>
      <c r="G22" s="8">
        <v>6</v>
      </c>
    </row>
    <row r="23" spans="1:15">
      <c r="A23" s="8" t="s">
        <v>13</v>
      </c>
      <c r="B23" s="24">
        <f t="shared" ref="B23:G26" si="0">B17/B11</f>
        <v>3.2019230769230771</v>
      </c>
      <c r="C23" s="24">
        <f t="shared" si="0"/>
        <v>3.8305084745762712</v>
      </c>
      <c r="D23" s="24">
        <f t="shared" si="0"/>
        <v>3</v>
      </c>
      <c r="E23" s="24">
        <f t="shared" si="0"/>
        <v>3.1836734693877551</v>
      </c>
      <c r="F23" s="24">
        <f t="shared" si="0"/>
        <v>3.7422680412371134</v>
      </c>
      <c r="G23" s="24">
        <f t="shared" si="0"/>
        <v>0.76190476190476186</v>
      </c>
    </row>
    <row r="24" spans="1:15">
      <c r="A24" s="8" t="s">
        <v>49</v>
      </c>
      <c r="B24" s="24">
        <f t="shared" si="0"/>
        <v>1.9154929577464788</v>
      </c>
      <c r="C24" s="24">
        <f t="shared" si="0"/>
        <v>3.1216216216216215</v>
      </c>
      <c r="D24" s="24">
        <f t="shared" si="0"/>
        <v>4.333333333333333</v>
      </c>
      <c r="E24" s="24">
        <f t="shared" si="0"/>
        <v>2.8656716417910446</v>
      </c>
      <c r="F24" s="24">
        <f t="shared" si="0"/>
        <v>4.9680851063829783</v>
      </c>
      <c r="G24" s="24">
        <f t="shared" si="0"/>
        <v>2.2723214285714284</v>
      </c>
    </row>
    <row r="25" spans="1:15">
      <c r="A25" s="8" t="s">
        <v>50</v>
      </c>
      <c r="B25" s="24">
        <f t="shared" si="0"/>
        <v>3.0720000000000001</v>
      </c>
      <c r="C25" s="24">
        <f t="shared" si="0"/>
        <v>3.25</v>
      </c>
      <c r="D25" s="24">
        <f t="shared" si="0"/>
        <v>2.7413793103448274</v>
      </c>
      <c r="E25" s="24">
        <f t="shared" si="0"/>
        <v>4.7681159420289854</v>
      </c>
      <c r="F25" s="24">
        <f t="shared" si="0"/>
        <v>8.3703703703703702</v>
      </c>
      <c r="G25" s="24">
        <f t="shared" si="0"/>
        <v>2.2887931034482758</v>
      </c>
      <c r="L25" s="29" t="s">
        <v>89</v>
      </c>
      <c r="M25" s="27" t="s">
        <v>91</v>
      </c>
      <c r="N25" s="27" t="s">
        <v>92</v>
      </c>
      <c r="O25" s="27" t="s">
        <v>93</v>
      </c>
    </row>
    <row r="26" spans="1:15">
      <c r="A26" s="8" t="s">
        <v>51</v>
      </c>
      <c r="B26" s="24">
        <f t="shared" si="0"/>
        <v>8.4</v>
      </c>
      <c r="C26" s="24">
        <f t="shared" si="0"/>
        <v>4</v>
      </c>
      <c r="D26" s="24">
        <f t="shared" si="0"/>
        <v>4.931034482758621</v>
      </c>
      <c r="E26" s="24">
        <f t="shared" si="0"/>
        <v>5.1904761904761907</v>
      </c>
      <c r="F26" s="24">
        <f t="shared" si="0"/>
        <v>1</v>
      </c>
      <c r="G26" s="24">
        <f t="shared" si="0"/>
        <v>2.1909090909090909</v>
      </c>
      <c r="L26" t="s">
        <v>95</v>
      </c>
      <c r="M26" s="27" t="s">
        <v>96</v>
      </c>
      <c r="N26" s="27" t="s">
        <v>97</v>
      </c>
      <c r="O26" s="27" t="s">
        <v>98</v>
      </c>
    </row>
    <row r="28" spans="1:15">
      <c r="J28" s="25" t="s">
        <v>73</v>
      </c>
      <c r="M28" t="s">
        <v>79</v>
      </c>
    </row>
    <row r="29" spans="1:15" s="31" customFormat="1">
      <c r="A29" s="31" t="s">
        <v>103</v>
      </c>
      <c r="B29" s="33" t="s">
        <v>62</v>
      </c>
      <c r="C29" s="30" t="s">
        <v>63</v>
      </c>
      <c r="D29" s="30">
        <v>30</v>
      </c>
      <c r="E29" s="30">
        <v>37</v>
      </c>
      <c r="F29" s="30" t="s">
        <v>64</v>
      </c>
      <c r="G29" s="30" t="s">
        <v>65</v>
      </c>
      <c r="I29" s="31" t="s">
        <v>72</v>
      </c>
      <c r="J29" s="32" t="s">
        <v>99</v>
      </c>
      <c r="K29" s="31" t="s">
        <v>100</v>
      </c>
      <c r="L29" s="31" t="s">
        <v>101</v>
      </c>
      <c r="M29" s="32" t="s">
        <v>99</v>
      </c>
      <c r="N29" s="31" t="s">
        <v>100</v>
      </c>
      <c r="O29" s="31" t="s">
        <v>101</v>
      </c>
    </row>
    <row r="30" spans="1:15">
      <c r="B30" s="25" t="s">
        <v>68</v>
      </c>
      <c r="C30" s="25" t="s">
        <v>50</v>
      </c>
      <c r="D30" s="25">
        <v>94</v>
      </c>
      <c r="E30" s="25">
        <v>467</v>
      </c>
      <c r="F30" s="26">
        <f>E30/AVERAGE($G$18:$G$20)</f>
        <v>0.92049934296977665</v>
      </c>
      <c r="G30" s="26">
        <f>E30/D30</f>
        <v>4.9680851063829783</v>
      </c>
      <c r="I30" s="2" t="s">
        <v>80</v>
      </c>
      <c r="J30" s="2" t="s">
        <v>78</v>
      </c>
      <c r="K30" s="2" t="s">
        <v>78</v>
      </c>
      <c r="L30" s="2" t="s">
        <v>74</v>
      </c>
      <c r="M30" s="27"/>
      <c r="N30" s="27"/>
      <c r="O30" s="27" t="s">
        <v>84</v>
      </c>
    </row>
    <row r="31" spans="1:15">
      <c r="A31" t="s">
        <v>107</v>
      </c>
      <c r="B31" s="25" t="s">
        <v>61</v>
      </c>
      <c r="C31" s="25" t="s">
        <v>49</v>
      </c>
      <c r="D31" s="25">
        <v>125</v>
      </c>
      <c r="E31" s="25">
        <v>500</v>
      </c>
      <c r="F31" s="26">
        <f>E31/AVERAGE($G$18:$G$20)</f>
        <v>0.98554533508541398</v>
      </c>
      <c r="G31" s="26">
        <f>E31/D31</f>
        <v>4</v>
      </c>
      <c r="I31" s="2" t="s">
        <v>81</v>
      </c>
      <c r="J31" s="2" t="s">
        <v>78</v>
      </c>
      <c r="K31" s="2" t="s">
        <v>82</v>
      </c>
      <c r="L31" s="2"/>
      <c r="M31" s="27"/>
      <c r="N31" s="27" t="s">
        <v>85</v>
      </c>
      <c r="O31" s="27"/>
    </row>
    <row r="32" spans="1:15">
      <c r="B32" s="25" t="s">
        <v>66</v>
      </c>
      <c r="C32" s="25" t="s">
        <v>13</v>
      </c>
      <c r="D32" s="25">
        <v>45</v>
      </c>
      <c r="E32" s="25">
        <v>378</v>
      </c>
      <c r="F32" s="26">
        <f t="shared" ref="F32:F34" si="1">E32/AVERAGE($G$18:$G$20)</f>
        <v>0.74507227332457293</v>
      </c>
      <c r="G32" s="26">
        <f t="shared" ref="G32:G34" si="2">E32/D32</f>
        <v>8.4</v>
      </c>
      <c r="I32" s="2" t="s">
        <v>76</v>
      </c>
      <c r="J32" s="2" t="s">
        <v>77</v>
      </c>
      <c r="K32" s="2" t="s">
        <v>78</v>
      </c>
      <c r="M32" s="28" t="s">
        <v>86</v>
      </c>
      <c r="N32" s="27"/>
      <c r="O32" s="27"/>
    </row>
    <row r="33" spans="1:15">
      <c r="B33" s="25" t="s">
        <v>67</v>
      </c>
      <c r="C33" s="25" t="s">
        <v>49</v>
      </c>
      <c r="D33" s="25">
        <v>63</v>
      </c>
      <c r="E33" s="25">
        <v>327</v>
      </c>
      <c r="F33" s="26">
        <f t="shared" si="1"/>
        <v>0.64454664914586068</v>
      </c>
      <c r="G33" s="26">
        <f t="shared" si="2"/>
        <v>5.1904761904761907</v>
      </c>
      <c r="I33" s="2" t="s">
        <v>81</v>
      </c>
      <c r="J33" s="2" t="s">
        <v>78</v>
      </c>
      <c r="K33" s="2" t="s">
        <v>83</v>
      </c>
      <c r="L33" s="2"/>
      <c r="M33" s="27"/>
      <c r="N33" s="27" t="s">
        <v>87</v>
      </c>
      <c r="O33" s="27"/>
    </row>
    <row r="34" spans="1:15">
      <c r="B34" s="25" t="s">
        <v>69</v>
      </c>
      <c r="C34" s="25" t="s">
        <v>13</v>
      </c>
      <c r="D34" s="25">
        <v>232</v>
      </c>
      <c r="E34" s="25">
        <v>531</v>
      </c>
      <c r="F34" s="26">
        <f t="shared" si="1"/>
        <v>1.0466491458607097</v>
      </c>
      <c r="G34" s="26">
        <f t="shared" si="2"/>
        <v>2.2887931034482758</v>
      </c>
      <c r="I34" s="2" t="s">
        <v>76</v>
      </c>
      <c r="J34" s="2" t="s">
        <v>75</v>
      </c>
      <c r="K34" s="2" t="s">
        <v>78</v>
      </c>
      <c r="L34" s="2"/>
      <c r="M34" s="27" t="s">
        <v>88</v>
      </c>
      <c r="N34" s="27"/>
      <c r="O34" s="27"/>
    </row>
    <row r="37" spans="1:15">
      <c r="B37" s="25" t="s">
        <v>70</v>
      </c>
      <c r="C37" s="25" t="s">
        <v>51</v>
      </c>
      <c r="D37" s="25">
        <v>27</v>
      </c>
      <c r="E37" s="25">
        <v>226</v>
      </c>
      <c r="F37" s="26">
        <f>E37/AVERAGE($G$18:$G$20)</f>
        <v>0.44546649145860712</v>
      </c>
      <c r="G37" s="26">
        <f>E37/D37</f>
        <v>8.3703703703703702</v>
      </c>
      <c r="H37" t="s">
        <v>71</v>
      </c>
    </row>
    <row r="39" spans="1:15">
      <c r="A39" t="s">
        <v>47</v>
      </c>
      <c r="B39" t="s">
        <v>104</v>
      </c>
      <c r="D39">
        <v>21</v>
      </c>
      <c r="E39">
        <v>16</v>
      </c>
      <c r="F39" s="26">
        <f>E39/AVERAGE($G$18:$G$20)</f>
        <v>3.153745072273325E-2</v>
      </c>
      <c r="G39" s="26">
        <f>E39/D39</f>
        <v>0.76190476190476186</v>
      </c>
    </row>
    <row r="40" spans="1:15">
      <c r="A40" t="s">
        <v>106</v>
      </c>
      <c r="B40" t="s">
        <v>105</v>
      </c>
      <c r="D40">
        <v>26</v>
      </c>
      <c r="E40">
        <v>26</v>
      </c>
      <c r="F40" s="26">
        <f>E40/AVERAGE($G$18:$G$20)</f>
        <v>5.1248357424441525E-2</v>
      </c>
      <c r="G40" s="26">
        <f>E40/D40</f>
        <v>1</v>
      </c>
    </row>
  </sheetData>
  <conditionalFormatting sqref="B23:G26">
    <cfRule type="colorScale" priority="1">
      <colorScale>
        <cfvo type="min"/>
        <cfvo type="max"/>
        <color rgb="FFFF7128"/>
        <color rgb="FFFFEF9C"/>
      </colorScale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28" sqref="H28"/>
    </sheetView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tabSelected="1" topLeftCell="A9" workbookViewId="0">
      <selection activeCell="E29" sqref="E29"/>
    </sheetView>
  </sheetViews>
  <sheetFormatPr baseColWidth="10" defaultRowHeight="15" x14ac:dyDescent="0"/>
  <cols>
    <col min="2" max="2" width="25.33203125" bestFit="1" customWidth="1"/>
    <col min="3" max="3" width="26.5" bestFit="1" customWidth="1"/>
    <col min="4" max="4" width="15.6640625" customWidth="1"/>
    <col min="5" max="5" width="42.83203125" customWidth="1"/>
  </cols>
  <sheetData>
    <row r="1" spans="1:6">
      <c r="C1" t="s">
        <v>110</v>
      </c>
      <c r="D1" t="s">
        <v>113</v>
      </c>
      <c r="E1" t="s">
        <v>114</v>
      </c>
      <c r="F1" t="s">
        <v>117</v>
      </c>
    </row>
    <row r="3" spans="1:6" ht="16">
      <c r="B3" t="s">
        <v>112</v>
      </c>
      <c r="C3" s="34" t="s">
        <v>108</v>
      </c>
      <c r="D3" s="34" t="s">
        <v>115</v>
      </c>
      <c r="E3" s="34" t="str">
        <f>CONCATENATE(D3,C3)</f>
        <v>cactgCGTCTCaggactataaagataccaggcg</v>
      </c>
      <c r="F3" t="s">
        <v>123</v>
      </c>
    </row>
    <row r="4" spans="1:6" ht="16">
      <c r="B4" t="s">
        <v>111</v>
      </c>
      <c r="C4" s="34" t="s">
        <v>109</v>
      </c>
      <c r="D4" s="34" t="s">
        <v>116</v>
      </c>
      <c r="E4" s="34" t="str">
        <f>CONCATENATE(D4,C4)</f>
        <v>ggataCGTCTCtgtcctgtcgggtttcgccacc</v>
      </c>
      <c r="F4" t="s">
        <v>123</v>
      </c>
    </row>
    <row r="5" spans="1:6" ht="16">
      <c r="C5" s="34"/>
      <c r="D5" s="34"/>
      <c r="E5" s="34"/>
    </row>
    <row r="6" spans="1:6" ht="16">
      <c r="A6" t="s">
        <v>120</v>
      </c>
      <c r="C6" s="34"/>
      <c r="D6" s="34"/>
      <c r="E6" s="34"/>
    </row>
    <row r="7" spans="1:6" ht="16">
      <c r="C7" s="34"/>
      <c r="D7" s="34"/>
      <c r="E7" s="34"/>
    </row>
    <row r="8" spans="1:6" ht="16">
      <c r="B8" t="s">
        <v>118</v>
      </c>
      <c r="C8" s="34" t="s">
        <v>121</v>
      </c>
      <c r="D8" s="34" t="s">
        <v>115</v>
      </c>
      <c r="E8" s="34" t="str">
        <f>CONCATENATE(D8,C8)</f>
        <v>cactgCGTCTCaCTCACTTTTGCCCTTTAGAAGG</v>
      </c>
      <c r="F8" t="s">
        <v>123</v>
      </c>
    </row>
    <row r="9" spans="1:6" ht="16">
      <c r="B9" t="s">
        <v>119</v>
      </c>
      <c r="C9" s="34" t="s">
        <v>122</v>
      </c>
      <c r="D9" s="34" t="s">
        <v>116</v>
      </c>
      <c r="E9" s="34" t="str">
        <f>CONCATENATE(D9,C9)</f>
        <v>ggataCGTCTCtTGAGTATGGTGCCTATCTAAC</v>
      </c>
      <c r="F9" t="s">
        <v>123</v>
      </c>
    </row>
    <row r="10" spans="1:6" ht="16">
      <c r="C10" s="34"/>
      <c r="D10" s="34"/>
      <c r="E10" s="34"/>
    </row>
    <row r="11" spans="1:6" ht="16">
      <c r="C11" s="34"/>
      <c r="D11" s="34"/>
      <c r="E11" s="34"/>
    </row>
    <row r="12" spans="1:6" ht="16">
      <c r="C12" s="34"/>
      <c r="D12" s="34"/>
      <c r="E12" s="34"/>
    </row>
    <row r="13" spans="1:6" ht="16">
      <c r="C13" s="34"/>
      <c r="D13" s="34"/>
      <c r="E13" s="34"/>
    </row>
    <row r="14" spans="1:6" ht="16">
      <c r="C14" s="34"/>
      <c r="D14" s="34"/>
      <c r="E14" s="34"/>
    </row>
    <row r="15" spans="1:6" ht="16">
      <c r="B15" t="s">
        <v>124</v>
      </c>
      <c r="C15" t="s">
        <v>125</v>
      </c>
      <c r="D15" s="34"/>
      <c r="E15" s="34" t="s">
        <v>135</v>
      </c>
      <c r="F15" t="s">
        <v>49</v>
      </c>
    </row>
    <row r="16" spans="1:6" ht="16">
      <c r="B16" t="s">
        <v>126</v>
      </c>
      <c r="C16" t="s">
        <v>127</v>
      </c>
      <c r="D16" s="34"/>
      <c r="E16" s="34" t="s">
        <v>136</v>
      </c>
      <c r="F16" t="s">
        <v>13</v>
      </c>
    </row>
    <row r="17" spans="1:7" ht="16">
      <c r="B17" t="s">
        <v>128</v>
      </c>
      <c r="C17" t="s">
        <v>129</v>
      </c>
      <c r="D17" s="34"/>
      <c r="E17" s="34" t="s">
        <v>137</v>
      </c>
      <c r="F17" t="s">
        <v>49</v>
      </c>
    </row>
    <row r="18" spans="1:7" ht="16">
      <c r="B18" t="s">
        <v>130</v>
      </c>
      <c r="C18" t="s">
        <v>131</v>
      </c>
      <c r="D18" s="34"/>
      <c r="E18" s="34" t="s">
        <v>138</v>
      </c>
      <c r="F18" t="s">
        <v>13</v>
      </c>
    </row>
    <row r="19" spans="1:7" ht="16">
      <c r="C19" s="34"/>
      <c r="D19" s="34"/>
      <c r="E19" s="34"/>
    </row>
    <row r="20" spans="1:7" ht="16">
      <c r="C20" s="34"/>
      <c r="D20" s="34"/>
      <c r="E20" s="34"/>
    </row>
    <row r="21" spans="1:7" ht="16">
      <c r="A21" t="s">
        <v>141</v>
      </c>
      <c r="C21" s="34"/>
      <c r="D21" s="34"/>
      <c r="E21" s="34"/>
    </row>
    <row r="22" spans="1:7" ht="16">
      <c r="C22" s="34"/>
      <c r="D22" s="34"/>
      <c r="E22" s="34"/>
    </row>
    <row r="23" spans="1:7" ht="16">
      <c r="B23" t="s">
        <v>132</v>
      </c>
      <c r="C23" s="34" t="s">
        <v>133</v>
      </c>
      <c r="D23" t="s">
        <v>126</v>
      </c>
      <c r="E23" t="s">
        <v>130</v>
      </c>
      <c r="F23" t="s">
        <v>139</v>
      </c>
      <c r="G23" t="s">
        <v>140</v>
      </c>
    </row>
    <row r="24" spans="1:7" ht="16">
      <c r="B24" t="s">
        <v>132</v>
      </c>
      <c r="C24" s="34" t="s">
        <v>134</v>
      </c>
      <c r="D24" t="s">
        <v>128</v>
      </c>
      <c r="E24" t="s">
        <v>124</v>
      </c>
      <c r="F24" t="s">
        <v>143</v>
      </c>
      <c r="G24" t="s">
        <v>144</v>
      </c>
    </row>
    <row r="25" spans="1:7" ht="16">
      <c r="C25" s="34"/>
    </row>
    <row r="26" spans="1:7" ht="16">
      <c r="A26" t="s">
        <v>142</v>
      </c>
      <c r="C26" s="34"/>
      <c r="D26" s="34"/>
      <c r="E26" s="34"/>
    </row>
    <row r="27" spans="1:7" ht="16">
      <c r="C27" s="34"/>
      <c r="D27" s="34"/>
      <c r="E27" s="34"/>
    </row>
    <row r="28" spans="1:7" ht="16">
      <c r="C28" s="34" t="s">
        <v>145</v>
      </c>
      <c r="D28" t="s">
        <v>126</v>
      </c>
      <c r="E28" t="s">
        <v>130</v>
      </c>
      <c r="F28" t="s">
        <v>151</v>
      </c>
    </row>
    <row r="29" spans="1:7" ht="16">
      <c r="C29" s="34" t="s">
        <v>147</v>
      </c>
      <c r="D29" t="s">
        <v>126</v>
      </c>
      <c r="E29" t="s">
        <v>130</v>
      </c>
      <c r="F29" t="s">
        <v>152</v>
      </c>
    </row>
    <row r="30" spans="1:7" ht="16">
      <c r="C30" s="34" t="s">
        <v>146</v>
      </c>
      <c r="D30" t="s">
        <v>128</v>
      </c>
      <c r="E30" t="s">
        <v>124</v>
      </c>
      <c r="F30" t="s">
        <v>153</v>
      </c>
    </row>
    <row r="31" spans="1:7" ht="16">
      <c r="C31" s="34" t="s">
        <v>148</v>
      </c>
      <c r="D31" t="s">
        <v>128</v>
      </c>
      <c r="E31" t="s">
        <v>124</v>
      </c>
      <c r="F31" t="s">
        <v>154</v>
      </c>
    </row>
    <row r="33" spans="1:5">
      <c r="A33" t="s">
        <v>149</v>
      </c>
    </row>
    <row r="35" spans="1:5">
      <c r="C35" t="s">
        <v>150</v>
      </c>
      <c r="D35" t="s">
        <v>151</v>
      </c>
      <c r="E35" t="s">
        <v>153</v>
      </c>
    </row>
    <row r="36" spans="1:5">
      <c r="C36" t="s">
        <v>155</v>
      </c>
      <c r="D36" t="s">
        <v>152</v>
      </c>
      <c r="E36" t="s">
        <v>153</v>
      </c>
    </row>
    <row r="37" spans="1:5">
      <c r="C37" t="s">
        <v>156</v>
      </c>
      <c r="D37" t="s">
        <v>151</v>
      </c>
      <c r="E37" t="s">
        <v>154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lit</vt:lpstr>
      <vt:lpstr>design</vt:lpstr>
      <vt:lpstr>construction</vt:lpstr>
      <vt:lpstr>secondary screen</vt:lpstr>
      <vt:lpstr>Attempt 2</vt:lpstr>
      <vt:lpstr>recombining A and B libs</vt:lpstr>
    </vt:vector>
  </TitlesOfParts>
  <Company>20n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Christopher Anderson</dc:creator>
  <cp:lastModifiedBy>John Christopher Anderson</cp:lastModifiedBy>
  <dcterms:created xsi:type="dcterms:W3CDTF">2016-04-22T15:57:18Z</dcterms:created>
  <dcterms:modified xsi:type="dcterms:W3CDTF">2016-07-05T17:52:36Z</dcterms:modified>
</cp:coreProperties>
</file>